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480" windowHeight="8250" tabRatio="805" activeTab="5"/>
  </bookViews>
  <sheets>
    <sheet name="1. melléklet" sheetId="1" r:id="rId1"/>
    <sheet name="2. melléklet  " sheetId="2" r:id="rId2"/>
    <sheet name="3. melléklet" sheetId="3" r:id="rId3"/>
    <sheet name="3.a  melléklet" sheetId="4" r:id="rId4"/>
    <sheet name="3.b. melléklet   " sheetId="5" r:id="rId5"/>
    <sheet name="3.c.  melléklet " sheetId="6" r:id="rId6"/>
    <sheet name="3.d  melléklet " sheetId="7" r:id="rId7"/>
    <sheet name="4.  melléklet " sheetId="8" r:id="rId8"/>
    <sheet name="5. melléklet " sheetId="9" r:id="rId9"/>
    <sheet name="6. melléklet  " sheetId="10" r:id="rId10"/>
    <sheet name="7. melléklet " sheetId="11" r:id="rId11"/>
    <sheet name="8.  melléklet " sheetId="12" r:id="rId12"/>
    <sheet name="9. melléklet  " sheetId="13" r:id="rId13"/>
    <sheet name="10. melléklet" sheetId="14" r:id="rId14"/>
  </sheets>
  <definedNames>
    <definedName name="Excel_BuiltIn_Print_Area_8">'4.  melléklet '!#REF!</definedName>
    <definedName name="Excel_BuiltIn_Print_Area_9">"$#HIV!.$A$2:$L$19"</definedName>
    <definedName name="Excel_BuiltIn_Print_Titles_3_1">'3. melléklet'!$A$2:$IU$3</definedName>
    <definedName name="Excel_BuiltIn_Print_Titles_4_1">'3.a  melléklet'!$A$1:$ID$3</definedName>
    <definedName name="_xlnm.Print_Titles" localSheetId="0">'1. melléklet'!$1:$2</definedName>
    <definedName name="_xlnm.Print_Titles" localSheetId="1">'2. melléklet  '!$2:$3</definedName>
    <definedName name="_xlnm.Print_Titles" localSheetId="2">'3. melléklet'!$2:$3</definedName>
    <definedName name="_xlnm.Print_Titles" localSheetId="3">'3.a  melléklet'!$1:$3</definedName>
    <definedName name="_xlnm.Print_Titles" localSheetId="4">'3.b. melléklet   '!$2:$3</definedName>
    <definedName name="_xlnm.Print_Titles" localSheetId="5">'3.c.  melléklet '!$1:$2</definedName>
    <definedName name="_xlnm.Print_Titles" localSheetId="10">'7. melléklet '!$5:$6</definedName>
    <definedName name="_xlnm.Print_Area" localSheetId="4">'3.b. melléklet   '!$A$2:$Z$48</definedName>
    <definedName name="_xlnm.Print_Area" localSheetId="6">'3.d  melléklet '!$A$1:$I$19</definedName>
    <definedName name="_xlnm.Print_Area" localSheetId="9">'6. melléklet  '!$A$1:$H$11</definedName>
  </definedNames>
  <calcPr fullCalcOnLoad="1"/>
</workbook>
</file>

<file path=xl/sharedStrings.xml><?xml version="1.0" encoding="utf-8"?>
<sst xmlns="http://schemas.openxmlformats.org/spreadsheetml/2006/main" count="1038" uniqueCount="552">
  <si>
    <t>Központi költségvetési befizetések</t>
  </si>
  <si>
    <t>Beruházás</t>
  </si>
  <si>
    <t>Támogatás összesen</t>
  </si>
  <si>
    <t>1.2. Egyetértés Sportegyesület</t>
  </si>
  <si>
    <t>Térképadatbázis</t>
  </si>
  <si>
    <t>Kiadások, bevételek megnevezése</t>
  </si>
  <si>
    <t>Vállalkozási tevékenységet terhelő befizetési kötelezettség</t>
  </si>
  <si>
    <t>Sor-sz.</t>
  </si>
  <si>
    <t>Megnevezés</t>
  </si>
  <si>
    <t>teljesítés %-a</t>
  </si>
  <si>
    <t>Működési bevételek</t>
  </si>
  <si>
    <t>1.</t>
  </si>
  <si>
    <t>2.</t>
  </si>
  <si>
    <t>Működési bevételek összesen</t>
  </si>
  <si>
    <t>II.</t>
  </si>
  <si>
    <t>III.</t>
  </si>
  <si>
    <t>Felhalmozási bevételek összesen</t>
  </si>
  <si>
    <t>IV.</t>
  </si>
  <si>
    <t>V.</t>
  </si>
  <si>
    <t>VI.</t>
  </si>
  <si>
    <t>VII.</t>
  </si>
  <si>
    <t>Finanszírozási bevételek</t>
  </si>
  <si>
    <t>Finanszírozási bevételek összesen</t>
  </si>
  <si>
    <t>VIII.</t>
  </si>
  <si>
    <t>I.</t>
  </si>
  <si>
    <t>Felhalmozási kiadások</t>
  </si>
  <si>
    <t>Felhalmozási kiadások összesen</t>
  </si>
  <si>
    <t>FINANSZÍROZÁSI KIADÁSOK</t>
  </si>
  <si>
    <t>Költségvetési létszámkeret (fő)</t>
  </si>
  <si>
    <t xml:space="preserve">Megnevezés </t>
  </si>
  <si>
    <t>telj.%-a</t>
  </si>
  <si>
    <t xml:space="preserve">1. </t>
  </si>
  <si>
    <t xml:space="preserve">2. </t>
  </si>
  <si>
    <t>3.</t>
  </si>
  <si>
    <t>4.</t>
  </si>
  <si>
    <t>3.3 Dologi kiadások</t>
  </si>
  <si>
    <t>Művelődési Ház</t>
  </si>
  <si>
    <t>5.</t>
  </si>
  <si>
    <t>6.</t>
  </si>
  <si>
    <t>7.</t>
  </si>
  <si>
    <t>Működési célú kiadások összesen</t>
  </si>
  <si>
    <t>FINANSZÍROZÁSI BEVÉTELEK</t>
  </si>
  <si>
    <t>telj. %-a</t>
  </si>
  <si>
    <t>BEVÉTELEK</t>
  </si>
  <si>
    <t>Szakfeladat száma</t>
  </si>
  <si>
    <t>Összesen</t>
  </si>
  <si>
    <t>Önkormányzati igazgatási feladatok</t>
  </si>
  <si>
    <t>Igazgatási feladat összesen</t>
  </si>
  <si>
    <t>Igazgatási feladatok összesen</t>
  </si>
  <si>
    <t>Városüzemeltetési feladatok</t>
  </si>
  <si>
    <t>Köztemető fenntartás és működtetés</t>
  </si>
  <si>
    <t>Városüzemeltetési kiadások összesen</t>
  </si>
  <si>
    <t>Egészségügyi, szociális feladatok</t>
  </si>
  <si>
    <t>Egészségügyi .szoc. felad. összesen</t>
  </si>
  <si>
    <t>Vagyongazdálkodási feladatok</t>
  </si>
  <si>
    <t>Vagyongazdálkodás összesen</t>
  </si>
  <si>
    <t>MINDÖSSZESEN</t>
  </si>
  <si>
    <t>Személyi juttatás</t>
  </si>
  <si>
    <t>Dologi kiadás</t>
  </si>
  <si>
    <t>Közvilágítás</t>
  </si>
  <si>
    <t>Közterület rendjének fenntartása</t>
  </si>
  <si>
    <t>Beruházások</t>
  </si>
  <si>
    <t>Felújítások</t>
  </si>
  <si>
    <t>1.1. Egyesített Szociális Intézmény Nagykanizsa</t>
  </si>
  <si>
    <t>8.</t>
  </si>
  <si>
    <t>10.</t>
  </si>
  <si>
    <t>11.</t>
  </si>
  <si>
    <t>12.</t>
  </si>
  <si>
    <t xml:space="preserve">Ellátottak pénzbeli juttatásai összesen: </t>
  </si>
  <si>
    <t>Hozzájárulás jogcíme</t>
  </si>
  <si>
    <t>Önkormányzatot ténylegesen megillető állami hozzájárulás</t>
  </si>
  <si>
    <t>Eltérés</t>
  </si>
  <si>
    <t>Mutatószám</t>
  </si>
  <si>
    <t>Hozzájárulás</t>
  </si>
  <si>
    <t>Összege</t>
  </si>
  <si>
    <t>Ft/fő</t>
  </si>
  <si>
    <t>eFt</t>
  </si>
  <si>
    <t>Iskolai intézményi étkeztetés</t>
  </si>
  <si>
    <t>KIADÁSOK</t>
  </si>
  <si>
    <t>Személyi juttatások</t>
  </si>
  <si>
    <t>Munkáltatókat terhelő járulékok</t>
  </si>
  <si>
    <t>Dologi kiadások</t>
  </si>
  <si>
    <t>KIADÁSOK ÖSSZESEN</t>
  </si>
  <si>
    <t>Fenntartói támogatás</t>
  </si>
  <si>
    <t>BEVÉTELEK ÖSSZESEN</t>
  </si>
  <si>
    <t>Engedélyezett létszám (fő)</t>
  </si>
  <si>
    <t>Sorsz.</t>
  </si>
  <si>
    <t>Óvodai intézményi étkeztetés</t>
  </si>
  <si>
    <t>Feladat megnevezése</t>
  </si>
  <si>
    <t>FELHALMOZÁSI KIADÁSOK</t>
  </si>
  <si>
    <t xml:space="preserve"> Beruházások</t>
  </si>
  <si>
    <t>Beruházások összesen</t>
  </si>
  <si>
    <t xml:space="preserve"> Felújítások</t>
  </si>
  <si>
    <t>Felújítások összesen:</t>
  </si>
  <si>
    <t>Megnevezés (támogatást biztosító)</t>
  </si>
  <si>
    <t xml:space="preserve">Bevétel </t>
  </si>
  <si>
    <t>Kiadás</t>
  </si>
  <si>
    <t>Tárgyévi támogatás</t>
  </si>
  <si>
    <t>Következő évben</t>
  </si>
  <si>
    <t>Előző években</t>
  </si>
  <si>
    <t>Tárgy évben</t>
  </si>
  <si>
    <t>További években</t>
  </si>
  <si>
    <t>ESZKÖZÖK</t>
  </si>
  <si>
    <t>13.</t>
  </si>
  <si>
    <t>16.</t>
  </si>
  <si>
    <t>17.</t>
  </si>
  <si>
    <t>18.</t>
  </si>
  <si>
    <t>20.</t>
  </si>
  <si>
    <t xml:space="preserve">Befektetett pénzügyi eszközök </t>
  </si>
  <si>
    <t>A)</t>
  </si>
  <si>
    <t>21.</t>
  </si>
  <si>
    <t>22.</t>
  </si>
  <si>
    <t>23.</t>
  </si>
  <si>
    <t>Pénztárak, csekkek, betétkönyvek</t>
  </si>
  <si>
    <t>Idegen pénzeszközök</t>
  </si>
  <si>
    <t>B)</t>
  </si>
  <si>
    <t>FORRÁSOK</t>
  </si>
  <si>
    <t>KÖTELEZETTSÉGEK ÖSSZESEN  (I+II+III)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</si>
  <si>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</si>
  <si>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</si>
  <si>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</si>
  <si>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</si>
  <si>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</si>
  <si>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</si>
  <si>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eFt</t>
  </si>
  <si>
    <t>Helyi adók, gépjárműadó</t>
  </si>
  <si>
    <t>Építményadó</t>
  </si>
  <si>
    <t>-</t>
  </si>
  <si>
    <t>Magánszemélyek kommunális adója</t>
  </si>
  <si>
    <t>Beszedett idegenforgalmi adó</t>
  </si>
  <si>
    <t>Helyi iparűzési adó</t>
  </si>
  <si>
    <t>Gépjárműadó</t>
  </si>
  <si>
    <t>Katalizátoros kedvezmény</t>
  </si>
  <si>
    <t>Környezetvédelmi besorolás</t>
  </si>
  <si>
    <t>100 %</t>
  </si>
  <si>
    <t>Helyi adók összesen(1-5)</t>
  </si>
  <si>
    <t>ESZKÖZÖK ÖSSZESEN</t>
  </si>
  <si>
    <t>Ssz.</t>
  </si>
  <si>
    <t>Munkaadókat terhelő járulékok</t>
  </si>
  <si>
    <t xml:space="preserve">3. </t>
  </si>
  <si>
    <t xml:space="preserve">4. </t>
  </si>
  <si>
    <t xml:space="preserve">5. </t>
  </si>
  <si>
    <t xml:space="preserve">14. </t>
  </si>
  <si>
    <t xml:space="preserve">15. </t>
  </si>
  <si>
    <t xml:space="preserve">19. </t>
  </si>
  <si>
    <t>Üdülői szálláshely szolgáltatás</t>
  </si>
  <si>
    <t>ezer Ft-ban</t>
  </si>
  <si>
    <t>Közhatalmi bevételek</t>
  </si>
  <si>
    <t>Finanszírozási kiadások</t>
  </si>
  <si>
    <t>Ellátottak pénzbeli juttatásai</t>
  </si>
  <si>
    <t>Működési célú átvett pénzeszközök</t>
  </si>
  <si>
    <t>Közhatalmi bevételek összesen</t>
  </si>
  <si>
    <t>Felhalmozási bevételek</t>
  </si>
  <si>
    <t>Általános Iskola 1-4 évfolyam</t>
  </si>
  <si>
    <t>Óvodai ellátás, nevelés</t>
  </si>
  <si>
    <t>Támogatás</t>
  </si>
  <si>
    <t>Óvodapedagógusok elismert létszáma- 8 hó</t>
  </si>
  <si>
    <t>Óvoadped nevelő munkáját közvetlenül segítők - 8 hó</t>
  </si>
  <si>
    <t>Óvodapedagógusok elismert létszáma- 4 hó</t>
  </si>
  <si>
    <t>Óvodaped nevelő munkáját közvetlenül segítők- 4 hó</t>
  </si>
  <si>
    <t>Óvoda ped átlagbérének pótlólagos összege</t>
  </si>
  <si>
    <t>Óvodaműködtetési támogatás - 8 hó</t>
  </si>
  <si>
    <t>Óvodaműködtetési támogatás - 4 hó</t>
  </si>
  <si>
    <t>Hozzájárulás a pénzbeli szociális ellátásokhoz</t>
  </si>
  <si>
    <t>1.2. Rendőrkapitányság- KMB szolgálat</t>
  </si>
  <si>
    <t>1.3. Zalakaros Hétközi és Hétvégi Orvosi és Fogorvosi Ügyelet</t>
  </si>
  <si>
    <t>1.4. Iskola fenntartási hozzájárulás</t>
  </si>
  <si>
    <t>1.5. Óvodai Társulás finanszírozása</t>
  </si>
  <si>
    <t>Családi támogatások</t>
  </si>
  <si>
    <t>Családi támogatások összesen</t>
  </si>
  <si>
    <t>Foglalkoztatással, munkanélküliséggel kapcsolatos ellátások</t>
  </si>
  <si>
    <t>Lakhatással kapcsolatos ellátások</t>
  </si>
  <si>
    <t>Egyéb nem intézményi ellátások</t>
  </si>
  <si>
    <t>Egyéb nem intézményi ellátások összesen</t>
  </si>
  <si>
    <t>Zalakomári Közös Önkormányzati Hivatal</t>
  </si>
  <si>
    <t>1.6. Zalakaros Kistérség hozzájárulás</t>
  </si>
  <si>
    <t>Művelődési Ház eszközbeszerzés</t>
  </si>
  <si>
    <t>költségvetési intézmény</t>
  </si>
  <si>
    <t>Működési támogatások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</si>
  <si>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</si>
  <si>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</si>
  <si>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</si>
  <si>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</si>
  <si>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</si>
  <si>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</si>
  <si>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</si>
  <si>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</si>
  <si>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</si>
  <si>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</si>
  <si>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</si>
  <si>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</si>
  <si>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</si>
  <si>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</si>
  <si>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</si>
  <si>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</si>
  <si>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</si>
  <si>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</si>
  <si>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</si>
  <si>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</si>
  <si>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áruhasználati és szolgáltatási adók</t>
  </si>
  <si>
    <t>Egyéb közhatalmi bevételek</t>
  </si>
  <si>
    <t xml:space="preserve">IV.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</si>
  <si>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</si>
  <si>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</si>
  <si>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</si>
  <si>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</si>
  <si>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</si>
  <si>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</si>
  <si>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</si>
  <si>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</si>
  <si>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</si>
  <si>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</si>
  <si>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Működési célú támogatások, kölcsönök visszatérülése</t>
  </si>
  <si>
    <t>Egyéb működési célú átvett pénzeszközök</t>
  </si>
  <si>
    <t>Működési célú átvett pénzeszközök összesen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</si>
  <si>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</si>
  <si>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</si>
  <si>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</si>
  <si>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</si>
  <si>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Belföldi finanszírozás bevételei</t>
  </si>
  <si>
    <t>1.1. Hitel, kölcsönfelvétel</t>
  </si>
  <si>
    <t>1.2. Maradvány igénybevétele</t>
  </si>
  <si>
    <t xml:space="preserve">KIADÁSOK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</si>
  <si>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</si>
  <si>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</si>
  <si>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</si>
  <si>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</si>
  <si>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</si>
  <si>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Kommunikációs szolgáltatások</t>
  </si>
  <si>
    <t>Szolgáltatási kiadások</t>
  </si>
  <si>
    <t>Kiküldetések, reklám és propagandakiadások</t>
  </si>
  <si>
    <t>Különféle befizetések és egyéb dologi kiadások</t>
  </si>
  <si>
    <t>Dologi kiadások összesen</t>
  </si>
  <si>
    <t>Egyéb működési célú kiadások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</si>
  <si>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</si>
  <si>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</si>
  <si>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</si>
  <si>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</si>
  <si>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</si>
  <si>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</si>
  <si>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Egyéb felhalmozási célú kiadások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</si>
  <si>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</si>
  <si>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</si>
  <si>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</si>
  <si>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</si>
  <si>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</si>
  <si>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</si>
  <si>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</si>
  <si>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Ebből  - kötelező feladatellátáshoz kapcsolódó</t>
  </si>
  <si>
    <t xml:space="preserve">            - önként vállalt feladatellátáshoz kapcs. </t>
  </si>
  <si>
    <t>MŰKÖDÉSI CÉLÚ BEVÉTELEK</t>
  </si>
  <si>
    <t xml:space="preserve">Működési célú támogatások </t>
  </si>
  <si>
    <t>1.1. Önkormányzatok működési támogatásai</t>
  </si>
  <si>
    <t>1.2. Elvonások és befizetések bevételei</t>
  </si>
  <si>
    <t>1.3. Működési célú támog, kölcsön visszatérül</t>
  </si>
  <si>
    <t>1.4. Egyéb működési célú támog bevételei</t>
  </si>
  <si>
    <t>2.1.Jövedelemadók</t>
  </si>
  <si>
    <t xml:space="preserve"> 2.2.Szociális hozzájárulási adó és járulék</t>
  </si>
  <si>
    <t>2.3.Bérhez és foglalkoztatáshoz kapcs adó</t>
  </si>
  <si>
    <t>2.4.Vagyoni típusú adó</t>
  </si>
  <si>
    <t>2.5.Termékek és szolgáltatások adói</t>
  </si>
  <si>
    <t>2.6.Egyéb közhatalmi bevételek</t>
  </si>
  <si>
    <t>FELHALMOZÁSI BEVÉTELEK</t>
  </si>
  <si>
    <t>Felhalmozási támogatások</t>
  </si>
  <si>
    <t>Felhalmozási célú bevétel összesen</t>
  </si>
  <si>
    <t>Bevételek összesen</t>
  </si>
  <si>
    <t>MŰKÖDÉSI CÉLÚ KIADÁSOK</t>
  </si>
  <si>
    <t>Zalakomár Község Önkormányzata</t>
  </si>
  <si>
    <t>1.1  Személyi juttatások</t>
  </si>
  <si>
    <t>1.2  Munkaadókat terhelő járulékok</t>
  </si>
  <si>
    <t>1.3 Dologi kiadások</t>
  </si>
  <si>
    <t>Zalakomári Közös Önk. Hivatal kiadásai</t>
  </si>
  <si>
    <t>2.1 Személyi juttatásai</t>
  </si>
  <si>
    <t>2.2  Munkaadókat terhelő járulékok</t>
  </si>
  <si>
    <t>2.3 Dologi kiadások</t>
  </si>
  <si>
    <t>Zalakomári Művelődési Ház kiadásai</t>
  </si>
  <si>
    <t>3.1  Személyi juttatások</t>
  </si>
  <si>
    <t>3.2 Munkaadókat terhelő járulékok</t>
  </si>
  <si>
    <t>Felhalmozási célú kiadás összesen</t>
  </si>
  <si>
    <t>Kiadások összesen</t>
  </si>
  <si>
    <t>1.3. ÁH belüli megelőlegezés</t>
  </si>
  <si>
    <t>1.3. ÁH belüli megelőlegezések</t>
  </si>
  <si>
    <t>1.1. Gyermekvédelmi támogatás</t>
  </si>
  <si>
    <t>1.2. Óvodáztatási támogatás</t>
  </si>
  <si>
    <t>1.3. Egyéb pénzbeli és természetbeli ellátás</t>
  </si>
  <si>
    <t>Betegséggel kapcsolatos ellátások</t>
  </si>
  <si>
    <t>Intézményi ellátottak pénzbeli juttatásai</t>
  </si>
  <si>
    <t xml:space="preserve">Ellátottak pénzbeli juttatásai </t>
  </si>
  <si>
    <t xml:space="preserve">Működési célú visszatérítendő támogatások, kölcsönök nyújtása ÁH kívülre </t>
  </si>
  <si>
    <t>Korányzati funkció</t>
  </si>
  <si>
    <t>Működési célú támogatások</t>
  </si>
  <si>
    <t>011130</t>
  </si>
  <si>
    <t>Önkorányzatok és hivatalok jogalkotó és igazgat tev.</t>
  </si>
  <si>
    <t>013320</t>
  </si>
  <si>
    <t>013350</t>
  </si>
  <si>
    <t>Önikormányzati vagyonnal való gazdálkodás</t>
  </si>
  <si>
    <t>018010</t>
  </si>
  <si>
    <t>Önkormányzatok elszámolásai a központi ktgvetéssel</t>
  </si>
  <si>
    <t>031030</t>
  </si>
  <si>
    <t>041232</t>
  </si>
  <si>
    <t>Start- munka, Téli közfoglalkoztatás</t>
  </si>
  <si>
    <t>051030</t>
  </si>
  <si>
    <t>Nem veszélyes hulladék begyűjtése</t>
  </si>
  <si>
    <t>052020</t>
  </si>
  <si>
    <t>Szennyvíz gyűjtése, tisztítása</t>
  </si>
  <si>
    <t>062010</t>
  </si>
  <si>
    <t>Településfejlesztés igazgatása</t>
  </si>
  <si>
    <t>064010</t>
  </si>
  <si>
    <t>066020</t>
  </si>
  <si>
    <t>Város-, községgazdálkodási egyéb szolgáltatások</t>
  </si>
  <si>
    <t>072390</t>
  </si>
  <si>
    <t>Fogorvosi ellátás finanszírozása</t>
  </si>
  <si>
    <t>074090</t>
  </si>
  <si>
    <t>Közegészségügyi ellátások finanszírozása</t>
  </si>
  <si>
    <t>081071</t>
  </si>
  <si>
    <t>091140</t>
  </si>
  <si>
    <t>092220</t>
  </si>
  <si>
    <t>096010</t>
  </si>
  <si>
    <t>096020</t>
  </si>
  <si>
    <t>101150</t>
  </si>
  <si>
    <t>104051</t>
  </si>
  <si>
    <t>Gyermekvédelmi pénzbeli és természetbeli ellátás</t>
  </si>
  <si>
    <t>105010</t>
  </si>
  <si>
    <t>Munkanélküli aktív korúak ellátásai</t>
  </si>
  <si>
    <t>106010</t>
  </si>
  <si>
    <t>Lakóingatlan szociális célú bérbeadása</t>
  </si>
  <si>
    <t>106020</t>
  </si>
  <si>
    <t>Lakásfenntartással, lakhatással kapcs ellátásások</t>
  </si>
  <si>
    <t>107060</t>
  </si>
  <si>
    <t>Egyéb szociális pénzbeli és természetbeli ellátások</t>
  </si>
  <si>
    <t>900020</t>
  </si>
  <si>
    <t>Önk funkcióra nem sorolható bevételei</t>
  </si>
  <si>
    <t>Kormányzati funkció</t>
  </si>
  <si>
    <t>2014 évi kiadás összesen</t>
  </si>
  <si>
    <t>018020</t>
  </si>
  <si>
    <t>042180</t>
  </si>
  <si>
    <t>Állategészségügy</t>
  </si>
  <si>
    <t>072111</t>
  </si>
  <si>
    <t>Háziorvosi alapellátás</t>
  </si>
  <si>
    <t>072112</t>
  </si>
  <si>
    <t>Háziorvosi ügyeleti ellátás</t>
  </si>
  <si>
    <t>072311</t>
  </si>
  <si>
    <t>Fogorvosi ellátás</t>
  </si>
  <si>
    <t>072312</t>
  </si>
  <si>
    <t>Fogorvosi ügyeleti ellátás</t>
  </si>
  <si>
    <t>074011</t>
  </si>
  <si>
    <t>Foglalkozás-egészségügyi ellátás</t>
  </si>
  <si>
    <t>074031</t>
  </si>
  <si>
    <t>Család és nővédelmi egészségügyi gondozás</t>
  </si>
  <si>
    <t>074032</t>
  </si>
  <si>
    <t>Ifjúság-egészségügyi gondozás</t>
  </si>
  <si>
    <t>081045</t>
  </si>
  <si>
    <t>Szabadidő, sport tevékenység támogatása</t>
  </si>
  <si>
    <t>082044</t>
  </si>
  <si>
    <t>Könyvtári szolgáltatások</t>
  </si>
  <si>
    <t>Ellátottak juttatásai</t>
  </si>
  <si>
    <t>102030</t>
  </si>
  <si>
    <t>Idősek, betegek nappali ellátása</t>
  </si>
  <si>
    <t>104042</t>
  </si>
  <si>
    <t>107051</t>
  </si>
  <si>
    <t>Szociális étkeztetés</t>
  </si>
  <si>
    <t>107052</t>
  </si>
  <si>
    <t>Házi segítéségnyújtás</t>
  </si>
  <si>
    <t>107054</t>
  </si>
  <si>
    <t>Családsegítés</t>
  </si>
  <si>
    <t>1.1. Fogorvosi szolgálat</t>
  </si>
  <si>
    <t>1.3. Nagykanizsa és Környéke Foglalkoztatási Kft</t>
  </si>
  <si>
    <t>1.7. Fogorvosi ügyelet</t>
  </si>
  <si>
    <t>Kölcsön nyújtása háztartásoknak</t>
  </si>
  <si>
    <t>Közművelődés</t>
  </si>
  <si>
    <t>082091</t>
  </si>
  <si>
    <t>Maradvány</t>
  </si>
  <si>
    <t>Önkorm jogalkotó és igazgatási tevékenysége</t>
  </si>
  <si>
    <t>Egyéb működési kiadások</t>
  </si>
  <si>
    <t>Egyéb működési célú támogatások</t>
  </si>
  <si>
    <t xml:space="preserve">Immateriális javak összesen </t>
  </si>
  <si>
    <t xml:space="preserve">Tárgyi eszközök összesen </t>
  </si>
  <si>
    <t>Koncesszióba, vagyonkezelésbe adott eszközök</t>
  </si>
  <si>
    <t>BEFEKTETETT ESZKÖZÖK ÖSSZESEN (I.+II.+III.IV)</t>
  </si>
  <si>
    <t xml:space="preserve">Készletek összesen  </t>
  </si>
  <si>
    <t xml:space="preserve">Értékpapírok összesen  </t>
  </si>
  <si>
    <t>NEMZETI VAGYONBA TARTOZÓ FORGÓESZKÖZÖK</t>
  </si>
  <si>
    <t>Hosszú lejáratú betétek</t>
  </si>
  <si>
    <t>Forintszámlák, devizaszámlák</t>
  </si>
  <si>
    <t>C.</t>
  </si>
  <si>
    <t>Pénzeszközök</t>
  </si>
  <si>
    <t>Költségvetési évben esedékes követelések</t>
  </si>
  <si>
    <t>Költségvetési évet követően esedékes követelések</t>
  </si>
  <si>
    <t>Követelés jellegű sajátos elszámolások</t>
  </si>
  <si>
    <t>D.</t>
  </si>
  <si>
    <t>KÖVETELÉSEK</t>
  </si>
  <si>
    <t>E.</t>
  </si>
  <si>
    <t>EGYÉB SAJÁTOS ESZKÖZOLDALI ESZÁMOLÁSOK</t>
  </si>
  <si>
    <t>F.</t>
  </si>
  <si>
    <t>AKTÍV IDŐBELI ELHATÁROLÁSOK</t>
  </si>
  <si>
    <t>Nemzeti vagyon és egyéb eszközök induláskori értéke és vált.</t>
  </si>
  <si>
    <t>Felhalmozott eredmény</t>
  </si>
  <si>
    <t>Eszközök értékhelyesbítésének forrása</t>
  </si>
  <si>
    <t>Mérleg szerinti eredmény</t>
  </si>
  <si>
    <t xml:space="preserve">SAJÁT TŐKE ÖSSZESEN </t>
  </si>
  <si>
    <t>Költségvetési évben esedékes kötelezettségek</t>
  </si>
  <si>
    <t>Költségvetési évet követően esedékes kötelezettségek</t>
  </si>
  <si>
    <t>Kötelezettség jellegű sajátos elszámolások</t>
  </si>
  <si>
    <t>G.</t>
  </si>
  <si>
    <t>H.</t>
  </si>
  <si>
    <t>EGYÉB SAJÁTOS FORRÁSOLDALI ELSZÁMOLÁS</t>
  </si>
  <si>
    <t>K.</t>
  </si>
  <si>
    <t>PASSZÍV IDŐBELI ELHATÁROLÁSOK</t>
  </si>
  <si>
    <t>Önkormányzat  és intézmények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</si>
  <si>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</si>
  <si>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</si>
  <si>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</si>
  <si>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</si>
  <si>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</si>
  <si>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</si>
  <si>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A.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</si>
  <si>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</si>
  <si>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</si>
  <si>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</si>
  <si>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</si>
  <si>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07.</t>
  </si>
  <si>
    <t>Vállalkozási tevékenység finanszírozási bevételei</t>
  </si>
  <si>
    <t>Vállalkozási tevékenység finanszírozási kiadásai</t>
  </si>
  <si>
    <t>Vállalkozási tevékenység finanszírozási egyenlege</t>
  </si>
  <si>
    <t>B.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</si>
  <si>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</si>
  <si>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</si>
  <si>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</si>
  <si>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</si>
  <si>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 xml:space="preserve">G. </t>
  </si>
  <si>
    <t>Vállalkozási tevékenység felhasználható maradványa</t>
  </si>
  <si>
    <t>01.</t>
  </si>
  <si>
    <t>Közhatalmi eredményszemléletű bevételek</t>
  </si>
  <si>
    <t>02.</t>
  </si>
  <si>
    <t>Eszközök és szolgáltatások értékesítésének nettó eredményszemléletű bevételei</t>
  </si>
  <si>
    <t>03.</t>
  </si>
  <si>
    <t>Tevékenység egyéb nettó eredményszemléletű bevételei</t>
  </si>
  <si>
    <t>Tevékenység nettó eredményszemléleti bevételei</t>
  </si>
  <si>
    <t>04.</t>
  </si>
  <si>
    <t>Saját termelésű készletek állományváltozása</t>
  </si>
  <si>
    <t>05.</t>
  </si>
  <si>
    <t>Saját előállítású eszközök aktivált értéke</t>
  </si>
  <si>
    <t>Aktivált saját teljesítmények értéke</t>
  </si>
  <si>
    <t>06.</t>
  </si>
  <si>
    <t>Központi működési célú támogatások eredményszemléleltű bevételei</t>
  </si>
  <si>
    <t>Egyéb működési célú támogatások eredményszemléletű bevételei</t>
  </si>
  <si>
    <t>08.</t>
  </si>
  <si>
    <t>Különféle egyéb eredményszemléletű bevételek</t>
  </si>
  <si>
    <t>Egyéb eredményszemléletű bevételek</t>
  </si>
  <si>
    <t>09.</t>
  </si>
  <si>
    <t>Anyagköltség</t>
  </si>
  <si>
    <t>Igénybe vett szolgáltatások értéke</t>
  </si>
  <si>
    <t>Eladott áruk beszerzési értéke</t>
  </si>
  <si>
    <t>Eladott (közvetített) szolgáltatások értéke</t>
  </si>
  <si>
    <t>Anyag jellegű ráfordítások</t>
  </si>
  <si>
    <t>Bérköltség</t>
  </si>
  <si>
    <t>Személyi jellegű egyéb kifizetések</t>
  </si>
  <si>
    <t>Bérjárulékok</t>
  </si>
  <si>
    <t xml:space="preserve">V. </t>
  </si>
  <si>
    <t>Személyi jellegű ráfordítások</t>
  </si>
  <si>
    <t>Értékcsökkenési leírás</t>
  </si>
  <si>
    <t xml:space="preserve">VII. </t>
  </si>
  <si>
    <t>Egyéb ráfordítások</t>
  </si>
  <si>
    <t>TEVÉKENYSÉG EREDMÉNYE</t>
  </si>
  <si>
    <t>Kapott (járó) osztalék és részesedés</t>
  </si>
  <si>
    <t>Kapott (járó) kamatok és kamatjellegű eredményszemléletű bevételek</t>
  </si>
  <si>
    <t>Pénzügyi műveleltek egyéb eredményszemléletű bevételei</t>
  </si>
  <si>
    <t>Pénzügyi műveletek eredményszemléletű bevételei</t>
  </si>
  <si>
    <t>Fizetendő kamatok és kamatjellegű ráfordítások</t>
  </si>
  <si>
    <t>Részesedések, értékpapírok és pénzeszközök értékvesztése</t>
  </si>
  <si>
    <t>Pénzügyi műveletek egyéb ráfordításai</t>
  </si>
  <si>
    <t xml:space="preserve">IX. </t>
  </si>
  <si>
    <t>Pénzügyi műveletek ráfordításai</t>
  </si>
  <si>
    <t>PÉNZÜGYI MŰVELETEK EREDMÉNYE</t>
  </si>
  <si>
    <t>SZOKÁSOS EREDMÉNY</t>
  </si>
  <si>
    <t>Felhalmozási célú támogatások eredményszemléletű bevételei</t>
  </si>
  <si>
    <t>Különféle rendkívüli eredményszemléletű bevételek</t>
  </si>
  <si>
    <t xml:space="preserve">X. </t>
  </si>
  <si>
    <t>Rendkívüli eredményszemléletű bevételek</t>
  </si>
  <si>
    <t xml:space="preserve">XI. </t>
  </si>
  <si>
    <t>Rendkívüli ráfordítások</t>
  </si>
  <si>
    <t>RENDKÍVÜLI EREDMÉNY</t>
  </si>
  <si>
    <t xml:space="preserve">E. </t>
  </si>
  <si>
    <t>MÉRLEG SZERINTI EREDMÉNY</t>
  </si>
  <si>
    <t>Egyéb  önkormányzati feladatok támogatása</t>
  </si>
  <si>
    <t>Önkormányzati hivatal működésének támogatása</t>
  </si>
  <si>
    <t>Település üzemeltetési feladatok támogatása</t>
  </si>
  <si>
    <t>2015. évi eredeti előirányzat</t>
  </si>
  <si>
    <t>2015. évi módosított előirányzat</t>
  </si>
  <si>
    <t>2015. évi teljesítés</t>
  </si>
  <si>
    <t>1.5. Működési célú költségvetési és kiegészítő támogatás</t>
  </si>
  <si>
    <t>Készletértékesítés ellenértéke</t>
  </si>
  <si>
    <t>2015.évi eredeti ei.</t>
  </si>
  <si>
    <t>2015.évi módosított</t>
  </si>
  <si>
    <t xml:space="preserve">2015.évi teljesítés </t>
  </si>
  <si>
    <t>2015. évi eredetei  előirányzat</t>
  </si>
  <si>
    <t>2015. évi ei.</t>
  </si>
  <si>
    <t>2015. évi mód</t>
  </si>
  <si>
    <t>2015. évi telj.</t>
  </si>
  <si>
    <t>018030</t>
  </si>
  <si>
    <t>Támogatási célú finanszírozási műveletek</t>
  </si>
  <si>
    <t>2015 évi ei.</t>
  </si>
  <si>
    <t>2015 évi mód</t>
  </si>
  <si>
    <t>2015 évi telj.</t>
  </si>
  <si>
    <t>2015. évi eredeti előir.</t>
  </si>
  <si>
    <t>2015. évi. mód. előir.</t>
  </si>
  <si>
    <t>2015. évi. teljesítés</t>
  </si>
  <si>
    <t xml:space="preserve"> Egyébműködési célú támogatások ÁH kívülre összesen</t>
  </si>
  <si>
    <t>Egyéb működési célú támogatások ÁH belülre összesen</t>
  </si>
  <si>
    <t>1.4. Háziorvos támogatása</t>
  </si>
  <si>
    <t>1.5. Támogatás háztartásoknak</t>
  </si>
  <si>
    <t>1.8. Bursa Ösztöndíj</t>
  </si>
  <si>
    <t>1.9. Roma Önkormányzat támogatása</t>
  </si>
  <si>
    <t>1.10 Kistérség működési hozzájárulás</t>
  </si>
  <si>
    <t>1.11. Belső ellenőrzés</t>
  </si>
  <si>
    <t>2.1. Foglalkoztatást helyettesítő támogatás</t>
  </si>
  <si>
    <t>3.1. Lakásfenntartási támogatás</t>
  </si>
  <si>
    <t>5.1. Rendszeres szociális segély</t>
  </si>
  <si>
    <t>5.2. Átmeneti segély</t>
  </si>
  <si>
    <t>5.3. Köztemetés</t>
  </si>
  <si>
    <t>5.4. Saját hatáskörben biztosított ellátások</t>
  </si>
  <si>
    <t>5.5. Települési támogatás</t>
  </si>
  <si>
    <t>2015. évi</t>
  </si>
  <si>
    <t>2015. évi előirányzat</t>
  </si>
  <si>
    <t>2015. évi módosítás</t>
  </si>
  <si>
    <t>Pedagógus II. óvodapedagógusok kiegészítő támogatása</t>
  </si>
  <si>
    <t>Lakott külterülettel kapcsolatos feladatok támogatása</t>
  </si>
  <si>
    <t>Óvodai, iskolai étkeztetés támogatása</t>
  </si>
  <si>
    <t>Közcélú munkaprogram eszközei (fóliasátor, kerítés)</t>
  </si>
  <si>
    <t>Peugeot tehergépkocsi</t>
  </si>
  <si>
    <t>Nyomtató-védőnő</t>
  </si>
  <si>
    <t>Víziközmű felújítása</t>
  </si>
  <si>
    <t>KEOP:  Művelődési Ház felújítása</t>
  </si>
  <si>
    <t xml:space="preserve"> </t>
  </si>
  <si>
    <t>2015. év</t>
  </si>
  <si>
    <t>310</t>
  </si>
  <si>
    <t>91</t>
  </si>
  <si>
    <t>401</t>
  </si>
  <si>
    <t>045160</t>
  </si>
  <si>
    <t>Közutak üzemeltetése, fenntartása</t>
  </si>
  <si>
    <t>Beruházások, felújítások</t>
  </si>
  <si>
    <t>091220</t>
  </si>
  <si>
    <t>096015</t>
  </si>
  <si>
    <t>Gyermekétkeztetés köznevelési intézményben</t>
  </si>
  <si>
    <t>105020</t>
  </si>
  <si>
    <t>Foglalkoztatást elősegítő képzés és egyéb támogatás</t>
  </si>
  <si>
    <t>Egyéb felhalmozási kiadások, finanszírozási kiadások</t>
  </si>
  <si>
    <t>Egyéb működési célú támogatások bevételei ÁH belülről</t>
  </si>
  <si>
    <t>1.2. Települési önk egyes köznevelési feladatainak támogatása</t>
  </si>
  <si>
    <t>Gyermekjóléti szolgáltatások</t>
  </si>
  <si>
    <t>Ingatlanvásárlás</t>
  </si>
  <si>
    <t>FORRÁSOK 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</si>
</sst>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mmm\ d/"/>
    <numFmt numFmtId="166" formatCode="#,##0.0"/>
    <numFmt numFmtId="167" formatCode="#,###"/>
    <numFmt numFmtId="168" formatCode="#,##0.00&quot; Ft&quot;"/>
    <numFmt numFmtId="169" formatCode="&quot;H-&quot;0000"/>
    <numFmt numFmtId="170" formatCode="\ #,##0&quot;     &quot;;\-#,##0&quot;     &quot;;&quot; -&quot;#&quot;     &quot;;@\ 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0.0%"/>
    <numFmt numFmtId="175" formatCode="#,##0;[Red]#,##0"/>
    <numFmt numFmtId="176" formatCode="[$-40E]yyyy\.\ mmmm\ d\."/>
  </numFmts>
  <fonts count="71">
    <font>
      <sz val="10"/>
      <name val="Arial CE"/>
      <family val="2"/>
    </font>
    <font>
      <sz val="10"/>
      <name val="Arial"/>
      <family val="0"/>
    </font>
    <font>
      <sz val="12"/>
      <name val="Garamond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6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ill="0" applyBorder="0" applyAlignment="0" applyProtection="0"/>
  </cellStyleXfs>
  <cellXfs count="645">
    <xf numFmtId="0" fontId="0" fillId="0" borderId="0" xfId="0" applyAlignment="1">
      <alignment/>
    </xf>
    <xf numFmtId="0" fontId="1" fillId="0" borderId="0" xfId="61" applyAlignment="1">
      <alignment/>
      <protection/>
    </xf>
    <xf numFmtId="0" fontId="1" fillId="0" borderId="0" xfId="61">
      <alignment/>
      <protection/>
    </xf>
    <xf numFmtId="0" fontId="1" fillId="0" borderId="0" xfId="61" applyFont="1">
      <alignment/>
      <protection/>
    </xf>
    <xf numFmtId="1" fontId="1" fillId="0" borderId="0" xfId="61" applyNumberFormat="1" applyAlignment="1">
      <alignment/>
      <protection/>
    </xf>
    <xf numFmtId="0" fontId="4" fillId="0" borderId="0" xfId="61" applyFont="1" applyAlignment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10" fillId="0" borderId="0" xfId="61" applyFont="1" applyAlignment="1">
      <alignment/>
      <protection/>
    </xf>
    <xf numFmtId="0" fontId="10" fillId="0" borderId="0" xfId="61" applyFont="1">
      <alignment/>
      <protection/>
    </xf>
    <xf numFmtId="3" fontId="10" fillId="0" borderId="0" xfId="61" applyNumberFormat="1" applyFont="1">
      <alignment/>
      <protection/>
    </xf>
    <xf numFmtId="3" fontId="10" fillId="0" borderId="0" xfId="61" applyNumberFormat="1" applyFont="1" applyAlignment="1">
      <alignment horizontal="right"/>
      <protection/>
    </xf>
    <xf numFmtId="0" fontId="13" fillId="0" borderId="0" xfId="61" applyFont="1">
      <alignment/>
      <protection/>
    </xf>
    <xf numFmtId="0" fontId="13" fillId="0" borderId="0" xfId="61" applyFont="1" applyAlignment="1">
      <alignment/>
      <protection/>
    </xf>
    <xf numFmtId="3" fontId="13" fillId="0" borderId="0" xfId="61" applyNumberFormat="1" applyFont="1">
      <alignment/>
      <protection/>
    </xf>
    <xf numFmtId="0" fontId="10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9" fillId="0" borderId="10" xfId="61" applyNumberFormat="1" applyFont="1" applyBorder="1" applyAlignment="1">
      <alignment horizontal="center"/>
      <protection/>
    </xf>
    <xf numFmtId="3" fontId="16" fillId="0" borderId="10" xfId="61" applyNumberFormat="1" applyFont="1" applyBorder="1" applyAlignment="1">
      <alignment horizontal="right"/>
      <protection/>
    </xf>
    <xf numFmtId="3" fontId="9" fillId="0" borderId="10" xfId="61" applyNumberFormat="1" applyFont="1" applyBorder="1" applyAlignment="1">
      <alignment horizontal="right"/>
      <protection/>
    </xf>
    <xf numFmtId="3" fontId="9" fillId="0" borderId="11" xfId="61" applyNumberFormat="1" applyFont="1" applyBorder="1" applyAlignment="1">
      <alignment horizontal="right"/>
      <protection/>
    </xf>
    <xf numFmtId="3" fontId="16" fillId="0" borderId="11" xfId="61" applyNumberFormat="1" applyFont="1" applyBorder="1" applyAlignment="1">
      <alignment horizontal="right"/>
      <protection/>
    </xf>
    <xf numFmtId="0" fontId="9" fillId="0" borderId="0" xfId="61" applyFont="1">
      <alignment/>
      <protection/>
    </xf>
    <xf numFmtId="0" fontId="9" fillId="0" borderId="0" xfId="61" applyFont="1" applyAlignment="1">
      <alignment/>
      <protection/>
    </xf>
    <xf numFmtId="3" fontId="9" fillId="0" borderId="0" xfId="61" applyNumberFormat="1" applyFont="1" applyAlignment="1">
      <alignment horizontal="right"/>
      <protection/>
    </xf>
    <xf numFmtId="3" fontId="9" fillId="0" borderId="0" xfId="61" applyNumberFormat="1" applyFont="1" applyAlignment="1">
      <alignment/>
      <protection/>
    </xf>
    <xf numFmtId="0" fontId="11" fillId="0" borderId="0" xfId="61" applyFont="1">
      <alignment/>
      <protection/>
    </xf>
    <xf numFmtId="0" fontId="4" fillId="0" borderId="0" xfId="61" applyFont="1">
      <alignment/>
      <protection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vertical="center"/>
    </xf>
    <xf numFmtId="3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6" fillId="0" borderId="10" xfId="0" applyFont="1" applyBorder="1" applyAlignment="1">
      <alignment/>
    </xf>
    <xf numFmtId="3" fontId="9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3" fontId="9" fillId="0" borderId="13" xfId="0" applyNumberFormat="1" applyFont="1" applyBorder="1" applyAlignment="1">
      <alignment vertical="center"/>
    </xf>
    <xf numFmtId="166" fontId="9" fillId="0" borderId="0" xfId="0" applyNumberFormat="1" applyFont="1" applyFill="1" applyBorder="1" applyAlignment="1">
      <alignment horizontal="left" vertical="center"/>
    </xf>
    <xf numFmtId="3" fontId="16" fillId="33" borderId="10" xfId="0" applyNumberFormat="1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9" fillId="33" borderId="12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3" fontId="9" fillId="0" borderId="15" xfId="0" applyNumberFormat="1" applyFont="1" applyBorder="1" applyAlignment="1">
      <alignment vertical="center"/>
    </xf>
    <xf numFmtId="0" fontId="9" fillId="0" borderId="0" xfId="67" applyFont="1" applyAlignment="1">
      <alignment horizontal="center" vertical="center" wrapText="1"/>
      <protection/>
    </xf>
    <xf numFmtId="0" fontId="9" fillId="0" borderId="0" xfId="67" applyFont="1">
      <alignment/>
      <protection/>
    </xf>
    <xf numFmtId="0" fontId="16" fillId="0" borderId="12" xfId="67" applyFont="1" applyBorder="1" applyAlignment="1">
      <alignment horizontal="center"/>
      <protection/>
    </xf>
    <xf numFmtId="0" fontId="16" fillId="0" borderId="12" xfId="67" applyFont="1" applyBorder="1" applyAlignment="1">
      <alignment horizontal="left"/>
      <protection/>
    </xf>
    <xf numFmtId="0" fontId="9" fillId="0" borderId="12" xfId="67" applyFont="1" applyBorder="1">
      <alignment/>
      <protection/>
    </xf>
    <xf numFmtId="3" fontId="9" fillId="0" borderId="12" xfId="67" applyNumberFormat="1" applyFont="1" applyBorder="1">
      <alignment/>
      <protection/>
    </xf>
    <xf numFmtId="165" fontId="16" fillId="0" borderId="12" xfId="67" applyNumberFormat="1" applyFont="1" applyBorder="1" applyAlignment="1">
      <alignment horizontal="center"/>
      <protection/>
    </xf>
    <xf numFmtId="165" fontId="9" fillId="0" borderId="12" xfId="67" applyNumberFormat="1" applyFont="1" applyBorder="1" applyAlignment="1">
      <alignment horizontal="left"/>
      <protection/>
    </xf>
    <xf numFmtId="3" fontId="16" fillId="0" borderId="12" xfId="67" applyNumberFormat="1" applyFont="1" applyBorder="1">
      <alignment/>
      <protection/>
    </xf>
    <xf numFmtId="0" fontId="9" fillId="0" borderId="12" xfId="67" applyFont="1" applyBorder="1" applyAlignment="1">
      <alignment horizontal="left"/>
      <protection/>
    </xf>
    <xf numFmtId="3" fontId="9" fillId="0" borderId="0" xfId="67" applyNumberFormat="1" applyFont="1">
      <alignment/>
      <protection/>
    </xf>
    <xf numFmtId="0" fontId="16" fillId="0" borderId="0" xfId="67" applyFont="1">
      <alignment/>
      <protection/>
    </xf>
    <xf numFmtId="0" fontId="16" fillId="0" borderId="0" xfId="67" applyFont="1" applyAlignment="1">
      <alignment horizontal="center"/>
      <protection/>
    </xf>
    <xf numFmtId="0" fontId="9" fillId="0" borderId="0" xfId="67" applyFont="1" applyAlignment="1">
      <alignment horizontal="left"/>
      <protection/>
    </xf>
    <xf numFmtId="0" fontId="16" fillId="33" borderId="12" xfId="59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3" fillId="0" borderId="0" xfId="64" applyFont="1">
      <alignment/>
      <protection/>
    </xf>
    <xf numFmtId="0" fontId="16" fillId="33" borderId="12" xfId="59" applyFont="1" applyFill="1" applyBorder="1" applyAlignment="1">
      <alignment horizontal="right"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2" xfId="59" applyFont="1" applyFill="1" applyBorder="1" applyAlignment="1">
      <alignment horizontal="right" vertical="center"/>
      <protection/>
    </xf>
    <xf numFmtId="0" fontId="9" fillId="0" borderId="12" xfId="64" applyFont="1" applyBorder="1">
      <alignment/>
      <protection/>
    </xf>
    <xf numFmtId="0" fontId="9" fillId="0" borderId="12" xfId="59" applyFont="1" applyBorder="1" applyAlignment="1">
      <alignment horizontal="left" vertical="center"/>
      <protection/>
    </xf>
    <xf numFmtId="3" fontId="9" fillId="0" borderId="12" xfId="59" applyNumberFormat="1" applyFont="1" applyBorder="1" applyAlignment="1">
      <alignment vertical="center"/>
      <protection/>
    </xf>
    <xf numFmtId="3" fontId="9" fillId="0" borderId="12" xfId="64" applyNumberFormat="1" applyFont="1" applyBorder="1">
      <alignment/>
      <protection/>
    </xf>
    <xf numFmtId="3" fontId="9" fillId="0" borderId="12" xfId="59" applyNumberFormat="1" applyFont="1" applyBorder="1" applyAlignment="1">
      <alignment horizontal="right" vertical="center"/>
      <protection/>
    </xf>
    <xf numFmtId="3" fontId="16" fillId="0" borderId="12" xfId="59" applyNumberFormat="1" applyFont="1" applyBorder="1" applyAlignment="1">
      <alignment vertical="center"/>
      <protection/>
    </xf>
    <xf numFmtId="0" fontId="9" fillId="0" borderId="0" xfId="64" applyFont="1">
      <alignment/>
      <protection/>
    </xf>
    <xf numFmtId="0" fontId="23" fillId="33" borderId="12" xfId="0" applyFont="1" applyFill="1" applyBorder="1" applyAlignment="1">
      <alignment horizontal="center" vertical="center" wrapText="1"/>
    </xf>
    <xf numFmtId="0" fontId="9" fillId="0" borderId="0" xfId="61" applyFont="1" applyAlignment="1">
      <alignment vertical="center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vertical="center" wrapText="1"/>
      <protection/>
    </xf>
    <xf numFmtId="0" fontId="11" fillId="0" borderId="12" xfId="61" applyFont="1" applyFill="1" applyBorder="1" applyAlignment="1">
      <alignment vertical="center" wrapText="1"/>
      <protection/>
    </xf>
    <xf numFmtId="0" fontId="13" fillId="0" borderId="12" xfId="6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3" fontId="9" fillId="0" borderId="0" xfId="61" applyNumberFormat="1" applyFont="1" applyBorder="1" applyAlignment="1">
      <alignment vertical="center"/>
      <protection/>
    </xf>
    <xf numFmtId="164" fontId="9" fillId="0" borderId="0" xfId="61" applyNumberFormat="1" applyFont="1" applyBorder="1" applyAlignment="1">
      <alignment vertical="center"/>
      <protection/>
    </xf>
    <xf numFmtId="49" fontId="9" fillId="0" borderId="12" xfId="61" applyNumberFormat="1" applyFont="1" applyBorder="1" applyAlignment="1">
      <alignment horizontal="center" vertical="center"/>
      <protection/>
    </xf>
    <xf numFmtId="0" fontId="11" fillId="0" borderId="12" xfId="61" applyFont="1" applyBorder="1" applyAlignment="1">
      <alignment vertical="center"/>
      <protection/>
    </xf>
    <xf numFmtId="3" fontId="16" fillId="0" borderId="12" xfId="61" applyNumberFormat="1" applyFont="1" applyBorder="1" applyAlignment="1">
      <alignment vertical="center"/>
      <protection/>
    </xf>
    <xf numFmtId="0" fontId="24" fillId="0" borderId="12" xfId="61" applyFont="1" applyBorder="1" applyAlignment="1">
      <alignment vertical="center"/>
      <protection/>
    </xf>
    <xf numFmtId="3" fontId="14" fillId="0" borderId="12" xfId="61" applyNumberFormat="1" applyFont="1" applyBorder="1" applyAlignment="1">
      <alignment vertical="center"/>
      <protection/>
    </xf>
    <xf numFmtId="49" fontId="16" fillId="0" borderId="12" xfId="61" applyNumberFormat="1" applyFont="1" applyBorder="1" applyAlignment="1">
      <alignment horizontal="center" vertical="center"/>
      <protection/>
    </xf>
    <xf numFmtId="166" fontId="16" fillId="0" borderId="12" xfId="61" applyNumberFormat="1" applyFont="1" applyBorder="1" applyAlignment="1">
      <alignment horizontal="center" vertical="center"/>
      <protection/>
    </xf>
    <xf numFmtId="166" fontId="11" fillId="0" borderId="12" xfId="61" applyNumberFormat="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3" fontId="13" fillId="0" borderId="0" xfId="61" applyNumberFormat="1" applyFont="1" applyBorder="1" applyAlignment="1">
      <alignment vertical="center"/>
      <protection/>
    </xf>
    <xf numFmtId="164" fontId="13" fillId="0" borderId="0" xfId="61" applyNumberFormat="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3" fontId="13" fillId="0" borderId="0" xfId="61" applyNumberFormat="1" applyFont="1" applyFill="1" applyBorder="1" applyAlignment="1">
      <alignment vertical="center"/>
      <protection/>
    </xf>
    <xf numFmtId="49" fontId="13" fillId="0" borderId="0" xfId="61" applyNumberFormat="1" applyFont="1" applyBorder="1" applyAlignment="1">
      <alignment vertical="center"/>
      <protection/>
    </xf>
    <xf numFmtId="3" fontId="10" fillId="0" borderId="0" xfId="61" applyNumberFormat="1" applyFont="1" applyBorder="1" applyAlignment="1">
      <alignment vertical="center"/>
      <protection/>
    </xf>
    <xf numFmtId="3" fontId="11" fillId="0" borderId="0" xfId="61" applyNumberFormat="1" applyFont="1" applyBorder="1" applyAlignment="1">
      <alignment vertical="center"/>
      <protection/>
    </xf>
    <xf numFmtId="3" fontId="11" fillId="0" borderId="0" xfId="61" applyNumberFormat="1" applyFont="1" applyBorder="1" applyAlignment="1">
      <alignment horizontal="center" vertical="center"/>
      <protection/>
    </xf>
    <xf numFmtId="49" fontId="11" fillId="0" borderId="0" xfId="61" applyNumberFormat="1" applyFont="1" applyBorder="1" applyAlignment="1">
      <alignment vertical="center"/>
      <protection/>
    </xf>
    <xf numFmtId="3" fontId="12" fillId="0" borderId="0" xfId="61" applyNumberFormat="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horizontal="center" vertical="center"/>
      <protection/>
    </xf>
    <xf numFmtId="164" fontId="16" fillId="0" borderId="12" xfId="61" applyNumberFormat="1" applyFont="1" applyBorder="1" applyAlignment="1">
      <alignment horizontal="center" vertical="center"/>
      <protection/>
    </xf>
    <xf numFmtId="164" fontId="11" fillId="0" borderId="12" xfId="61" applyNumberFormat="1" applyFont="1" applyBorder="1" applyAlignment="1">
      <alignment vertical="center"/>
      <protection/>
    </xf>
    <xf numFmtId="164" fontId="9" fillId="0" borderId="12" xfId="61" applyNumberFormat="1" applyFont="1" applyBorder="1" applyAlignment="1">
      <alignment vertical="center"/>
      <protection/>
    </xf>
    <xf numFmtId="49" fontId="9" fillId="0" borderId="0" xfId="61" applyNumberFormat="1" applyFont="1" applyBorder="1" applyAlignment="1">
      <alignment horizontal="center" vertical="center" wrapText="1"/>
      <protection/>
    </xf>
    <xf numFmtId="3" fontId="9" fillId="0" borderId="0" xfId="61" applyNumberFormat="1" applyFont="1" applyBorder="1" applyAlignment="1">
      <alignment horizontal="center" vertical="center"/>
      <protection/>
    </xf>
    <xf numFmtId="49" fontId="9" fillId="0" borderId="0" xfId="61" applyNumberFormat="1" applyFont="1" applyBorder="1" applyAlignment="1">
      <alignment vertical="center" wrapText="1"/>
      <protection/>
    </xf>
    <xf numFmtId="3" fontId="25" fillId="0" borderId="0" xfId="61" applyNumberFormat="1" applyFont="1" applyBorder="1" applyAlignment="1">
      <alignment vertical="center"/>
      <protection/>
    </xf>
    <xf numFmtId="3" fontId="25" fillId="0" borderId="0" xfId="61" applyNumberFormat="1" applyFont="1" applyBorder="1" applyAlignment="1">
      <alignment horizontal="center" vertical="center"/>
      <protection/>
    </xf>
    <xf numFmtId="49" fontId="13" fillId="0" borderId="0" xfId="61" applyNumberFormat="1" applyFont="1" applyBorder="1" applyAlignment="1">
      <alignment vertical="center" wrapText="1"/>
      <protection/>
    </xf>
    <xf numFmtId="3" fontId="15" fillId="0" borderId="0" xfId="61" applyNumberFormat="1" applyFont="1" applyBorder="1" applyAlignment="1">
      <alignment vertical="center"/>
      <protection/>
    </xf>
    <xf numFmtId="3" fontId="11" fillId="0" borderId="0" xfId="61" applyNumberFormat="1" applyFont="1" applyFill="1" applyBorder="1" applyAlignment="1">
      <alignment vertical="center"/>
      <protection/>
    </xf>
    <xf numFmtId="3" fontId="11" fillId="0" borderId="0" xfId="61" applyNumberFormat="1" applyFont="1" applyFill="1" applyBorder="1" applyAlignment="1">
      <alignment horizontal="center" vertical="center"/>
      <protection/>
    </xf>
    <xf numFmtId="49" fontId="13" fillId="0" borderId="0" xfId="61" applyNumberFormat="1" applyFont="1" applyFill="1" applyBorder="1" applyAlignment="1">
      <alignment vertical="center"/>
      <protection/>
    </xf>
    <xf numFmtId="0" fontId="25" fillId="0" borderId="0" xfId="61" applyFont="1" applyFill="1" applyBorder="1" applyAlignment="1">
      <alignment vertical="center"/>
      <protection/>
    </xf>
    <xf numFmtId="3" fontId="12" fillId="0" borderId="0" xfId="61" applyNumberFormat="1" applyFont="1" applyFill="1" applyBorder="1" applyAlignment="1">
      <alignment vertical="center"/>
      <protection/>
    </xf>
    <xf numFmtId="164" fontId="13" fillId="0" borderId="0" xfId="61" applyNumberFormat="1" applyFont="1" applyFill="1" applyBorder="1" applyAlignment="1">
      <alignment vertical="center"/>
      <protection/>
    </xf>
    <xf numFmtId="16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Border="1">
      <alignment/>
      <protection/>
    </xf>
    <xf numFmtId="0" fontId="13" fillId="0" borderId="0" xfId="61" applyFont="1" applyBorder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13" fillId="0" borderId="0" xfId="63" applyFont="1">
      <alignment/>
      <protection/>
    </xf>
    <xf numFmtId="3" fontId="13" fillId="0" borderId="0" xfId="63" applyNumberFormat="1" applyFont="1">
      <alignment/>
      <protection/>
    </xf>
    <xf numFmtId="0" fontId="13" fillId="0" borderId="0" xfId="63" applyFont="1" applyAlignment="1">
      <alignment horizontal="center"/>
      <protection/>
    </xf>
    <xf numFmtId="0" fontId="9" fillId="0" borderId="0" xfId="63" applyFont="1" applyAlignment="1">
      <alignment/>
      <protection/>
    </xf>
    <xf numFmtId="3" fontId="9" fillId="0" borderId="0" xfId="63" applyNumberFormat="1" applyFont="1" applyAlignment="1">
      <alignment/>
      <protection/>
    </xf>
    <xf numFmtId="0" fontId="26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0" fontId="9" fillId="0" borderId="0" xfId="57" applyFont="1" applyAlignment="1">
      <alignment/>
      <protection/>
    </xf>
    <xf numFmtId="0" fontId="13" fillId="0" borderId="0" xfId="57" applyFont="1" applyAlignment="1">
      <alignment horizontal="right"/>
      <protection/>
    </xf>
    <xf numFmtId="0" fontId="16" fillId="33" borderId="10" xfId="57" applyFont="1" applyFill="1" applyBorder="1" applyAlignment="1">
      <alignment horizontal="center" vertical="center"/>
      <protection/>
    </xf>
    <xf numFmtId="0" fontId="19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left"/>
      <protection/>
    </xf>
    <xf numFmtId="3" fontId="9" fillId="0" borderId="10" xfId="57" applyNumberFormat="1" applyFont="1" applyBorder="1">
      <alignment/>
      <protection/>
    </xf>
    <xf numFmtId="0" fontId="20" fillId="0" borderId="10" xfId="57" applyFont="1" applyBorder="1" applyAlignment="1">
      <alignment horizontal="center"/>
      <protection/>
    </xf>
    <xf numFmtId="0" fontId="20" fillId="0" borderId="10" xfId="57" applyFont="1" applyBorder="1" applyAlignment="1">
      <alignment horizontal="left"/>
      <protection/>
    </xf>
    <xf numFmtId="3" fontId="16" fillId="0" borderId="10" xfId="57" applyNumberFormat="1" applyFont="1" applyBorder="1">
      <alignment/>
      <protection/>
    </xf>
    <xf numFmtId="0" fontId="11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19" fillId="0" borderId="10" xfId="57" applyFont="1" applyBorder="1">
      <alignment/>
      <protection/>
    </xf>
    <xf numFmtId="0" fontId="13" fillId="0" borderId="0" xfId="68" applyFont="1">
      <alignment/>
      <protection/>
    </xf>
    <xf numFmtId="0" fontId="23" fillId="0" borderId="0" xfId="68" applyFont="1" applyAlignment="1">
      <alignment horizontal="right"/>
      <protection/>
    </xf>
    <xf numFmtId="0" fontId="13" fillId="0" borderId="10" xfId="68" applyFont="1" applyBorder="1" applyAlignment="1">
      <alignment horizontal="center"/>
      <protection/>
    </xf>
    <xf numFmtId="3" fontId="9" fillId="0" borderId="10" xfId="68" applyNumberFormat="1" applyFont="1" applyBorder="1">
      <alignment/>
      <protection/>
    </xf>
    <xf numFmtId="3" fontId="16" fillId="0" borderId="10" xfId="68" applyNumberFormat="1" applyFont="1" applyBorder="1" applyAlignment="1">
      <alignment/>
      <protection/>
    </xf>
    <xf numFmtId="0" fontId="13" fillId="0" borderId="10" xfId="68" applyFont="1" applyFill="1" applyBorder="1" applyAlignment="1">
      <alignment horizontal="center"/>
      <protection/>
    </xf>
    <xf numFmtId="3" fontId="16" fillId="0" borderId="10" xfId="68" applyNumberFormat="1" applyFont="1" applyBorder="1">
      <alignment/>
      <protection/>
    </xf>
    <xf numFmtId="0" fontId="13" fillId="0" borderId="0" xfId="68" applyFont="1" applyBorder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1" fillId="33" borderId="10" xfId="56" applyFont="1" applyFill="1" applyBorder="1" applyAlignment="1">
      <alignment horizontal="center"/>
      <protection/>
    </xf>
    <xf numFmtId="0" fontId="11" fillId="0" borderId="10" xfId="56" applyFont="1" applyFill="1" applyBorder="1" applyAlignment="1">
      <alignment horizontal="center" wrapText="1"/>
      <protection/>
    </xf>
    <xf numFmtId="0" fontId="11" fillId="0" borderId="10" xfId="56" applyFont="1" applyFill="1" applyBorder="1" applyAlignment="1">
      <alignment horizontal="center"/>
      <protection/>
    </xf>
    <xf numFmtId="0" fontId="13" fillId="0" borderId="0" xfId="56" applyFont="1" applyAlignment="1">
      <alignment/>
      <protection/>
    </xf>
    <xf numFmtId="0" fontId="13" fillId="0" borderId="10" xfId="56" applyFont="1" applyBorder="1" applyAlignment="1">
      <alignment horizontal="center"/>
      <protection/>
    </xf>
    <xf numFmtId="0" fontId="13" fillId="0" borderId="10" xfId="56" applyFont="1" applyBorder="1" applyAlignment="1">
      <alignment horizontal="center" wrapText="1"/>
      <protection/>
    </xf>
    <xf numFmtId="0" fontId="13" fillId="0" borderId="10" xfId="56" applyFont="1" applyBorder="1" applyAlignment="1">
      <alignment horizontal="justify" wrapText="1"/>
      <protection/>
    </xf>
    <xf numFmtId="3" fontId="13" fillId="0" borderId="10" xfId="56" applyNumberFormat="1" applyFont="1" applyBorder="1" applyAlignment="1">
      <alignment horizontal="center" wrapText="1"/>
      <protection/>
    </xf>
    <xf numFmtId="0" fontId="13" fillId="0" borderId="10" xfId="56" applyNumberFormat="1" applyFont="1" applyBorder="1" applyAlignment="1">
      <alignment horizontal="center"/>
      <protection/>
    </xf>
    <xf numFmtId="9" fontId="13" fillId="0" borderId="10" xfId="56" applyNumberFormat="1" applyFont="1" applyBorder="1" applyAlignment="1">
      <alignment horizontal="center"/>
      <protection/>
    </xf>
    <xf numFmtId="0" fontId="16" fillId="0" borderId="10" xfId="56" applyFont="1" applyBorder="1" applyAlignment="1">
      <alignment horizontal="center"/>
      <protection/>
    </xf>
    <xf numFmtId="0" fontId="16" fillId="0" borderId="10" xfId="56" applyFont="1" applyBorder="1" applyAlignment="1">
      <alignment horizontal="center" wrapText="1"/>
      <protection/>
    </xf>
    <xf numFmtId="3" fontId="16" fillId="0" borderId="10" xfId="56" applyNumberFormat="1" applyFont="1" applyBorder="1" applyAlignment="1">
      <alignment horizontal="center" wrapText="1"/>
      <protection/>
    </xf>
    <xf numFmtId="9" fontId="16" fillId="0" borderId="10" xfId="56" applyNumberFormat="1" applyFont="1" applyBorder="1" applyAlignment="1">
      <alignment horizontal="center" wrapText="1"/>
      <protection/>
    </xf>
    <xf numFmtId="0" fontId="9" fillId="0" borderId="0" xfId="56" applyFont="1" applyAlignment="1">
      <alignment horizontal="center"/>
      <protection/>
    </xf>
    <xf numFmtId="0" fontId="13" fillId="0" borderId="0" xfId="56" applyFont="1" applyAlignment="1">
      <alignment horizontal="right"/>
      <protection/>
    </xf>
    <xf numFmtId="0" fontId="13" fillId="0" borderId="0" xfId="62" applyFont="1">
      <alignment/>
      <protection/>
    </xf>
    <xf numFmtId="0" fontId="10" fillId="0" borderId="0" xfId="62" applyFont="1">
      <alignment/>
      <protection/>
    </xf>
    <xf numFmtId="0" fontId="9" fillId="0" borderId="15" xfId="62" applyFont="1" applyBorder="1" applyAlignment="1">
      <alignment horizontal="center" wrapText="1"/>
      <protection/>
    </xf>
    <xf numFmtId="0" fontId="9" fillId="0" borderId="12" xfId="62" applyFont="1" applyBorder="1" applyAlignment="1">
      <alignment horizontal="left" wrapText="1"/>
      <protection/>
    </xf>
    <xf numFmtId="3" fontId="9" fillId="0" borderId="12" xfId="62" applyNumberFormat="1" applyFont="1" applyBorder="1" applyAlignment="1">
      <alignment horizontal="right" wrapText="1"/>
      <protection/>
    </xf>
    <xf numFmtId="0" fontId="13" fillId="0" borderId="0" xfId="62" applyFont="1" applyAlignment="1">
      <alignment horizontal="left"/>
      <protection/>
    </xf>
    <xf numFmtId="0" fontId="9" fillId="0" borderId="15" xfId="62" applyFont="1" applyBorder="1" applyAlignment="1">
      <alignment horizontal="center"/>
      <protection/>
    </xf>
    <xf numFmtId="0" fontId="9" fillId="0" borderId="0" xfId="62" applyFont="1" applyAlignment="1">
      <alignment horizontal="left"/>
      <protection/>
    </xf>
    <xf numFmtId="0" fontId="14" fillId="0" borderId="15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vertical="top" wrapText="1"/>
      <protection/>
    </xf>
    <xf numFmtId="3" fontId="9" fillId="0" borderId="12" xfId="62" applyNumberFormat="1" applyFont="1" applyBorder="1" applyAlignment="1">
      <alignment horizontal="right" vertical="top" wrapText="1"/>
      <protection/>
    </xf>
    <xf numFmtId="0" fontId="16" fillId="0" borderId="15" xfId="62" applyFont="1" applyBorder="1" applyAlignment="1">
      <alignment horizontal="left"/>
      <protection/>
    </xf>
    <xf numFmtId="0" fontId="16" fillId="0" borderId="12" xfId="62" applyFont="1" applyBorder="1" applyAlignment="1">
      <alignment horizontal="left" wrapText="1"/>
      <protection/>
    </xf>
    <xf numFmtId="3" fontId="16" fillId="0" borderId="12" xfId="62" applyNumberFormat="1" applyFont="1" applyBorder="1" applyAlignment="1">
      <alignment horizontal="right" wrapText="1"/>
      <protection/>
    </xf>
    <xf numFmtId="3" fontId="16" fillId="0" borderId="12" xfId="0" applyNumberFormat="1" applyFont="1" applyBorder="1" applyAlignment="1">
      <alignment horizontal="right" wrapText="1"/>
    </xf>
    <xf numFmtId="0" fontId="11" fillId="0" borderId="0" xfId="62" applyFont="1" applyAlignment="1">
      <alignment horizontal="left"/>
      <protection/>
    </xf>
    <xf numFmtId="0" fontId="13" fillId="0" borderId="0" xfId="62" applyFont="1" applyAlignment="1">
      <alignment horizontal="right"/>
      <protection/>
    </xf>
    <xf numFmtId="3" fontId="16" fillId="33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6" fillId="33" borderId="10" xfId="0" applyFont="1" applyFill="1" applyBorder="1" applyAlignment="1">
      <alignment/>
    </xf>
    <xf numFmtId="0" fontId="16" fillId="0" borderId="12" xfId="59" applyFont="1" applyBorder="1" applyAlignment="1">
      <alignment horizontal="left" vertical="center"/>
      <protection/>
    </xf>
    <xf numFmtId="3" fontId="16" fillId="0" borderId="12" xfId="59" applyNumberFormat="1" applyFont="1" applyBorder="1" applyAlignment="1">
      <alignment horizontal="right" vertical="center"/>
      <protection/>
    </xf>
    <xf numFmtId="3" fontId="16" fillId="0" borderId="12" xfId="64" applyNumberFormat="1" applyFont="1" applyBorder="1">
      <alignment/>
      <protection/>
    </xf>
    <xf numFmtId="49" fontId="16" fillId="0" borderId="10" xfId="0" applyNumberFormat="1" applyFont="1" applyBorder="1" applyAlignment="1">
      <alignment horizontal="center"/>
    </xf>
    <xf numFmtId="3" fontId="12" fillId="0" borderId="15" xfId="40" applyNumberFormat="1" applyFont="1" applyFill="1" applyBorder="1" applyAlignment="1" applyProtection="1">
      <alignment/>
      <protection/>
    </xf>
    <xf numFmtId="3" fontId="10" fillId="0" borderId="15" xfId="40" applyNumberFormat="1" applyFont="1" applyFill="1" applyBorder="1" applyAlignment="1" applyProtection="1">
      <alignment/>
      <protection/>
    </xf>
    <xf numFmtId="3" fontId="13" fillId="0" borderId="15" xfId="40" applyNumberFormat="1" applyFont="1" applyFill="1" applyBorder="1" applyAlignment="1" applyProtection="1">
      <alignment/>
      <protection/>
    </xf>
    <xf numFmtId="0" fontId="12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5" xfId="0" applyFont="1" applyFill="1" applyBorder="1" applyAlignment="1">
      <alignment/>
    </xf>
    <xf numFmtId="3" fontId="13" fillId="0" borderId="15" xfId="40" applyNumberFormat="1" applyFont="1" applyFill="1" applyBorder="1" applyAlignment="1" applyProtection="1">
      <alignment wrapText="1"/>
      <protection/>
    </xf>
    <xf numFmtId="49" fontId="9" fillId="0" borderId="11" xfId="0" applyNumberFormat="1" applyFont="1" applyBorder="1" applyAlignment="1">
      <alignment horizontal="center"/>
    </xf>
    <xf numFmtId="3" fontId="13" fillId="0" borderId="16" xfId="40" applyNumberFormat="1" applyFont="1" applyFill="1" applyBorder="1" applyAlignment="1" applyProtection="1">
      <alignment/>
      <protection/>
    </xf>
    <xf numFmtId="3" fontId="12" fillId="0" borderId="10" xfId="40" applyNumberFormat="1" applyFont="1" applyFill="1" applyBorder="1" applyAlignment="1" applyProtection="1">
      <alignment/>
      <protection/>
    </xf>
    <xf numFmtId="3" fontId="12" fillId="0" borderId="10" xfId="0" applyNumberFormat="1" applyFont="1" applyBorder="1" applyAlignment="1">
      <alignment/>
    </xf>
    <xf numFmtId="3" fontId="13" fillId="0" borderId="10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center"/>
    </xf>
    <xf numFmtId="3" fontId="11" fillId="0" borderId="15" xfId="40" applyNumberFormat="1" applyFont="1" applyFill="1" applyBorder="1" applyAlignment="1" applyProtection="1">
      <alignment/>
      <protection/>
    </xf>
    <xf numFmtId="3" fontId="12" fillId="0" borderId="15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left" vertical="center"/>
      <protection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3" fontId="13" fillId="0" borderId="12" xfId="0" applyNumberFormat="1" applyFont="1" applyBorder="1" applyAlignment="1">
      <alignment horizontal="left" vertical="center"/>
    </xf>
    <xf numFmtId="0" fontId="26" fillId="0" borderId="12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167" fontId="16" fillId="0" borderId="10" xfId="0" applyNumberFormat="1" applyFont="1" applyBorder="1" applyAlignment="1">
      <alignment/>
    </xf>
    <xf numFmtId="3" fontId="9" fillId="34" borderId="10" xfId="40" applyNumberFormat="1" applyFont="1" applyFill="1" applyBorder="1" applyAlignment="1" applyProtection="1">
      <alignment/>
      <protection/>
    </xf>
    <xf numFmtId="3" fontId="16" fillId="34" borderId="10" xfId="0" applyNumberFormat="1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167" fontId="9" fillId="0" borderId="11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61" applyNumberFormat="1" applyFont="1" applyBorder="1">
      <alignment/>
      <protection/>
    </xf>
    <xf numFmtId="3" fontId="9" fillId="0" borderId="17" xfId="61" applyNumberFormat="1" applyFont="1" applyBorder="1" applyAlignment="1">
      <alignment horizontal="right"/>
      <protection/>
    </xf>
    <xf numFmtId="3" fontId="9" fillId="0" borderId="10" xfId="0" applyNumberFormat="1" applyFont="1" applyBorder="1" applyAlignment="1">
      <alignment horizontal="left" wrapText="1"/>
    </xf>
    <xf numFmtId="3" fontId="9" fillId="0" borderId="10" xfId="0" applyNumberFormat="1" applyFont="1" applyBorder="1" applyAlignment="1">
      <alignment horizontal="left"/>
    </xf>
    <xf numFmtId="167" fontId="9" fillId="0" borderId="1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Border="1" applyAlignment="1">
      <alignment horizontal="left"/>
    </xf>
    <xf numFmtId="167" fontId="9" fillId="0" borderId="11" xfId="0" applyNumberFormat="1" applyFont="1" applyBorder="1" applyAlignment="1">
      <alignment/>
    </xf>
    <xf numFmtId="167" fontId="16" fillId="0" borderId="12" xfId="67" applyNumberFormat="1" applyFont="1" applyBorder="1">
      <alignment/>
      <protection/>
    </xf>
    <xf numFmtId="0" fontId="16" fillId="0" borderId="12" xfId="67" applyFont="1" applyBorder="1" applyAlignment="1">
      <alignment horizontal="left" wrapText="1"/>
      <protection/>
    </xf>
    <xf numFmtId="49" fontId="13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center" wrapText="1"/>
    </xf>
    <xf numFmtId="49" fontId="9" fillId="33" borderId="10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 vertical="center"/>
    </xf>
    <xf numFmtId="1" fontId="16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9" fillId="0" borderId="12" xfId="67" applyFont="1" applyBorder="1" applyAlignment="1">
      <alignment horizontal="center"/>
      <protection/>
    </xf>
    <xf numFmtId="0" fontId="16" fillId="0" borderId="12" xfId="67" applyFont="1" applyBorder="1">
      <alignment/>
      <protection/>
    </xf>
    <xf numFmtId="0" fontId="11" fillId="33" borderId="12" xfId="64" applyFont="1" applyFill="1" applyBorder="1" applyAlignment="1">
      <alignment horizontal="center"/>
      <protection/>
    </xf>
    <xf numFmtId="0" fontId="16" fillId="33" borderId="12" xfId="64" applyFont="1" applyFill="1" applyBorder="1" applyAlignment="1">
      <alignment horizontal="center"/>
      <protection/>
    </xf>
    <xf numFmtId="0" fontId="9" fillId="0" borderId="12" xfId="61" applyFont="1" applyFill="1" applyBorder="1" applyAlignment="1">
      <alignment wrapText="1"/>
      <protection/>
    </xf>
    <xf numFmtId="3" fontId="9" fillId="0" borderId="12" xfId="61" applyNumberFormat="1" applyFont="1" applyBorder="1" applyAlignment="1">
      <alignment/>
      <protection/>
    </xf>
    <xf numFmtId="3" fontId="16" fillId="0" borderId="12" xfId="61" applyNumberFormat="1" applyFont="1" applyBorder="1" applyAlignment="1">
      <alignment/>
      <protection/>
    </xf>
    <xf numFmtId="3" fontId="14" fillId="0" borderId="12" xfId="61" applyNumberFormat="1" applyFont="1" applyBorder="1" applyAlignment="1">
      <alignment/>
      <protection/>
    </xf>
    <xf numFmtId="166" fontId="16" fillId="0" borderId="12" xfId="61" applyNumberFormat="1" applyFont="1" applyBorder="1" applyAlignment="1">
      <alignment/>
      <protection/>
    </xf>
    <xf numFmtId="0" fontId="9" fillId="0" borderId="12" xfId="61" applyFont="1" applyBorder="1" applyAlignment="1">
      <alignment/>
      <protection/>
    </xf>
    <xf numFmtId="3" fontId="9" fillId="0" borderId="12" xfId="0" applyNumberFormat="1" applyFont="1" applyBorder="1" applyAlignment="1">
      <alignment/>
    </xf>
    <xf numFmtId="0" fontId="9" fillId="0" borderId="0" xfId="68" applyFont="1">
      <alignment/>
      <protection/>
    </xf>
    <xf numFmtId="0" fontId="9" fillId="0" borderId="0" xfId="68" applyFont="1" applyBorder="1" applyAlignment="1">
      <alignment horizontal="center"/>
      <protection/>
    </xf>
    <xf numFmtId="0" fontId="11" fillId="0" borderId="10" xfId="68" applyFont="1" applyBorder="1" applyAlignment="1">
      <alignment horizontal="center"/>
      <protection/>
    </xf>
    <xf numFmtId="0" fontId="11" fillId="0" borderId="0" xfId="68" applyFont="1">
      <alignment/>
      <protection/>
    </xf>
    <xf numFmtId="0" fontId="11" fillId="0" borderId="10" xfId="68" applyFont="1" applyFill="1" applyBorder="1" applyAlignment="1">
      <alignment horizontal="center"/>
      <protection/>
    </xf>
    <xf numFmtId="0" fontId="9" fillId="0" borderId="10" xfId="68" applyFont="1" applyBorder="1" applyAlignment="1">
      <alignment horizontal="center"/>
      <protection/>
    </xf>
    <xf numFmtId="0" fontId="16" fillId="0" borderId="10" xfId="68" applyFont="1" applyBorder="1" applyAlignment="1">
      <alignment horizontal="center"/>
      <protection/>
    </xf>
    <xf numFmtId="0" fontId="9" fillId="0" borderId="10" xfId="68" applyFont="1" applyFill="1" applyBorder="1" applyAlignment="1">
      <alignment horizontal="center"/>
      <protection/>
    </xf>
    <xf numFmtId="0" fontId="16" fillId="0" borderId="10" xfId="68" applyFont="1" applyFill="1" applyBorder="1" applyAlignment="1">
      <alignment horizontal="center"/>
      <protection/>
    </xf>
    <xf numFmtId="3" fontId="9" fillId="0" borderId="10" xfId="68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16" fillId="33" borderId="12" xfId="59" applyNumberFormat="1" applyFont="1" applyFill="1" applyBorder="1" applyAlignment="1">
      <alignment horizontal="center" vertical="center"/>
      <protection/>
    </xf>
    <xf numFmtId="164" fontId="16" fillId="33" borderId="12" xfId="59" applyNumberFormat="1" applyFont="1" applyFill="1" applyBorder="1" applyAlignment="1">
      <alignment horizontal="right" vertical="center"/>
      <protection/>
    </xf>
    <xf numFmtId="164" fontId="16" fillId="0" borderId="12" xfId="59" applyNumberFormat="1" applyFont="1" applyFill="1" applyBorder="1" applyAlignment="1">
      <alignment horizontal="right" vertical="center"/>
      <protection/>
    </xf>
    <xf numFmtId="164" fontId="9" fillId="0" borderId="12" xfId="59" applyNumberFormat="1" applyFont="1" applyBorder="1" applyAlignment="1">
      <alignment vertical="center"/>
      <protection/>
    </xf>
    <xf numFmtId="164" fontId="9" fillId="0" borderId="12" xfId="59" applyNumberFormat="1" applyFont="1" applyBorder="1" applyAlignment="1">
      <alignment horizontal="right" vertical="center"/>
      <protection/>
    </xf>
    <xf numFmtId="164" fontId="16" fillId="0" borderId="12" xfId="59" applyNumberFormat="1" applyFont="1" applyBorder="1" applyAlignment="1">
      <alignment vertical="center"/>
      <protection/>
    </xf>
    <xf numFmtId="164" fontId="13" fillId="0" borderId="0" xfId="64" applyNumberFormat="1" applyFont="1">
      <alignment/>
      <protection/>
    </xf>
    <xf numFmtId="3" fontId="16" fillId="35" borderId="10" xfId="0" applyNumberFormat="1" applyFont="1" applyFill="1" applyBorder="1" applyAlignment="1">
      <alignment/>
    </xf>
    <xf numFmtId="3" fontId="20" fillId="0" borderId="12" xfId="0" applyNumberFormat="1" applyFont="1" applyBorder="1" applyAlignment="1">
      <alignment horizontal="right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3" fontId="16" fillId="0" borderId="12" xfId="61" applyNumberFormat="1" applyFont="1" applyBorder="1">
      <alignment/>
      <protection/>
    </xf>
    <xf numFmtId="166" fontId="9" fillId="0" borderId="12" xfId="61" applyNumberFormat="1" applyFont="1" applyBorder="1" applyAlignment="1">
      <alignment vertical="center"/>
      <protection/>
    </xf>
    <xf numFmtId="0" fontId="32" fillId="0" borderId="0" xfId="61" applyFont="1">
      <alignment/>
      <protection/>
    </xf>
    <xf numFmtId="167" fontId="1" fillId="0" borderId="0" xfId="61" applyNumberFormat="1">
      <alignment/>
      <protection/>
    </xf>
    <xf numFmtId="0" fontId="33" fillId="0" borderId="15" xfId="61" applyFont="1" applyFill="1" applyBorder="1" applyAlignment="1">
      <alignment horizontal="left" vertical="center"/>
      <protection/>
    </xf>
    <xf numFmtId="3" fontId="11" fillId="0" borderId="10" xfId="61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/>
      <protection/>
    </xf>
    <xf numFmtId="3" fontId="33" fillId="0" borderId="15" xfId="42" applyNumberFormat="1" applyFont="1" applyFill="1" applyBorder="1" applyAlignment="1" applyProtection="1">
      <alignment/>
      <protection/>
    </xf>
    <xf numFmtId="3" fontId="13" fillId="0" borderId="10" xfId="65" applyNumberFormat="1" applyFont="1" applyBorder="1">
      <alignment/>
      <protection/>
    </xf>
    <xf numFmtId="167" fontId="13" fillId="0" borderId="10" xfId="65" applyNumberFormat="1" applyFont="1" applyBorder="1">
      <alignment/>
      <protection/>
    </xf>
    <xf numFmtId="3" fontId="11" fillId="0" borderId="10" xfId="61" applyNumberFormat="1" applyFont="1" applyBorder="1" applyAlignment="1">
      <alignment horizontal="right"/>
      <protection/>
    </xf>
    <xf numFmtId="49" fontId="13" fillId="0" borderId="10" xfId="65" applyNumberFormat="1" applyFont="1" applyBorder="1" applyAlignment="1">
      <alignment horizontal="center"/>
      <protection/>
    </xf>
    <xf numFmtId="3" fontId="23" fillId="0" borderId="15" xfId="42" applyNumberFormat="1" applyFont="1" applyFill="1" applyBorder="1" applyAlignment="1" applyProtection="1">
      <alignment/>
      <protection/>
    </xf>
    <xf numFmtId="3" fontId="13" fillId="0" borderId="10" xfId="61" applyNumberFormat="1" applyFont="1" applyBorder="1" applyAlignment="1">
      <alignment horizontal="right"/>
      <protection/>
    </xf>
    <xf numFmtId="0" fontId="13" fillId="0" borderId="10" xfId="65" applyFont="1" applyBorder="1" applyAlignment="1">
      <alignment horizontal="center"/>
      <protection/>
    </xf>
    <xf numFmtId="0" fontId="11" fillId="0" borderId="10" xfId="65" applyFont="1" applyBorder="1" applyAlignment="1">
      <alignment horizontal="center"/>
      <protection/>
    </xf>
    <xf numFmtId="3" fontId="11" fillId="0" borderId="10" xfId="65" applyNumberFormat="1" applyFont="1" applyBorder="1">
      <alignment/>
      <protection/>
    </xf>
    <xf numFmtId="167" fontId="11" fillId="0" borderId="10" xfId="65" applyNumberFormat="1" applyFont="1" applyBorder="1">
      <alignment/>
      <protection/>
    </xf>
    <xf numFmtId="3" fontId="13" fillId="34" borderId="10" xfId="42" applyNumberFormat="1" applyFont="1" applyFill="1" applyBorder="1" applyAlignment="1" applyProtection="1">
      <alignment/>
      <protection/>
    </xf>
    <xf numFmtId="3" fontId="11" fillId="34" borderId="10" xfId="65" applyNumberFormat="1" applyFont="1" applyFill="1" applyBorder="1" applyAlignment="1" applyProtection="1">
      <alignment/>
      <protection/>
    </xf>
    <xf numFmtId="3" fontId="29" fillId="0" borderId="10" xfId="65" applyNumberFormat="1" applyFont="1" applyFill="1" applyBorder="1">
      <alignment/>
      <protection/>
    </xf>
    <xf numFmtId="49" fontId="29" fillId="0" borderId="10" xfId="65" applyNumberFormat="1" applyFont="1" applyBorder="1" applyAlignment="1">
      <alignment horizontal="center"/>
      <protection/>
    </xf>
    <xf numFmtId="3" fontId="34" fillId="0" borderId="15" xfId="42" applyNumberFormat="1" applyFont="1" applyFill="1" applyBorder="1" applyAlignment="1" applyProtection="1">
      <alignment/>
      <protection/>
    </xf>
    <xf numFmtId="3" fontId="29" fillId="0" borderId="10" xfId="65" applyNumberFormat="1" applyFont="1" applyBorder="1">
      <alignment/>
      <protection/>
    </xf>
    <xf numFmtId="167" fontId="29" fillId="0" borderId="10" xfId="65" applyNumberFormat="1" applyFont="1" applyBorder="1">
      <alignment/>
      <protection/>
    </xf>
    <xf numFmtId="3" fontId="29" fillId="0" borderId="10" xfId="61" applyNumberFormat="1" applyFont="1" applyBorder="1" applyAlignment="1">
      <alignment horizontal="right"/>
      <protection/>
    </xf>
    <xf numFmtId="0" fontId="23" fillId="0" borderId="15" xfId="65" applyFont="1" applyFill="1" applyBorder="1">
      <alignment/>
      <protection/>
    </xf>
    <xf numFmtId="3" fontId="13" fillId="0" borderId="10" xfId="61" applyNumberFormat="1" applyFont="1" applyBorder="1">
      <alignment/>
      <protection/>
    </xf>
    <xf numFmtId="0" fontId="33" fillId="0" borderId="15" xfId="65" applyFont="1" applyFill="1" applyBorder="1">
      <alignment/>
      <protection/>
    </xf>
    <xf numFmtId="3" fontId="23" fillId="0" borderId="15" xfId="42" applyNumberFormat="1" applyFont="1" applyFill="1" applyBorder="1" applyAlignment="1" applyProtection="1">
      <alignment wrapText="1"/>
      <protection/>
    </xf>
    <xf numFmtId="1" fontId="13" fillId="0" borderId="10" xfId="61" applyNumberFormat="1" applyFont="1" applyBorder="1" applyAlignment="1">
      <alignment horizontal="right"/>
      <protection/>
    </xf>
    <xf numFmtId="3" fontId="33" fillId="0" borderId="16" xfId="42" applyNumberFormat="1" applyFont="1" applyFill="1" applyBorder="1" applyAlignment="1" applyProtection="1">
      <alignment/>
      <protection/>
    </xf>
    <xf numFmtId="3" fontId="11" fillId="0" borderId="11" xfId="65" applyNumberFormat="1" applyFont="1" applyBorder="1">
      <alignment/>
      <protection/>
    </xf>
    <xf numFmtId="167" fontId="11" fillId="0" borderId="11" xfId="65" applyNumberFormat="1" applyFont="1" applyBorder="1">
      <alignment/>
      <protection/>
    </xf>
    <xf numFmtId="3" fontId="13" fillId="0" borderId="11" xfId="61" applyNumberFormat="1" applyFont="1" applyBorder="1" applyAlignment="1">
      <alignment horizontal="right"/>
      <protection/>
    </xf>
    <xf numFmtId="49" fontId="13" fillId="0" borderId="15" xfId="65" applyNumberFormat="1" applyFont="1" applyBorder="1" applyAlignment="1">
      <alignment horizontal="center"/>
      <protection/>
    </xf>
    <xf numFmtId="3" fontId="23" fillId="0" borderId="12" xfId="42" applyNumberFormat="1" applyFont="1" applyFill="1" applyBorder="1" applyAlignment="1" applyProtection="1">
      <alignment/>
      <protection/>
    </xf>
    <xf numFmtId="3" fontId="13" fillId="0" borderId="12" xfId="65" applyNumberFormat="1" applyFont="1" applyBorder="1">
      <alignment/>
      <protection/>
    </xf>
    <xf numFmtId="167" fontId="13" fillId="0" borderId="12" xfId="65" applyNumberFormat="1" applyFont="1" applyBorder="1">
      <alignment/>
      <protection/>
    </xf>
    <xf numFmtId="3" fontId="13" fillId="0" borderId="12" xfId="61" applyNumberFormat="1" applyFont="1" applyBorder="1" applyAlignment="1">
      <alignment horizontal="right"/>
      <protection/>
    </xf>
    <xf numFmtId="49" fontId="13" fillId="0" borderId="16" xfId="65" applyNumberFormat="1" applyFont="1" applyBorder="1" applyAlignment="1">
      <alignment horizontal="center"/>
      <protection/>
    </xf>
    <xf numFmtId="3" fontId="33" fillId="0" borderId="12" xfId="42" applyNumberFormat="1" applyFont="1" applyFill="1" applyBorder="1" applyAlignment="1" applyProtection="1">
      <alignment/>
      <protection/>
    </xf>
    <xf numFmtId="3" fontId="11" fillId="0" borderId="12" xfId="65" applyNumberFormat="1" applyFont="1" applyBorder="1">
      <alignment/>
      <protection/>
    </xf>
    <xf numFmtId="49" fontId="11" fillId="0" borderId="15" xfId="65" applyNumberFormat="1" applyFont="1" applyBorder="1" applyAlignment="1">
      <alignment horizontal="center"/>
      <protection/>
    </xf>
    <xf numFmtId="3" fontId="33" fillId="0" borderId="12" xfId="65" applyNumberFormat="1" applyFont="1" applyBorder="1" applyAlignment="1">
      <alignment/>
      <protection/>
    </xf>
    <xf numFmtId="0" fontId="11" fillId="0" borderId="12" xfId="65" applyFont="1" applyBorder="1">
      <alignment/>
      <protection/>
    </xf>
    <xf numFmtId="0" fontId="13" fillId="0" borderId="12" xfId="65" applyFont="1" applyBorder="1">
      <alignment/>
      <protection/>
    </xf>
    <xf numFmtId="3" fontId="11" fillId="0" borderId="12" xfId="61" applyNumberFormat="1" applyFont="1" applyFill="1" applyBorder="1" applyAlignment="1">
      <alignment horizontal="right"/>
      <protection/>
    </xf>
    <xf numFmtId="0" fontId="11" fillId="0" borderId="15" xfId="65" applyFont="1" applyBorder="1" applyAlignment="1">
      <alignment horizontal="center"/>
      <protection/>
    </xf>
    <xf numFmtId="167" fontId="11" fillId="0" borderId="12" xfId="65" applyNumberFormat="1" applyFont="1" applyBorder="1">
      <alignment/>
      <protection/>
    </xf>
    <xf numFmtId="3" fontId="13" fillId="0" borderId="12" xfId="61" applyNumberFormat="1" applyFont="1" applyFill="1" applyBorder="1" applyAlignment="1">
      <alignment horizontal="right"/>
      <protection/>
    </xf>
    <xf numFmtId="3" fontId="23" fillId="0" borderId="12" xfId="65" applyNumberFormat="1" applyFont="1" applyBorder="1" applyAlignment="1">
      <alignment/>
      <protection/>
    </xf>
    <xf numFmtId="3" fontId="13" fillId="0" borderId="12" xfId="61" applyNumberFormat="1" applyFont="1" applyFill="1" applyBorder="1">
      <alignment/>
      <protection/>
    </xf>
    <xf numFmtId="0" fontId="13" fillId="0" borderId="15" xfId="65" applyFont="1" applyBorder="1" applyAlignment="1">
      <alignment horizontal="center"/>
      <protection/>
    </xf>
    <xf numFmtId="3" fontId="11" fillId="0" borderId="12" xfId="61" applyNumberFormat="1" applyFont="1" applyFill="1" applyBorder="1" applyAlignment="1">
      <alignment horizontal="center" vertical="center" wrapText="1"/>
      <protection/>
    </xf>
    <xf numFmtId="3" fontId="13" fillId="0" borderId="12" xfId="61" applyNumberFormat="1" applyFont="1" applyFill="1" applyBorder="1" applyAlignment="1">
      <alignment horizontal="right" vertical="center" wrapText="1"/>
      <protection/>
    </xf>
    <xf numFmtId="0" fontId="13" fillId="0" borderId="12" xfId="58" applyFont="1" applyBorder="1">
      <alignment/>
      <protection/>
    </xf>
    <xf numFmtId="3" fontId="13" fillId="0" borderId="12" xfId="58" applyNumberFormat="1" applyFont="1" applyBorder="1" applyAlignment="1">
      <alignment horizontal="right"/>
      <protection/>
    </xf>
    <xf numFmtId="49" fontId="11" fillId="0" borderId="15" xfId="65" applyNumberFormat="1" applyFont="1" applyBorder="1" applyAlignment="1">
      <alignment horizontal="center" vertical="center"/>
      <protection/>
    </xf>
    <xf numFmtId="49" fontId="33" fillId="0" borderId="12" xfId="65" applyNumberFormat="1" applyFont="1" applyBorder="1" applyAlignment="1">
      <alignment vertical="center"/>
      <protection/>
    </xf>
    <xf numFmtId="3" fontId="11" fillId="0" borderId="12" xfId="65" applyNumberFormat="1" applyFont="1" applyBorder="1" applyAlignment="1">
      <alignment vertical="center"/>
      <protection/>
    </xf>
    <xf numFmtId="3" fontId="11" fillId="0" borderId="12" xfId="42" applyNumberFormat="1" applyFont="1" applyFill="1" applyBorder="1" applyAlignment="1" applyProtection="1">
      <alignment horizontal="right" vertical="center"/>
      <protection/>
    </xf>
    <xf numFmtId="49" fontId="13" fillId="0" borderId="15" xfId="65" applyNumberFormat="1" applyFont="1" applyBorder="1" applyAlignment="1">
      <alignment horizontal="center" vertical="center"/>
      <protection/>
    </xf>
    <xf numFmtId="49" fontId="23" fillId="0" borderId="12" xfId="65" applyNumberFormat="1" applyFont="1" applyBorder="1" applyAlignment="1">
      <alignment vertical="center"/>
      <protection/>
    </xf>
    <xf numFmtId="3" fontId="13" fillId="0" borderId="12" xfId="65" applyNumberFormat="1" applyFont="1" applyBorder="1" applyAlignment="1">
      <alignment/>
      <protection/>
    </xf>
    <xf numFmtId="3" fontId="13" fillId="0" borderId="12" xfId="42" applyNumberFormat="1" applyFont="1" applyFill="1" applyBorder="1" applyAlignment="1" applyProtection="1">
      <alignment/>
      <protection/>
    </xf>
    <xf numFmtId="3" fontId="13" fillId="0" borderId="12" xfId="61" applyNumberFormat="1" applyFont="1" applyBorder="1" applyAlignment="1">
      <alignment/>
      <protection/>
    </xf>
    <xf numFmtId="3" fontId="11" fillId="0" borderId="12" xfId="65" applyNumberFormat="1" applyFont="1" applyBorder="1" applyAlignment="1">
      <alignment/>
      <protection/>
    </xf>
    <xf numFmtId="49" fontId="33" fillId="0" borderId="12" xfId="65" applyNumberFormat="1" applyFont="1" applyBorder="1" applyAlignment="1">
      <alignment vertical="center" wrapText="1"/>
      <protection/>
    </xf>
    <xf numFmtId="3" fontId="11" fillId="0" borderId="12" xfId="42" applyNumberFormat="1" applyFont="1" applyFill="1" applyBorder="1" applyAlignment="1" applyProtection="1">
      <alignment/>
      <protection/>
    </xf>
    <xf numFmtId="3" fontId="11" fillId="0" borderId="12" xfId="61" applyNumberFormat="1" applyFont="1" applyBorder="1" applyAlignment="1">
      <alignment/>
      <protection/>
    </xf>
    <xf numFmtId="3" fontId="13" fillId="0" borderId="12" xfId="58" applyNumberFormat="1" applyFont="1" applyBorder="1" applyAlignment="1">
      <alignment/>
      <protection/>
    </xf>
    <xf numFmtId="3" fontId="11" fillId="0" borderId="12" xfId="58" applyNumberFormat="1" applyFont="1" applyBorder="1" applyAlignment="1">
      <alignment/>
      <protection/>
    </xf>
    <xf numFmtId="49" fontId="33" fillId="0" borderId="12" xfId="65" applyNumberFormat="1" applyFont="1" applyBorder="1" applyAlignment="1">
      <alignment/>
      <protection/>
    </xf>
    <xf numFmtId="3" fontId="24" fillId="0" borderId="12" xfId="65" applyNumberFormat="1" applyFont="1" applyBorder="1" applyAlignment="1">
      <alignment/>
      <protection/>
    </xf>
    <xf numFmtId="49" fontId="29" fillId="0" borderId="15" xfId="65" applyNumberFormat="1" applyFont="1" applyBorder="1" applyAlignment="1">
      <alignment horizontal="center" vertical="center"/>
      <protection/>
    </xf>
    <xf numFmtId="49" fontId="34" fillId="0" borderId="12" xfId="65" applyNumberFormat="1" applyFont="1" applyBorder="1" applyAlignment="1">
      <alignment vertical="center"/>
      <protection/>
    </xf>
    <xf numFmtId="3" fontId="29" fillId="0" borderId="12" xfId="65" applyNumberFormat="1" applyFont="1" applyBorder="1" applyAlignment="1">
      <alignment/>
      <protection/>
    </xf>
    <xf numFmtId="3" fontId="29" fillId="0" borderId="12" xfId="42" applyNumberFormat="1" applyFont="1" applyFill="1" applyBorder="1" applyAlignment="1" applyProtection="1">
      <alignment/>
      <protection/>
    </xf>
    <xf numFmtId="175" fontId="13" fillId="0" borderId="12" xfId="42" applyNumberFormat="1" applyFont="1" applyFill="1" applyBorder="1" applyAlignment="1" applyProtection="1">
      <alignment/>
      <protection/>
    </xf>
    <xf numFmtId="3" fontId="13" fillId="0" borderId="12" xfId="42" applyNumberFormat="1" applyFont="1" applyFill="1" applyBorder="1" applyAlignment="1" applyProtection="1">
      <alignment horizontal="right" vertical="center"/>
      <protection/>
    </xf>
    <xf numFmtId="3" fontId="11" fillId="0" borderId="12" xfId="42" applyNumberFormat="1" applyFont="1" applyFill="1" applyBorder="1" applyAlignment="1" applyProtection="1">
      <alignment vertical="center"/>
      <protection/>
    </xf>
    <xf numFmtId="3" fontId="13" fillId="0" borderId="12" xfId="42" applyNumberFormat="1" applyFont="1" applyFill="1" applyBorder="1" applyAlignment="1" applyProtection="1">
      <alignment vertical="center"/>
      <protection/>
    </xf>
    <xf numFmtId="3" fontId="13" fillId="0" borderId="12" xfId="58" applyNumberFormat="1" applyFont="1" applyFill="1" applyBorder="1">
      <alignment/>
      <protection/>
    </xf>
    <xf numFmtId="3" fontId="11" fillId="0" borderId="12" xfId="61" applyNumberFormat="1" applyFont="1" applyBorder="1">
      <alignment/>
      <protection/>
    </xf>
    <xf numFmtId="0" fontId="35" fillId="0" borderId="0" xfId="0" applyFont="1" applyAlignment="1">
      <alignment/>
    </xf>
    <xf numFmtId="0" fontId="23" fillId="0" borderId="0" xfId="66" applyFont="1">
      <alignment/>
      <protection/>
    </xf>
    <xf numFmtId="0" fontId="23" fillId="0" borderId="0" xfId="66" applyFont="1" applyAlignment="1">
      <alignment horizontal="right"/>
      <protection/>
    </xf>
    <xf numFmtId="49" fontId="23" fillId="0" borderId="10" xfId="66" applyNumberFormat="1" applyFont="1" applyFill="1" applyBorder="1" applyAlignment="1">
      <alignment horizontal="center"/>
      <protection/>
    </xf>
    <xf numFmtId="0" fontId="33" fillId="0" borderId="15" xfId="66" applyFont="1" applyFill="1" applyBorder="1">
      <alignment/>
      <protection/>
    </xf>
    <xf numFmtId="167" fontId="23" fillId="0" borderId="10" xfId="66" applyNumberFormat="1" applyFont="1" applyFill="1" applyBorder="1">
      <alignment/>
      <protection/>
    </xf>
    <xf numFmtId="49" fontId="23" fillId="0" borderId="10" xfId="66" applyNumberFormat="1" applyFont="1" applyBorder="1" applyAlignment="1">
      <alignment horizontal="center"/>
      <protection/>
    </xf>
    <xf numFmtId="49" fontId="33" fillId="0" borderId="10" xfId="66" applyNumberFormat="1" applyFont="1" applyFill="1" applyBorder="1">
      <alignment/>
      <protection/>
    </xf>
    <xf numFmtId="0" fontId="23" fillId="0" borderId="10" xfId="66" applyFont="1" applyFill="1" applyBorder="1">
      <alignment/>
      <protection/>
    </xf>
    <xf numFmtId="3" fontId="23" fillId="0" borderId="10" xfId="66" applyNumberFormat="1" applyFont="1" applyBorder="1">
      <alignment/>
      <protection/>
    </xf>
    <xf numFmtId="0" fontId="23" fillId="0" borderId="15" xfId="66" applyFont="1" applyFill="1" applyBorder="1">
      <alignment/>
      <protection/>
    </xf>
    <xf numFmtId="49" fontId="23" fillId="0" borderId="10" xfId="66" applyNumberFormat="1" applyFont="1" applyFill="1" applyBorder="1">
      <alignment/>
      <protection/>
    </xf>
    <xf numFmtId="3" fontId="23" fillId="0" borderId="10" xfId="66" applyNumberFormat="1" applyFont="1" applyFill="1" applyBorder="1">
      <alignment/>
      <protection/>
    </xf>
    <xf numFmtId="3" fontId="23" fillId="0" borderId="15" xfId="43" applyNumberFormat="1" applyFont="1" applyFill="1" applyBorder="1" applyAlignment="1" applyProtection="1">
      <alignment/>
      <protection/>
    </xf>
    <xf numFmtId="167" fontId="34" fillId="0" borderId="10" xfId="66" applyNumberFormat="1" applyFont="1" applyFill="1" applyBorder="1">
      <alignment/>
      <protection/>
    </xf>
    <xf numFmtId="49" fontId="23" fillId="0" borderId="11" xfId="66" applyNumberFormat="1" applyFont="1" applyFill="1" applyBorder="1" applyAlignment="1">
      <alignment horizontal="center"/>
      <protection/>
    </xf>
    <xf numFmtId="0" fontId="23" fillId="0" borderId="16" xfId="66" applyFont="1" applyFill="1" applyBorder="1">
      <alignment/>
      <protection/>
    </xf>
    <xf numFmtId="167" fontId="23" fillId="0" borderId="11" xfId="66" applyNumberFormat="1" applyFont="1" applyFill="1" applyBorder="1">
      <alignment/>
      <protection/>
    </xf>
    <xf numFmtId="49" fontId="23" fillId="0" borderId="11" xfId="66" applyNumberFormat="1" applyFont="1" applyBorder="1" applyAlignment="1">
      <alignment horizontal="center"/>
      <protection/>
    </xf>
    <xf numFmtId="49" fontId="23" fillId="0" borderId="11" xfId="66" applyNumberFormat="1" applyFont="1" applyFill="1" applyBorder="1">
      <alignment/>
      <protection/>
    </xf>
    <xf numFmtId="3" fontId="23" fillId="0" borderId="11" xfId="66" applyNumberFormat="1" applyFont="1" applyBorder="1">
      <alignment/>
      <protection/>
    </xf>
    <xf numFmtId="3" fontId="23" fillId="0" borderId="11" xfId="66" applyNumberFormat="1" applyFont="1" applyFill="1" applyBorder="1">
      <alignment/>
      <protection/>
    </xf>
    <xf numFmtId="49" fontId="23" fillId="0" borderId="12" xfId="66" applyNumberFormat="1" applyFont="1" applyFill="1" applyBorder="1" applyAlignment="1">
      <alignment horizontal="center"/>
      <protection/>
    </xf>
    <xf numFmtId="0" fontId="23" fillId="0" borderId="12" xfId="66" applyFont="1" applyFill="1" applyBorder="1">
      <alignment/>
      <protection/>
    </xf>
    <xf numFmtId="167" fontId="23" fillId="0" borderId="12" xfId="66" applyNumberFormat="1" applyFont="1" applyFill="1" applyBorder="1">
      <alignment/>
      <protection/>
    </xf>
    <xf numFmtId="49" fontId="23" fillId="0" borderId="12" xfId="66" applyNumberFormat="1" applyFont="1" applyBorder="1" applyAlignment="1">
      <alignment horizontal="center"/>
      <protection/>
    </xf>
    <xf numFmtId="49" fontId="23" fillId="0" borderId="12" xfId="66" applyNumberFormat="1" applyFont="1" applyFill="1" applyBorder="1">
      <alignment/>
      <protection/>
    </xf>
    <xf numFmtId="3" fontId="23" fillId="0" borderId="12" xfId="66" applyNumberFormat="1" applyFont="1" applyBorder="1">
      <alignment/>
      <protection/>
    </xf>
    <xf numFmtId="3" fontId="23" fillId="0" borderId="12" xfId="66" applyNumberFormat="1" applyFont="1" applyFill="1" applyBorder="1">
      <alignment/>
      <protection/>
    </xf>
    <xf numFmtId="49" fontId="33" fillId="0" borderId="12" xfId="66" applyNumberFormat="1" applyFont="1" applyBorder="1" applyAlignment="1">
      <alignment horizontal="center"/>
      <protection/>
    </xf>
    <xf numFmtId="49" fontId="33" fillId="0" borderId="12" xfId="66" applyNumberFormat="1" applyFont="1" applyFill="1" applyBorder="1">
      <alignment/>
      <protection/>
    </xf>
    <xf numFmtId="167" fontId="33" fillId="0" borderId="12" xfId="66" applyNumberFormat="1" applyFont="1" applyFill="1" applyBorder="1">
      <alignment/>
      <protection/>
    </xf>
    <xf numFmtId="49" fontId="33" fillId="0" borderId="12" xfId="66" applyNumberFormat="1" applyFont="1" applyBorder="1">
      <alignment/>
      <protection/>
    </xf>
    <xf numFmtId="167" fontId="34" fillId="0" borderId="12" xfId="66" applyNumberFormat="1" applyFont="1" applyBorder="1">
      <alignment/>
      <protection/>
    </xf>
    <xf numFmtId="0" fontId="33" fillId="0" borderId="12" xfId="66" applyFont="1" applyFill="1" applyBorder="1">
      <alignment/>
      <protection/>
    </xf>
    <xf numFmtId="49" fontId="23" fillId="0" borderId="12" xfId="66" applyNumberFormat="1" applyFont="1" applyBorder="1">
      <alignment/>
      <protection/>
    </xf>
    <xf numFmtId="0" fontId="33" fillId="0" borderId="12" xfId="66" applyFont="1" applyBorder="1">
      <alignment/>
      <protection/>
    </xf>
    <xf numFmtId="167" fontId="33" fillId="0" borderId="12" xfId="66" applyNumberFormat="1" applyFont="1" applyBorder="1">
      <alignment/>
      <protection/>
    </xf>
    <xf numFmtId="0" fontId="16" fillId="0" borderId="0" xfId="0" applyFont="1" applyAlignment="1">
      <alignment/>
    </xf>
    <xf numFmtId="0" fontId="36" fillId="0" borderId="0" xfId="0" applyFont="1" applyAlignment="1">
      <alignment/>
    </xf>
    <xf numFmtId="174" fontId="35" fillId="0" borderId="0" xfId="0" applyNumberFormat="1" applyFont="1" applyAlignment="1">
      <alignment/>
    </xf>
    <xf numFmtId="174" fontId="23" fillId="0" borderId="0" xfId="66" applyNumberFormat="1" applyFont="1">
      <alignment/>
      <protection/>
    </xf>
    <xf numFmtId="174" fontId="33" fillId="0" borderId="13" xfId="66" applyNumberFormat="1" applyFont="1" applyFill="1" applyBorder="1" applyAlignment="1">
      <alignment horizontal="left" vertical="center"/>
      <protection/>
    </xf>
    <xf numFmtId="174" fontId="23" fillId="0" borderId="10" xfId="66" applyNumberFormat="1" applyFont="1" applyBorder="1" applyAlignment="1">
      <alignment vertical="center"/>
      <protection/>
    </xf>
    <xf numFmtId="174" fontId="33" fillId="0" borderId="10" xfId="66" applyNumberFormat="1" applyFont="1" applyBorder="1" applyAlignment="1">
      <alignment vertical="center"/>
      <protection/>
    </xf>
    <xf numFmtId="174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174" fontId="23" fillId="0" borderId="10" xfId="66" applyNumberFormat="1" applyFont="1" applyBorder="1">
      <alignment/>
      <protection/>
    </xf>
    <xf numFmtId="174" fontId="23" fillId="0" borderId="10" xfId="66" applyNumberFormat="1" applyFont="1" applyFill="1" applyBorder="1">
      <alignment/>
      <protection/>
    </xf>
    <xf numFmtId="174" fontId="33" fillId="0" borderId="10" xfId="66" applyNumberFormat="1" applyFont="1" applyFill="1" applyBorder="1">
      <alignment/>
      <protection/>
    </xf>
    <xf numFmtId="174" fontId="11" fillId="0" borderId="10" xfId="61" applyNumberFormat="1" applyFont="1" applyFill="1" applyBorder="1" applyAlignment="1">
      <alignment horizontal="center" vertical="center" wrapText="1"/>
      <protection/>
    </xf>
    <xf numFmtId="174" fontId="11" fillId="0" borderId="10" xfId="61" applyNumberFormat="1" applyFont="1" applyBorder="1" applyAlignment="1">
      <alignment horizontal="right"/>
      <protection/>
    </xf>
    <xf numFmtId="174" fontId="13" fillId="0" borderId="10" xfId="61" applyNumberFormat="1" applyFont="1" applyBorder="1" applyAlignment="1">
      <alignment horizontal="right"/>
      <protection/>
    </xf>
    <xf numFmtId="174" fontId="13" fillId="0" borderId="0" xfId="61" applyNumberFormat="1" applyFont="1">
      <alignment/>
      <protection/>
    </xf>
    <xf numFmtId="16" fontId="9" fillId="0" borderId="12" xfId="67" applyNumberFormat="1" applyFont="1" applyBorder="1" applyAlignment="1">
      <alignment horizontal="left"/>
      <protection/>
    </xf>
    <xf numFmtId="0" fontId="11" fillId="0" borderId="0" xfId="61" applyFont="1" applyAlignment="1">
      <alignment horizontal="center"/>
      <protection/>
    </xf>
    <xf numFmtId="4" fontId="9" fillId="0" borderId="12" xfId="59" applyNumberFormat="1" applyFont="1" applyBorder="1" applyAlignment="1">
      <alignment vertical="center"/>
      <protection/>
    </xf>
    <xf numFmtId="3" fontId="16" fillId="0" borderId="12" xfId="59" applyNumberFormat="1" applyFont="1" applyFill="1" applyBorder="1" applyAlignment="1">
      <alignment horizontal="right" vertical="center"/>
      <protection/>
    </xf>
    <xf numFmtId="0" fontId="16" fillId="0" borderId="10" xfId="57" applyFont="1" applyBorder="1" applyAlignment="1">
      <alignment horizontal="center"/>
      <protection/>
    </xf>
    <xf numFmtId="0" fontId="16" fillId="0" borderId="10" xfId="57" applyFont="1" applyBorder="1" applyAlignment="1">
      <alignment horizontal="left"/>
      <protection/>
    </xf>
    <xf numFmtId="9" fontId="13" fillId="0" borderId="0" xfId="61" applyNumberFormat="1" applyFont="1">
      <alignment/>
      <protection/>
    </xf>
    <xf numFmtId="0" fontId="16" fillId="0" borderId="15" xfId="65" applyFont="1" applyBorder="1">
      <alignment/>
      <protection/>
    </xf>
    <xf numFmtId="3" fontId="16" fillId="0" borderId="12" xfId="65" applyNumberFormat="1" applyFont="1" applyBorder="1" applyAlignment="1">
      <alignment/>
      <protection/>
    </xf>
    <xf numFmtId="167" fontId="16" fillId="0" borderId="12" xfId="65" applyNumberFormat="1" applyFont="1" applyBorder="1">
      <alignment/>
      <protection/>
    </xf>
    <xf numFmtId="174" fontId="16" fillId="0" borderId="10" xfId="61" applyNumberFormat="1" applyFont="1" applyBorder="1" applyAlignment="1">
      <alignment horizontal="right"/>
      <protection/>
    </xf>
    <xf numFmtId="0" fontId="3" fillId="0" borderId="0" xfId="61" applyFont="1">
      <alignment/>
      <protection/>
    </xf>
    <xf numFmtId="3" fontId="13" fillId="0" borderId="12" xfId="0" applyNumberFormat="1" applyFont="1" applyBorder="1" applyAlignment="1">
      <alignment horizontal="right" vertical="center"/>
    </xf>
    <xf numFmtId="3" fontId="13" fillId="0" borderId="12" xfId="61" applyNumberFormat="1" applyFont="1" applyBorder="1">
      <alignment/>
      <protection/>
    </xf>
    <xf numFmtId="0" fontId="16" fillId="0" borderId="15" xfId="65" applyFont="1" applyBorder="1" applyAlignment="1">
      <alignment horizontal="center"/>
      <protection/>
    </xf>
    <xf numFmtId="49" fontId="11" fillId="0" borderId="12" xfId="66" applyNumberFormat="1" applyFont="1" applyFill="1" applyBorder="1" applyAlignment="1">
      <alignment horizontal="center"/>
      <protection/>
    </xf>
    <xf numFmtId="0" fontId="11" fillId="0" borderId="12" xfId="66" applyFont="1" applyFill="1" applyBorder="1">
      <alignment/>
      <protection/>
    </xf>
    <xf numFmtId="167" fontId="11" fillId="0" borderId="12" xfId="66" applyNumberFormat="1" applyFont="1" applyFill="1" applyBorder="1">
      <alignment/>
      <protection/>
    </xf>
    <xf numFmtId="174" fontId="11" fillId="0" borderId="10" xfId="66" applyNumberFormat="1" applyFont="1" applyBorder="1" applyAlignment="1">
      <alignment vertical="center"/>
      <protection/>
    </xf>
    <xf numFmtId="49" fontId="13" fillId="0" borderId="12" xfId="66" applyNumberFormat="1" applyFont="1" applyBorder="1" applyAlignment="1">
      <alignment horizontal="center"/>
      <protection/>
    </xf>
    <xf numFmtId="49" fontId="11" fillId="0" borderId="12" xfId="66" applyNumberFormat="1" applyFont="1" applyBorder="1">
      <alignment/>
      <protection/>
    </xf>
    <xf numFmtId="3" fontId="13" fillId="0" borderId="12" xfId="66" applyNumberFormat="1" applyFont="1" applyBorder="1">
      <alignment/>
      <protection/>
    </xf>
    <xf numFmtId="167" fontId="29" fillId="0" borderId="12" xfId="66" applyNumberFormat="1" applyFont="1" applyBorder="1">
      <alignment/>
      <protection/>
    </xf>
    <xf numFmtId="174" fontId="13" fillId="0" borderId="10" xfId="66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11" fillId="0" borderId="12" xfId="66" applyFont="1" applyBorder="1">
      <alignment/>
      <protection/>
    </xf>
    <xf numFmtId="167" fontId="11" fillId="0" borderId="12" xfId="66" applyNumberFormat="1" applyFont="1" applyBorder="1">
      <alignment/>
      <protection/>
    </xf>
    <xf numFmtId="174" fontId="11" fillId="0" borderId="10" xfId="66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174" fontId="9" fillId="0" borderId="10" xfId="61" applyNumberFormat="1" applyFont="1" applyBorder="1" applyAlignment="1">
      <alignment horizontal="center"/>
      <protection/>
    </xf>
    <xf numFmtId="174" fontId="9" fillId="0" borderId="10" xfId="61" applyNumberFormat="1" applyFont="1" applyBorder="1" applyAlignment="1">
      <alignment horizontal="right"/>
      <protection/>
    </xf>
    <xf numFmtId="174" fontId="9" fillId="0" borderId="0" xfId="61" applyNumberFormat="1" applyFont="1">
      <alignment/>
      <protection/>
    </xf>
    <xf numFmtId="174" fontId="16" fillId="0" borderId="12" xfId="67" applyNumberFormat="1" applyFont="1" applyBorder="1">
      <alignment/>
      <protection/>
    </xf>
    <xf numFmtId="174" fontId="9" fillId="0" borderId="12" xfId="67" applyNumberFormat="1" applyFont="1" applyBorder="1">
      <alignment/>
      <protection/>
    </xf>
    <xf numFmtId="174" fontId="9" fillId="0" borderId="0" xfId="67" applyNumberFormat="1" applyFont="1">
      <alignment/>
      <protection/>
    </xf>
    <xf numFmtId="4" fontId="11" fillId="33" borderId="12" xfId="64" applyNumberFormat="1" applyFont="1" applyFill="1" applyBorder="1">
      <alignment/>
      <protection/>
    </xf>
    <xf numFmtId="4" fontId="16" fillId="33" borderId="12" xfId="64" applyNumberFormat="1" applyFont="1" applyFill="1" applyBorder="1">
      <alignment/>
      <protection/>
    </xf>
    <xf numFmtId="4" fontId="9" fillId="0" borderId="12" xfId="64" applyNumberFormat="1" applyFont="1" applyBorder="1">
      <alignment/>
      <protection/>
    </xf>
    <xf numFmtId="4" fontId="16" fillId="0" borderId="12" xfId="64" applyNumberFormat="1" applyFont="1" applyBorder="1">
      <alignment/>
      <protection/>
    </xf>
    <xf numFmtId="4" fontId="9" fillId="0" borderId="0" xfId="64" applyNumberFormat="1" applyFont="1">
      <alignment/>
      <protection/>
    </xf>
    <xf numFmtId="0" fontId="27" fillId="0" borderId="12" xfId="63" applyFont="1" applyBorder="1" applyAlignment="1">
      <alignment horizontal="center"/>
      <protection/>
    </xf>
    <xf numFmtId="0" fontId="27" fillId="0" borderId="12" xfId="63" applyFont="1" applyBorder="1" applyAlignment="1">
      <alignment horizontal="left"/>
      <protection/>
    </xf>
    <xf numFmtId="0" fontId="20" fillId="0" borderId="12" xfId="63" applyFont="1" applyBorder="1" applyAlignment="1">
      <alignment/>
      <protection/>
    </xf>
    <xf numFmtId="3" fontId="20" fillId="0" borderId="12" xfId="63" applyNumberFormat="1" applyFont="1" applyBorder="1" applyAlignment="1">
      <alignment/>
      <protection/>
    </xf>
    <xf numFmtId="0" fontId="20" fillId="0" borderId="12" xfId="63" applyFont="1" applyBorder="1" applyAlignment="1">
      <alignment horizontal="left"/>
      <protection/>
    </xf>
    <xf numFmtId="0" fontId="28" fillId="0" borderId="12" xfId="63" applyFont="1" applyBorder="1" applyAlignment="1">
      <alignment horizontal="center"/>
      <protection/>
    </xf>
    <xf numFmtId="0" fontId="9" fillId="0" borderId="12" xfId="60" applyFont="1" applyBorder="1" applyAlignment="1">
      <alignment horizontal="left"/>
      <protection/>
    </xf>
    <xf numFmtId="3" fontId="9" fillId="0" borderId="12" xfId="60" applyNumberFormat="1" applyFont="1" applyBorder="1" applyAlignment="1">
      <alignment/>
      <protection/>
    </xf>
    <xf numFmtId="3" fontId="19" fillId="0" borderId="12" xfId="63" applyNumberFormat="1" applyFont="1" applyBorder="1" applyAlignment="1">
      <alignment/>
      <protection/>
    </xf>
    <xf numFmtId="3" fontId="9" fillId="0" borderId="12" xfId="63" applyNumberFormat="1" applyFont="1" applyBorder="1" applyAlignment="1">
      <alignment/>
      <protection/>
    </xf>
    <xf numFmtId="0" fontId="16" fillId="0" borderId="12" xfId="60" applyFont="1" applyBorder="1" applyAlignment="1">
      <alignment horizontal="left"/>
      <protection/>
    </xf>
    <xf numFmtId="3" fontId="16" fillId="0" borderId="12" xfId="60" applyNumberFormat="1" applyFont="1" applyBorder="1" applyAlignment="1">
      <alignment/>
      <protection/>
    </xf>
    <xf numFmtId="0" fontId="28" fillId="0" borderId="12" xfId="63" applyFont="1" applyBorder="1" applyAlignment="1">
      <alignment horizontal="left"/>
      <protection/>
    </xf>
    <xf numFmtId="0" fontId="28" fillId="33" borderId="12" xfId="63" applyFont="1" applyFill="1" applyBorder="1" applyAlignment="1">
      <alignment horizontal="center"/>
      <protection/>
    </xf>
    <xf numFmtId="0" fontId="27" fillId="33" borderId="12" xfId="63" applyFont="1" applyFill="1" applyBorder="1" applyAlignment="1">
      <alignment horizontal="left"/>
      <protection/>
    </xf>
    <xf numFmtId="3" fontId="20" fillId="33" borderId="12" xfId="63" applyNumberFormat="1" applyFont="1" applyFill="1" applyBorder="1" applyAlignment="1">
      <alignment/>
      <protection/>
    </xf>
    <xf numFmtId="3" fontId="17" fillId="33" borderId="10" xfId="0" applyNumberFormat="1" applyFont="1" applyFill="1" applyBorder="1" applyAlignment="1">
      <alignment horizontal="center" vertical="center" wrapText="1"/>
    </xf>
    <xf numFmtId="3" fontId="11" fillId="33" borderId="10" xfId="61" applyNumberFormat="1" applyFont="1" applyFill="1" applyBorder="1" applyAlignment="1">
      <alignment horizontal="center" vertical="center" wrapText="1"/>
      <protection/>
    </xf>
    <xf numFmtId="174" fontId="11" fillId="33" borderId="10" xfId="61" applyNumberFormat="1" applyFont="1" applyFill="1" applyBorder="1" applyAlignment="1">
      <alignment horizontal="center" vertical="center" wrapText="1"/>
      <protection/>
    </xf>
    <xf numFmtId="0" fontId="11" fillId="33" borderId="10" xfId="61" applyFont="1" applyFill="1" applyBorder="1" applyAlignment="1">
      <alignment horizontal="center" vertical="center" wrapText="1"/>
      <protection/>
    </xf>
    <xf numFmtId="0" fontId="33" fillId="33" borderId="10" xfId="61" applyFont="1" applyFill="1" applyBorder="1" applyAlignment="1">
      <alignment horizontal="center" vertical="center"/>
      <protection/>
    </xf>
    <xf numFmtId="0" fontId="16" fillId="33" borderId="10" xfId="66" applyFont="1" applyFill="1" applyBorder="1" applyAlignment="1">
      <alignment horizontal="center" vertical="center"/>
      <protection/>
    </xf>
    <xf numFmtId="0" fontId="16" fillId="33" borderId="10" xfId="66" applyFont="1" applyFill="1" applyBorder="1" applyAlignment="1">
      <alignment horizontal="center" vertical="center" wrapText="1"/>
      <protection/>
    </xf>
    <xf numFmtId="0" fontId="16" fillId="33" borderId="15" xfId="66" applyFont="1" applyFill="1" applyBorder="1" applyAlignment="1">
      <alignment horizontal="center" vertical="center" wrapText="1"/>
      <protection/>
    </xf>
    <xf numFmtId="174" fontId="16" fillId="33" borderId="10" xfId="66" applyNumberFormat="1" applyFont="1" applyFill="1" applyBorder="1" applyAlignment="1">
      <alignment horizontal="center" vertical="center"/>
      <protection/>
    </xf>
    <xf numFmtId="3" fontId="16" fillId="33" borderId="10" xfId="61" applyNumberFormat="1" applyFont="1" applyFill="1" applyBorder="1" applyAlignment="1">
      <alignment horizontal="center" vertical="center" wrapText="1"/>
      <protection/>
    </xf>
    <xf numFmtId="174" fontId="16" fillId="33" borderId="10" xfId="61" applyNumberFormat="1" applyFont="1" applyFill="1" applyBorder="1" applyAlignment="1">
      <alignment horizontal="center" vertical="center" wrapText="1"/>
      <protection/>
    </xf>
    <xf numFmtId="0" fontId="16" fillId="33" borderId="10" xfId="61" applyFont="1" applyFill="1" applyBorder="1" applyAlignment="1">
      <alignment horizontal="center" vertical="center" wrapText="1"/>
      <protection/>
    </xf>
    <xf numFmtId="0" fontId="16" fillId="33" borderId="10" xfId="61" applyFont="1" applyFill="1" applyBorder="1" applyAlignment="1">
      <alignment horizontal="center" vertical="center"/>
      <protection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6" fillId="33" borderId="12" xfId="67" applyNumberFormat="1" applyFont="1" applyFill="1" applyBorder="1" applyAlignment="1">
      <alignment horizontal="center" vertical="center" wrapText="1"/>
      <protection/>
    </xf>
    <xf numFmtId="174" fontId="16" fillId="33" borderId="12" xfId="67" applyNumberFormat="1" applyFont="1" applyFill="1" applyBorder="1" applyAlignment="1">
      <alignment horizontal="center" vertical="center" wrapText="1"/>
      <protection/>
    </xf>
    <xf numFmtId="0" fontId="16" fillId="33" borderId="12" xfId="67" applyFont="1" applyFill="1" applyBorder="1" applyAlignment="1">
      <alignment horizontal="center" vertical="center" wrapText="1"/>
      <protection/>
    </xf>
    <xf numFmtId="0" fontId="16" fillId="33" borderId="12" xfId="59" applyFont="1" applyFill="1" applyBorder="1" applyAlignment="1">
      <alignment horizontal="center" vertical="center"/>
      <protection/>
    </xf>
    <xf numFmtId="0" fontId="16" fillId="33" borderId="12" xfId="59" applyFont="1" applyFill="1" applyBorder="1" applyAlignment="1">
      <alignment horizontal="center" vertical="top" wrapText="1"/>
      <protection/>
    </xf>
    <xf numFmtId="0" fontId="13" fillId="33" borderId="12" xfId="61" applyFont="1" applyFill="1" applyBorder="1" applyAlignment="1">
      <alignment horizontal="center" vertical="center" wrapText="1"/>
      <protection/>
    </xf>
    <xf numFmtId="49" fontId="13" fillId="33" borderId="12" xfId="61" applyNumberFormat="1" applyFont="1" applyFill="1" applyBorder="1" applyAlignment="1">
      <alignment horizontal="center" vertical="center"/>
      <protection/>
    </xf>
    <xf numFmtId="0" fontId="16" fillId="0" borderId="18" xfId="61" applyFont="1" applyFill="1" applyBorder="1" applyAlignment="1">
      <alignment horizontal="center" vertical="center" wrapText="1"/>
      <protection/>
    </xf>
    <xf numFmtId="0" fontId="1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13" fillId="33" borderId="27" xfId="61" applyFont="1" applyFill="1" applyBorder="1" applyAlignment="1">
      <alignment horizontal="center" vertical="center" wrapText="1"/>
      <protection/>
    </xf>
    <xf numFmtId="0" fontId="13" fillId="33" borderId="28" xfId="61" applyFont="1" applyFill="1" applyBorder="1" applyAlignment="1">
      <alignment horizontal="center" vertical="center" wrapText="1"/>
      <protection/>
    </xf>
    <xf numFmtId="0" fontId="13" fillId="33" borderId="29" xfId="61" applyFont="1" applyFill="1" applyBorder="1" applyAlignment="1">
      <alignment horizontal="center" vertical="center" wrapText="1"/>
      <protection/>
    </xf>
    <xf numFmtId="0" fontId="13" fillId="33" borderId="30" xfId="61" applyFont="1" applyFill="1" applyBorder="1" applyAlignment="1">
      <alignment horizontal="center" vertical="center" wrapText="1"/>
      <protection/>
    </xf>
    <xf numFmtId="0" fontId="13" fillId="33" borderId="0" xfId="61" applyFont="1" applyFill="1" applyBorder="1" applyAlignment="1">
      <alignment horizontal="center" vertical="center" wrapText="1"/>
      <protection/>
    </xf>
    <xf numFmtId="0" fontId="13" fillId="33" borderId="31" xfId="6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3" fillId="33" borderId="12" xfId="61" applyNumberFormat="1" applyFont="1" applyFill="1" applyBorder="1" applyAlignment="1">
      <alignment horizontal="center" vertical="center" wrapText="1"/>
      <protection/>
    </xf>
    <xf numFmtId="0" fontId="13" fillId="0" borderId="0" xfId="61" applyFont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49" fontId="16" fillId="0" borderId="18" xfId="61" applyNumberFormat="1" applyFont="1" applyBorder="1" applyAlignment="1">
      <alignment horizontal="center" vertical="center"/>
      <protection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5" fillId="0" borderId="0" xfId="61" applyFont="1" applyBorder="1" applyAlignment="1">
      <alignment vertical="center"/>
      <protection/>
    </xf>
    <xf numFmtId="3" fontId="12" fillId="33" borderId="12" xfId="0" applyNumberFormat="1" applyFont="1" applyFill="1" applyBorder="1" applyAlignment="1">
      <alignment horizontal="center" vertical="center" wrapText="1"/>
    </xf>
    <xf numFmtId="0" fontId="26" fillId="33" borderId="12" xfId="63" applyFont="1" applyFill="1" applyBorder="1" applyAlignment="1">
      <alignment horizontal="center" vertical="center" wrapText="1"/>
      <protection/>
    </xf>
    <xf numFmtId="0" fontId="27" fillId="33" borderId="12" xfId="63" applyFont="1" applyFill="1" applyBorder="1" applyAlignment="1">
      <alignment horizontal="center" vertical="center"/>
      <protection/>
    </xf>
    <xf numFmtId="0" fontId="12" fillId="33" borderId="12" xfId="0" applyFont="1" applyFill="1" applyBorder="1" applyAlignment="1">
      <alignment horizontal="center" vertical="center" wrapText="1"/>
    </xf>
    <xf numFmtId="0" fontId="23" fillId="0" borderId="0" xfId="62" applyFont="1" applyBorder="1" applyAlignment="1">
      <alignment horizontal="right"/>
      <protection/>
    </xf>
    <xf numFmtId="0" fontId="12" fillId="33" borderId="15" xfId="62" applyFont="1" applyFill="1" applyBorder="1" applyAlignment="1">
      <alignment horizontal="center" vertical="center" wrapText="1"/>
      <protection/>
    </xf>
    <xf numFmtId="0" fontId="12" fillId="33" borderId="12" xfId="62" applyFont="1" applyFill="1" applyBorder="1" applyAlignment="1">
      <alignment horizontal="center" vertical="center" wrapText="1"/>
      <protection/>
    </xf>
    <xf numFmtId="0" fontId="16" fillId="33" borderId="15" xfId="57" applyFont="1" applyFill="1" applyBorder="1" applyAlignment="1">
      <alignment horizontal="center" vertical="center" wrapText="1"/>
      <protection/>
    </xf>
    <xf numFmtId="0" fontId="16" fillId="33" borderId="14" xfId="57" applyFont="1" applyFill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left"/>
      <protection/>
    </xf>
    <xf numFmtId="0" fontId="20" fillId="0" borderId="0" xfId="57" applyFont="1" applyBorder="1" applyAlignment="1">
      <alignment horizontal="left"/>
      <protection/>
    </xf>
    <xf numFmtId="0" fontId="20" fillId="33" borderId="10" xfId="57" applyFont="1" applyFill="1" applyBorder="1" applyAlignment="1">
      <alignment horizontal="center" vertical="center" wrapText="1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13" fillId="0" borderId="0" xfId="56" applyFont="1" applyBorder="1" applyAlignment="1">
      <alignment horizontal="right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center"/>
      <protection/>
    </xf>
    <xf numFmtId="0" fontId="11" fillId="33" borderId="10" xfId="56" applyFont="1" applyFill="1" applyBorder="1" applyAlignment="1">
      <alignment horizontal="center" vertical="center"/>
      <protection/>
    </xf>
    <xf numFmtId="0" fontId="11" fillId="0" borderId="10" xfId="56" applyFont="1" applyFill="1" applyBorder="1" applyAlignment="1">
      <alignment horizontal="left" wrapText="1"/>
      <protection/>
    </xf>
    <xf numFmtId="0" fontId="13" fillId="0" borderId="10" xfId="56" applyFont="1" applyBorder="1" applyAlignment="1">
      <alignment horizontal="left" wrapText="1"/>
      <protection/>
    </xf>
    <xf numFmtId="0" fontId="16" fillId="0" borderId="10" xfId="56" applyFont="1" applyBorder="1" applyAlignment="1">
      <alignment horizontal="center" wrapText="1"/>
      <protection/>
    </xf>
    <xf numFmtId="0" fontId="13" fillId="0" borderId="0" xfId="56" applyFont="1" applyBorder="1" applyAlignment="1">
      <alignment horizontal="center"/>
      <protection/>
    </xf>
    <xf numFmtId="0" fontId="16" fillId="33" borderId="11" xfId="68" applyFont="1" applyFill="1" applyBorder="1" applyAlignment="1">
      <alignment horizontal="center" vertical="center"/>
      <protection/>
    </xf>
    <xf numFmtId="0" fontId="16" fillId="33" borderId="13" xfId="68" applyFont="1" applyFill="1" applyBorder="1" applyAlignment="1">
      <alignment horizontal="center" vertical="center"/>
      <protection/>
    </xf>
    <xf numFmtId="0" fontId="19" fillId="0" borderId="10" xfId="68" applyFont="1" applyBorder="1" applyAlignment="1">
      <alignment horizontal="left"/>
      <protection/>
    </xf>
    <xf numFmtId="0" fontId="9" fillId="0" borderId="10" xfId="68" applyFont="1" applyBorder="1" applyAlignment="1">
      <alignment horizontal="left"/>
      <protection/>
    </xf>
    <xf numFmtId="0" fontId="16" fillId="0" borderId="10" xfId="68" applyFont="1" applyBorder="1" applyAlignment="1">
      <alignment horizontal="left"/>
      <protection/>
    </xf>
    <xf numFmtId="0" fontId="16" fillId="33" borderId="10" xfId="68" applyFont="1" applyFill="1" applyBorder="1" applyAlignment="1">
      <alignment horizontal="center" vertical="center" wrapText="1"/>
      <protection/>
    </xf>
    <xf numFmtId="0" fontId="16" fillId="33" borderId="10" xfId="68" applyFont="1" applyFill="1" applyBorder="1" applyAlignment="1">
      <alignment horizontal="center" vertical="center"/>
      <protection/>
    </xf>
    <xf numFmtId="0" fontId="16" fillId="0" borderId="15" xfId="68" applyFont="1" applyBorder="1" applyAlignment="1">
      <alignment horizontal="left" wrapText="1"/>
      <protection/>
    </xf>
    <xf numFmtId="0" fontId="16" fillId="0" borderId="35" xfId="68" applyFont="1" applyBorder="1" applyAlignment="1">
      <alignment horizontal="left" wrapText="1"/>
      <protection/>
    </xf>
    <xf numFmtId="0" fontId="16" fillId="0" borderId="14" xfId="68" applyFont="1" applyBorder="1" applyAlignment="1">
      <alignment horizontal="left" wrapText="1"/>
      <protection/>
    </xf>
    <xf numFmtId="0" fontId="12" fillId="0" borderId="10" xfId="68" applyFont="1" applyBorder="1" applyAlignment="1">
      <alignment horizontal="left"/>
      <protection/>
    </xf>
    <xf numFmtId="0" fontId="10" fillId="0" borderId="15" xfId="68" applyFont="1" applyBorder="1" applyAlignment="1">
      <alignment horizontal="left" wrapText="1"/>
      <protection/>
    </xf>
    <xf numFmtId="0" fontId="10" fillId="0" borderId="35" xfId="68" applyFont="1" applyBorder="1" applyAlignment="1">
      <alignment horizontal="left" wrapText="1"/>
      <protection/>
    </xf>
    <xf numFmtId="0" fontId="10" fillId="0" borderId="14" xfId="68" applyFont="1" applyBorder="1" applyAlignment="1">
      <alignment horizontal="left" wrapText="1"/>
      <protection/>
    </xf>
    <xf numFmtId="0" fontId="10" fillId="0" borderId="10" xfId="68" applyFont="1" applyBorder="1" applyAlignment="1">
      <alignment horizontal="left"/>
      <protection/>
    </xf>
    <xf numFmtId="0" fontId="12" fillId="0" borderId="15" xfId="68" applyFont="1" applyBorder="1" applyAlignment="1">
      <alignment horizontal="left" wrapText="1"/>
      <protection/>
    </xf>
    <xf numFmtId="0" fontId="12" fillId="0" borderId="35" xfId="68" applyFont="1" applyBorder="1" applyAlignment="1">
      <alignment horizontal="left" wrapText="1"/>
      <protection/>
    </xf>
    <xf numFmtId="0" fontId="12" fillId="0" borderId="14" xfId="68" applyFont="1" applyBorder="1" applyAlignment="1">
      <alignment horizontal="left" wrapText="1"/>
      <protection/>
    </xf>
    <xf numFmtId="0" fontId="0" fillId="0" borderId="3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2" fillId="33" borderId="10" xfId="68" applyFont="1" applyFill="1" applyBorder="1" applyAlignment="1">
      <alignment horizontal="center" vertical="center"/>
      <protection/>
    </xf>
    <xf numFmtId="0" fontId="28" fillId="0" borderId="10" xfId="68" applyFont="1" applyBorder="1" applyAlignment="1">
      <alignment horizontal="left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unka1" xfId="42"/>
    <cellStyle name="Ezres_Munka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_10szm" xfId="56"/>
    <cellStyle name="Normál_13. mell. helyett" xfId="57"/>
    <cellStyle name="Normál_1szm" xfId="58"/>
    <cellStyle name="Normál_2004.évi normatívák" xfId="59"/>
    <cellStyle name="Normál_2010.évi tervezett beruházás, felújítás" xfId="60"/>
    <cellStyle name="Normál_3aszm" xfId="61"/>
    <cellStyle name="Normál_5szm" xfId="62"/>
    <cellStyle name="Normál_6szm" xfId="63"/>
    <cellStyle name="Normál_költségvetés módosítás I." xfId="64"/>
    <cellStyle name="Normál_Munka1" xfId="65"/>
    <cellStyle name="Normál_Munka2" xfId="66"/>
    <cellStyle name="Normál_pe.átadások, támogatások 2003.évben" xfId="67"/>
    <cellStyle name="Normál_pénzmaradvány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zoomScale="68" zoomScaleNormal="68" zoomScaleSheetLayoutView="56" zoomScalePageLayoutView="0" workbookViewId="0" topLeftCell="A1">
      <selection activeCell="J88" sqref="J88"/>
    </sheetView>
  </sheetViews>
  <sheetFormatPr defaultColWidth="9.00390625" defaultRowHeight="12.75"/>
  <cols>
    <col min="1" max="1" width="5.00390625" style="20" customWidth="1"/>
    <col min="2" max="2" width="49.75390625" style="20" customWidth="1"/>
    <col min="3" max="3" width="12.375" style="19" customWidth="1"/>
    <col min="4" max="4" width="12.625" style="19" customWidth="1"/>
    <col min="5" max="5" width="11.375" style="21" customWidth="1"/>
    <col min="6" max="6" width="9.75390625" style="477" customWidth="1"/>
    <col min="7" max="16384" width="9.125" style="2" customWidth="1"/>
  </cols>
  <sheetData>
    <row r="1" spans="1:6" s="3" customFormat="1" ht="24.75" customHeight="1">
      <c r="A1" s="537" t="s">
        <v>7</v>
      </c>
      <c r="B1" s="538" t="s">
        <v>8</v>
      </c>
      <c r="C1" s="537" t="s">
        <v>487</v>
      </c>
      <c r="D1" s="537" t="s">
        <v>488</v>
      </c>
      <c r="E1" s="535" t="s">
        <v>489</v>
      </c>
      <c r="F1" s="536" t="s">
        <v>9</v>
      </c>
    </row>
    <row r="2" spans="1:6" ht="24.75" customHeight="1">
      <c r="A2" s="537"/>
      <c r="B2" s="538"/>
      <c r="C2" s="537"/>
      <c r="D2" s="537"/>
      <c r="E2" s="535"/>
      <c r="F2" s="536"/>
    </row>
    <row r="3" spans="1:6" ht="20.25" customHeight="1">
      <c r="A3" s="262"/>
      <c r="B3" s="343" t="s">
        <v>43</v>
      </c>
      <c r="C3" s="262"/>
      <c r="D3" s="262"/>
      <c r="E3" s="344"/>
      <c r="F3" s="474"/>
    </row>
    <row r="4" spans="1:6" ht="18" customHeight="1">
      <c r="A4" s="345" t="s">
        <v>24</v>
      </c>
      <c r="B4" s="346" t="s">
        <v>178</v>
      </c>
      <c r="C4" s="347"/>
      <c r="D4" s="348"/>
      <c r="E4" s="349"/>
      <c r="F4" s="475"/>
    </row>
    <row r="5" spans="1:6" ht="18" customHeight="1">
      <c r="A5" s="350" t="s">
        <v>11</v>
      </c>
      <c r="B5" s="351" t="s">
        <v>179</v>
      </c>
      <c r="C5" s="347"/>
      <c r="D5" s="348"/>
      <c r="E5" s="352"/>
      <c r="F5" s="476"/>
    </row>
    <row r="6" spans="1:6" ht="20.25" customHeight="1">
      <c r="A6" s="350"/>
      <c r="B6" s="351" t="s">
        <v>180</v>
      </c>
      <c r="C6" s="347">
        <v>81164</v>
      </c>
      <c r="D6" s="348">
        <v>81480</v>
      </c>
      <c r="E6" s="352">
        <v>81480</v>
      </c>
      <c r="F6" s="476">
        <f>E6/D6</f>
        <v>1</v>
      </c>
    </row>
    <row r="7" spans="1:6" ht="19.5" customHeight="1">
      <c r="A7" s="350"/>
      <c r="B7" s="351" t="s">
        <v>181</v>
      </c>
      <c r="C7" s="347">
        <v>102125</v>
      </c>
      <c r="D7" s="348">
        <v>105762</v>
      </c>
      <c r="E7" s="352">
        <v>105762</v>
      </c>
      <c r="F7" s="476">
        <f aca="true" t="shared" si="0" ref="F7:F70">E7/D7</f>
        <v>1</v>
      </c>
    </row>
    <row r="8" spans="1:6" ht="18.75" customHeight="1">
      <c r="A8" s="350"/>
      <c r="B8" s="351" t="s">
        <v>182</v>
      </c>
      <c r="C8" s="347">
        <v>90636</v>
      </c>
      <c r="D8" s="347">
        <v>88885</v>
      </c>
      <c r="E8" s="352">
        <v>88885</v>
      </c>
      <c r="F8" s="476">
        <f t="shared" si="0"/>
        <v>1</v>
      </c>
    </row>
    <row r="9" spans="1:6" ht="18.75" customHeight="1">
      <c r="A9" s="350"/>
      <c r="B9" s="351" t="s">
        <v>183</v>
      </c>
      <c r="C9" s="347">
        <v>3527</v>
      </c>
      <c r="D9" s="348">
        <v>3527</v>
      </c>
      <c r="E9" s="352">
        <v>3527</v>
      </c>
      <c r="F9" s="476">
        <f t="shared" si="0"/>
        <v>1</v>
      </c>
    </row>
    <row r="10" spans="1:6" ht="18" customHeight="1">
      <c r="A10" s="350"/>
      <c r="B10" s="351" t="s">
        <v>490</v>
      </c>
      <c r="C10" s="347">
        <v>8529</v>
      </c>
      <c r="D10" s="348">
        <v>35869</v>
      </c>
      <c r="E10" s="352">
        <v>35869</v>
      </c>
      <c r="F10" s="476">
        <f t="shared" si="0"/>
        <v>1</v>
      </c>
    </row>
    <row r="11" spans="1:8" ht="18" customHeight="1">
      <c r="A11" s="353" t="s">
        <v>12</v>
      </c>
      <c r="B11" s="351" t="s">
        <v>184</v>
      </c>
      <c r="C11" s="347">
        <v>59406</v>
      </c>
      <c r="D11" s="348">
        <v>131160</v>
      </c>
      <c r="E11" s="352">
        <v>131143</v>
      </c>
      <c r="F11" s="476">
        <f t="shared" si="0"/>
        <v>0.9998703873132052</v>
      </c>
      <c r="H11" s="342"/>
    </row>
    <row r="12" spans="1:6" ht="18" customHeight="1">
      <c r="A12" s="354"/>
      <c r="B12" s="346" t="s">
        <v>185</v>
      </c>
      <c r="C12" s="355">
        <f>SUM(C6:C11)</f>
        <v>345387</v>
      </c>
      <c r="D12" s="355">
        <v>446683</v>
      </c>
      <c r="E12" s="355">
        <v>446666</v>
      </c>
      <c r="F12" s="475">
        <f t="shared" si="0"/>
        <v>0.9999619416901919</v>
      </c>
    </row>
    <row r="13" spans="1:6" ht="19.5" customHeight="1">
      <c r="A13" s="345" t="s">
        <v>14</v>
      </c>
      <c r="B13" s="346" t="s">
        <v>186</v>
      </c>
      <c r="C13" s="355"/>
      <c r="D13" s="356"/>
      <c r="E13" s="352"/>
      <c r="F13" s="476"/>
    </row>
    <row r="14" spans="1:6" ht="18" customHeight="1">
      <c r="A14" s="350" t="s">
        <v>11</v>
      </c>
      <c r="B14" s="351" t="s">
        <v>187</v>
      </c>
      <c r="C14" s="357"/>
      <c r="D14" s="357"/>
      <c r="E14" s="352"/>
      <c r="F14" s="476"/>
    </row>
    <row r="15" spans="1:6" ht="18" customHeight="1">
      <c r="A15" s="350" t="s">
        <v>12</v>
      </c>
      <c r="B15" s="351" t="s">
        <v>188</v>
      </c>
      <c r="C15" s="357"/>
      <c r="D15" s="357">
        <v>49703</v>
      </c>
      <c r="E15" s="352">
        <v>49703</v>
      </c>
      <c r="F15" s="476">
        <f t="shared" si="0"/>
        <v>1</v>
      </c>
    </row>
    <row r="16" spans="1:6" ht="18" customHeight="1">
      <c r="A16" s="345"/>
      <c r="B16" s="346" t="s">
        <v>189</v>
      </c>
      <c r="C16" s="358">
        <v>0</v>
      </c>
      <c r="D16" s="358">
        <v>49703</v>
      </c>
      <c r="E16" s="358">
        <v>49703</v>
      </c>
      <c r="F16" s="475">
        <f t="shared" si="0"/>
        <v>1</v>
      </c>
    </row>
    <row r="17" spans="1:6" ht="18" customHeight="1">
      <c r="A17" s="345" t="s">
        <v>15</v>
      </c>
      <c r="B17" s="346" t="s">
        <v>147</v>
      </c>
      <c r="C17" s="347"/>
      <c r="D17" s="348"/>
      <c r="E17" s="352"/>
      <c r="F17" s="476"/>
    </row>
    <row r="18" spans="1:6" ht="18" customHeight="1">
      <c r="A18" s="350" t="s">
        <v>11</v>
      </c>
      <c r="B18" s="351" t="s">
        <v>190</v>
      </c>
      <c r="C18" s="347"/>
      <c r="D18" s="348"/>
      <c r="E18" s="352"/>
      <c r="F18" s="476"/>
    </row>
    <row r="19" spans="1:6" ht="18" customHeight="1">
      <c r="A19" s="350" t="s">
        <v>12</v>
      </c>
      <c r="B19" s="351" t="s">
        <v>191</v>
      </c>
      <c r="C19" s="359"/>
      <c r="D19" s="348"/>
      <c r="E19" s="352"/>
      <c r="F19" s="476"/>
    </row>
    <row r="20" spans="1:6" ht="18" customHeight="1">
      <c r="A20" s="350" t="s">
        <v>33</v>
      </c>
      <c r="B20" s="351" t="s">
        <v>192</v>
      </c>
      <c r="C20" s="359"/>
      <c r="D20" s="348"/>
      <c r="E20" s="352"/>
      <c r="F20" s="476"/>
    </row>
    <row r="21" spans="1:6" ht="18" customHeight="1">
      <c r="A21" s="350" t="s">
        <v>34</v>
      </c>
      <c r="B21" s="351" t="s">
        <v>193</v>
      </c>
      <c r="C21" s="347">
        <v>21900</v>
      </c>
      <c r="D21" s="347">
        <v>21900</v>
      </c>
      <c r="E21" s="347">
        <v>22703</v>
      </c>
      <c r="F21" s="476">
        <f t="shared" si="0"/>
        <v>1.0366666666666666</v>
      </c>
    </row>
    <row r="22" spans="1:6" s="341" customFormat="1" ht="18" customHeight="1">
      <c r="A22" s="360"/>
      <c r="B22" s="361" t="s">
        <v>194</v>
      </c>
      <c r="C22" s="362">
        <v>4900</v>
      </c>
      <c r="D22" s="363">
        <v>4900</v>
      </c>
      <c r="E22" s="364">
        <v>4511</v>
      </c>
      <c r="F22" s="476">
        <f t="shared" si="0"/>
        <v>0.9206122448979592</v>
      </c>
    </row>
    <row r="23" spans="1:6" s="341" customFormat="1" ht="18" customHeight="1">
      <c r="A23" s="360"/>
      <c r="B23" s="361" t="s">
        <v>195</v>
      </c>
      <c r="C23" s="362">
        <v>17000</v>
      </c>
      <c r="D23" s="363">
        <v>17000</v>
      </c>
      <c r="E23" s="364">
        <v>18192</v>
      </c>
      <c r="F23" s="476">
        <f t="shared" si="0"/>
        <v>1.0701176470588236</v>
      </c>
    </row>
    <row r="24" spans="1:6" ht="18" customHeight="1">
      <c r="A24" s="350" t="s">
        <v>37</v>
      </c>
      <c r="B24" s="365" t="s">
        <v>196</v>
      </c>
      <c r="C24" s="347">
        <v>42000</v>
      </c>
      <c r="D24" s="347">
        <v>70273</v>
      </c>
      <c r="E24" s="347">
        <v>65363</v>
      </c>
      <c r="F24" s="476">
        <f t="shared" si="0"/>
        <v>0.9301296372717829</v>
      </c>
    </row>
    <row r="25" spans="1:6" ht="18" customHeight="1">
      <c r="A25" s="350"/>
      <c r="B25" s="365" t="s">
        <v>197</v>
      </c>
      <c r="C25" s="347">
        <v>38000</v>
      </c>
      <c r="D25" s="348">
        <v>66273</v>
      </c>
      <c r="E25" s="352">
        <v>61040</v>
      </c>
      <c r="F25" s="476">
        <f t="shared" si="0"/>
        <v>0.9210387337226321</v>
      </c>
    </row>
    <row r="26" spans="1:6" ht="18" customHeight="1">
      <c r="A26" s="350"/>
      <c r="B26" s="365" t="s">
        <v>198</v>
      </c>
      <c r="C26" s="347">
        <v>4000</v>
      </c>
      <c r="D26" s="348">
        <v>4000</v>
      </c>
      <c r="E26" s="352">
        <v>4323</v>
      </c>
      <c r="F26" s="476">
        <f t="shared" si="0"/>
        <v>1.08075</v>
      </c>
    </row>
    <row r="27" spans="1:6" ht="18" customHeight="1">
      <c r="A27" s="350" t="s">
        <v>38</v>
      </c>
      <c r="B27" s="365" t="s">
        <v>199</v>
      </c>
      <c r="C27" s="347"/>
      <c r="D27" s="348">
        <v>0</v>
      </c>
      <c r="E27" s="349"/>
      <c r="F27" s="476"/>
    </row>
    <row r="28" spans="1:6" ht="18" customHeight="1">
      <c r="A28" s="350" t="s">
        <v>39</v>
      </c>
      <c r="B28" s="365" t="s">
        <v>200</v>
      </c>
      <c r="C28" s="347"/>
      <c r="D28" s="348"/>
      <c r="E28" s="366">
        <v>4252</v>
      </c>
      <c r="F28" s="476"/>
    </row>
    <row r="29" spans="1:6" ht="22.5" customHeight="1">
      <c r="A29" s="345"/>
      <c r="B29" s="367" t="s">
        <v>151</v>
      </c>
      <c r="C29" s="355">
        <v>63900</v>
      </c>
      <c r="D29" s="355">
        <v>92173</v>
      </c>
      <c r="E29" s="355">
        <v>92318</v>
      </c>
      <c r="F29" s="475">
        <f t="shared" si="0"/>
        <v>1.0015731287904266</v>
      </c>
    </row>
    <row r="30" spans="1:6" ht="18" customHeight="1">
      <c r="A30" s="345" t="s">
        <v>201</v>
      </c>
      <c r="B30" s="367" t="s">
        <v>10</v>
      </c>
      <c r="C30" s="355"/>
      <c r="D30" s="356"/>
      <c r="E30" s="352"/>
      <c r="F30" s="476"/>
    </row>
    <row r="31" spans="1:6" ht="18" customHeight="1">
      <c r="A31" s="350" t="s">
        <v>11</v>
      </c>
      <c r="B31" s="365" t="s">
        <v>491</v>
      </c>
      <c r="C31" s="347"/>
      <c r="D31" s="348"/>
      <c r="E31" s="352">
        <v>1008</v>
      </c>
      <c r="F31" s="476"/>
    </row>
    <row r="32" spans="1:6" ht="18" customHeight="1">
      <c r="A32" s="350" t="s">
        <v>32</v>
      </c>
      <c r="B32" s="351" t="s">
        <v>202</v>
      </c>
      <c r="C32" s="347">
        <v>6150</v>
      </c>
      <c r="D32" s="347">
        <v>6150</v>
      </c>
      <c r="E32" s="352">
        <v>7820</v>
      </c>
      <c r="F32" s="476">
        <f t="shared" si="0"/>
        <v>1.2715447154471544</v>
      </c>
    </row>
    <row r="33" spans="1:6" ht="18" customHeight="1">
      <c r="A33" s="350" t="s">
        <v>33</v>
      </c>
      <c r="B33" s="351" t="s">
        <v>203</v>
      </c>
      <c r="C33" s="347">
        <v>2870</v>
      </c>
      <c r="D33" s="348">
        <v>3071</v>
      </c>
      <c r="E33" s="352">
        <v>5169</v>
      </c>
      <c r="F33" s="476">
        <f t="shared" si="0"/>
        <v>1.683165092803647</v>
      </c>
    </row>
    <row r="34" spans="1:6" ht="18" customHeight="1">
      <c r="A34" s="350" t="s">
        <v>34</v>
      </c>
      <c r="B34" s="351" t="s">
        <v>204</v>
      </c>
      <c r="C34" s="347"/>
      <c r="D34" s="348">
        <v>2000</v>
      </c>
      <c r="E34" s="352">
        <v>4052</v>
      </c>
      <c r="F34" s="476">
        <f t="shared" si="0"/>
        <v>2.026</v>
      </c>
    </row>
    <row r="35" spans="1:6" ht="18" customHeight="1">
      <c r="A35" s="350" t="s">
        <v>37</v>
      </c>
      <c r="B35" s="351" t="s">
        <v>205</v>
      </c>
      <c r="C35" s="347">
        <v>739</v>
      </c>
      <c r="D35" s="347">
        <v>739</v>
      </c>
      <c r="E35" s="352">
        <v>808</v>
      </c>
      <c r="F35" s="476">
        <f t="shared" si="0"/>
        <v>1.0933694181326117</v>
      </c>
    </row>
    <row r="36" spans="1:6" ht="18" customHeight="1">
      <c r="A36" s="350" t="s">
        <v>38</v>
      </c>
      <c r="B36" s="368" t="s">
        <v>206</v>
      </c>
      <c r="C36" s="347">
        <v>544</v>
      </c>
      <c r="D36" s="348">
        <v>1213</v>
      </c>
      <c r="E36" s="352">
        <v>1319</v>
      </c>
      <c r="F36" s="476">
        <f t="shared" si="0"/>
        <v>1.087386644682605</v>
      </c>
    </row>
    <row r="37" spans="1:6" ht="18" customHeight="1">
      <c r="A37" s="350" t="s">
        <v>39</v>
      </c>
      <c r="B37" s="351" t="s">
        <v>207</v>
      </c>
      <c r="C37" s="347"/>
      <c r="D37" s="348"/>
      <c r="E37" s="352">
        <v>86</v>
      </c>
      <c r="F37" s="476"/>
    </row>
    <row r="38" spans="1:6" ht="18" customHeight="1">
      <c r="A38" s="350" t="s">
        <v>64</v>
      </c>
      <c r="B38" s="351" t="s">
        <v>208</v>
      </c>
      <c r="C38" s="347">
        <v>3000</v>
      </c>
      <c r="D38" s="348">
        <v>3000</v>
      </c>
      <c r="E38" s="352">
        <v>232</v>
      </c>
      <c r="F38" s="476">
        <f t="shared" si="0"/>
        <v>0.07733333333333334</v>
      </c>
    </row>
    <row r="39" spans="1:6" ht="22.5" customHeight="1">
      <c r="A39" s="345"/>
      <c r="B39" s="346" t="s">
        <v>13</v>
      </c>
      <c r="C39" s="355">
        <f>SUM(C31:C38)</f>
        <v>13303</v>
      </c>
      <c r="D39" s="355">
        <f>SUM(D31:D38)</f>
        <v>16173</v>
      </c>
      <c r="E39" s="355">
        <f>SUM(E31:E38)</f>
        <v>20494</v>
      </c>
      <c r="F39" s="475">
        <f>E39/D39</f>
        <v>1.267173684535955</v>
      </c>
    </row>
    <row r="40" spans="1:6" ht="18" customHeight="1">
      <c r="A40" s="345" t="s">
        <v>18</v>
      </c>
      <c r="B40" s="346" t="s">
        <v>152</v>
      </c>
      <c r="C40" s="355"/>
      <c r="D40" s="356"/>
      <c r="E40" s="349"/>
      <c r="F40" s="476"/>
    </row>
    <row r="41" spans="1:7" s="1" customFormat="1" ht="21" customHeight="1">
      <c r="A41" s="350" t="s">
        <v>11</v>
      </c>
      <c r="B41" s="351" t="s">
        <v>209</v>
      </c>
      <c r="C41" s="348"/>
      <c r="D41" s="348"/>
      <c r="E41" s="349"/>
      <c r="F41" s="476"/>
      <c r="G41" s="2"/>
    </row>
    <row r="42" spans="1:7" ht="20.25" customHeight="1">
      <c r="A42" s="350" t="s">
        <v>32</v>
      </c>
      <c r="B42" s="351" t="s">
        <v>210</v>
      </c>
      <c r="C42" s="347">
        <v>360</v>
      </c>
      <c r="D42" s="348">
        <v>360</v>
      </c>
      <c r="E42" s="352">
        <v>360</v>
      </c>
      <c r="F42" s="476">
        <f t="shared" si="0"/>
        <v>1</v>
      </c>
      <c r="G42" s="1"/>
    </row>
    <row r="43" spans="1:7" s="4" customFormat="1" ht="20.25" customHeight="1">
      <c r="A43" s="350" t="s">
        <v>33</v>
      </c>
      <c r="B43" s="351" t="s">
        <v>211</v>
      </c>
      <c r="C43" s="347"/>
      <c r="D43" s="348">
        <v>481</v>
      </c>
      <c r="E43" s="369">
        <v>481</v>
      </c>
      <c r="F43" s="476">
        <f t="shared" si="0"/>
        <v>1</v>
      </c>
      <c r="G43" s="2"/>
    </row>
    <row r="44" spans="1:7" s="3" customFormat="1" ht="20.25" customHeight="1">
      <c r="A44" s="345"/>
      <c r="B44" s="346" t="s">
        <v>16</v>
      </c>
      <c r="C44" s="355">
        <v>360</v>
      </c>
      <c r="D44" s="355">
        <v>841</v>
      </c>
      <c r="E44" s="355">
        <v>841</v>
      </c>
      <c r="F44" s="475">
        <f t="shared" si="0"/>
        <v>1</v>
      </c>
      <c r="G44" s="4"/>
    </row>
    <row r="45" spans="1:6" s="3" customFormat="1" ht="18" customHeight="1">
      <c r="A45" s="345" t="s">
        <v>19</v>
      </c>
      <c r="B45" s="370" t="s">
        <v>150</v>
      </c>
      <c r="C45" s="371"/>
      <c r="D45" s="372"/>
      <c r="E45" s="373"/>
      <c r="F45" s="476"/>
    </row>
    <row r="46" spans="1:7" s="5" customFormat="1" ht="18.75" customHeight="1">
      <c r="A46" s="374" t="s">
        <v>11</v>
      </c>
      <c r="B46" s="375" t="s">
        <v>212</v>
      </c>
      <c r="C46" s="376"/>
      <c r="D46" s="377"/>
      <c r="E46" s="378">
        <v>372</v>
      </c>
      <c r="F46" s="476"/>
      <c r="G46" s="3"/>
    </row>
    <row r="47" spans="1:7" ht="21.75" customHeight="1">
      <c r="A47" s="379" t="s">
        <v>32</v>
      </c>
      <c r="B47" s="375" t="s">
        <v>213</v>
      </c>
      <c r="C47" s="376"/>
      <c r="D47" s="377"/>
      <c r="E47" s="378">
        <v>208</v>
      </c>
      <c r="F47" s="476"/>
      <c r="G47" s="5"/>
    </row>
    <row r="48" spans="1:6" ht="18.75" customHeight="1">
      <c r="A48" s="374"/>
      <c r="B48" s="380" t="s">
        <v>214</v>
      </c>
      <c r="C48" s="381">
        <v>0</v>
      </c>
      <c r="D48" s="381">
        <v>0</v>
      </c>
      <c r="E48" s="381">
        <v>580</v>
      </c>
      <c r="F48" s="476"/>
    </row>
    <row r="49" spans="1:6" ht="21" customHeight="1">
      <c r="A49" s="382" t="s">
        <v>20</v>
      </c>
      <c r="B49" s="383" t="s">
        <v>215</v>
      </c>
      <c r="C49" s="381"/>
      <c r="D49" s="384"/>
      <c r="E49" s="378"/>
      <c r="F49" s="476"/>
    </row>
    <row r="50" spans="1:6" ht="21" customHeight="1">
      <c r="A50" s="374" t="s">
        <v>11</v>
      </c>
      <c r="B50" s="375" t="s">
        <v>216</v>
      </c>
      <c r="C50" s="376"/>
      <c r="D50" s="385"/>
      <c r="E50" s="378">
        <v>191</v>
      </c>
      <c r="F50" s="476"/>
    </row>
    <row r="51" spans="1:6" ht="20.25" customHeight="1">
      <c r="A51" s="374" t="s">
        <v>32</v>
      </c>
      <c r="B51" s="375" t="s">
        <v>217</v>
      </c>
      <c r="C51" s="376"/>
      <c r="D51" s="385"/>
      <c r="E51" s="386"/>
      <c r="F51" s="476"/>
    </row>
    <row r="52" spans="1:6" ht="20.25" customHeight="1">
      <c r="A52" s="374"/>
      <c r="B52" s="380" t="s">
        <v>218</v>
      </c>
      <c r="C52" s="384">
        <v>0</v>
      </c>
      <c r="D52" s="384">
        <v>0</v>
      </c>
      <c r="E52" s="384">
        <v>191</v>
      </c>
      <c r="F52" s="476"/>
    </row>
    <row r="53" spans="1:6" ht="20.25" customHeight="1">
      <c r="A53" s="387" t="s">
        <v>23</v>
      </c>
      <c r="B53" s="383" t="s">
        <v>21</v>
      </c>
      <c r="C53" s="388"/>
      <c r="D53" s="388"/>
      <c r="E53" s="389"/>
      <c r="F53" s="476"/>
    </row>
    <row r="54" spans="1:6" ht="21" customHeight="1">
      <c r="A54" s="374" t="s">
        <v>31</v>
      </c>
      <c r="B54" s="390" t="s">
        <v>219</v>
      </c>
      <c r="C54" s="377"/>
      <c r="D54" s="377"/>
      <c r="E54" s="391"/>
      <c r="F54" s="476"/>
    </row>
    <row r="55" spans="1:6" ht="19.5" customHeight="1">
      <c r="A55" s="392"/>
      <c r="B55" s="390" t="s">
        <v>220</v>
      </c>
      <c r="C55" s="377"/>
      <c r="D55" s="377"/>
      <c r="E55" s="393"/>
      <c r="F55" s="476"/>
    </row>
    <row r="56" spans="1:6" ht="19.5" customHeight="1">
      <c r="A56" s="392"/>
      <c r="B56" s="390" t="s">
        <v>221</v>
      </c>
      <c r="C56" s="377">
        <v>34215</v>
      </c>
      <c r="D56" s="377">
        <v>11537</v>
      </c>
      <c r="E56" s="394">
        <v>11537</v>
      </c>
      <c r="F56" s="476">
        <f t="shared" si="0"/>
        <v>1</v>
      </c>
    </row>
    <row r="57" spans="1:6" ht="19.5" customHeight="1">
      <c r="A57" s="392"/>
      <c r="B57" s="390" t="s">
        <v>280</v>
      </c>
      <c r="C57" s="377"/>
      <c r="D57" s="377"/>
      <c r="E57" s="394">
        <v>8919</v>
      </c>
      <c r="F57" s="476"/>
    </row>
    <row r="58" spans="1:6" ht="19.5" customHeight="1">
      <c r="A58" s="387"/>
      <c r="B58" s="383" t="s">
        <v>22</v>
      </c>
      <c r="C58" s="388">
        <v>34215</v>
      </c>
      <c r="D58" s="388">
        <v>11537</v>
      </c>
      <c r="E58" s="388">
        <v>20456</v>
      </c>
      <c r="F58" s="475">
        <f t="shared" si="0"/>
        <v>1.7730779232036058</v>
      </c>
    </row>
    <row r="59" spans="1:6" s="489" customFormat="1" ht="19.5" customHeight="1">
      <c r="A59" s="492"/>
      <c r="B59" s="486" t="s">
        <v>84</v>
      </c>
      <c r="C59" s="487">
        <f>C58+C52+C48+C44+C39+C29+C16+C12</f>
        <v>457165</v>
      </c>
      <c r="D59" s="487">
        <f>D58+D52+D48+D44+D39+D29+D16+D12</f>
        <v>617110</v>
      </c>
      <c r="E59" s="487">
        <f>E58+E52+E48+E44+E39+E29+E16+E12</f>
        <v>631249</v>
      </c>
      <c r="F59" s="488">
        <f t="shared" si="0"/>
        <v>1.0229116364991655</v>
      </c>
    </row>
    <row r="60" spans="1:6" ht="19.5" customHeight="1">
      <c r="A60" s="387"/>
      <c r="B60" s="383"/>
      <c r="C60" s="395"/>
      <c r="D60" s="395"/>
      <c r="E60" s="396"/>
      <c r="F60" s="475"/>
    </row>
    <row r="61" spans="1:6" ht="27" customHeight="1">
      <c r="A61" s="387"/>
      <c r="B61" s="383" t="s">
        <v>222</v>
      </c>
      <c r="C61" s="395"/>
      <c r="D61" s="395"/>
      <c r="E61" s="396"/>
      <c r="F61" s="475"/>
    </row>
    <row r="62" spans="1:6" ht="19.5" customHeight="1">
      <c r="A62" s="397" t="s">
        <v>24</v>
      </c>
      <c r="B62" s="398" t="s">
        <v>79</v>
      </c>
      <c r="C62" s="399"/>
      <c r="D62" s="400"/>
      <c r="E62" s="378"/>
      <c r="F62" s="475"/>
    </row>
    <row r="63" spans="1:6" ht="19.5" customHeight="1">
      <c r="A63" s="401" t="s">
        <v>11</v>
      </c>
      <c r="B63" s="402" t="s">
        <v>223</v>
      </c>
      <c r="C63" s="403">
        <v>99711</v>
      </c>
      <c r="D63" s="404">
        <v>136617</v>
      </c>
      <c r="E63" s="405">
        <v>133634</v>
      </c>
      <c r="F63" s="476">
        <f t="shared" si="0"/>
        <v>0.9781652356588126</v>
      </c>
    </row>
    <row r="64" spans="1:6" ht="19.5" customHeight="1">
      <c r="A64" s="401" t="s">
        <v>32</v>
      </c>
      <c r="B64" s="402" t="s">
        <v>224</v>
      </c>
      <c r="C64" s="403">
        <v>10621</v>
      </c>
      <c r="D64" s="404">
        <v>11360</v>
      </c>
      <c r="E64" s="405">
        <v>11300</v>
      </c>
      <c r="F64" s="476">
        <f t="shared" si="0"/>
        <v>0.9947183098591549</v>
      </c>
    </row>
    <row r="65" spans="1:7" ht="19.5" customHeight="1">
      <c r="A65" s="397"/>
      <c r="B65" s="398" t="s">
        <v>225</v>
      </c>
      <c r="C65" s="406">
        <f>C63+C64</f>
        <v>110332</v>
      </c>
      <c r="D65" s="406">
        <f>D63+D64</f>
        <v>147977</v>
      </c>
      <c r="E65" s="406">
        <f>E63+E64</f>
        <v>144934</v>
      </c>
      <c r="F65" s="475">
        <f t="shared" si="0"/>
        <v>0.9794359934314116</v>
      </c>
      <c r="G65" s="39"/>
    </row>
    <row r="66" spans="1:7" ht="33.75" customHeight="1">
      <c r="A66" s="397" t="s">
        <v>14</v>
      </c>
      <c r="B66" s="407" t="s">
        <v>226</v>
      </c>
      <c r="C66" s="406">
        <v>24716</v>
      </c>
      <c r="D66" s="408">
        <v>30533</v>
      </c>
      <c r="E66" s="409">
        <v>29847</v>
      </c>
      <c r="F66" s="475">
        <f t="shared" si="0"/>
        <v>0.9775325058133822</v>
      </c>
      <c r="G66" s="39"/>
    </row>
    <row r="67" spans="1:6" ht="24" customHeight="1">
      <c r="A67" s="397" t="s">
        <v>15</v>
      </c>
      <c r="B67" s="398" t="s">
        <v>81</v>
      </c>
      <c r="C67" s="406"/>
      <c r="D67" s="408"/>
      <c r="E67" s="405"/>
      <c r="F67" s="476"/>
    </row>
    <row r="68" spans="1:6" ht="19.5" customHeight="1">
      <c r="A68" s="401" t="s">
        <v>31</v>
      </c>
      <c r="B68" s="402" t="s">
        <v>227</v>
      </c>
      <c r="C68" s="403">
        <v>26858</v>
      </c>
      <c r="D68" s="404">
        <v>29798</v>
      </c>
      <c r="E68" s="405">
        <v>23904</v>
      </c>
      <c r="F68" s="476">
        <f t="shared" si="0"/>
        <v>0.8022014900328881</v>
      </c>
    </row>
    <row r="69" spans="1:6" ht="19.5" customHeight="1">
      <c r="A69" s="401" t="s">
        <v>32</v>
      </c>
      <c r="B69" s="402" t="s">
        <v>228</v>
      </c>
      <c r="C69" s="403">
        <v>4314</v>
      </c>
      <c r="D69" s="404">
        <v>4868</v>
      </c>
      <c r="E69" s="405">
        <v>3955</v>
      </c>
      <c r="F69" s="476">
        <f t="shared" si="0"/>
        <v>0.8124486442070665</v>
      </c>
    </row>
    <row r="70" spans="1:6" ht="19.5" customHeight="1">
      <c r="A70" s="401" t="s">
        <v>33</v>
      </c>
      <c r="B70" s="402" t="s">
        <v>229</v>
      </c>
      <c r="C70" s="403">
        <v>59581</v>
      </c>
      <c r="D70" s="404">
        <v>68743</v>
      </c>
      <c r="E70" s="410">
        <v>66275</v>
      </c>
      <c r="F70" s="476">
        <f t="shared" si="0"/>
        <v>0.9640981627220226</v>
      </c>
    </row>
    <row r="71" spans="1:6" ht="19.5" customHeight="1">
      <c r="A71" s="401" t="s">
        <v>34</v>
      </c>
      <c r="B71" s="402" t="s">
        <v>230</v>
      </c>
      <c r="C71" s="403">
        <v>1572</v>
      </c>
      <c r="D71" s="404">
        <v>1425</v>
      </c>
      <c r="E71" s="410">
        <v>1014</v>
      </c>
      <c r="F71" s="476">
        <f aca="true" t="shared" si="1" ref="F71:F94">E71/D71</f>
        <v>0.7115789473684211</v>
      </c>
    </row>
    <row r="72" spans="1:6" ht="19.5" customHeight="1">
      <c r="A72" s="401" t="s">
        <v>141</v>
      </c>
      <c r="B72" s="402" t="s">
        <v>231</v>
      </c>
      <c r="C72" s="403">
        <v>18855</v>
      </c>
      <c r="D72" s="404">
        <v>27376</v>
      </c>
      <c r="E72" s="405">
        <v>26610</v>
      </c>
      <c r="F72" s="476">
        <f t="shared" si="1"/>
        <v>0.9720192869666862</v>
      </c>
    </row>
    <row r="73" spans="1:6" ht="19.5" customHeight="1">
      <c r="A73" s="397"/>
      <c r="B73" s="398" t="s">
        <v>232</v>
      </c>
      <c r="C73" s="406">
        <f>SUM(C68:C72)</f>
        <v>111180</v>
      </c>
      <c r="D73" s="406">
        <f>SUM(D68:D72)</f>
        <v>132210</v>
      </c>
      <c r="E73" s="406">
        <f>SUM(E68:E72)</f>
        <v>121758</v>
      </c>
      <c r="F73" s="475">
        <f t="shared" si="1"/>
        <v>0.9209439528023599</v>
      </c>
    </row>
    <row r="74" spans="1:6" ht="19.5" customHeight="1">
      <c r="A74" s="397" t="s">
        <v>17</v>
      </c>
      <c r="B74" s="398" t="s">
        <v>149</v>
      </c>
      <c r="C74" s="406">
        <v>44421</v>
      </c>
      <c r="D74" s="408">
        <v>50667</v>
      </c>
      <c r="E74" s="411">
        <v>41679</v>
      </c>
      <c r="F74" s="475">
        <f t="shared" si="1"/>
        <v>0.8226064302208538</v>
      </c>
    </row>
    <row r="75" spans="1:6" ht="19.5" customHeight="1">
      <c r="A75" s="397" t="s">
        <v>18</v>
      </c>
      <c r="B75" s="412" t="s">
        <v>233</v>
      </c>
      <c r="C75" s="413"/>
      <c r="D75" s="408"/>
      <c r="E75" s="405"/>
      <c r="F75" s="476"/>
    </row>
    <row r="76" spans="1:6" ht="19.5" customHeight="1">
      <c r="A76" s="414" t="s">
        <v>31</v>
      </c>
      <c r="B76" s="415" t="s">
        <v>234</v>
      </c>
      <c r="C76" s="416"/>
      <c r="D76" s="417">
        <v>4847</v>
      </c>
      <c r="E76" s="405">
        <v>4451</v>
      </c>
      <c r="F76" s="476">
        <f t="shared" si="1"/>
        <v>0.9182999793686817</v>
      </c>
    </row>
    <row r="77" spans="1:6" ht="19.5" customHeight="1">
      <c r="A77" s="414" t="s">
        <v>12</v>
      </c>
      <c r="B77" s="415" t="s">
        <v>235</v>
      </c>
      <c r="C77" s="416"/>
      <c r="D77" s="417"/>
      <c r="E77" s="405"/>
      <c r="F77" s="476"/>
    </row>
    <row r="78" spans="1:6" ht="19.5" customHeight="1">
      <c r="A78" s="401" t="s">
        <v>33</v>
      </c>
      <c r="B78" s="402" t="s">
        <v>236</v>
      </c>
      <c r="C78" s="403">
        <v>147266</v>
      </c>
      <c r="D78" s="404">
        <v>148564</v>
      </c>
      <c r="E78" s="405">
        <v>139257</v>
      </c>
      <c r="F78" s="476">
        <f t="shared" si="1"/>
        <v>0.9373535984491532</v>
      </c>
    </row>
    <row r="79" spans="1:6" ht="19.5" customHeight="1">
      <c r="A79" s="374" t="s">
        <v>34</v>
      </c>
      <c r="B79" s="415" t="s">
        <v>237</v>
      </c>
      <c r="C79" s="418"/>
      <c r="D79" s="418">
        <v>600</v>
      </c>
      <c r="E79" s="410">
        <v>600</v>
      </c>
      <c r="F79" s="476">
        <f t="shared" si="1"/>
        <v>1</v>
      </c>
    </row>
    <row r="80" spans="1:6" ht="19.5" customHeight="1">
      <c r="A80" s="374" t="s">
        <v>141</v>
      </c>
      <c r="B80" s="402" t="s">
        <v>238</v>
      </c>
      <c r="C80" s="403">
        <v>10800</v>
      </c>
      <c r="D80" s="404">
        <v>21785</v>
      </c>
      <c r="E80" s="410">
        <v>20547</v>
      </c>
      <c r="F80" s="476">
        <f t="shared" si="1"/>
        <v>0.9431719072756484</v>
      </c>
    </row>
    <row r="81" spans="1:6" ht="19.5" customHeight="1">
      <c r="A81" s="397"/>
      <c r="B81" s="398" t="s">
        <v>239</v>
      </c>
      <c r="C81" s="406">
        <f>C76+C77+C78+C79+C80</f>
        <v>158066</v>
      </c>
      <c r="D81" s="406">
        <f>D76+D77+D78+D79+D80</f>
        <v>175796</v>
      </c>
      <c r="E81" s="406">
        <f>E76+E77+E78+E79+E80</f>
        <v>164855</v>
      </c>
      <c r="F81" s="475">
        <f t="shared" si="1"/>
        <v>0.9377630890350178</v>
      </c>
    </row>
    <row r="82" spans="1:6" ht="19.5" customHeight="1">
      <c r="A82" s="397" t="s">
        <v>19</v>
      </c>
      <c r="B82" s="398" t="s">
        <v>61</v>
      </c>
      <c r="C82" s="406">
        <v>8450</v>
      </c>
      <c r="D82" s="408">
        <v>25515</v>
      </c>
      <c r="E82" s="411">
        <v>25263</v>
      </c>
      <c r="F82" s="475">
        <f t="shared" si="1"/>
        <v>0.9901234567901235</v>
      </c>
    </row>
    <row r="83" spans="1:6" ht="19.5" customHeight="1">
      <c r="A83" s="397" t="s">
        <v>19</v>
      </c>
      <c r="B83" s="398" t="s">
        <v>62</v>
      </c>
      <c r="C83" s="406"/>
      <c r="D83" s="408">
        <v>26733</v>
      </c>
      <c r="E83" s="409">
        <v>26233</v>
      </c>
      <c r="F83" s="475">
        <f t="shared" si="1"/>
        <v>0.9812965248943254</v>
      </c>
    </row>
    <row r="84" spans="1:6" ht="19.5" customHeight="1">
      <c r="A84" s="397" t="s">
        <v>23</v>
      </c>
      <c r="B84" s="398" t="s">
        <v>240</v>
      </c>
      <c r="C84" s="399"/>
      <c r="D84" s="400"/>
      <c r="E84" s="378"/>
      <c r="F84" s="476"/>
    </row>
    <row r="85" spans="1:6" ht="19.5" customHeight="1">
      <c r="A85" s="374" t="s">
        <v>31</v>
      </c>
      <c r="B85" s="415" t="s">
        <v>241</v>
      </c>
      <c r="C85" s="419"/>
      <c r="D85" s="419"/>
      <c r="E85" s="378"/>
      <c r="F85" s="476"/>
    </row>
    <row r="86" spans="1:6" ht="19.5" customHeight="1">
      <c r="A86" s="379" t="s">
        <v>12</v>
      </c>
      <c r="B86" s="402" t="s">
        <v>242</v>
      </c>
      <c r="C86" s="420"/>
      <c r="D86" s="421">
        <v>19733</v>
      </c>
      <c r="E86" s="396">
        <v>19733</v>
      </c>
      <c r="F86" s="476">
        <f t="shared" si="1"/>
        <v>1</v>
      </c>
    </row>
    <row r="87" spans="1:6" ht="19.5" customHeight="1">
      <c r="A87" s="374" t="s">
        <v>243</v>
      </c>
      <c r="B87" s="415" t="s">
        <v>244</v>
      </c>
      <c r="C87" s="403"/>
      <c r="D87" s="404"/>
      <c r="E87" s="422"/>
      <c r="F87" s="476"/>
    </row>
    <row r="88" spans="1:6" ht="19.5" customHeight="1">
      <c r="A88" s="374" t="s">
        <v>34</v>
      </c>
      <c r="B88" s="402" t="s">
        <v>245</v>
      </c>
      <c r="C88" s="385"/>
      <c r="D88" s="377"/>
      <c r="E88" s="389"/>
      <c r="F88" s="476"/>
    </row>
    <row r="89" spans="1:6" ht="22.5" customHeight="1">
      <c r="A89" s="382"/>
      <c r="B89" s="383" t="s">
        <v>246</v>
      </c>
      <c r="C89" s="381">
        <f>SUM(C85:C88)</f>
        <v>0</v>
      </c>
      <c r="D89" s="381">
        <f>SUM(D85:D88)</f>
        <v>19733</v>
      </c>
      <c r="E89" s="381">
        <f>SUM(E85:E88)</f>
        <v>19733</v>
      </c>
      <c r="F89" s="475">
        <f t="shared" si="1"/>
        <v>1</v>
      </c>
    </row>
    <row r="90" spans="1:6" ht="22.5" customHeight="1">
      <c r="A90" s="382" t="s">
        <v>247</v>
      </c>
      <c r="B90" s="383" t="s">
        <v>148</v>
      </c>
      <c r="C90" s="384"/>
      <c r="D90" s="381">
        <v>7946</v>
      </c>
      <c r="E90" s="423">
        <v>7946</v>
      </c>
      <c r="F90" s="475">
        <f t="shared" si="1"/>
        <v>1</v>
      </c>
    </row>
    <row r="91" spans="1:6" s="489" customFormat="1" ht="19.5" customHeight="1">
      <c r="A91" s="485"/>
      <c r="B91" s="486" t="s">
        <v>82</v>
      </c>
      <c r="C91" s="487">
        <f>C89+C82++C83+C81+C74+C66+C65+C73</f>
        <v>457165</v>
      </c>
      <c r="D91" s="487">
        <f>D89+D82++D83+D81+D74+D66+D65+D73+D90</f>
        <v>617110</v>
      </c>
      <c r="E91" s="487">
        <f>E89+E82++E83+E81+E74+E66+E65+E73+E90</f>
        <v>582248</v>
      </c>
      <c r="F91" s="488">
        <f t="shared" si="1"/>
        <v>0.9435076404530797</v>
      </c>
    </row>
    <row r="92" spans="1:6" s="3" customFormat="1" ht="20.25" customHeight="1">
      <c r="A92" s="264"/>
      <c r="B92" s="267" t="s">
        <v>248</v>
      </c>
      <c r="C92" s="490">
        <v>446603</v>
      </c>
      <c r="D92" s="490">
        <v>544529</v>
      </c>
      <c r="E92" s="491">
        <v>511019</v>
      </c>
      <c r="F92" s="476">
        <f t="shared" si="1"/>
        <v>0.9384605778571941</v>
      </c>
    </row>
    <row r="93" spans="1:6" s="3" customFormat="1" ht="19.5" customHeight="1">
      <c r="A93" s="265"/>
      <c r="B93" s="267" t="s">
        <v>249</v>
      </c>
      <c r="C93" s="490">
        <v>10562</v>
      </c>
      <c r="D93" s="490">
        <v>72581</v>
      </c>
      <c r="E93" s="491">
        <v>71229</v>
      </c>
      <c r="F93" s="476">
        <f t="shared" si="1"/>
        <v>0.9813725355120486</v>
      </c>
    </row>
    <row r="94" spans="1:6" ht="20.25" customHeight="1">
      <c r="A94" s="266"/>
      <c r="B94" s="268" t="s">
        <v>28</v>
      </c>
      <c r="C94" s="335">
        <v>106</v>
      </c>
      <c r="D94" s="335">
        <v>106</v>
      </c>
      <c r="E94" s="339">
        <v>106</v>
      </c>
      <c r="F94" s="475">
        <f t="shared" si="1"/>
        <v>1</v>
      </c>
    </row>
    <row r="95" spans="1:6" ht="15">
      <c r="A95" s="15"/>
      <c r="B95" s="15"/>
      <c r="C95" s="16"/>
      <c r="D95" s="16"/>
      <c r="E95" s="17"/>
      <c r="F95" s="484"/>
    </row>
    <row r="96" spans="1:5" ht="15">
      <c r="A96" s="15"/>
      <c r="B96" s="15"/>
      <c r="C96" s="16"/>
      <c r="D96" s="16"/>
      <c r="E96" s="17"/>
    </row>
    <row r="97" spans="1:5" ht="15">
      <c r="A97" s="15"/>
      <c r="B97" s="15"/>
      <c r="C97" s="16"/>
      <c r="D97" s="16"/>
      <c r="E97" s="17"/>
    </row>
    <row r="98" spans="1:5" ht="15">
      <c r="A98" s="15"/>
      <c r="B98" s="15"/>
      <c r="C98" s="16"/>
      <c r="D98" s="16"/>
      <c r="E98" s="17"/>
    </row>
    <row r="99" spans="1:5" ht="15">
      <c r="A99" s="15"/>
      <c r="B99" s="15"/>
      <c r="C99" s="16"/>
      <c r="D99" s="16"/>
      <c r="E99" s="17"/>
    </row>
    <row r="100" spans="1:5" ht="15">
      <c r="A100" s="15"/>
      <c r="B100" s="15"/>
      <c r="C100" s="16"/>
      <c r="D100" s="16"/>
      <c r="E100" s="17"/>
    </row>
    <row r="101" spans="1:5" ht="15">
      <c r="A101" s="15"/>
      <c r="B101" s="15"/>
      <c r="C101" s="16"/>
      <c r="D101" s="16"/>
      <c r="E101" s="17"/>
    </row>
    <row r="102" spans="1:5" ht="15">
      <c r="A102" s="15"/>
      <c r="B102" s="15"/>
      <c r="C102" s="16"/>
      <c r="D102" s="16"/>
      <c r="E102" s="17"/>
    </row>
    <row r="103" spans="1:5" ht="15">
      <c r="A103" s="15"/>
      <c r="B103" s="15"/>
      <c r="C103" s="16"/>
      <c r="D103" s="16"/>
      <c r="E103" s="17"/>
    </row>
    <row r="104" spans="1:5" ht="15">
      <c r="A104" s="15"/>
      <c r="B104" s="15"/>
      <c r="C104" s="16"/>
      <c r="D104" s="16"/>
      <c r="E104" s="17"/>
    </row>
    <row r="105" spans="1:5" ht="15">
      <c r="A105" s="15"/>
      <c r="B105" s="15"/>
      <c r="C105" s="16"/>
      <c r="D105" s="16"/>
      <c r="E105" s="17"/>
    </row>
    <row r="106" spans="1:5" ht="15">
      <c r="A106" s="15"/>
      <c r="B106" s="15"/>
      <c r="C106" s="16"/>
      <c r="D106" s="16"/>
      <c r="E106" s="17"/>
    </row>
    <row r="107" spans="1:5" ht="15">
      <c r="A107" s="15"/>
      <c r="B107" s="15"/>
      <c r="C107" s="16"/>
      <c r="D107" s="16"/>
      <c r="E107" s="17"/>
    </row>
    <row r="108" spans="1:5" ht="15">
      <c r="A108" s="15"/>
      <c r="B108" s="15"/>
      <c r="C108" s="16"/>
      <c r="D108" s="16"/>
      <c r="E108" s="17"/>
    </row>
    <row r="109" spans="1:5" ht="15">
      <c r="A109" s="15"/>
      <c r="B109" s="15"/>
      <c r="C109" s="16"/>
      <c r="D109" s="16"/>
      <c r="E109" s="17"/>
    </row>
    <row r="110" spans="1:5" ht="15">
      <c r="A110" s="15"/>
      <c r="B110" s="15"/>
      <c r="C110" s="16"/>
      <c r="D110" s="16"/>
      <c r="E110" s="17"/>
    </row>
    <row r="111" spans="1:5" ht="15">
      <c r="A111" s="15"/>
      <c r="B111" s="15"/>
      <c r="C111" s="16"/>
      <c r="D111" s="16"/>
      <c r="E111" s="17"/>
    </row>
    <row r="112" spans="1:5" ht="15">
      <c r="A112" s="15"/>
      <c r="B112" s="15"/>
      <c r="C112" s="16"/>
      <c r="D112" s="16"/>
      <c r="E112" s="17"/>
    </row>
    <row r="113" spans="1:5" ht="15">
      <c r="A113" s="15"/>
      <c r="B113" s="15"/>
      <c r="C113" s="16"/>
      <c r="D113" s="16"/>
      <c r="E113" s="17"/>
    </row>
    <row r="114" spans="1:5" ht="15">
      <c r="A114" s="15"/>
      <c r="B114" s="15"/>
      <c r="C114" s="16"/>
      <c r="D114" s="16"/>
      <c r="E114" s="17"/>
    </row>
    <row r="115" spans="1:5" ht="15">
      <c r="A115" s="15"/>
      <c r="B115" s="15"/>
      <c r="C115" s="16"/>
      <c r="D115" s="16"/>
      <c r="E115" s="17"/>
    </row>
    <row r="116" spans="1:5" ht="15">
      <c r="A116" s="15"/>
      <c r="B116" s="15"/>
      <c r="C116" s="16"/>
      <c r="D116" s="16"/>
      <c r="E116" s="18"/>
    </row>
    <row r="117" spans="1:5" ht="15">
      <c r="A117" s="15"/>
      <c r="B117" s="15"/>
      <c r="C117" s="16"/>
      <c r="D117" s="16"/>
      <c r="E117" s="17"/>
    </row>
    <row r="118" spans="1:5" ht="15">
      <c r="A118" s="15"/>
      <c r="B118" s="15"/>
      <c r="C118" s="16"/>
      <c r="D118" s="16"/>
      <c r="E118" s="17"/>
    </row>
    <row r="119" spans="1:5" ht="15">
      <c r="A119" s="15"/>
      <c r="B119" s="15"/>
      <c r="C119" s="16"/>
      <c r="D119" s="16"/>
      <c r="E119" s="17"/>
    </row>
    <row r="120" spans="1:5" ht="15">
      <c r="A120" s="15"/>
      <c r="B120" s="15"/>
      <c r="C120" s="16"/>
      <c r="D120" s="16"/>
      <c r="E120" s="17"/>
    </row>
    <row r="121" spans="1:5" ht="15">
      <c r="A121" s="15"/>
      <c r="B121" s="15"/>
      <c r="C121" s="16"/>
      <c r="D121" s="16"/>
      <c r="E121" s="17"/>
    </row>
    <row r="122" spans="1:5" ht="15">
      <c r="A122" s="15"/>
      <c r="B122" s="15"/>
      <c r="C122" s="16"/>
      <c r="D122" s="16"/>
      <c r="E122" s="17"/>
    </row>
    <row r="123" spans="1:5" ht="15">
      <c r="A123" s="15"/>
      <c r="B123" s="15"/>
      <c r="C123" s="16"/>
      <c r="D123" s="16"/>
      <c r="E123" s="17"/>
    </row>
    <row r="124" spans="1:5" ht="15">
      <c r="A124" s="15"/>
      <c r="B124" s="15"/>
      <c r="C124" s="16"/>
      <c r="D124" s="16"/>
      <c r="E124" s="17"/>
    </row>
    <row r="125" spans="1:5" ht="15">
      <c r="A125" s="15"/>
      <c r="B125" s="15"/>
      <c r="C125" s="16"/>
      <c r="D125" s="16"/>
      <c r="E125" s="17"/>
    </row>
    <row r="126" spans="1:5" ht="15">
      <c r="A126" s="15"/>
      <c r="B126" s="15"/>
      <c r="C126" s="16"/>
      <c r="D126" s="16"/>
      <c r="E126" s="17"/>
    </row>
    <row r="127" spans="1:5" ht="15">
      <c r="A127" s="15"/>
      <c r="B127" s="15"/>
      <c r="C127" s="16"/>
      <c r="D127" s="16"/>
      <c r="E127" s="17"/>
    </row>
    <row r="128" spans="1:5" ht="15">
      <c r="A128" s="15"/>
      <c r="B128" s="15"/>
      <c r="C128" s="16"/>
      <c r="D128" s="16"/>
      <c r="E128" s="17"/>
    </row>
    <row r="129" spans="1:5" ht="15">
      <c r="A129" s="15"/>
      <c r="B129" s="15"/>
      <c r="C129" s="16"/>
      <c r="D129" s="16"/>
      <c r="E129" s="17"/>
    </row>
    <row r="130" spans="1:5" ht="15">
      <c r="A130" s="15"/>
      <c r="B130" s="15"/>
      <c r="C130" s="16"/>
      <c r="D130" s="16"/>
      <c r="E130" s="17"/>
    </row>
    <row r="131" spans="1:5" ht="15">
      <c r="A131" s="15"/>
      <c r="B131" s="15"/>
      <c r="C131" s="16"/>
      <c r="D131" s="16"/>
      <c r="E131" s="17"/>
    </row>
    <row r="132" spans="1:5" ht="15">
      <c r="A132" s="15"/>
      <c r="B132" s="15"/>
      <c r="C132" s="16"/>
      <c r="D132" s="16"/>
      <c r="E132" s="17"/>
    </row>
    <row r="133" spans="1:5" ht="15">
      <c r="A133" s="15"/>
      <c r="B133" s="15"/>
      <c r="C133" s="16"/>
      <c r="D133" s="16"/>
      <c r="E133" s="17"/>
    </row>
    <row r="134" spans="1:5" ht="15">
      <c r="A134" s="15"/>
      <c r="B134" s="15"/>
      <c r="C134" s="16"/>
      <c r="D134" s="16"/>
      <c r="E134" s="17"/>
    </row>
    <row r="135" spans="1:5" ht="15">
      <c r="A135" s="15"/>
      <c r="B135" s="15"/>
      <c r="C135" s="16"/>
      <c r="D135" s="16"/>
      <c r="E135" s="17"/>
    </row>
    <row r="136" spans="1:5" ht="15">
      <c r="A136" s="15"/>
      <c r="B136" s="15"/>
      <c r="C136" s="16"/>
      <c r="D136" s="16"/>
      <c r="E136" s="17"/>
    </row>
    <row r="137" spans="1:5" ht="15">
      <c r="A137" s="15"/>
      <c r="B137" s="15"/>
      <c r="C137" s="16"/>
      <c r="D137" s="16"/>
      <c r="E137" s="17"/>
    </row>
    <row r="138" spans="1:5" ht="15">
      <c r="A138" s="15"/>
      <c r="B138" s="15"/>
      <c r="C138" s="16"/>
      <c r="D138" s="16"/>
      <c r="E138" s="17"/>
    </row>
    <row r="139" spans="1:5" ht="15">
      <c r="A139" s="15"/>
      <c r="B139" s="15"/>
      <c r="C139" s="16"/>
      <c r="D139" s="16"/>
      <c r="E139" s="17"/>
    </row>
    <row r="140" spans="1:5" ht="15">
      <c r="A140" s="15"/>
      <c r="B140" s="15"/>
      <c r="C140" s="16"/>
      <c r="D140" s="16"/>
      <c r="E140" s="17"/>
    </row>
    <row r="141" spans="1:5" ht="15">
      <c r="A141" s="15"/>
      <c r="B141" s="15"/>
      <c r="C141" s="16"/>
      <c r="D141" s="16"/>
      <c r="E141" s="17"/>
    </row>
    <row r="142" spans="1:5" ht="15">
      <c r="A142" s="15"/>
      <c r="B142" s="15"/>
      <c r="C142" s="16"/>
      <c r="D142" s="16"/>
      <c r="E142" s="17"/>
    </row>
    <row r="143" spans="1:5" ht="15">
      <c r="A143" s="15"/>
      <c r="B143" s="15"/>
      <c r="C143" s="16"/>
      <c r="D143" s="16"/>
      <c r="E143" s="17"/>
    </row>
    <row r="144" spans="1:5" ht="15">
      <c r="A144" s="15"/>
      <c r="B144" s="15"/>
      <c r="C144" s="16"/>
      <c r="D144" s="16"/>
      <c r="E144" s="17"/>
    </row>
    <row r="145" spans="1:5" ht="15">
      <c r="A145" s="15"/>
      <c r="B145" s="15"/>
      <c r="C145" s="16"/>
      <c r="D145" s="16"/>
      <c r="E145" s="17"/>
    </row>
    <row r="146" spans="1:5" ht="15">
      <c r="A146" s="15"/>
      <c r="B146" s="15"/>
      <c r="C146" s="16"/>
      <c r="D146" s="16"/>
      <c r="E146" s="17"/>
    </row>
    <row r="147" spans="1:5" ht="15">
      <c r="A147" s="15"/>
      <c r="B147" s="15"/>
      <c r="C147" s="16"/>
      <c r="D147" s="16"/>
      <c r="E147" s="17"/>
    </row>
    <row r="148" spans="1:5" ht="15">
      <c r="A148" s="15"/>
      <c r="B148" s="15"/>
      <c r="C148" s="16"/>
      <c r="D148" s="16"/>
      <c r="E148" s="17"/>
    </row>
    <row r="149" spans="1:5" ht="15">
      <c r="A149" s="15"/>
      <c r="B149" s="15"/>
      <c r="C149" s="16"/>
      <c r="D149" s="16"/>
      <c r="E149" s="17"/>
    </row>
    <row r="150" spans="1:5" ht="15">
      <c r="A150" s="15"/>
      <c r="B150" s="15"/>
      <c r="C150" s="16"/>
      <c r="D150" s="16"/>
      <c r="E150" s="17"/>
    </row>
    <row r="151" spans="1:5" ht="15">
      <c r="A151" s="15"/>
      <c r="B151" s="15"/>
      <c r="C151" s="16"/>
      <c r="D151" s="16"/>
      <c r="E151" s="17"/>
    </row>
    <row r="152" spans="1:5" ht="15">
      <c r="A152" s="15"/>
      <c r="B152" s="15"/>
      <c r="C152" s="16"/>
      <c r="D152" s="16"/>
      <c r="E152" s="17"/>
    </row>
    <row r="153" spans="1:5" ht="15">
      <c r="A153" s="15"/>
      <c r="B153" s="15"/>
      <c r="C153" s="16"/>
      <c r="D153" s="16"/>
      <c r="E153" s="17"/>
    </row>
    <row r="154" spans="1:5" ht="15">
      <c r="A154" s="15"/>
      <c r="B154" s="15"/>
      <c r="C154" s="16"/>
      <c r="D154" s="16"/>
      <c r="E154" s="17"/>
    </row>
    <row r="155" spans="1:5" ht="15">
      <c r="A155" s="15"/>
      <c r="B155" s="15"/>
      <c r="C155" s="16"/>
      <c r="D155" s="16"/>
      <c r="E155" s="17"/>
    </row>
    <row r="156" spans="1:5" ht="15">
      <c r="A156" s="15"/>
      <c r="B156" s="15"/>
      <c r="C156" s="16"/>
      <c r="D156" s="16"/>
      <c r="E156" s="17"/>
    </row>
    <row r="157" spans="1:5" ht="15">
      <c r="A157" s="15"/>
      <c r="B157" s="15"/>
      <c r="C157" s="16"/>
      <c r="D157" s="16"/>
      <c r="E157" s="17"/>
    </row>
    <row r="158" spans="1:5" ht="15">
      <c r="A158" s="15"/>
      <c r="B158" s="15"/>
      <c r="C158" s="16"/>
      <c r="D158" s="16"/>
      <c r="E158" s="17"/>
    </row>
    <row r="159" spans="1:5" ht="15">
      <c r="A159" s="15"/>
      <c r="B159" s="15"/>
      <c r="C159" s="16"/>
      <c r="D159" s="16"/>
      <c r="E159" s="17"/>
    </row>
    <row r="160" spans="1:5" ht="15">
      <c r="A160" s="15"/>
      <c r="B160" s="15"/>
      <c r="C160" s="16"/>
      <c r="D160" s="16"/>
      <c r="E160" s="17"/>
    </row>
    <row r="161" spans="1:5" ht="15">
      <c r="A161" s="15"/>
      <c r="B161" s="15"/>
      <c r="C161" s="16"/>
      <c r="D161" s="16"/>
      <c r="E161" s="17"/>
    </row>
    <row r="162" spans="1:5" ht="15">
      <c r="A162" s="15"/>
      <c r="B162" s="15"/>
      <c r="C162" s="16"/>
      <c r="D162" s="16"/>
      <c r="E162" s="17"/>
    </row>
    <row r="163" spans="1:5" ht="15">
      <c r="A163" s="15"/>
      <c r="B163" s="15"/>
      <c r="C163" s="16"/>
      <c r="D163" s="16"/>
      <c r="E163" s="17"/>
    </row>
    <row r="164" spans="1:5" ht="15">
      <c r="A164" s="15"/>
      <c r="B164" s="15"/>
      <c r="C164" s="16"/>
      <c r="D164" s="16"/>
      <c r="E164" s="17"/>
    </row>
    <row r="165" spans="1:5" ht="15">
      <c r="A165" s="15"/>
      <c r="B165" s="15"/>
      <c r="C165" s="16"/>
      <c r="D165" s="16"/>
      <c r="E165" s="17"/>
    </row>
    <row r="166" spans="1:5" ht="15">
      <c r="A166" s="15"/>
      <c r="B166" s="15"/>
      <c r="C166" s="16"/>
      <c r="D166" s="16"/>
      <c r="E166" s="17"/>
    </row>
    <row r="167" spans="1:5" ht="15">
      <c r="A167" s="15"/>
      <c r="B167" s="15"/>
      <c r="C167" s="16"/>
      <c r="D167" s="16"/>
      <c r="E167" s="17"/>
    </row>
    <row r="168" spans="1:5" ht="15">
      <c r="A168" s="15"/>
      <c r="B168" s="15"/>
      <c r="C168" s="16"/>
      <c r="D168" s="16"/>
      <c r="E168" s="17"/>
    </row>
    <row r="169" spans="1:5" ht="15">
      <c r="A169" s="15"/>
      <c r="B169" s="15"/>
      <c r="C169" s="16"/>
      <c r="D169" s="16"/>
      <c r="E169" s="17"/>
    </row>
    <row r="170" spans="1:5" ht="15">
      <c r="A170" s="15"/>
      <c r="B170" s="15"/>
      <c r="C170" s="16"/>
      <c r="D170" s="16"/>
      <c r="E170" s="17"/>
    </row>
    <row r="171" spans="1:5" ht="15">
      <c r="A171" s="15"/>
      <c r="B171" s="15"/>
      <c r="C171" s="16"/>
      <c r="D171" s="16"/>
      <c r="E171" s="17"/>
    </row>
    <row r="172" spans="1:5" ht="15">
      <c r="A172" s="15"/>
      <c r="B172" s="15"/>
      <c r="C172" s="16"/>
      <c r="D172" s="16"/>
      <c r="E172" s="17"/>
    </row>
    <row r="173" spans="1:5" ht="15">
      <c r="A173" s="15"/>
      <c r="B173" s="15"/>
      <c r="C173" s="16"/>
      <c r="D173" s="16"/>
      <c r="E173" s="17"/>
    </row>
    <row r="174" spans="1:5" ht="15">
      <c r="A174" s="15"/>
      <c r="B174" s="15"/>
      <c r="C174" s="16"/>
      <c r="D174" s="16"/>
      <c r="E174" s="17"/>
    </row>
    <row r="175" spans="1:5" ht="15">
      <c r="A175" s="15"/>
      <c r="B175" s="15"/>
      <c r="C175" s="16"/>
      <c r="D175" s="16"/>
      <c r="E175" s="17"/>
    </row>
    <row r="176" spans="1:5" ht="15">
      <c r="A176" s="15"/>
      <c r="B176" s="15"/>
      <c r="C176" s="16"/>
      <c r="D176" s="16"/>
      <c r="E176" s="17"/>
    </row>
    <row r="177" spans="1:5" ht="15">
      <c r="A177" s="15"/>
      <c r="B177" s="15"/>
      <c r="C177" s="16"/>
      <c r="D177" s="16"/>
      <c r="E177" s="17"/>
    </row>
    <row r="178" spans="1:5" ht="15">
      <c r="A178" s="15"/>
      <c r="B178" s="15"/>
      <c r="C178" s="16"/>
      <c r="D178" s="16"/>
      <c r="E178" s="17"/>
    </row>
    <row r="179" spans="1:5" ht="15">
      <c r="A179" s="15"/>
      <c r="B179" s="15"/>
      <c r="C179" s="16"/>
      <c r="D179" s="16"/>
      <c r="E179" s="17"/>
    </row>
    <row r="180" spans="1:5" ht="15">
      <c r="A180" s="15"/>
      <c r="B180" s="15"/>
      <c r="C180" s="16"/>
      <c r="D180" s="16"/>
      <c r="E180" s="17"/>
    </row>
    <row r="181" spans="1:5" ht="15">
      <c r="A181" s="15"/>
      <c r="B181" s="15"/>
      <c r="C181" s="16"/>
      <c r="D181" s="16"/>
      <c r="E181" s="17"/>
    </row>
    <row r="182" spans="1:5" ht="15">
      <c r="A182" s="15"/>
      <c r="B182" s="15"/>
      <c r="C182" s="16"/>
      <c r="D182" s="16"/>
      <c r="E182" s="17"/>
    </row>
    <row r="183" spans="1:5" ht="15">
      <c r="A183" s="15"/>
      <c r="B183" s="15"/>
      <c r="C183" s="16"/>
      <c r="D183" s="16"/>
      <c r="E183" s="17"/>
    </row>
    <row r="184" spans="1:5" ht="15">
      <c r="A184" s="15"/>
      <c r="B184" s="15"/>
      <c r="C184" s="16"/>
      <c r="D184" s="16"/>
      <c r="E184" s="17"/>
    </row>
    <row r="185" spans="1:5" ht="15">
      <c r="A185" s="15"/>
      <c r="B185" s="15"/>
      <c r="C185" s="16"/>
      <c r="D185" s="16"/>
      <c r="E185" s="17"/>
    </row>
    <row r="186" spans="1:5" ht="15">
      <c r="A186" s="15"/>
      <c r="B186" s="15"/>
      <c r="C186" s="16"/>
      <c r="D186" s="16"/>
      <c r="E186" s="17"/>
    </row>
    <row r="187" spans="1:5" ht="15">
      <c r="A187" s="15"/>
      <c r="B187" s="15"/>
      <c r="C187" s="16"/>
      <c r="D187" s="16"/>
      <c r="E187" s="17"/>
    </row>
    <row r="188" spans="1:5" ht="15">
      <c r="A188" s="15"/>
      <c r="B188" s="15"/>
      <c r="C188" s="16"/>
      <c r="D188" s="16"/>
      <c r="E188" s="17"/>
    </row>
    <row r="189" spans="1:5" ht="15">
      <c r="A189" s="15"/>
      <c r="B189" s="15"/>
      <c r="C189" s="16"/>
      <c r="D189" s="16"/>
      <c r="E189" s="17"/>
    </row>
    <row r="190" spans="1:5" ht="15">
      <c r="A190" s="15"/>
      <c r="B190" s="15"/>
      <c r="C190" s="16"/>
      <c r="D190" s="16"/>
      <c r="E190" s="17"/>
    </row>
    <row r="191" spans="1:5" ht="15">
      <c r="A191" s="15"/>
      <c r="B191" s="15"/>
      <c r="C191" s="16"/>
      <c r="D191" s="16"/>
      <c r="E191" s="17"/>
    </row>
    <row r="192" spans="1:5" ht="15">
      <c r="A192" s="15"/>
      <c r="B192" s="15"/>
      <c r="C192" s="16"/>
      <c r="D192" s="16"/>
      <c r="E192" s="17"/>
    </row>
    <row r="193" spans="1:5" ht="15">
      <c r="A193" s="15"/>
      <c r="B193" s="15"/>
      <c r="C193" s="16"/>
      <c r="D193" s="16"/>
      <c r="E193" s="17"/>
    </row>
    <row r="194" spans="1:5" ht="15">
      <c r="A194" s="15"/>
      <c r="B194" s="15"/>
      <c r="C194" s="16"/>
      <c r="D194" s="16"/>
      <c r="E194" s="17"/>
    </row>
    <row r="195" spans="1:5" ht="15">
      <c r="A195" s="15"/>
      <c r="B195" s="15"/>
      <c r="C195" s="16"/>
      <c r="D195" s="16"/>
      <c r="E195" s="17"/>
    </row>
    <row r="196" spans="1:5" ht="15">
      <c r="A196" s="15"/>
      <c r="B196" s="15"/>
      <c r="C196" s="16"/>
      <c r="D196" s="16"/>
      <c r="E196" s="17"/>
    </row>
    <row r="197" spans="1:5" ht="15">
      <c r="A197" s="15"/>
      <c r="B197" s="15"/>
      <c r="C197" s="16"/>
      <c r="D197" s="16"/>
      <c r="E197" s="17"/>
    </row>
    <row r="198" spans="1:5" ht="15">
      <c r="A198" s="15"/>
      <c r="B198" s="15"/>
      <c r="C198" s="16"/>
      <c r="D198" s="16"/>
      <c r="E198" s="17"/>
    </row>
    <row r="199" spans="1:5" ht="15">
      <c r="A199" s="15"/>
      <c r="B199" s="15"/>
      <c r="C199" s="16"/>
      <c r="D199" s="16"/>
      <c r="E199" s="17"/>
    </row>
    <row r="200" spans="1:5" ht="15">
      <c r="A200" s="15"/>
      <c r="B200" s="15"/>
      <c r="C200" s="16"/>
      <c r="D200" s="16"/>
      <c r="E200" s="17"/>
    </row>
    <row r="201" spans="1:5" ht="15">
      <c r="A201" s="15"/>
      <c r="B201" s="15"/>
      <c r="C201" s="16"/>
      <c r="D201" s="16"/>
      <c r="E201" s="17"/>
    </row>
    <row r="202" spans="1:5" ht="15">
      <c r="A202" s="15"/>
      <c r="B202" s="15"/>
      <c r="C202" s="16"/>
      <c r="D202" s="16"/>
      <c r="E202" s="17"/>
    </row>
    <row r="203" spans="1:5" ht="15">
      <c r="A203" s="15"/>
      <c r="B203" s="15"/>
      <c r="C203" s="16"/>
      <c r="D203" s="16"/>
      <c r="E203" s="17"/>
    </row>
    <row r="204" spans="1:5" ht="15">
      <c r="A204" s="15"/>
      <c r="B204" s="15"/>
      <c r="C204" s="16"/>
      <c r="D204" s="16"/>
      <c r="E204" s="17"/>
    </row>
    <row r="205" spans="1:5" ht="15">
      <c r="A205" s="15"/>
      <c r="B205" s="15"/>
      <c r="C205" s="16"/>
      <c r="D205" s="16"/>
      <c r="E205" s="17"/>
    </row>
    <row r="206" spans="1:5" ht="15">
      <c r="A206" s="15"/>
      <c r="B206" s="15"/>
      <c r="C206" s="16"/>
      <c r="D206" s="16"/>
      <c r="E206" s="17"/>
    </row>
    <row r="207" spans="1:5" ht="15">
      <c r="A207" s="15"/>
      <c r="B207" s="15"/>
      <c r="C207" s="16"/>
      <c r="D207" s="16"/>
      <c r="E207" s="17"/>
    </row>
    <row r="208" spans="1:5" ht="15">
      <c r="A208" s="15"/>
      <c r="B208" s="15"/>
      <c r="C208" s="16"/>
      <c r="D208" s="16"/>
      <c r="E208" s="17"/>
    </row>
    <row r="209" spans="1:5" ht="15">
      <c r="A209" s="15"/>
      <c r="B209" s="15"/>
      <c r="C209" s="16"/>
      <c r="D209" s="16"/>
      <c r="E209" s="17"/>
    </row>
    <row r="210" spans="1:5" ht="15">
      <c r="A210" s="15"/>
      <c r="B210" s="15"/>
      <c r="C210" s="16"/>
      <c r="D210" s="16"/>
      <c r="E210" s="17"/>
    </row>
    <row r="211" spans="1:5" ht="15">
      <c r="A211" s="15"/>
      <c r="B211" s="15"/>
      <c r="C211" s="16"/>
      <c r="D211" s="16"/>
      <c r="E211" s="17"/>
    </row>
  </sheetData>
  <sheetProtection selectLockedCells="1" selectUnlockedCells="1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15748031496062992" right="0.31496062992125984" top="2.125984251968504" bottom="0.6299212598425197" header="0.3937007874015748" footer="0.03937007874015748"/>
  <pageSetup horizontalDpi="300" verticalDpi="300" orientation="portrait" paperSize="9" scale="78" r:id="rId1"/>
  <headerFooter alignWithMargins="0">
    <oddHeader>&amp;C&amp;"Garamond,Félkövér"&amp;12 
/2016. (     ) számú zárszámadási rendelethez
Zalakomár Nagyközség Önkormányzata és intézményei
 2015. évi bevételeinek és kiadásainak teljesítése  &amp;R&amp;8&amp;A
&amp;P.oldal
ezer Ft-b&amp;9an</oddHeader>
  </headerFooter>
  <rowBreaks count="2" manualBreakCount="2">
    <brk id="39" max="255" man="1"/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I36"/>
  <sheetViews>
    <sheetView zoomScale="68" zoomScaleNormal="68" zoomScaleSheetLayoutView="56" zoomScalePageLayoutView="0" workbookViewId="0" topLeftCell="B1">
      <selection activeCell="G40" sqref="G40"/>
    </sheetView>
  </sheetViews>
  <sheetFormatPr defaultColWidth="9.00390625" defaultRowHeight="12.75"/>
  <cols>
    <col min="1" max="1" width="8.75390625" style="220" customWidth="1"/>
    <col min="2" max="2" width="42.75390625" style="220" customWidth="1"/>
    <col min="3" max="6" width="13.625" style="220" customWidth="1"/>
    <col min="7" max="7" width="13.75390625" style="220" customWidth="1"/>
    <col min="8" max="8" width="13.625" style="220" customWidth="1"/>
    <col min="9" max="16384" width="9.125" style="220" customWidth="1"/>
  </cols>
  <sheetData>
    <row r="3" spans="4:8" ht="12.75" customHeight="1">
      <c r="D3" s="606"/>
      <c r="E3" s="606"/>
      <c r="F3" s="606"/>
      <c r="G3" s="606"/>
      <c r="H3" s="606"/>
    </row>
    <row r="4" spans="1:8" s="221" customFormat="1" ht="21.75" customHeight="1">
      <c r="A4" s="607" t="s">
        <v>86</v>
      </c>
      <c r="B4" s="608" t="s">
        <v>94</v>
      </c>
      <c r="C4" s="608" t="s">
        <v>95</v>
      </c>
      <c r="D4" s="608"/>
      <c r="E4" s="608"/>
      <c r="F4" s="608" t="s">
        <v>96</v>
      </c>
      <c r="G4" s="608"/>
      <c r="H4" s="608"/>
    </row>
    <row r="5" spans="1:8" s="221" customFormat="1" ht="15" customHeight="1">
      <c r="A5" s="607"/>
      <c r="B5" s="608"/>
      <c r="C5" s="608" t="s">
        <v>2</v>
      </c>
      <c r="D5" s="608" t="s">
        <v>97</v>
      </c>
      <c r="E5" s="608" t="s">
        <v>98</v>
      </c>
      <c r="F5" s="608" t="s">
        <v>99</v>
      </c>
      <c r="G5" s="608" t="s">
        <v>100</v>
      </c>
      <c r="H5" s="608" t="s">
        <v>101</v>
      </c>
    </row>
    <row r="6" spans="1:8" s="221" customFormat="1" ht="15" customHeight="1">
      <c r="A6" s="607"/>
      <c r="B6" s="608"/>
      <c r="C6" s="608"/>
      <c r="D6" s="608"/>
      <c r="E6" s="608"/>
      <c r="F6" s="608"/>
      <c r="G6" s="608"/>
      <c r="H6" s="608"/>
    </row>
    <row r="7" spans="1:8" ht="15" customHeight="1">
      <c r="A7" s="607"/>
      <c r="B7" s="608"/>
      <c r="C7" s="608"/>
      <c r="D7" s="608"/>
      <c r="E7" s="608"/>
      <c r="F7" s="608"/>
      <c r="G7" s="608"/>
      <c r="H7" s="608"/>
    </row>
    <row r="8" spans="1:8" s="225" customFormat="1" ht="39.75" customHeight="1">
      <c r="A8" s="222">
        <v>1</v>
      </c>
      <c r="B8" s="223"/>
      <c r="C8" s="224"/>
      <c r="D8" s="224"/>
      <c r="E8" s="224"/>
      <c r="F8" s="224"/>
      <c r="G8" s="224"/>
      <c r="H8" s="224"/>
    </row>
    <row r="9" spans="1:8" s="227" customFormat="1" ht="39.75" customHeight="1">
      <c r="A9" s="226">
        <v>2</v>
      </c>
      <c r="B9" s="223"/>
      <c r="C9" s="224"/>
      <c r="D9" s="224"/>
      <c r="E9" s="224"/>
      <c r="F9" s="224"/>
      <c r="G9" s="224"/>
      <c r="H9" s="224"/>
    </row>
    <row r="10" spans="1:8" ht="39.75" customHeight="1">
      <c r="A10" s="228"/>
      <c r="B10" s="229"/>
      <c r="C10" s="230"/>
      <c r="D10" s="230"/>
      <c r="E10" s="230"/>
      <c r="F10" s="230"/>
      <c r="G10" s="230"/>
      <c r="H10" s="230"/>
    </row>
    <row r="11" spans="1:8" s="235" customFormat="1" ht="39.75" customHeight="1">
      <c r="A11" s="231"/>
      <c r="B11" s="232" t="s">
        <v>45</v>
      </c>
      <c r="C11" s="233">
        <f aca="true" t="shared" si="0" ref="C11:H11">C8+C9</f>
        <v>0</v>
      </c>
      <c r="D11" s="233">
        <f t="shared" si="0"/>
        <v>0</v>
      </c>
      <c r="E11" s="234">
        <f t="shared" si="0"/>
        <v>0</v>
      </c>
      <c r="F11" s="234">
        <f t="shared" si="0"/>
        <v>0</v>
      </c>
      <c r="G11" s="234">
        <f t="shared" si="0"/>
        <v>0</v>
      </c>
      <c r="H11" s="234">
        <f t="shared" si="0"/>
        <v>0</v>
      </c>
    </row>
    <row r="36" ht="12.75">
      <c r="I36" s="236"/>
    </row>
  </sheetData>
  <sheetProtection selectLockedCells="1" selectUnlockedCells="1"/>
  <mergeCells count="11">
    <mergeCell ref="H5:H7"/>
    <mergeCell ref="D3:H3"/>
    <mergeCell ref="A4:A7"/>
    <mergeCell ref="B4:B7"/>
    <mergeCell ref="C4:E4"/>
    <mergeCell ref="F4:H4"/>
    <mergeCell ref="C5:C7"/>
    <mergeCell ref="D5:D7"/>
    <mergeCell ref="E5:E7"/>
    <mergeCell ref="F5:F7"/>
    <mergeCell ref="G5:G7"/>
  </mergeCells>
  <printOptions horizontalCentered="1"/>
  <pageMargins left="0.43333333333333335" right="0.41805555555555557" top="1.8159722222222223" bottom="0.19652777777777777" header="0.5902777777777778" footer="0.5118055555555555"/>
  <pageSetup horizontalDpi="300" verticalDpi="300" orientation="landscape" paperSize="9" r:id="rId1"/>
  <headerFooter alignWithMargins="0">
    <oddHeader>&amp;C&amp;"Garamond,Félkövér"&amp;14 
/2016. (   ) számú zárszámadási rendelethez
Zalakomár Nagyközség Önkormányzata és intézményei 2015
 évi Európai Uniós projekt bevételeinek és kiadásainak teljesítése&amp;R&amp;8&amp;A
&amp;P.oldal
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9"/>
  <sheetViews>
    <sheetView zoomScale="68" zoomScaleNormal="68" zoomScaleSheetLayoutView="56" zoomScalePageLayoutView="0" workbookViewId="0" topLeftCell="A12">
      <selection activeCell="G31" sqref="G31"/>
    </sheetView>
  </sheetViews>
  <sheetFormatPr defaultColWidth="9.00390625" defaultRowHeight="12.75"/>
  <cols>
    <col min="1" max="1" width="8.625" style="181" customWidth="1"/>
    <col min="2" max="2" width="57.75390625" style="181" customWidth="1"/>
    <col min="3" max="3" width="16.00390625" style="181" customWidth="1"/>
    <col min="4" max="4" width="17.00390625" style="181" customWidth="1"/>
    <col min="5" max="16384" width="9.125" style="181" customWidth="1"/>
  </cols>
  <sheetData>
    <row r="1" spans="1:4" ht="12.75" customHeight="1">
      <c r="A1" s="179"/>
      <c r="B1" s="179"/>
      <c r="C1" s="180"/>
      <c r="D1" s="180"/>
    </row>
    <row r="2" spans="1:4" ht="12.75" customHeight="1">
      <c r="A2" s="179"/>
      <c r="B2" s="179"/>
      <c r="C2" s="180"/>
      <c r="D2" s="180"/>
    </row>
    <row r="3" spans="1:4" ht="12.75" customHeight="1">
      <c r="A3" s="179"/>
      <c r="B3" s="179"/>
      <c r="C3" s="180"/>
      <c r="D3" s="180"/>
    </row>
    <row r="4" spans="1:4" ht="21" customHeight="1">
      <c r="A4" s="612" t="s">
        <v>102</v>
      </c>
      <c r="B4" s="612"/>
      <c r="C4" s="182"/>
      <c r="D4" s="183" t="s">
        <v>146</v>
      </c>
    </row>
    <row r="5" spans="1:4" ht="37.5" customHeight="1">
      <c r="A5" s="613" t="s">
        <v>86</v>
      </c>
      <c r="B5" s="614" t="s">
        <v>8</v>
      </c>
      <c r="C5" s="609" t="s">
        <v>408</v>
      </c>
      <c r="D5" s="610"/>
    </row>
    <row r="6" spans="1:4" ht="23.25" customHeight="1">
      <c r="A6" s="613"/>
      <c r="B6" s="614"/>
      <c r="C6" s="184">
        <v>2014</v>
      </c>
      <c r="D6" s="184">
        <v>2015</v>
      </c>
    </row>
    <row r="7" spans="1:4" ht="20.25" customHeight="1">
      <c r="A7" s="185" t="s">
        <v>24</v>
      </c>
      <c r="B7" s="186" t="s">
        <v>375</v>
      </c>
      <c r="C7" s="187">
        <v>3326</v>
      </c>
      <c r="D7" s="187">
        <v>2330</v>
      </c>
    </row>
    <row r="8" spans="1:4" ht="18.75" customHeight="1">
      <c r="A8" s="185" t="s">
        <v>14</v>
      </c>
      <c r="B8" s="186" t="s">
        <v>376</v>
      </c>
      <c r="C8" s="187">
        <v>1122809</v>
      </c>
      <c r="D8" s="187">
        <v>1228113</v>
      </c>
    </row>
    <row r="9" spans="1:4" ht="20.25" customHeight="1">
      <c r="A9" s="185" t="s">
        <v>15</v>
      </c>
      <c r="B9" s="186" t="s">
        <v>108</v>
      </c>
      <c r="C9" s="187">
        <v>22288</v>
      </c>
      <c r="D9" s="187">
        <v>22288</v>
      </c>
    </row>
    <row r="10" spans="1:4" ht="20.25" customHeight="1">
      <c r="A10" s="185" t="s">
        <v>17</v>
      </c>
      <c r="B10" s="186" t="s">
        <v>377</v>
      </c>
      <c r="C10" s="187"/>
      <c r="D10" s="187"/>
    </row>
    <row r="11" spans="1:4" ht="21" customHeight="1">
      <c r="A11" s="188" t="s">
        <v>109</v>
      </c>
      <c r="B11" s="189" t="s">
        <v>378</v>
      </c>
      <c r="C11" s="190">
        <f>C7+C8+C9+C10</f>
        <v>1148423</v>
      </c>
      <c r="D11" s="190">
        <f>D7+D8+D9+D10</f>
        <v>1252731</v>
      </c>
    </row>
    <row r="12" spans="1:4" ht="21" customHeight="1">
      <c r="A12" s="185" t="s">
        <v>24</v>
      </c>
      <c r="B12" s="186" t="s">
        <v>379</v>
      </c>
      <c r="C12" s="187">
        <v>0</v>
      </c>
      <c r="D12" s="187">
        <v>0</v>
      </c>
    </row>
    <row r="13" spans="1:4" ht="20.25" customHeight="1">
      <c r="A13" s="185" t="s">
        <v>14</v>
      </c>
      <c r="B13" s="186" t="s">
        <v>380</v>
      </c>
      <c r="C13" s="187">
        <v>0</v>
      </c>
      <c r="D13" s="187">
        <v>0</v>
      </c>
    </row>
    <row r="14" spans="1:4" s="191" customFormat="1" ht="22.5" customHeight="1">
      <c r="A14" s="188" t="s">
        <v>115</v>
      </c>
      <c r="B14" s="189" t="s">
        <v>381</v>
      </c>
      <c r="C14" s="190">
        <f>C12+C13</f>
        <v>0</v>
      </c>
      <c r="D14" s="190">
        <f>D12+D13</f>
        <v>0</v>
      </c>
    </row>
    <row r="15" spans="1:4" ht="23.25" customHeight="1">
      <c r="A15" s="185" t="s">
        <v>24</v>
      </c>
      <c r="B15" s="186" t="s">
        <v>382</v>
      </c>
      <c r="C15" s="187">
        <v>0</v>
      </c>
      <c r="D15" s="187">
        <v>0</v>
      </c>
    </row>
    <row r="16" spans="1:4" ht="24" customHeight="1">
      <c r="A16" s="185" t="s">
        <v>14</v>
      </c>
      <c r="B16" s="186" t="s">
        <v>113</v>
      </c>
      <c r="C16" s="187">
        <v>143</v>
      </c>
      <c r="D16" s="187">
        <v>163</v>
      </c>
    </row>
    <row r="17" spans="1:4" ht="22.5" customHeight="1">
      <c r="A17" s="185" t="s">
        <v>15</v>
      </c>
      <c r="B17" s="186" t="s">
        <v>383</v>
      </c>
      <c r="C17" s="187">
        <v>42613</v>
      </c>
      <c r="D17" s="187">
        <v>43448</v>
      </c>
    </row>
    <row r="18" spans="1:4" ht="22.5" customHeight="1">
      <c r="A18" s="185" t="s">
        <v>17</v>
      </c>
      <c r="B18" s="186" t="s">
        <v>114</v>
      </c>
      <c r="C18" s="187">
        <v>223</v>
      </c>
      <c r="D18" s="187">
        <v>0</v>
      </c>
    </row>
    <row r="19" spans="1:4" ht="21" customHeight="1">
      <c r="A19" s="188" t="s">
        <v>384</v>
      </c>
      <c r="B19" s="189" t="s">
        <v>385</v>
      </c>
      <c r="C19" s="190">
        <f>C15+C16+C17+C18</f>
        <v>42979</v>
      </c>
      <c r="D19" s="190">
        <f>D15+D16+D17+D18</f>
        <v>43611</v>
      </c>
    </row>
    <row r="20" spans="1:4" ht="23.25" customHeight="1">
      <c r="A20" s="185" t="s">
        <v>24</v>
      </c>
      <c r="B20" s="186" t="s">
        <v>386</v>
      </c>
      <c r="C20" s="187">
        <v>29463</v>
      </c>
      <c r="D20" s="187">
        <v>25091</v>
      </c>
    </row>
    <row r="21" spans="1:4" ht="19.5" customHeight="1">
      <c r="A21" s="185" t="s">
        <v>14</v>
      </c>
      <c r="B21" s="186" t="s">
        <v>387</v>
      </c>
      <c r="C21" s="187">
        <v>0</v>
      </c>
      <c r="D21" s="187">
        <v>0</v>
      </c>
    </row>
    <row r="22" spans="1:4" ht="21" customHeight="1">
      <c r="A22" s="185" t="s">
        <v>15</v>
      </c>
      <c r="B22" s="186" t="s">
        <v>388</v>
      </c>
      <c r="C22" s="187">
        <v>484</v>
      </c>
      <c r="D22" s="187">
        <v>1550</v>
      </c>
    </row>
    <row r="23" spans="1:4" s="191" customFormat="1" ht="20.25" customHeight="1">
      <c r="A23" s="188" t="s">
        <v>389</v>
      </c>
      <c r="B23" s="189" t="s">
        <v>390</v>
      </c>
      <c r="C23" s="190">
        <f>C20+C21+C22</f>
        <v>29947</v>
      </c>
      <c r="D23" s="190">
        <f>D20+D21+D22</f>
        <v>26641</v>
      </c>
    </row>
    <row r="24" spans="1:4" ht="22.5" customHeight="1">
      <c r="A24" s="482" t="s">
        <v>391</v>
      </c>
      <c r="B24" s="483" t="s">
        <v>392</v>
      </c>
      <c r="C24" s="190">
        <v>193</v>
      </c>
      <c r="D24" s="190">
        <v>655</v>
      </c>
    </row>
    <row r="25" spans="1:4" ht="22.5" customHeight="1">
      <c r="A25" s="188" t="s">
        <v>393</v>
      </c>
      <c r="B25" s="189" t="s">
        <v>394</v>
      </c>
      <c r="C25" s="190">
        <v>0</v>
      </c>
      <c r="D25" s="190">
        <v>0</v>
      </c>
    </row>
    <row r="26" spans="1:4" ht="22.5" customHeight="1">
      <c r="A26" s="188"/>
      <c r="B26" s="189" t="s">
        <v>136</v>
      </c>
      <c r="C26" s="190">
        <f>C25+C24+C23+C19+C14+C11</f>
        <v>1221542</v>
      </c>
      <c r="D26" s="190">
        <f>D25+D24+D23+D19+D14+D11</f>
        <v>1323638</v>
      </c>
    </row>
    <row r="27" spans="1:4" ht="22.5" customHeight="1">
      <c r="A27" s="611" t="s">
        <v>116</v>
      </c>
      <c r="B27" s="611"/>
      <c r="C27" s="192"/>
      <c r="D27" s="192"/>
    </row>
    <row r="28" spans="1:4" ht="21" customHeight="1">
      <c r="A28" s="185" t="s">
        <v>11</v>
      </c>
      <c r="B28" s="186" t="s">
        <v>395</v>
      </c>
      <c r="C28" s="187">
        <v>1764668</v>
      </c>
      <c r="D28" s="187">
        <v>1764668</v>
      </c>
    </row>
    <row r="29" spans="1:4" ht="23.25" customHeight="1">
      <c r="A29" s="185" t="s">
        <v>17</v>
      </c>
      <c r="B29" s="186" t="s">
        <v>396</v>
      </c>
      <c r="C29" s="187">
        <v>-567082</v>
      </c>
      <c r="D29" s="187">
        <v>-632935</v>
      </c>
    </row>
    <row r="30" spans="1:4" ht="23.25" customHeight="1">
      <c r="A30" s="185" t="s">
        <v>18</v>
      </c>
      <c r="B30" s="186" t="s">
        <v>397</v>
      </c>
      <c r="C30" s="187">
        <v>0</v>
      </c>
      <c r="D30" s="187">
        <v>0</v>
      </c>
    </row>
    <row r="31" spans="1:4" ht="23.25" customHeight="1">
      <c r="A31" s="185" t="s">
        <v>19</v>
      </c>
      <c r="B31" s="186" t="s">
        <v>398</v>
      </c>
      <c r="C31" s="187">
        <v>-65853</v>
      </c>
      <c r="D31" s="187">
        <v>-27907</v>
      </c>
    </row>
    <row r="32" spans="1:4" ht="22.5" customHeight="1">
      <c r="A32" s="188" t="s">
        <v>403</v>
      </c>
      <c r="B32" s="189" t="s">
        <v>399</v>
      </c>
      <c r="C32" s="190">
        <f>C28+C29+C30+C31</f>
        <v>1131733</v>
      </c>
      <c r="D32" s="190">
        <f>D28+D29+D30+D31</f>
        <v>1103826</v>
      </c>
    </row>
    <row r="33" spans="1:4" ht="23.25" customHeight="1">
      <c r="A33" s="185" t="s">
        <v>24</v>
      </c>
      <c r="B33" s="186" t="s">
        <v>400</v>
      </c>
      <c r="C33" s="187">
        <v>47</v>
      </c>
      <c r="D33" s="187">
        <v>255</v>
      </c>
    </row>
    <row r="34" spans="1:4" ht="23.25" customHeight="1">
      <c r="A34" s="185" t="s">
        <v>14</v>
      </c>
      <c r="B34" s="186" t="s">
        <v>401</v>
      </c>
      <c r="C34" s="187">
        <v>7946</v>
      </c>
      <c r="D34" s="187">
        <v>9587</v>
      </c>
    </row>
    <row r="35" spans="1:4" ht="23.25" customHeight="1">
      <c r="A35" s="185" t="s">
        <v>15</v>
      </c>
      <c r="B35" s="186" t="s">
        <v>402</v>
      </c>
      <c r="C35" s="187">
        <v>43709</v>
      </c>
      <c r="D35" s="187">
        <v>8404</v>
      </c>
    </row>
    <row r="36" spans="1:4" ht="23.25" customHeight="1">
      <c r="A36" s="188" t="s">
        <v>404</v>
      </c>
      <c r="B36" s="189" t="s">
        <v>117</v>
      </c>
      <c r="C36" s="190">
        <f>C33+C34+C35</f>
        <v>51702</v>
      </c>
      <c r="D36" s="190">
        <f>D33+D34+D35</f>
        <v>18246</v>
      </c>
    </row>
    <row r="37" spans="1:4" ht="27" customHeight="1">
      <c r="A37" s="482" t="s">
        <v>24</v>
      </c>
      <c r="B37" s="483" t="s">
        <v>405</v>
      </c>
      <c r="C37" s="190">
        <v>0</v>
      </c>
      <c r="D37" s="190">
        <v>0</v>
      </c>
    </row>
    <row r="38" spans="1:4" ht="23.25" customHeight="1">
      <c r="A38" s="188" t="s">
        <v>406</v>
      </c>
      <c r="B38" s="189" t="s">
        <v>407</v>
      </c>
      <c r="C38" s="190">
        <v>38107</v>
      </c>
      <c r="D38" s="190">
        <v>201566</v>
      </c>
    </row>
    <row r="39" spans="1:4" ht="23.25" customHeight="1">
      <c r="A39" s="193"/>
      <c r="B39" s="189" t="s">
        <v>551</v>
      </c>
      <c r="C39" s="190">
        <f>C38+C37+C36+C32</f>
        <v>1221542</v>
      </c>
      <c r="D39" s="190">
        <f>D38+D37+D36+D32</f>
        <v>1323638</v>
      </c>
    </row>
  </sheetData>
  <sheetProtection selectLockedCells="1" selectUnlockedCells="1"/>
  <mergeCells count="5">
    <mergeCell ref="C5:D5"/>
    <mergeCell ref="A27:B27"/>
    <mergeCell ref="A4:B4"/>
    <mergeCell ref="A5:A6"/>
    <mergeCell ref="B5:B6"/>
  </mergeCells>
  <printOptions/>
  <pageMargins left="0.36180555555555555" right="0.2902777777777778" top="2.04" bottom="0.3298611111111111" header="0.6076388888888888" footer="0.74"/>
  <pageSetup horizontalDpi="300" verticalDpi="300" orientation="portrait" paperSize="9" scale="97" r:id="rId1"/>
  <headerFooter alignWithMargins="0">
    <oddHeader>&amp;C&amp;"Arial CE,Félkövér"&amp;14
   &amp;"Times New Roman,Félkövér" /2016. (        ) számú zárszámadási rendelethez
Zalakomár Nagyközség Önkormányzat és intézményei vagyonmérlege 2015.
 év december 31-én&amp;R&amp;8&amp;A
&amp;P.oldal
ezer  Ft-ban</oddHeader>
  </headerFooter>
  <rowBreaks count="1" manualBreakCount="1">
    <brk id="2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="68" zoomScaleNormal="68" zoomScaleSheetLayoutView="56" zoomScalePageLayoutView="0" workbookViewId="0" topLeftCell="A1">
      <selection activeCell="M33" sqref="M33"/>
    </sheetView>
  </sheetViews>
  <sheetFormatPr defaultColWidth="9.00390625" defaultRowHeight="12.75"/>
  <cols>
    <col min="1" max="1" width="4.875" style="202" customWidth="1"/>
    <col min="2" max="2" width="9.125" style="203" customWidth="1"/>
    <col min="3" max="3" width="8.375" style="203" customWidth="1"/>
    <col min="4" max="4" width="22.875" style="203" customWidth="1"/>
    <col min="5" max="5" width="16.75390625" style="203" customWidth="1"/>
    <col min="6" max="6" width="17.25390625" style="203" customWidth="1"/>
    <col min="7" max="7" width="11.125" style="202" customWidth="1"/>
    <col min="8" max="8" width="17.25390625" style="203" customWidth="1"/>
    <col min="9" max="9" width="9.125" style="203" customWidth="1"/>
    <col min="10" max="10" width="11.125" style="203" customWidth="1"/>
    <col min="11" max="11" width="11.375" style="202" customWidth="1"/>
    <col min="12" max="16384" width="9.125" style="203" customWidth="1"/>
  </cols>
  <sheetData>
    <row r="1" spans="10:11" ht="12.75">
      <c r="J1" s="615"/>
      <c r="K1" s="615"/>
    </row>
    <row r="2" spans="1:11" ht="24.75" customHeight="1">
      <c r="A2" s="616" t="s">
        <v>118</v>
      </c>
      <c r="B2" s="616" t="s">
        <v>119</v>
      </c>
      <c r="C2" s="616"/>
      <c r="D2" s="616"/>
      <c r="E2" s="617" t="s">
        <v>120</v>
      </c>
      <c r="F2" s="617"/>
      <c r="G2" s="617"/>
      <c r="H2" s="617" t="s">
        <v>121</v>
      </c>
      <c r="I2" s="617"/>
      <c r="J2" s="617"/>
      <c r="K2" s="204" t="s">
        <v>45</v>
      </c>
    </row>
    <row r="3" spans="1:11" ht="24.75" customHeight="1">
      <c r="A3" s="616"/>
      <c r="B3" s="616"/>
      <c r="C3" s="616"/>
      <c r="D3" s="616"/>
      <c r="E3" s="616" t="s">
        <v>122</v>
      </c>
      <c r="F3" s="616" t="s">
        <v>123</v>
      </c>
      <c r="G3" s="616" t="s">
        <v>124</v>
      </c>
      <c r="H3" s="616" t="s">
        <v>122</v>
      </c>
      <c r="I3" s="616" t="s">
        <v>123</v>
      </c>
      <c r="J3" s="616" t="s">
        <v>124</v>
      </c>
      <c r="K3" s="618" t="s">
        <v>76</v>
      </c>
    </row>
    <row r="4" spans="1:11" ht="24.75" customHeight="1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8"/>
    </row>
    <row r="5" spans="1:11" s="207" customFormat="1" ht="24.75" customHeight="1">
      <c r="A5" s="205" t="s">
        <v>24</v>
      </c>
      <c r="B5" s="619" t="s">
        <v>125</v>
      </c>
      <c r="C5" s="619"/>
      <c r="D5" s="619"/>
      <c r="E5" s="205"/>
      <c r="F5" s="205"/>
      <c r="G5" s="205"/>
      <c r="H5" s="205"/>
      <c r="I5" s="205"/>
      <c r="J5" s="205"/>
      <c r="K5" s="206"/>
    </row>
    <row r="6" spans="1:11" s="207" customFormat="1" ht="29.25" customHeight="1">
      <c r="A6" s="208">
        <v>1</v>
      </c>
      <c r="B6" s="620" t="s">
        <v>126</v>
      </c>
      <c r="C6" s="620"/>
      <c r="D6" s="620"/>
      <c r="E6" s="209"/>
      <c r="F6" s="210"/>
      <c r="G6" s="211" t="s">
        <v>127</v>
      </c>
      <c r="H6" s="208"/>
      <c r="I6" s="208"/>
      <c r="J6" s="208" t="s">
        <v>127</v>
      </c>
      <c r="K6" s="211" t="s">
        <v>127</v>
      </c>
    </row>
    <row r="7" spans="1:11" s="207" customFormat="1" ht="30" customHeight="1">
      <c r="A7" s="208">
        <v>2</v>
      </c>
      <c r="B7" s="620" t="s">
        <v>128</v>
      </c>
      <c r="C7" s="620"/>
      <c r="D7" s="620"/>
      <c r="E7" s="208"/>
      <c r="F7" s="208"/>
      <c r="G7" s="208" t="s">
        <v>127</v>
      </c>
      <c r="H7" s="208"/>
      <c r="I7" s="208"/>
      <c r="J7" s="208" t="s">
        <v>127</v>
      </c>
      <c r="K7" s="208" t="s">
        <v>127</v>
      </c>
    </row>
    <row r="8" spans="1:11" s="207" customFormat="1" ht="30" customHeight="1">
      <c r="A8" s="212">
        <v>3</v>
      </c>
      <c r="B8" s="620" t="s">
        <v>129</v>
      </c>
      <c r="C8" s="620"/>
      <c r="D8" s="620"/>
      <c r="E8" s="208"/>
      <c r="F8" s="213"/>
      <c r="G8" s="211" t="s">
        <v>127</v>
      </c>
      <c r="H8" s="208"/>
      <c r="I8" s="208"/>
      <c r="J8" s="208" t="s">
        <v>127</v>
      </c>
      <c r="K8" s="211" t="s">
        <v>127</v>
      </c>
    </row>
    <row r="9" spans="1:11" s="207" customFormat="1" ht="30" customHeight="1">
      <c r="A9" s="208">
        <v>4</v>
      </c>
      <c r="B9" s="620" t="s">
        <v>130</v>
      </c>
      <c r="C9" s="620"/>
      <c r="D9" s="620"/>
      <c r="E9" s="208"/>
      <c r="F9" s="208"/>
      <c r="G9" s="208" t="s">
        <v>127</v>
      </c>
      <c r="H9" s="208"/>
      <c r="I9" s="208"/>
      <c r="J9" s="208" t="s">
        <v>127</v>
      </c>
      <c r="K9" s="209" t="s">
        <v>127</v>
      </c>
    </row>
    <row r="10" spans="1:11" s="207" customFormat="1" ht="29.25" customHeight="1">
      <c r="A10" s="208">
        <v>5</v>
      </c>
      <c r="B10" s="620" t="s">
        <v>131</v>
      </c>
      <c r="C10" s="620"/>
      <c r="D10" s="620"/>
      <c r="E10" s="12" t="s">
        <v>132</v>
      </c>
      <c r="F10" s="12" t="s">
        <v>133</v>
      </c>
      <c r="G10" s="13" t="s">
        <v>535</v>
      </c>
      <c r="H10" s="14" t="s">
        <v>177</v>
      </c>
      <c r="I10" s="13" t="s">
        <v>134</v>
      </c>
      <c r="J10" s="13" t="s">
        <v>536</v>
      </c>
      <c r="K10" s="13" t="s">
        <v>537</v>
      </c>
    </row>
    <row r="11" spans="1:11" s="218" customFormat="1" ht="33" customHeight="1">
      <c r="A11" s="214"/>
      <c r="B11" s="621" t="s">
        <v>135</v>
      </c>
      <c r="C11" s="621"/>
      <c r="D11" s="621"/>
      <c r="E11" s="215"/>
      <c r="F11" s="215"/>
      <c r="G11" s="216">
        <v>310</v>
      </c>
      <c r="H11" s="215"/>
      <c r="I11" s="217"/>
      <c r="J11" s="215">
        <v>91</v>
      </c>
      <c r="K11" s="216">
        <v>401</v>
      </c>
    </row>
    <row r="12" spans="2:4" ht="12.75">
      <c r="B12" s="622"/>
      <c r="C12" s="622"/>
      <c r="D12" s="622"/>
    </row>
    <row r="20" ht="12.75">
      <c r="D20" s="219"/>
    </row>
  </sheetData>
  <sheetProtection selectLockedCells="1" selectUnlockedCells="1"/>
  <mergeCells count="20">
    <mergeCell ref="J3:J4"/>
    <mergeCell ref="K3:K4"/>
    <mergeCell ref="B5:D5"/>
    <mergeCell ref="B6:D6"/>
    <mergeCell ref="B11:D11"/>
    <mergeCell ref="B12:D12"/>
    <mergeCell ref="B7:D7"/>
    <mergeCell ref="B8:D8"/>
    <mergeCell ref="B9:D9"/>
    <mergeCell ref="B10:D10"/>
    <mergeCell ref="J1:K1"/>
    <mergeCell ref="A2:A4"/>
    <mergeCell ref="B2:D4"/>
    <mergeCell ref="E2:G2"/>
    <mergeCell ref="H2:J2"/>
    <mergeCell ref="E3:E4"/>
    <mergeCell ref="F3:F4"/>
    <mergeCell ref="G3:G4"/>
    <mergeCell ref="H3:H4"/>
    <mergeCell ref="I3:I4"/>
  </mergeCells>
  <printOptions horizontalCentered="1"/>
  <pageMargins left="0.2361111111111111" right="0.2361111111111111" top="1.890277777777778" bottom="0.19027777777777777" header="0.63125" footer="0.5118055555555555"/>
  <pageSetup horizontalDpi="300" verticalDpi="300" orientation="landscape" paperSize="9" r:id="rId1"/>
  <headerFooter alignWithMargins="0">
    <oddHeader>&amp;C&amp;"Garamond,Félkövér"&amp;12 
/2016. (    ) számú zárszámadási rendelethez
Zalakomár Nagyközség Önkormányzata
2015. évi közvetett támogatásai&amp;R&amp;8&amp;A
&amp;P.oldal
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T32"/>
  <sheetViews>
    <sheetView zoomScale="68" zoomScaleNormal="68" zoomScaleSheetLayoutView="56" zoomScalePageLayoutView="0" workbookViewId="0" topLeftCell="A2">
      <selection activeCell="N20" sqref="N20"/>
    </sheetView>
  </sheetViews>
  <sheetFormatPr defaultColWidth="9.00390625" defaultRowHeight="12.75"/>
  <cols>
    <col min="1" max="1" width="9.625" style="194" customWidth="1"/>
    <col min="2" max="2" width="11.25390625" style="315" customWidth="1"/>
    <col min="3" max="3" width="10.625" style="315" customWidth="1"/>
    <col min="4" max="4" width="13.125" style="315" customWidth="1"/>
    <col min="5" max="5" width="28.625" style="315" customWidth="1"/>
    <col min="6" max="6" width="15.375" style="194" customWidth="1"/>
    <col min="7" max="254" width="9.125" style="194" customWidth="1"/>
    <col min="255" max="16384" width="9.125" style="40" customWidth="1"/>
  </cols>
  <sheetData>
    <row r="2" ht="28.5" customHeight="1">
      <c r="F2" s="195"/>
    </row>
    <row r="3" spans="1:254" s="41" customFormat="1" ht="21.75" customHeight="1">
      <c r="A3" s="628" t="s">
        <v>86</v>
      </c>
      <c r="B3" s="629" t="s">
        <v>8</v>
      </c>
      <c r="C3" s="629"/>
      <c r="D3" s="629"/>
      <c r="E3" s="629"/>
      <c r="F3" s="623" t="s">
        <v>534</v>
      </c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  <c r="DV3" s="315"/>
      <c r="DW3" s="315"/>
      <c r="DX3" s="315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  <c r="EQ3" s="315"/>
      <c r="ER3" s="315"/>
      <c r="ES3" s="315"/>
      <c r="ET3" s="315"/>
      <c r="EU3" s="315"/>
      <c r="EV3" s="315"/>
      <c r="EW3" s="315"/>
      <c r="EX3" s="315"/>
      <c r="EY3" s="315"/>
      <c r="EZ3" s="315"/>
      <c r="FA3" s="315"/>
      <c r="FB3" s="315"/>
      <c r="FC3" s="315"/>
      <c r="FD3" s="315"/>
      <c r="FE3" s="315"/>
      <c r="FF3" s="315"/>
      <c r="FG3" s="315"/>
      <c r="FH3" s="315"/>
      <c r="FI3" s="315"/>
      <c r="FJ3" s="315"/>
      <c r="FK3" s="315"/>
      <c r="FL3" s="315"/>
      <c r="FM3" s="315"/>
      <c r="FN3" s="315"/>
      <c r="FO3" s="315"/>
      <c r="FP3" s="315"/>
      <c r="FQ3" s="315"/>
      <c r="FR3" s="315"/>
      <c r="FS3" s="315"/>
      <c r="FT3" s="315"/>
      <c r="FU3" s="315"/>
      <c r="FV3" s="315"/>
      <c r="FW3" s="315"/>
      <c r="FX3" s="315"/>
      <c r="FY3" s="315"/>
      <c r="FZ3" s="315"/>
      <c r="GA3" s="315"/>
      <c r="GB3" s="315"/>
      <c r="GC3" s="315"/>
      <c r="GD3" s="315"/>
      <c r="GE3" s="315"/>
      <c r="GF3" s="315"/>
      <c r="GG3" s="315"/>
      <c r="GH3" s="315"/>
      <c r="GI3" s="315"/>
      <c r="GJ3" s="315"/>
      <c r="GK3" s="315"/>
      <c r="GL3" s="315"/>
      <c r="GM3" s="315"/>
      <c r="GN3" s="315"/>
      <c r="GO3" s="315"/>
      <c r="GP3" s="315"/>
      <c r="GQ3" s="315"/>
      <c r="GR3" s="315"/>
      <c r="GS3" s="315"/>
      <c r="GT3" s="315"/>
      <c r="GU3" s="315"/>
      <c r="GV3" s="315"/>
      <c r="GW3" s="315"/>
      <c r="GX3" s="315"/>
      <c r="GY3" s="315"/>
      <c r="GZ3" s="315"/>
      <c r="HA3" s="315"/>
      <c r="HB3" s="315"/>
      <c r="HC3" s="315"/>
      <c r="HD3" s="315"/>
      <c r="HE3" s="315"/>
      <c r="HF3" s="315"/>
      <c r="HG3" s="315"/>
      <c r="HH3" s="315"/>
      <c r="HI3" s="315"/>
      <c r="HJ3" s="315"/>
      <c r="HK3" s="315"/>
      <c r="HL3" s="315"/>
      <c r="HM3" s="315"/>
      <c r="HN3" s="315"/>
      <c r="HO3" s="315"/>
      <c r="HP3" s="315"/>
      <c r="HQ3" s="315"/>
      <c r="HR3" s="315"/>
      <c r="HS3" s="315"/>
      <c r="HT3" s="315"/>
      <c r="HU3" s="315"/>
      <c r="HV3" s="315"/>
      <c r="HW3" s="315"/>
      <c r="HX3" s="315"/>
      <c r="HY3" s="315"/>
      <c r="HZ3" s="315"/>
      <c r="IA3" s="315"/>
      <c r="IB3" s="315"/>
      <c r="IC3" s="315"/>
      <c r="ID3" s="315"/>
      <c r="IE3" s="315"/>
      <c r="IF3" s="315"/>
      <c r="IG3" s="315"/>
      <c r="IH3" s="315"/>
      <c r="II3" s="315"/>
      <c r="IJ3" s="315"/>
      <c r="IK3" s="315"/>
      <c r="IL3" s="315"/>
      <c r="IM3" s="315"/>
      <c r="IN3" s="315"/>
      <c r="IO3" s="315"/>
      <c r="IP3" s="315"/>
      <c r="IQ3" s="315"/>
      <c r="IR3" s="315"/>
      <c r="IS3" s="315"/>
      <c r="IT3" s="315"/>
    </row>
    <row r="4" spans="1:254" s="41" customFormat="1" ht="21.75" customHeight="1">
      <c r="A4" s="628"/>
      <c r="B4" s="629"/>
      <c r="C4" s="629"/>
      <c r="D4" s="629"/>
      <c r="E4" s="629"/>
      <c r="F4" s="624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  <c r="EA4" s="315"/>
      <c r="EB4" s="315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  <c r="EN4" s="315"/>
      <c r="EO4" s="315"/>
      <c r="EP4" s="315"/>
      <c r="EQ4" s="315"/>
      <c r="ER4" s="315"/>
      <c r="ES4" s="315"/>
      <c r="ET4" s="315"/>
      <c r="EU4" s="315"/>
      <c r="EV4" s="315"/>
      <c r="EW4" s="315"/>
      <c r="EX4" s="315"/>
      <c r="EY4" s="315"/>
      <c r="EZ4" s="315"/>
      <c r="FA4" s="315"/>
      <c r="FB4" s="315"/>
      <c r="FC4" s="315"/>
      <c r="FD4" s="315"/>
      <c r="FE4" s="315"/>
      <c r="FF4" s="315"/>
      <c r="FG4" s="315"/>
      <c r="FH4" s="315"/>
      <c r="FI4" s="315"/>
      <c r="FJ4" s="315"/>
      <c r="FK4" s="315"/>
      <c r="FL4" s="315"/>
      <c r="FM4" s="315"/>
      <c r="FN4" s="315"/>
      <c r="FO4" s="315"/>
      <c r="FP4" s="315"/>
      <c r="FQ4" s="315"/>
      <c r="FR4" s="315"/>
      <c r="FS4" s="315"/>
      <c r="FT4" s="315"/>
      <c r="FU4" s="315"/>
      <c r="FV4" s="315"/>
      <c r="FW4" s="315"/>
      <c r="FX4" s="315"/>
      <c r="FY4" s="315"/>
      <c r="FZ4" s="315"/>
      <c r="GA4" s="315"/>
      <c r="GB4" s="315"/>
      <c r="GC4" s="315"/>
      <c r="GD4" s="315"/>
      <c r="GE4" s="315"/>
      <c r="GF4" s="315"/>
      <c r="GG4" s="315"/>
      <c r="GH4" s="315"/>
      <c r="GI4" s="315"/>
      <c r="GJ4" s="315"/>
      <c r="GK4" s="315"/>
      <c r="GL4" s="315"/>
      <c r="GM4" s="315"/>
      <c r="GN4" s="315"/>
      <c r="GO4" s="315"/>
      <c r="GP4" s="315"/>
      <c r="GQ4" s="315"/>
      <c r="GR4" s="315"/>
      <c r="GS4" s="315"/>
      <c r="GT4" s="315"/>
      <c r="GU4" s="315"/>
      <c r="GV4" s="315"/>
      <c r="GW4" s="315"/>
      <c r="GX4" s="315"/>
      <c r="GY4" s="315"/>
      <c r="GZ4" s="315"/>
      <c r="HA4" s="315"/>
      <c r="HB4" s="315"/>
      <c r="HC4" s="315"/>
      <c r="HD4" s="315"/>
      <c r="HE4" s="315"/>
      <c r="HF4" s="315"/>
      <c r="HG4" s="315"/>
      <c r="HH4" s="315"/>
      <c r="HI4" s="315"/>
      <c r="HJ4" s="315"/>
      <c r="HK4" s="315"/>
      <c r="HL4" s="315"/>
      <c r="HM4" s="315"/>
      <c r="HN4" s="315"/>
      <c r="HO4" s="315"/>
      <c r="HP4" s="315"/>
      <c r="HQ4" s="315"/>
      <c r="HR4" s="315"/>
      <c r="HS4" s="315"/>
      <c r="HT4" s="315"/>
      <c r="HU4" s="315"/>
      <c r="HV4" s="315"/>
      <c r="HW4" s="315"/>
      <c r="HX4" s="315"/>
      <c r="HY4" s="315"/>
      <c r="HZ4" s="315"/>
      <c r="IA4" s="315"/>
      <c r="IB4" s="315"/>
      <c r="IC4" s="315"/>
      <c r="ID4" s="315"/>
      <c r="IE4" s="315"/>
      <c r="IF4" s="315"/>
      <c r="IG4" s="315"/>
      <c r="IH4" s="315"/>
      <c r="II4" s="315"/>
      <c r="IJ4" s="315"/>
      <c r="IK4" s="315"/>
      <c r="IL4" s="315"/>
      <c r="IM4" s="315"/>
      <c r="IN4" s="315"/>
      <c r="IO4" s="315"/>
      <c r="IP4" s="315"/>
      <c r="IQ4" s="315"/>
      <c r="IR4" s="315"/>
      <c r="IS4" s="315"/>
      <c r="IT4" s="315"/>
    </row>
    <row r="5" spans="1:6" ht="21.75" customHeight="1">
      <c r="A5" s="196" t="s">
        <v>11</v>
      </c>
      <c r="B5" s="625" t="s">
        <v>409</v>
      </c>
      <c r="C5" s="625"/>
      <c r="D5" s="625"/>
      <c r="E5" s="625"/>
      <c r="F5" s="197">
        <v>610793</v>
      </c>
    </row>
    <row r="6" spans="1:6" ht="21.75" customHeight="1">
      <c r="A6" s="196" t="s">
        <v>12</v>
      </c>
      <c r="B6" s="626" t="s">
        <v>410</v>
      </c>
      <c r="C6" s="626"/>
      <c r="D6" s="626"/>
      <c r="E6" s="626"/>
      <c r="F6" s="197">
        <v>574302</v>
      </c>
    </row>
    <row r="7" spans="1:254" s="55" customFormat="1" ht="21.75" customHeight="1">
      <c r="A7" s="317" t="s">
        <v>24</v>
      </c>
      <c r="B7" s="627" t="s">
        <v>411</v>
      </c>
      <c r="C7" s="627"/>
      <c r="D7" s="627"/>
      <c r="E7" s="627"/>
      <c r="F7" s="198">
        <f>F5-F6</f>
        <v>36491</v>
      </c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8"/>
      <c r="DJ7" s="318"/>
      <c r="DK7" s="318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318"/>
      <c r="EF7" s="318"/>
      <c r="EG7" s="318"/>
      <c r="EH7" s="318"/>
      <c r="EI7" s="318"/>
      <c r="EJ7" s="318"/>
      <c r="EK7" s="318"/>
      <c r="EL7" s="318"/>
      <c r="EM7" s="318"/>
      <c r="EN7" s="318"/>
      <c r="EO7" s="318"/>
      <c r="EP7" s="318"/>
      <c r="EQ7" s="318"/>
      <c r="ER7" s="318"/>
      <c r="ES7" s="318"/>
      <c r="ET7" s="318"/>
      <c r="EU7" s="318"/>
      <c r="EV7" s="318"/>
      <c r="EW7" s="318"/>
      <c r="EX7" s="318"/>
      <c r="EY7" s="318"/>
      <c r="EZ7" s="318"/>
      <c r="FA7" s="318"/>
      <c r="FB7" s="318"/>
      <c r="FC7" s="318"/>
      <c r="FD7" s="318"/>
      <c r="FE7" s="318"/>
      <c r="FF7" s="318"/>
      <c r="FG7" s="318"/>
      <c r="FH7" s="318"/>
      <c r="FI7" s="318"/>
      <c r="FJ7" s="318"/>
      <c r="FK7" s="318"/>
      <c r="FL7" s="318"/>
      <c r="FM7" s="318"/>
      <c r="FN7" s="318"/>
      <c r="FO7" s="318"/>
      <c r="FP7" s="318"/>
      <c r="FQ7" s="318"/>
      <c r="FR7" s="318"/>
      <c r="FS7" s="318"/>
      <c r="FT7" s="318"/>
      <c r="FU7" s="318"/>
      <c r="FV7" s="318"/>
      <c r="FW7" s="318"/>
      <c r="FX7" s="318"/>
      <c r="FY7" s="318"/>
      <c r="FZ7" s="318"/>
      <c r="GA7" s="318"/>
      <c r="GB7" s="318"/>
      <c r="GC7" s="318"/>
      <c r="GD7" s="318"/>
      <c r="GE7" s="318"/>
      <c r="GF7" s="318"/>
      <c r="GG7" s="318"/>
      <c r="GH7" s="318"/>
      <c r="GI7" s="318"/>
      <c r="GJ7" s="318"/>
      <c r="GK7" s="318"/>
      <c r="GL7" s="318"/>
      <c r="GM7" s="318"/>
      <c r="GN7" s="318"/>
      <c r="GO7" s="318"/>
      <c r="GP7" s="318"/>
      <c r="GQ7" s="318"/>
      <c r="GR7" s="318"/>
      <c r="GS7" s="318"/>
      <c r="GT7" s="318"/>
      <c r="GU7" s="318"/>
      <c r="GV7" s="318"/>
      <c r="GW7" s="318"/>
      <c r="GX7" s="318"/>
      <c r="GY7" s="318"/>
      <c r="GZ7" s="318"/>
      <c r="HA7" s="318"/>
      <c r="HB7" s="318"/>
      <c r="HC7" s="318"/>
      <c r="HD7" s="318"/>
      <c r="HE7" s="318"/>
      <c r="HF7" s="318"/>
      <c r="HG7" s="318"/>
      <c r="HH7" s="318"/>
      <c r="HI7" s="318"/>
      <c r="HJ7" s="318"/>
      <c r="HK7" s="318"/>
      <c r="HL7" s="318"/>
      <c r="HM7" s="318"/>
      <c r="HN7" s="318"/>
      <c r="HO7" s="318"/>
      <c r="HP7" s="318"/>
      <c r="HQ7" s="318"/>
      <c r="HR7" s="318"/>
      <c r="HS7" s="318"/>
      <c r="HT7" s="318"/>
      <c r="HU7" s="318"/>
      <c r="HV7" s="318"/>
      <c r="HW7" s="318"/>
      <c r="HX7" s="318"/>
      <c r="HY7" s="318"/>
      <c r="HZ7" s="318"/>
      <c r="IA7" s="318"/>
      <c r="IB7" s="318"/>
      <c r="IC7" s="318"/>
      <c r="ID7" s="318"/>
      <c r="IE7" s="318"/>
      <c r="IF7" s="318"/>
      <c r="IG7" s="318"/>
      <c r="IH7" s="318"/>
      <c r="II7" s="318"/>
      <c r="IJ7" s="318"/>
      <c r="IK7" s="318"/>
      <c r="IL7" s="318"/>
      <c r="IM7" s="318"/>
      <c r="IN7" s="318"/>
      <c r="IO7" s="318"/>
      <c r="IP7" s="318"/>
      <c r="IQ7" s="318"/>
      <c r="IR7" s="318"/>
      <c r="IS7" s="318"/>
      <c r="IT7" s="318"/>
    </row>
    <row r="8" spans="1:6" ht="21.75" customHeight="1">
      <c r="A8" s="196" t="s">
        <v>33</v>
      </c>
      <c r="B8" s="626" t="s">
        <v>412</v>
      </c>
      <c r="C8" s="626"/>
      <c r="D8" s="626"/>
      <c r="E8" s="626"/>
      <c r="F8" s="197">
        <v>108009</v>
      </c>
    </row>
    <row r="9" spans="1:6" ht="21.75" customHeight="1">
      <c r="A9" s="196" t="s">
        <v>34</v>
      </c>
      <c r="B9" s="626" t="s">
        <v>413</v>
      </c>
      <c r="C9" s="626"/>
      <c r="D9" s="626"/>
      <c r="E9" s="626"/>
      <c r="F9" s="197">
        <v>95499</v>
      </c>
    </row>
    <row r="10" spans="1:254" s="55" customFormat="1" ht="21.75" customHeight="1">
      <c r="A10" s="317" t="s">
        <v>14</v>
      </c>
      <c r="B10" s="627" t="s">
        <v>414</v>
      </c>
      <c r="C10" s="627"/>
      <c r="D10" s="627"/>
      <c r="E10" s="627"/>
      <c r="F10" s="200">
        <f>F8-F9</f>
        <v>12510</v>
      </c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  <c r="EV10" s="318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8"/>
      <c r="FL10" s="318"/>
      <c r="FM10" s="318"/>
      <c r="FN10" s="318"/>
      <c r="FO10" s="318"/>
      <c r="FP10" s="318"/>
      <c r="FQ10" s="318"/>
      <c r="FR10" s="318"/>
      <c r="FS10" s="318"/>
      <c r="FT10" s="318"/>
      <c r="FU10" s="318"/>
      <c r="FV10" s="318"/>
      <c r="FW10" s="318"/>
      <c r="FX10" s="318"/>
      <c r="FY10" s="318"/>
      <c r="FZ10" s="318"/>
      <c r="GA10" s="318"/>
      <c r="GB10" s="318"/>
      <c r="GC10" s="318"/>
      <c r="GD10" s="318"/>
      <c r="GE10" s="318"/>
      <c r="GF10" s="318"/>
      <c r="GG10" s="318"/>
      <c r="GH10" s="318"/>
      <c r="GI10" s="318"/>
      <c r="GJ10" s="318"/>
      <c r="GK10" s="318"/>
      <c r="GL10" s="318"/>
      <c r="GM10" s="318"/>
      <c r="GN10" s="318"/>
      <c r="GO10" s="318"/>
      <c r="GP10" s="318"/>
      <c r="GQ10" s="318"/>
      <c r="GR10" s="318"/>
      <c r="GS10" s="318"/>
      <c r="GT10" s="318"/>
      <c r="GU10" s="318"/>
      <c r="GV10" s="318"/>
      <c r="GW10" s="318"/>
      <c r="GX10" s="318"/>
      <c r="GY10" s="318"/>
      <c r="GZ10" s="318"/>
      <c r="HA10" s="318"/>
      <c r="HB10" s="318"/>
      <c r="HC10" s="318"/>
      <c r="HD10" s="318"/>
      <c r="HE10" s="318"/>
      <c r="HF10" s="318"/>
      <c r="HG10" s="318"/>
      <c r="HH10" s="318"/>
      <c r="HI10" s="318"/>
      <c r="HJ10" s="318"/>
      <c r="HK10" s="318"/>
      <c r="HL10" s="318"/>
      <c r="HM10" s="318"/>
      <c r="HN10" s="318"/>
      <c r="HO10" s="318"/>
      <c r="HP10" s="318"/>
      <c r="HQ10" s="318"/>
      <c r="HR10" s="318"/>
      <c r="HS10" s="318"/>
      <c r="HT10" s="318"/>
      <c r="HU10" s="318"/>
      <c r="HV10" s="318"/>
      <c r="HW10" s="318"/>
      <c r="HX10" s="318"/>
      <c r="HY10" s="318"/>
      <c r="HZ10" s="318"/>
      <c r="IA10" s="318"/>
      <c r="IB10" s="318"/>
      <c r="IC10" s="318"/>
      <c r="ID10" s="318"/>
      <c r="IE10" s="318"/>
      <c r="IF10" s="318"/>
      <c r="IG10" s="318"/>
      <c r="IH10" s="318"/>
      <c r="II10" s="318"/>
      <c r="IJ10" s="318"/>
      <c r="IK10" s="318"/>
      <c r="IL10" s="318"/>
      <c r="IM10" s="318"/>
      <c r="IN10" s="318"/>
      <c r="IO10" s="318"/>
      <c r="IP10" s="318"/>
      <c r="IQ10" s="318"/>
      <c r="IR10" s="318"/>
      <c r="IS10" s="318"/>
      <c r="IT10" s="318"/>
    </row>
    <row r="11" spans="1:254" s="55" customFormat="1" ht="21.75" customHeight="1">
      <c r="A11" s="317" t="s">
        <v>415</v>
      </c>
      <c r="B11" s="627" t="s">
        <v>416</v>
      </c>
      <c r="C11" s="627"/>
      <c r="D11" s="627"/>
      <c r="E11" s="627"/>
      <c r="F11" s="200">
        <f>F7+F10</f>
        <v>49001</v>
      </c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8"/>
      <c r="EB11" s="318"/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8"/>
      <c r="EP11" s="318"/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8"/>
      <c r="FF11" s="318"/>
      <c r="FG11" s="318"/>
      <c r="FH11" s="318"/>
      <c r="FI11" s="318"/>
      <c r="FJ11" s="318"/>
      <c r="FK11" s="318"/>
      <c r="FL11" s="318"/>
      <c r="FM11" s="318"/>
      <c r="FN11" s="318"/>
      <c r="FO11" s="318"/>
      <c r="FP11" s="318"/>
      <c r="FQ11" s="318"/>
      <c r="FR11" s="318"/>
      <c r="FS11" s="318"/>
      <c r="FT11" s="318"/>
      <c r="FU11" s="318"/>
      <c r="FV11" s="318"/>
      <c r="FW11" s="318"/>
      <c r="FX11" s="318"/>
      <c r="FY11" s="318"/>
      <c r="FZ11" s="318"/>
      <c r="GA11" s="318"/>
      <c r="GB11" s="318"/>
      <c r="GC11" s="318"/>
      <c r="GD11" s="318"/>
      <c r="GE11" s="318"/>
      <c r="GF11" s="318"/>
      <c r="GG11" s="318"/>
      <c r="GH11" s="318"/>
      <c r="GI11" s="318"/>
      <c r="GJ11" s="318"/>
      <c r="GK11" s="318"/>
      <c r="GL11" s="318"/>
      <c r="GM11" s="318"/>
      <c r="GN11" s="318"/>
      <c r="GO11" s="318"/>
      <c r="GP11" s="318"/>
      <c r="GQ11" s="318"/>
      <c r="GR11" s="318"/>
      <c r="GS11" s="318"/>
      <c r="GT11" s="318"/>
      <c r="GU11" s="318"/>
      <c r="GV11" s="318"/>
      <c r="GW11" s="318"/>
      <c r="GX11" s="318"/>
      <c r="GY11" s="318"/>
      <c r="GZ11" s="318"/>
      <c r="HA11" s="318"/>
      <c r="HB11" s="318"/>
      <c r="HC11" s="318"/>
      <c r="HD11" s="318"/>
      <c r="HE11" s="318"/>
      <c r="HF11" s="318"/>
      <c r="HG11" s="318"/>
      <c r="HH11" s="318"/>
      <c r="HI11" s="318"/>
      <c r="HJ11" s="318"/>
      <c r="HK11" s="318"/>
      <c r="HL11" s="318"/>
      <c r="HM11" s="318"/>
      <c r="HN11" s="318"/>
      <c r="HO11" s="318"/>
      <c r="HP11" s="318"/>
      <c r="HQ11" s="318"/>
      <c r="HR11" s="318"/>
      <c r="HS11" s="318"/>
      <c r="HT11" s="318"/>
      <c r="HU11" s="318"/>
      <c r="HV11" s="318"/>
      <c r="HW11" s="318"/>
      <c r="HX11" s="318"/>
      <c r="HY11" s="318"/>
      <c r="HZ11" s="318"/>
      <c r="IA11" s="318"/>
      <c r="IB11" s="318"/>
      <c r="IC11" s="318"/>
      <c r="ID11" s="318"/>
      <c r="IE11" s="318"/>
      <c r="IF11" s="318"/>
      <c r="IG11" s="318"/>
      <c r="IH11" s="318"/>
      <c r="II11" s="318"/>
      <c r="IJ11" s="318"/>
      <c r="IK11" s="318"/>
      <c r="IL11" s="318"/>
      <c r="IM11" s="318"/>
      <c r="IN11" s="318"/>
      <c r="IO11" s="318"/>
      <c r="IP11" s="318"/>
      <c r="IQ11" s="318"/>
      <c r="IR11" s="318"/>
      <c r="IS11" s="318"/>
      <c r="IT11" s="318"/>
    </row>
    <row r="12" spans="1:6" ht="21.75" customHeight="1">
      <c r="A12" s="196">
        <v>5</v>
      </c>
      <c r="B12" s="626" t="s">
        <v>417</v>
      </c>
      <c r="C12" s="626"/>
      <c r="D12" s="626"/>
      <c r="E12" s="626"/>
      <c r="F12" s="197">
        <v>0</v>
      </c>
    </row>
    <row r="13" spans="1:6" ht="21.75" customHeight="1">
      <c r="A13" s="196" t="s">
        <v>38</v>
      </c>
      <c r="B13" s="626" t="s">
        <v>418</v>
      </c>
      <c r="C13" s="626"/>
      <c r="D13" s="626"/>
      <c r="E13" s="626"/>
      <c r="F13" s="197">
        <v>0</v>
      </c>
    </row>
    <row r="14" spans="1:254" s="55" customFormat="1" ht="21.75" customHeight="1">
      <c r="A14" s="317" t="s">
        <v>15</v>
      </c>
      <c r="B14" s="627" t="s">
        <v>419</v>
      </c>
      <c r="C14" s="627"/>
      <c r="D14" s="627"/>
      <c r="E14" s="627"/>
      <c r="F14" s="198">
        <v>0</v>
      </c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8"/>
      <c r="FL14" s="318"/>
      <c r="FM14" s="318"/>
      <c r="FN14" s="318"/>
      <c r="FO14" s="318"/>
      <c r="FP14" s="318"/>
      <c r="FQ14" s="318"/>
      <c r="FR14" s="318"/>
      <c r="FS14" s="318"/>
      <c r="FT14" s="318"/>
      <c r="FU14" s="318"/>
      <c r="FV14" s="318"/>
      <c r="FW14" s="318"/>
      <c r="FX14" s="318"/>
      <c r="FY14" s="318"/>
      <c r="FZ14" s="318"/>
      <c r="GA14" s="318"/>
      <c r="GB14" s="318"/>
      <c r="GC14" s="318"/>
      <c r="GD14" s="318"/>
      <c r="GE14" s="318"/>
      <c r="GF14" s="318"/>
      <c r="GG14" s="318"/>
      <c r="GH14" s="318"/>
      <c r="GI14" s="318"/>
      <c r="GJ14" s="318"/>
      <c r="GK14" s="318"/>
      <c r="GL14" s="318"/>
      <c r="GM14" s="318"/>
      <c r="GN14" s="318"/>
      <c r="GO14" s="318"/>
      <c r="GP14" s="318"/>
      <c r="GQ14" s="318"/>
      <c r="GR14" s="318"/>
      <c r="GS14" s="318"/>
      <c r="GT14" s="318"/>
      <c r="GU14" s="318"/>
      <c r="GV14" s="318"/>
      <c r="GW14" s="318"/>
      <c r="GX14" s="318"/>
      <c r="GY14" s="318"/>
      <c r="GZ14" s="318"/>
      <c r="HA14" s="318"/>
      <c r="HB14" s="318"/>
      <c r="HC14" s="318"/>
      <c r="HD14" s="318"/>
      <c r="HE14" s="318"/>
      <c r="HF14" s="318"/>
      <c r="HG14" s="318"/>
      <c r="HH14" s="318"/>
      <c r="HI14" s="318"/>
      <c r="HJ14" s="318"/>
      <c r="HK14" s="318"/>
      <c r="HL14" s="318"/>
      <c r="HM14" s="318"/>
      <c r="HN14" s="318"/>
      <c r="HO14" s="318"/>
      <c r="HP14" s="318"/>
      <c r="HQ14" s="318"/>
      <c r="HR14" s="318"/>
      <c r="HS14" s="318"/>
      <c r="HT14" s="318"/>
      <c r="HU14" s="318"/>
      <c r="HV14" s="318"/>
      <c r="HW14" s="318"/>
      <c r="HX14" s="318"/>
      <c r="HY14" s="318"/>
      <c r="HZ14" s="318"/>
      <c r="IA14" s="318"/>
      <c r="IB14" s="318"/>
      <c r="IC14" s="318"/>
      <c r="ID14" s="318"/>
      <c r="IE14" s="318"/>
      <c r="IF14" s="318"/>
      <c r="IG14" s="318"/>
      <c r="IH14" s="318"/>
      <c r="II14" s="318"/>
      <c r="IJ14" s="318"/>
      <c r="IK14" s="318"/>
      <c r="IL14" s="318"/>
      <c r="IM14" s="318"/>
      <c r="IN14" s="318"/>
      <c r="IO14" s="318"/>
      <c r="IP14" s="318"/>
      <c r="IQ14" s="318"/>
      <c r="IR14" s="318"/>
      <c r="IS14" s="318"/>
      <c r="IT14" s="318"/>
    </row>
    <row r="15" spans="1:6" ht="21.75" customHeight="1">
      <c r="A15" s="196" t="s">
        <v>39</v>
      </c>
      <c r="B15" s="626" t="s">
        <v>421</v>
      </c>
      <c r="C15" s="626"/>
      <c r="D15" s="626"/>
      <c r="E15" s="626"/>
      <c r="F15" s="197">
        <v>0</v>
      </c>
    </row>
    <row r="16" spans="1:6" ht="21.75" customHeight="1">
      <c r="A16" s="199" t="s">
        <v>64</v>
      </c>
      <c r="B16" s="626" t="s">
        <v>422</v>
      </c>
      <c r="C16" s="626"/>
      <c r="D16" s="626"/>
      <c r="E16" s="626"/>
      <c r="F16" s="197">
        <v>0</v>
      </c>
    </row>
    <row r="17" spans="1:254" s="55" customFormat="1" ht="21.75" customHeight="1">
      <c r="A17" s="319" t="s">
        <v>201</v>
      </c>
      <c r="B17" s="627" t="s">
        <v>423</v>
      </c>
      <c r="C17" s="627"/>
      <c r="D17" s="627"/>
      <c r="E17" s="627"/>
      <c r="F17" s="198">
        <v>0</v>
      </c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  <c r="DR17" s="318"/>
      <c r="DS17" s="318"/>
      <c r="DT17" s="318"/>
      <c r="DU17" s="318"/>
      <c r="DV17" s="318"/>
      <c r="DW17" s="318"/>
      <c r="DX17" s="318"/>
      <c r="DY17" s="318"/>
      <c r="DZ17" s="318"/>
      <c r="EA17" s="318"/>
      <c r="EB17" s="318"/>
      <c r="EC17" s="318"/>
      <c r="ED17" s="318"/>
      <c r="EE17" s="318"/>
      <c r="EF17" s="318"/>
      <c r="EG17" s="318"/>
      <c r="EH17" s="318"/>
      <c r="EI17" s="318"/>
      <c r="EJ17" s="318"/>
      <c r="EK17" s="318"/>
      <c r="EL17" s="318"/>
      <c r="EM17" s="318"/>
      <c r="EN17" s="318"/>
      <c r="EO17" s="318"/>
      <c r="EP17" s="318"/>
      <c r="EQ17" s="318"/>
      <c r="ER17" s="318"/>
      <c r="ES17" s="318"/>
      <c r="ET17" s="318"/>
      <c r="EU17" s="318"/>
      <c r="EV17" s="318"/>
      <c r="EW17" s="318"/>
      <c r="EX17" s="318"/>
      <c r="EY17" s="318"/>
      <c r="EZ17" s="318"/>
      <c r="FA17" s="318"/>
      <c r="FB17" s="318"/>
      <c r="FC17" s="318"/>
      <c r="FD17" s="318"/>
      <c r="FE17" s="318"/>
      <c r="FF17" s="318"/>
      <c r="FG17" s="318"/>
      <c r="FH17" s="318"/>
      <c r="FI17" s="318"/>
      <c r="FJ17" s="318"/>
      <c r="FK17" s="318"/>
      <c r="FL17" s="318"/>
      <c r="FM17" s="318"/>
      <c r="FN17" s="318"/>
      <c r="FO17" s="318"/>
      <c r="FP17" s="318"/>
      <c r="FQ17" s="318"/>
      <c r="FR17" s="318"/>
      <c r="FS17" s="318"/>
      <c r="FT17" s="318"/>
      <c r="FU17" s="318"/>
      <c r="FV17" s="318"/>
      <c r="FW17" s="318"/>
      <c r="FX17" s="318"/>
      <c r="FY17" s="318"/>
      <c r="FZ17" s="318"/>
      <c r="GA17" s="318"/>
      <c r="GB17" s="318"/>
      <c r="GC17" s="318"/>
      <c r="GD17" s="318"/>
      <c r="GE17" s="318"/>
      <c r="GF17" s="318"/>
      <c r="GG17" s="318"/>
      <c r="GH17" s="318"/>
      <c r="GI17" s="318"/>
      <c r="GJ17" s="318"/>
      <c r="GK17" s="318"/>
      <c r="GL17" s="318"/>
      <c r="GM17" s="318"/>
      <c r="GN17" s="318"/>
      <c r="GO17" s="318"/>
      <c r="GP17" s="318"/>
      <c r="GQ17" s="318"/>
      <c r="GR17" s="318"/>
      <c r="GS17" s="318"/>
      <c r="GT17" s="318"/>
      <c r="GU17" s="318"/>
      <c r="GV17" s="318"/>
      <c r="GW17" s="318"/>
      <c r="GX17" s="318"/>
      <c r="GY17" s="318"/>
      <c r="GZ17" s="318"/>
      <c r="HA17" s="318"/>
      <c r="HB17" s="318"/>
      <c r="HC17" s="318"/>
      <c r="HD17" s="318"/>
      <c r="HE17" s="318"/>
      <c r="HF17" s="318"/>
      <c r="HG17" s="318"/>
      <c r="HH17" s="318"/>
      <c r="HI17" s="318"/>
      <c r="HJ17" s="318"/>
      <c r="HK17" s="318"/>
      <c r="HL17" s="318"/>
      <c r="HM17" s="318"/>
      <c r="HN17" s="318"/>
      <c r="HO17" s="318"/>
      <c r="HP17" s="318"/>
      <c r="HQ17" s="318"/>
      <c r="HR17" s="318"/>
      <c r="HS17" s="318"/>
      <c r="HT17" s="318"/>
      <c r="HU17" s="318"/>
      <c r="HV17" s="318"/>
      <c r="HW17" s="318"/>
      <c r="HX17" s="318"/>
      <c r="HY17" s="318"/>
      <c r="HZ17" s="318"/>
      <c r="IA17" s="318"/>
      <c r="IB17" s="318"/>
      <c r="IC17" s="318"/>
      <c r="ID17" s="318"/>
      <c r="IE17" s="318"/>
      <c r="IF17" s="318"/>
      <c r="IG17" s="318"/>
      <c r="IH17" s="318"/>
      <c r="II17" s="318"/>
      <c r="IJ17" s="318"/>
      <c r="IK17" s="318"/>
      <c r="IL17" s="318"/>
      <c r="IM17" s="318"/>
      <c r="IN17" s="318"/>
      <c r="IO17" s="318"/>
      <c r="IP17" s="318"/>
      <c r="IQ17" s="318"/>
      <c r="IR17" s="318"/>
      <c r="IS17" s="318"/>
      <c r="IT17" s="318"/>
    </row>
    <row r="18" spans="1:254" s="55" customFormat="1" ht="21.75" customHeight="1">
      <c r="A18" s="319" t="s">
        <v>424</v>
      </c>
      <c r="B18" s="627" t="s">
        <v>425</v>
      </c>
      <c r="C18" s="627"/>
      <c r="D18" s="627"/>
      <c r="E18" s="627"/>
      <c r="F18" s="200">
        <v>0</v>
      </c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8"/>
      <c r="DX18" s="318"/>
      <c r="DY18" s="318"/>
      <c r="DZ18" s="318"/>
      <c r="EA18" s="318"/>
      <c r="EB18" s="318"/>
      <c r="EC18" s="318"/>
      <c r="ED18" s="318"/>
      <c r="EE18" s="318"/>
      <c r="EF18" s="318"/>
      <c r="EG18" s="318"/>
      <c r="EH18" s="318"/>
      <c r="EI18" s="318"/>
      <c r="EJ18" s="318"/>
      <c r="EK18" s="318"/>
      <c r="EL18" s="318"/>
      <c r="EM18" s="318"/>
      <c r="EN18" s="318"/>
      <c r="EO18" s="318"/>
      <c r="EP18" s="318"/>
      <c r="EQ18" s="318"/>
      <c r="ER18" s="318"/>
      <c r="ES18" s="318"/>
      <c r="ET18" s="318"/>
      <c r="EU18" s="318"/>
      <c r="EV18" s="318"/>
      <c r="EW18" s="318"/>
      <c r="EX18" s="318"/>
      <c r="EY18" s="318"/>
      <c r="EZ18" s="318"/>
      <c r="FA18" s="318"/>
      <c r="FB18" s="318"/>
      <c r="FC18" s="318"/>
      <c r="FD18" s="318"/>
      <c r="FE18" s="318"/>
      <c r="FF18" s="318"/>
      <c r="FG18" s="318"/>
      <c r="FH18" s="318"/>
      <c r="FI18" s="318"/>
      <c r="FJ18" s="318"/>
      <c r="FK18" s="318"/>
      <c r="FL18" s="318"/>
      <c r="FM18" s="318"/>
      <c r="FN18" s="318"/>
      <c r="FO18" s="318"/>
      <c r="FP18" s="318"/>
      <c r="FQ18" s="318"/>
      <c r="FR18" s="318"/>
      <c r="FS18" s="318"/>
      <c r="FT18" s="318"/>
      <c r="FU18" s="318"/>
      <c r="FV18" s="318"/>
      <c r="FW18" s="318"/>
      <c r="FX18" s="318"/>
      <c r="FY18" s="318"/>
      <c r="FZ18" s="318"/>
      <c r="GA18" s="318"/>
      <c r="GB18" s="318"/>
      <c r="GC18" s="318"/>
      <c r="GD18" s="318"/>
      <c r="GE18" s="318"/>
      <c r="GF18" s="318"/>
      <c r="GG18" s="318"/>
      <c r="GH18" s="318"/>
      <c r="GI18" s="318"/>
      <c r="GJ18" s="318"/>
      <c r="GK18" s="318"/>
      <c r="GL18" s="318"/>
      <c r="GM18" s="318"/>
      <c r="GN18" s="318"/>
      <c r="GO18" s="318"/>
      <c r="GP18" s="318"/>
      <c r="GQ18" s="318"/>
      <c r="GR18" s="318"/>
      <c r="GS18" s="318"/>
      <c r="GT18" s="318"/>
      <c r="GU18" s="318"/>
      <c r="GV18" s="318"/>
      <c r="GW18" s="318"/>
      <c r="GX18" s="318"/>
      <c r="GY18" s="318"/>
      <c r="GZ18" s="318"/>
      <c r="HA18" s="318"/>
      <c r="HB18" s="318"/>
      <c r="HC18" s="318"/>
      <c r="HD18" s="318"/>
      <c r="HE18" s="318"/>
      <c r="HF18" s="318"/>
      <c r="HG18" s="318"/>
      <c r="HH18" s="318"/>
      <c r="HI18" s="318"/>
      <c r="HJ18" s="318"/>
      <c r="HK18" s="318"/>
      <c r="HL18" s="318"/>
      <c r="HM18" s="318"/>
      <c r="HN18" s="318"/>
      <c r="HO18" s="318"/>
      <c r="HP18" s="318"/>
      <c r="HQ18" s="318"/>
      <c r="HR18" s="318"/>
      <c r="HS18" s="318"/>
      <c r="HT18" s="318"/>
      <c r="HU18" s="318"/>
      <c r="HV18" s="318"/>
      <c r="HW18" s="318"/>
      <c r="HX18" s="318"/>
      <c r="HY18" s="318"/>
      <c r="HZ18" s="318"/>
      <c r="IA18" s="318"/>
      <c r="IB18" s="318"/>
      <c r="IC18" s="318"/>
      <c r="ID18" s="318"/>
      <c r="IE18" s="318"/>
      <c r="IF18" s="318"/>
      <c r="IG18" s="318"/>
      <c r="IH18" s="318"/>
      <c r="II18" s="318"/>
      <c r="IJ18" s="318"/>
      <c r="IK18" s="318"/>
      <c r="IL18" s="318"/>
      <c r="IM18" s="318"/>
      <c r="IN18" s="318"/>
      <c r="IO18" s="318"/>
      <c r="IP18" s="318"/>
      <c r="IQ18" s="318"/>
      <c r="IR18" s="318"/>
      <c r="IS18" s="318"/>
      <c r="IT18" s="318"/>
    </row>
    <row r="19" spans="1:254" s="55" customFormat="1" ht="21.75" customHeight="1">
      <c r="A19" s="319" t="s">
        <v>384</v>
      </c>
      <c r="B19" s="627" t="s">
        <v>426</v>
      </c>
      <c r="C19" s="627"/>
      <c r="D19" s="627"/>
      <c r="E19" s="627"/>
      <c r="F19" s="200">
        <f>F11+F18</f>
        <v>49001</v>
      </c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  <c r="DX19" s="318"/>
      <c r="DY19" s="318"/>
      <c r="DZ19" s="318"/>
      <c r="EA19" s="318"/>
      <c r="EB19" s="318"/>
      <c r="EC19" s="318"/>
      <c r="ED19" s="318"/>
      <c r="EE19" s="318"/>
      <c r="EF19" s="318"/>
      <c r="EG19" s="318"/>
      <c r="EH19" s="318"/>
      <c r="EI19" s="318"/>
      <c r="EJ19" s="318"/>
      <c r="EK19" s="318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  <c r="EV19" s="318"/>
      <c r="EW19" s="318"/>
      <c r="EX19" s="318"/>
      <c r="EY19" s="318"/>
      <c r="EZ19" s="318"/>
      <c r="FA19" s="318"/>
      <c r="FB19" s="318"/>
      <c r="FC19" s="318"/>
      <c r="FD19" s="318"/>
      <c r="FE19" s="318"/>
      <c r="FF19" s="318"/>
      <c r="FG19" s="318"/>
      <c r="FH19" s="318"/>
      <c r="FI19" s="318"/>
      <c r="FJ19" s="318"/>
      <c r="FK19" s="318"/>
      <c r="FL19" s="318"/>
      <c r="FM19" s="318"/>
      <c r="FN19" s="318"/>
      <c r="FO19" s="318"/>
      <c r="FP19" s="318"/>
      <c r="FQ19" s="318"/>
      <c r="FR19" s="318"/>
      <c r="FS19" s="318"/>
      <c r="FT19" s="318"/>
      <c r="FU19" s="318"/>
      <c r="FV19" s="318"/>
      <c r="FW19" s="318"/>
      <c r="FX19" s="318"/>
      <c r="FY19" s="318"/>
      <c r="FZ19" s="318"/>
      <c r="GA19" s="318"/>
      <c r="GB19" s="318"/>
      <c r="GC19" s="318"/>
      <c r="GD19" s="318"/>
      <c r="GE19" s="318"/>
      <c r="GF19" s="318"/>
      <c r="GG19" s="318"/>
      <c r="GH19" s="318"/>
      <c r="GI19" s="318"/>
      <c r="GJ19" s="318"/>
      <c r="GK19" s="318"/>
      <c r="GL19" s="318"/>
      <c r="GM19" s="318"/>
      <c r="GN19" s="318"/>
      <c r="GO19" s="318"/>
      <c r="GP19" s="318"/>
      <c r="GQ19" s="318"/>
      <c r="GR19" s="318"/>
      <c r="GS19" s="318"/>
      <c r="GT19" s="318"/>
      <c r="GU19" s="318"/>
      <c r="GV19" s="318"/>
      <c r="GW19" s="318"/>
      <c r="GX19" s="318"/>
      <c r="GY19" s="318"/>
      <c r="GZ19" s="318"/>
      <c r="HA19" s="318"/>
      <c r="HB19" s="318"/>
      <c r="HC19" s="318"/>
      <c r="HD19" s="318"/>
      <c r="HE19" s="318"/>
      <c r="HF19" s="318"/>
      <c r="HG19" s="318"/>
      <c r="HH19" s="318"/>
      <c r="HI19" s="318"/>
      <c r="HJ19" s="318"/>
      <c r="HK19" s="318"/>
      <c r="HL19" s="318"/>
      <c r="HM19" s="318"/>
      <c r="HN19" s="318"/>
      <c r="HO19" s="318"/>
      <c r="HP19" s="318"/>
      <c r="HQ19" s="318"/>
      <c r="HR19" s="318"/>
      <c r="HS19" s="318"/>
      <c r="HT19" s="318"/>
      <c r="HU19" s="318"/>
      <c r="HV19" s="318"/>
      <c r="HW19" s="318"/>
      <c r="HX19" s="318"/>
      <c r="HY19" s="318"/>
      <c r="HZ19" s="318"/>
      <c r="IA19" s="318"/>
      <c r="IB19" s="318"/>
      <c r="IC19" s="318"/>
      <c r="ID19" s="318"/>
      <c r="IE19" s="318"/>
      <c r="IF19" s="318"/>
      <c r="IG19" s="318"/>
      <c r="IH19" s="318"/>
      <c r="II19" s="318"/>
      <c r="IJ19" s="318"/>
      <c r="IK19" s="318"/>
      <c r="IL19" s="318"/>
      <c r="IM19" s="318"/>
      <c r="IN19" s="318"/>
      <c r="IO19" s="318"/>
      <c r="IP19" s="318"/>
      <c r="IQ19" s="318"/>
      <c r="IR19" s="318"/>
      <c r="IS19" s="318"/>
      <c r="IT19" s="318"/>
    </row>
    <row r="20" spans="1:254" s="55" customFormat="1" ht="35.25" customHeight="1">
      <c r="A20" s="319" t="s">
        <v>389</v>
      </c>
      <c r="B20" s="630" t="s">
        <v>427</v>
      </c>
      <c r="C20" s="631"/>
      <c r="D20" s="631"/>
      <c r="E20" s="632"/>
      <c r="F20" s="200">
        <v>49001</v>
      </c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  <c r="DR20" s="318"/>
      <c r="DS20" s="318"/>
      <c r="DT20" s="318"/>
      <c r="DU20" s="318"/>
      <c r="DV20" s="318"/>
      <c r="DW20" s="318"/>
      <c r="DX20" s="318"/>
      <c r="DY20" s="318"/>
      <c r="DZ20" s="318"/>
      <c r="EA20" s="318"/>
      <c r="EB20" s="318"/>
      <c r="EC20" s="318"/>
      <c r="ED20" s="318"/>
      <c r="EE20" s="318"/>
      <c r="EF20" s="318"/>
      <c r="EG20" s="318"/>
      <c r="EH20" s="318"/>
      <c r="EI20" s="318"/>
      <c r="EJ20" s="318"/>
      <c r="EK20" s="318"/>
      <c r="EL20" s="318"/>
      <c r="EM20" s="318"/>
      <c r="EN20" s="318"/>
      <c r="EO20" s="318"/>
      <c r="EP20" s="318"/>
      <c r="EQ20" s="318"/>
      <c r="ER20" s="318"/>
      <c r="ES20" s="318"/>
      <c r="ET20" s="318"/>
      <c r="EU20" s="318"/>
      <c r="EV20" s="318"/>
      <c r="EW20" s="318"/>
      <c r="EX20" s="318"/>
      <c r="EY20" s="318"/>
      <c r="EZ20" s="318"/>
      <c r="FA20" s="318"/>
      <c r="FB20" s="318"/>
      <c r="FC20" s="318"/>
      <c r="FD20" s="318"/>
      <c r="FE20" s="318"/>
      <c r="FF20" s="318"/>
      <c r="FG20" s="318"/>
      <c r="FH20" s="318"/>
      <c r="FI20" s="318"/>
      <c r="FJ20" s="318"/>
      <c r="FK20" s="318"/>
      <c r="FL20" s="318"/>
      <c r="FM20" s="318"/>
      <c r="FN20" s="318"/>
      <c r="FO20" s="318"/>
      <c r="FP20" s="318"/>
      <c r="FQ20" s="318"/>
      <c r="FR20" s="318"/>
      <c r="FS20" s="318"/>
      <c r="FT20" s="318"/>
      <c r="FU20" s="318"/>
      <c r="FV20" s="318"/>
      <c r="FW20" s="318"/>
      <c r="FX20" s="318"/>
      <c r="FY20" s="318"/>
      <c r="FZ20" s="318"/>
      <c r="GA20" s="318"/>
      <c r="GB20" s="318"/>
      <c r="GC20" s="318"/>
      <c r="GD20" s="318"/>
      <c r="GE20" s="318"/>
      <c r="GF20" s="318"/>
      <c r="GG20" s="318"/>
      <c r="GH20" s="318"/>
      <c r="GI20" s="318"/>
      <c r="GJ20" s="318"/>
      <c r="GK20" s="318"/>
      <c r="GL20" s="318"/>
      <c r="GM20" s="318"/>
      <c r="GN20" s="318"/>
      <c r="GO20" s="318"/>
      <c r="GP20" s="318"/>
      <c r="GQ20" s="318"/>
      <c r="GR20" s="318"/>
      <c r="GS20" s="318"/>
      <c r="GT20" s="318"/>
      <c r="GU20" s="318"/>
      <c r="GV20" s="318"/>
      <c r="GW20" s="318"/>
      <c r="GX20" s="318"/>
      <c r="GY20" s="318"/>
      <c r="GZ20" s="318"/>
      <c r="HA20" s="318"/>
      <c r="HB20" s="318"/>
      <c r="HC20" s="318"/>
      <c r="HD20" s="318"/>
      <c r="HE20" s="318"/>
      <c r="HF20" s="318"/>
      <c r="HG20" s="318"/>
      <c r="HH20" s="318"/>
      <c r="HI20" s="318"/>
      <c r="HJ20" s="318"/>
      <c r="HK20" s="318"/>
      <c r="HL20" s="318"/>
      <c r="HM20" s="318"/>
      <c r="HN20" s="318"/>
      <c r="HO20" s="318"/>
      <c r="HP20" s="318"/>
      <c r="HQ20" s="318"/>
      <c r="HR20" s="318"/>
      <c r="HS20" s="318"/>
      <c r="HT20" s="318"/>
      <c r="HU20" s="318"/>
      <c r="HV20" s="318"/>
      <c r="HW20" s="318"/>
      <c r="HX20" s="318"/>
      <c r="HY20" s="318"/>
      <c r="HZ20" s="318"/>
      <c r="IA20" s="318"/>
      <c r="IB20" s="318"/>
      <c r="IC20" s="318"/>
      <c r="ID20" s="318"/>
      <c r="IE20" s="318"/>
      <c r="IF20" s="318"/>
      <c r="IG20" s="318"/>
      <c r="IH20" s="318"/>
      <c r="II20" s="318"/>
      <c r="IJ20" s="318"/>
      <c r="IK20" s="318"/>
      <c r="IL20" s="318"/>
      <c r="IM20" s="318"/>
      <c r="IN20" s="318"/>
      <c r="IO20" s="318"/>
      <c r="IP20" s="318"/>
      <c r="IQ20" s="318"/>
      <c r="IR20" s="318"/>
      <c r="IS20" s="318"/>
      <c r="IT20" s="318"/>
    </row>
    <row r="21" spans="1:254" s="55" customFormat="1" ht="24" customHeight="1">
      <c r="A21" s="319" t="s">
        <v>391</v>
      </c>
      <c r="B21" s="627" t="s">
        <v>428</v>
      </c>
      <c r="C21" s="627"/>
      <c r="D21" s="627"/>
      <c r="E21" s="627"/>
      <c r="F21" s="200">
        <v>0</v>
      </c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8"/>
      <c r="EZ21" s="318"/>
      <c r="FA21" s="318"/>
      <c r="FB21" s="318"/>
      <c r="FC21" s="318"/>
      <c r="FD21" s="318"/>
      <c r="FE21" s="318"/>
      <c r="FF21" s="318"/>
      <c r="FG21" s="318"/>
      <c r="FH21" s="318"/>
      <c r="FI21" s="318"/>
      <c r="FJ21" s="318"/>
      <c r="FK21" s="318"/>
      <c r="FL21" s="318"/>
      <c r="FM21" s="318"/>
      <c r="FN21" s="318"/>
      <c r="FO21" s="318"/>
      <c r="FP21" s="318"/>
      <c r="FQ21" s="318"/>
      <c r="FR21" s="318"/>
      <c r="FS21" s="318"/>
      <c r="FT21" s="318"/>
      <c r="FU21" s="318"/>
      <c r="FV21" s="318"/>
      <c r="FW21" s="318"/>
      <c r="FX21" s="318"/>
      <c r="FY21" s="318"/>
      <c r="FZ21" s="318"/>
      <c r="GA21" s="318"/>
      <c r="GB21" s="318"/>
      <c r="GC21" s="318"/>
      <c r="GD21" s="318"/>
      <c r="GE21" s="318"/>
      <c r="GF21" s="318"/>
      <c r="GG21" s="318"/>
      <c r="GH21" s="318"/>
      <c r="GI21" s="318"/>
      <c r="GJ21" s="318"/>
      <c r="GK21" s="318"/>
      <c r="GL21" s="318"/>
      <c r="GM21" s="318"/>
      <c r="GN21" s="318"/>
      <c r="GO21" s="318"/>
      <c r="GP21" s="318"/>
      <c r="GQ21" s="318"/>
      <c r="GR21" s="318"/>
      <c r="GS21" s="318"/>
      <c r="GT21" s="318"/>
      <c r="GU21" s="318"/>
      <c r="GV21" s="318"/>
      <c r="GW21" s="318"/>
      <c r="GX21" s="318"/>
      <c r="GY21" s="318"/>
      <c r="GZ21" s="318"/>
      <c r="HA21" s="318"/>
      <c r="HB21" s="318"/>
      <c r="HC21" s="318"/>
      <c r="HD21" s="318"/>
      <c r="HE21" s="318"/>
      <c r="HF21" s="318"/>
      <c r="HG21" s="318"/>
      <c r="HH21" s="318"/>
      <c r="HI21" s="318"/>
      <c r="HJ21" s="318"/>
      <c r="HK21" s="318"/>
      <c r="HL21" s="318"/>
      <c r="HM21" s="318"/>
      <c r="HN21" s="318"/>
      <c r="HO21" s="318"/>
      <c r="HP21" s="318"/>
      <c r="HQ21" s="318"/>
      <c r="HR21" s="318"/>
      <c r="HS21" s="318"/>
      <c r="HT21" s="318"/>
      <c r="HU21" s="318"/>
      <c r="HV21" s="318"/>
      <c r="HW21" s="318"/>
      <c r="HX21" s="318"/>
      <c r="HY21" s="318"/>
      <c r="HZ21" s="318"/>
      <c r="IA21" s="318"/>
      <c r="IB21" s="318"/>
      <c r="IC21" s="318"/>
      <c r="ID21" s="318"/>
      <c r="IE21" s="318"/>
      <c r="IF21" s="318"/>
      <c r="IG21" s="318"/>
      <c r="IH21" s="318"/>
      <c r="II21" s="318"/>
      <c r="IJ21" s="318"/>
      <c r="IK21" s="318"/>
      <c r="IL21" s="318"/>
      <c r="IM21" s="318"/>
      <c r="IN21" s="318"/>
      <c r="IO21" s="318"/>
      <c r="IP21" s="318"/>
      <c r="IQ21" s="318"/>
      <c r="IR21" s="318"/>
      <c r="IS21" s="318"/>
      <c r="IT21" s="318"/>
    </row>
    <row r="22" spans="1:254" s="55" customFormat="1" ht="37.5" customHeight="1">
      <c r="A22" s="317" t="s">
        <v>393</v>
      </c>
      <c r="B22" s="630" t="s">
        <v>6</v>
      </c>
      <c r="C22" s="631"/>
      <c r="D22" s="631"/>
      <c r="E22" s="632"/>
      <c r="F22" s="200">
        <v>0</v>
      </c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  <c r="DX22" s="318"/>
      <c r="DY22" s="318"/>
      <c r="DZ22" s="318"/>
      <c r="EA22" s="318"/>
      <c r="EB22" s="318"/>
      <c r="EC22" s="318"/>
      <c r="ED22" s="318"/>
      <c r="EE22" s="318"/>
      <c r="EF22" s="318"/>
      <c r="EG22" s="318"/>
      <c r="EH22" s="318"/>
      <c r="EI22" s="318"/>
      <c r="EJ22" s="318"/>
      <c r="EK22" s="318"/>
      <c r="EL22" s="318"/>
      <c r="EM22" s="318"/>
      <c r="EN22" s="318"/>
      <c r="EO22" s="318"/>
      <c r="EP22" s="318"/>
      <c r="EQ22" s="318"/>
      <c r="ER22" s="318"/>
      <c r="ES22" s="318"/>
      <c r="ET22" s="318"/>
      <c r="EU22" s="318"/>
      <c r="EV22" s="318"/>
      <c r="EW22" s="318"/>
      <c r="EX22" s="318"/>
      <c r="EY22" s="318"/>
      <c r="EZ22" s="318"/>
      <c r="FA22" s="318"/>
      <c r="FB22" s="318"/>
      <c r="FC22" s="318"/>
      <c r="FD22" s="318"/>
      <c r="FE22" s="318"/>
      <c r="FF22" s="318"/>
      <c r="FG22" s="318"/>
      <c r="FH22" s="318"/>
      <c r="FI22" s="318"/>
      <c r="FJ22" s="318"/>
      <c r="FK22" s="318"/>
      <c r="FL22" s="318"/>
      <c r="FM22" s="318"/>
      <c r="FN22" s="318"/>
      <c r="FO22" s="318"/>
      <c r="FP22" s="318"/>
      <c r="FQ22" s="318"/>
      <c r="FR22" s="318"/>
      <c r="FS22" s="318"/>
      <c r="FT22" s="318"/>
      <c r="FU22" s="318"/>
      <c r="FV22" s="318"/>
      <c r="FW22" s="318"/>
      <c r="FX22" s="318"/>
      <c r="FY22" s="318"/>
      <c r="FZ22" s="318"/>
      <c r="GA22" s="318"/>
      <c r="GB22" s="318"/>
      <c r="GC22" s="318"/>
      <c r="GD22" s="318"/>
      <c r="GE22" s="318"/>
      <c r="GF22" s="318"/>
      <c r="GG22" s="318"/>
      <c r="GH22" s="318"/>
      <c r="GI22" s="318"/>
      <c r="GJ22" s="318"/>
      <c r="GK22" s="318"/>
      <c r="GL22" s="318"/>
      <c r="GM22" s="318"/>
      <c r="GN22" s="318"/>
      <c r="GO22" s="318"/>
      <c r="GP22" s="318"/>
      <c r="GQ22" s="318"/>
      <c r="GR22" s="318"/>
      <c r="GS22" s="318"/>
      <c r="GT22" s="318"/>
      <c r="GU22" s="318"/>
      <c r="GV22" s="318"/>
      <c r="GW22" s="318"/>
      <c r="GX22" s="318"/>
      <c r="GY22" s="318"/>
      <c r="GZ22" s="318"/>
      <c r="HA22" s="318"/>
      <c r="HB22" s="318"/>
      <c r="HC22" s="318"/>
      <c r="HD22" s="318"/>
      <c r="HE22" s="318"/>
      <c r="HF22" s="318"/>
      <c r="HG22" s="318"/>
      <c r="HH22" s="318"/>
      <c r="HI22" s="318"/>
      <c r="HJ22" s="318"/>
      <c r="HK22" s="318"/>
      <c r="HL22" s="318"/>
      <c r="HM22" s="318"/>
      <c r="HN22" s="318"/>
      <c r="HO22" s="318"/>
      <c r="HP22" s="318"/>
      <c r="HQ22" s="318"/>
      <c r="HR22" s="318"/>
      <c r="HS22" s="318"/>
      <c r="HT22" s="318"/>
      <c r="HU22" s="318"/>
      <c r="HV22" s="318"/>
      <c r="HW22" s="318"/>
      <c r="HX22" s="318"/>
      <c r="HY22" s="318"/>
      <c r="HZ22" s="318"/>
      <c r="IA22" s="318"/>
      <c r="IB22" s="318"/>
      <c r="IC22" s="318"/>
      <c r="ID22" s="318"/>
      <c r="IE22" s="318"/>
      <c r="IF22" s="318"/>
      <c r="IG22" s="318"/>
      <c r="IH22" s="318"/>
      <c r="II22" s="318"/>
      <c r="IJ22" s="318"/>
      <c r="IK22" s="318"/>
      <c r="IL22" s="318"/>
      <c r="IM22" s="318"/>
      <c r="IN22" s="318"/>
      <c r="IO22" s="318"/>
      <c r="IP22" s="318"/>
      <c r="IQ22" s="318"/>
      <c r="IR22" s="318"/>
      <c r="IS22" s="318"/>
      <c r="IT22" s="318"/>
    </row>
    <row r="23" spans="1:254" s="55" customFormat="1" ht="28.5" customHeight="1">
      <c r="A23" s="317" t="s">
        <v>429</v>
      </c>
      <c r="B23" s="627" t="s">
        <v>430</v>
      </c>
      <c r="C23" s="627"/>
      <c r="D23" s="627"/>
      <c r="E23" s="627"/>
      <c r="F23" s="198">
        <v>0</v>
      </c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8"/>
      <c r="DX23" s="318"/>
      <c r="DY23" s="318"/>
      <c r="DZ23" s="318"/>
      <c r="EA23" s="318"/>
      <c r="EB23" s="318"/>
      <c r="EC23" s="318"/>
      <c r="ED23" s="318"/>
      <c r="EE23" s="318"/>
      <c r="EF23" s="318"/>
      <c r="EG23" s="318"/>
      <c r="EH23" s="318"/>
      <c r="EI23" s="318"/>
      <c r="EJ23" s="318"/>
      <c r="EK23" s="318"/>
      <c r="EL23" s="318"/>
      <c r="EM23" s="318"/>
      <c r="EN23" s="318"/>
      <c r="EO23" s="318"/>
      <c r="EP23" s="318"/>
      <c r="EQ23" s="318"/>
      <c r="ER23" s="318"/>
      <c r="ES23" s="318"/>
      <c r="ET23" s="318"/>
      <c r="EU23" s="318"/>
      <c r="EV23" s="318"/>
      <c r="EW23" s="318"/>
      <c r="EX23" s="318"/>
      <c r="EY23" s="318"/>
      <c r="EZ23" s="318"/>
      <c r="FA23" s="318"/>
      <c r="FB23" s="318"/>
      <c r="FC23" s="318"/>
      <c r="FD23" s="318"/>
      <c r="FE23" s="318"/>
      <c r="FF23" s="318"/>
      <c r="FG23" s="318"/>
      <c r="FH23" s="318"/>
      <c r="FI23" s="318"/>
      <c r="FJ23" s="318"/>
      <c r="FK23" s="318"/>
      <c r="FL23" s="318"/>
      <c r="FM23" s="318"/>
      <c r="FN23" s="318"/>
      <c r="FO23" s="318"/>
      <c r="FP23" s="318"/>
      <c r="FQ23" s="318"/>
      <c r="FR23" s="318"/>
      <c r="FS23" s="318"/>
      <c r="FT23" s="318"/>
      <c r="FU23" s="318"/>
      <c r="FV23" s="318"/>
      <c r="FW23" s="318"/>
      <c r="FX23" s="318"/>
      <c r="FY23" s="318"/>
      <c r="FZ23" s="318"/>
      <c r="GA23" s="318"/>
      <c r="GB23" s="318"/>
      <c r="GC23" s="318"/>
      <c r="GD23" s="318"/>
      <c r="GE23" s="318"/>
      <c r="GF23" s="318"/>
      <c r="GG23" s="318"/>
      <c r="GH23" s="318"/>
      <c r="GI23" s="318"/>
      <c r="GJ23" s="318"/>
      <c r="GK23" s="318"/>
      <c r="GL23" s="318"/>
      <c r="GM23" s="318"/>
      <c r="GN23" s="318"/>
      <c r="GO23" s="318"/>
      <c r="GP23" s="318"/>
      <c r="GQ23" s="318"/>
      <c r="GR23" s="318"/>
      <c r="GS23" s="318"/>
      <c r="GT23" s="318"/>
      <c r="GU23" s="318"/>
      <c r="GV23" s="318"/>
      <c r="GW23" s="318"/>
      <c r="GX23" s="318"/>
      <c r="GY23" s="318"/>
      <c r="GZ23" s="318"/>
      <c r="HA23" s="318"/>
      <c r="HB23" s="318"/>
      <c r="HC23" s="318"/>
      <c r="HD23" s="318"/>
      <c r="HE23" s="318"/>
      <c r="HF23" s="318"/>
      <c r="HG23" s="318"/>
      <c r="HH23" s="318"/>
      <c r="HI23" s="318"/>
      <c r="HJ23" s="318"/>
      <c r="HK23" s="318"/>
      <c r="HL23" s="318"/>
      <c r="HM23" s="318"/>
      <c r="HN23" s="318"/>
      <c r="HO23" s="318"/>
      <c r="HP23" s="318"/>
      <c r="HQ23" s="318"/>
      <c r="HR23" s="318"/>
      <c r="HS23" s="318"/>
      <c r="HT23" s="318"/>
      <c r="HU23" s="318"/>
      <c r="HV23" s="318"/>
      <c r="HW23" s="318"/>
      <c r="HX23" s="318"/>
      <c r="HY23" s="318"/>
      <c r="HZ23" s="318"/>
      <c r="IA23" s="318"/>
      <c r="IB23" s="318"/>
      <c r="IC23" s="318"/>
      <c r="ID23" s="318"/>
      <c r="IE23" s="318"/>
      <c r="IF23" s="318"/>
      <c r="IG23" s="318"/>
      <c r="IH23" s="318"/>
      <c r="II23" s="318"/>
      <c r="IJ23" s="318"/>
      <c r="IK23" s="318"/>
      <c r="IL23" s="318"/>
      <c r="IM23" s="318"/>
      <c r="IN23" s="318"/>
      <c r="IO23" s="318"/>
      <c r="IP23" s="318"/>
      <c r="IQ23" s="318"/>
      <c r="IR23" s="318"/>
      <c r="IS23" s="318"/>
      <c r="IT23" s="318"/>
    </row>
    <row r="32" spans="1:5" ht="15.75">
      <c r="A32" s="201"/>
      <c r="B32" s="316"/>
      <c r="C32" s="316"/>
      <c r="D32" s="316"/>
      <c r="E32" s="316"/>
    </row>
  </sheetData>
  <sheetProtection selectLockedCells="1" selectUnlockedCells="1"/>
  <mergeCells count="22">
    <mergeCell ref="B21:E21"/>
    <mergeCell ref="B22:E22"/>
    <mergeCell ref="B23:E23"/>
    <mergeCell ref="B17:E17"/>
    <mergeCell ref="B18:E18"/>
    <mergeCell ref="B19:E19"/>
    <mergeCell ref="B20:E20"/>
    <mergeCell ref="B15:E15"/>
    <mergeCell ref="B16:E16"/>
    <mergeCell ref="B12:E12"/>
    <mergeCell ref="B13:E13"/>
    <mergeCell ref="B14:E14"/>
    <mergeCell ref="A3:A4"/>
    <mergeCell ref="B3:E4"/>
    <mergeCell ref="B7:E7"/>
    <mergeCell ref="B8:E8"/>
    <mergeCell ref="F3:F4"/>
    <mergeCell ref="B5:E5"/>
    <mergeCell ref="B6:E6"/>
    <mergeCell ref="B11:E11"/>
    <mergeCell ref="B9:E9"/>
    <mergeCell ref="B10:E10"/>
  </mergeCells>
  <printOptions/>
  <pageMargins left="0.69" right="0.3798611111111111" top="1.95" bottom="0.35" header="0.46" footer="0.5118055555555555"/>
  <pageSetup horizontalDpi="300" verticalDpi="300" orientation="portrait" paperSize="9" scale="96" r:id="rId1"/>
  <headerFooter alignWithMargins="0">
    <oddHeader>&amp;C&amp;"Garamond,Félkövér"&amp;14
    /2016. (   ) számú zárszámadási rendelethez 
Zalakomár Nagyközség Önkormányzata és intézményei maradványkimutatása 2015
. évben&amp;R&amp;8&amp;A
&amp;P.oldal
ezer Ft-ban</oddHeader>
  </headerFooter>
  <rowBreaks count="1" manualBreakCount="1">
    <brk id="2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22">
      <selection activeCell="K30" sqref="K30"/>
    </sheetView>
  </sheetViews>
  <sheetFormatPr defaultColWidth="9.00390625" defaultRowHeight="12.75"/>
  <cols>
    <col min="1" max="1" width="9.125" style="41" customWidth="1"/>
    <col min="2" max="4" width="9.125" style="22" customWidth="1"/>
    <col min="5" max="5" width="24.125" style="22" customWidth="1"/>
    <col min="6" max="6" width="14.125" style="41" customWidth="1"/>
  </cols>
  <sheetData>
    <row r="2" spans="1:6" ht="12.75" customHeight="1">
      <c r="A2" s="628" t="s">
        <v>86</v>
      </c>
      <c r="B2" s="643" t="s">
        <v>8</v>
      </c>
      <c r="C2" s="643"/>
      <c r="D2" s="643"/>
      <c r="E2" s="643"/>
      <c r="F2" s="623" t="s">
        <v>534</v>
      </c>
    </row>
    <row r="3" spans="1:6" ht="16.5" customHeight="1">
      <c r="A3" s="628"/>
      <c r="B3" s="643"/>
      <c r="C3" s="643"/>
      <c r="D3" s="643"/>
      <c r="E3" s="643"/>
      <c r="F3" s="624"/>
    </row>
    <row r="4" spans="1:6" ht="21.75" customHeight="1">
      <c r="A4" s="320" t="s">
        <v>431</v>
      </c>
      <c r="B4" s="644" t="s">
        <v>432</v>
      </c>
      <c r="C4" s="644"/>
      <c r="D4" s="644"/>
      <c r="E4" s="644"/>
      <c r="F4" s="197">
        <v>80279</v>
      </c>
    </row>
    <row r="5" spans="1:6" ht="28.5" customHeight="1">
      <c r="A5" s="320" t="s">
        <v>433</v>
      </c>
      <c r="B5" s="634" t="s">
        <v>434</v>
      </c>
      <c r="C5" s="635"/>
      <c r="D5" s="635"/>
      <c r="E5" s="636"/>
      <c r="F5" s="197">
        <v>14894</v>
      </c>
    </row>
    <row r="6" spans="1:6" ht="18" customHeight="1">
      <c r="A6" s="320" t="s">
        <v>435</v>
      </c>
      <c r="B6" s="634" t="s">
        <v>436</v>
      </c>
      <c r="C6" s="641"/>
      <c r="D6" s="641"/>
      <c r="E6" s="642"/>
      <c r="F6" s="197">
        <v>4728</v>
      </c>
    </row>
    <row r="7" spans="1:6" ht="17.25" customHeight="1">
      <c r="A7" s="321" t="s">
        <v>24</v>
      </c>
      <c r="B7" s="633" t="s">
        <v>437</v>
      </c>
      <c r="C7" s="633"/>
      <c r="D7" s="633"/>
      <c r="E7" s="633"/>
      <c r="F7" s="198">
        <f>F4+F5+F6</f>
        <v>99901</v>
      </c>
    </row>
    <row r="8" spans="1:6" ht="15.75">
      <c r="A8" s="320" t="s">
        <v>438</v>
      </c>
      <c r="B8" s="637" t="s">
        <v>439</v>
      </c>
      <c r="C8" s="637"/>
      <c r="D8" s="637"/>
      <c r="E8" s="637"/>
      <c r="F8" s="197">
        <v>0</v>
      </c>
    </row>
    <row r="9" spans="1:6" ht="15.75">
      <c r="A9" s="320" t="s">
        <v>440</v>
      </c>
      <c r="B9" s="637" t="s">
        <v>441</v>
      </c>
      <c r="C9" s="637"/>
      <c r="D9" s="637"/>
      <c r="E9" s="637"/>
      <c r="F9" s="197">
        <v>0</v>
      </c>
    </row>
    <row r="10" spans="1:6" ht="18.75" customHeight="1">
      <c r="A10" s="321" t="s">
        <v>14</v>
      </c>
      <c r="B10" s="633" t="s">
        <v>442</v>
      </c>
      <c r="C10" s="633"/>
      <c r="D10" s="633"/>
      <c r="E10" s="633"/>
      <c r="F10" s="200">
        <v>0</v>
      </c>
    </row>
    <row r="11" spans="1:6" ht="30" customHeight="1">
      <c r="A11" s="320" t="s">
        <v>443</v>
      </c>
      <c r="B11" s="634" t="s">
        <v>444</v>
      </c>
      <c r="C11" s="635"/>
      <c r="D11" s="635"/>
      <c r="E11" s="636"/>
      <c r="F11" s="197">
        <v>403076</v>
      </c>
    </row>
    <row r="12" spans="1:6" ht="30.75" customHeight="1">
      <c r="A12" s="320" t="s">
        <v>420</v>
      </c>
      <c r="B12" s="634" t="s">
        <v>445</v>
      </c>
      <c r="C12" s="635"/>
      <c r="D12" s="635"/>
      <c r="E12" s="636"/>
      <c r="F12" s="197">
        <v>131158</v>
      </c>
    </row>
    <row r="13" spans="1:6" ht="21" customHeight="1">
      <c r="A13" s="320" t="s">
        <v>446</v>
      </c>
      <c r="B13" s="634" t="s">
        <v>447</v>
      </c>
      <c r="C13" s="641"/>
      <c r="D13" s="641"/>
      <c r="E13" s="642"/>
      <c r="F13" s="197">
        <v>30851</v>
      </c>
    </row>
    <row r="14" spans="1:6" ht="17.25" customHeight="1">
      <c r="A14" s="321" t="s">
        <v>15</v>
      </c>
      <c r="B14" s="633" t="s">
        <v>448</v>
      </c>
      <c r="C14" s="633"/>
      <c r="D14" s="633"/>
      <c r="E14" s="633"/>
      <c r="F14" s="198">
        <f>F13+F12+F11</f>
        <v>565085</v>
      </c>
    </row>
    <row r="15" spans="1:6" ht="18" customHeight="1">
      <c r="A15" s="320" t="s">
        <v>449</v>
      </c>
      <c r="B15" s="637" t="s">
        <v>450</v>
      </c>
      <c r="C15" s="637"/>
      <c r="D15" s="637"/>
      <c r="E15" s="637"/>
      <c r="F15" s="197">
        <v>23904</v>
      </c>
    </row>
    <row r="16" spans="1:6" ht="15.75">
      <c r="A16" s="322" t="s">
        <v>65</v>
      </c>
      <c r="B16" s="637" t="s">
        <v>451</v>
      </c>
      <c r="C16" s="637"/>
      <c r="D16" s="637"/>
      <c r="E16" s="637"/>
      <c r="F16" s="197">
        <v>69130</v>
      </c>
    </row>
    <row r="17" spans="1:6" s="325" customFormat="1" ht="15.75">
      <c r="A17" s="322" t="s">
        <v>66</v>
      </c>
      <c r="B17" s="637" t="s">
        <v>452</v>
      </c>
      <c r="C17" s="637"/>
      <c r="D17" s="637"/>
      <c r="E17" s="637"/>
      <c r="F17" s="324">
        <v>0</v>
      </c>
    </row>
    <row r="18" spans="1:6" s="325" customFormat="1" ht="15.75">
      <c r="A18" s="322" t="s">
        <v>67</v>
      </c>
      <c r="B18" s="637" t="s">
        <v>453</v>
      </c>
      <c r="C18" s="637"/>
      <c r="D18" s="637"/>
      <c r="E18" s="637"/>
      <c r="F18" s="197">
        <v>2343</v>
      </c>
    </row>
    <row r="19" spans="1:6" s="326" customFormat="1" ht="15.75">
      <c r="A19" s="323" t="s">
        <v>201</v>
      </c>
      <c r="B19" s="633" t="s">
        <v>454</v>
      </c>
      <c r="C19" s="633"/>
      <c r="D19" s="633"/>
      <c r="E19" s="633"/>
      <c r="F19" s="200">
        <f>F15+F16+F17+F18</f>
        <v>95377</v>
      </c>
    </row>
    <row r="20" spans="1:6" s="325" customFormat="1" ht="15.75" customHeight="1">
      <c r="A20" s="322" t="s">
        <v>103</v>
      </c>
      <c r="B20" s="634" t="s">
        <v>455</v>
      </c>
      <c r="C20" s="635"/>
      <c r="D20" s="635"/>
      <c r="E20" s="636"/>
      <c r="F20" s="197">
        <v>124828</v>
      </c>
    </row>
    <row r="21" spans="1:6" s="325" customFormat="1" ht="15.75">
      <c r="A21" s="322" t="s">
        <v>142</v>
      </c>
      <c r="B21" s="637" t="s">
        <v>456</v>
      </c>
      <c r="C21" s="637"/>
      <c r="D21" s="637"/>
      <c r="E21" s="637"/>
      <c r="F21" s="197">
        <v>20289</v>
      </c>
    </row>
    <row r="22" spans="1:6" s="325" customFormat="1" ht="15.75" customHeight="1">
      <c r="A22" s="320" t="s">
        <v>143</v>
      </c>
      <c r="B22" s="634" t="s">
        <v>457</v>
      </c>
      <c r="C22" s="635"/>
      <c r="D22" s="635"/>
      <c r="E22" s="636"/>
      <c r="F22" s="197">
        <v>29955</v>
      </c>
    </row>
    <row r="23" spans="1:6" ht="15.75">
      <c r="A23" s="321" t="s">
        <v>458</v>
      </c>
      <c r="B23" s="633" t="s">
        <v>459</v>
      </c>
      <c r="C23" s="633"/>
      <c r="D23" s="633"/>
      <c r="E23" s="633"/>
      <c r="F23" s="198">
        <f>F20+F21+F22</f>
        <v>175072</v>
      </c>
    </row>
    <row r="24" spans="1:6" ht="15.75">
      <c r="A24" s="323" t="s">
        <v>19</v>
      </c>
      <c r="B24" s="633" t="s">
        <v>460</v>
      </c>
      <c r="C24" s="633"/>
      <c r="D24" s="633"/>
      <c r="E24" s="633"/>
      <c r="F24" s="200">
        <v>48696</v>
      </c>
    </row>
    <row r="25" spans="1:6" s="326" customFormat="1" ht="15.75">
      <c r="A25" s="323" t="s">
        <v>461</v>
      </c>
      <c r="B25" s="638" t="s">
        <v>462</v>
      </c>
      <c r="C25" s="639"/>
      <c r="D25" s="639"/>
      <c r="E25" s="640"/>
      <c r="F25" s="200">
        <v>365525</v>
      </c>
    </row>
    <row r="26" spans="1:6" s="326" customFormat="1" ht="15.75">
      <c r="A26" s="323" t="s">
        <v>415</v>
      </c>
      <c r="B26" s="633" t="s">
        <v>463</v>
      </c>
      <c r="C26" s="633"/>
      <c r="D26" s="633"/>
      <c r="E26" s="633"/>
      <c r="F26" s="200">
        <f>F7+F10+F14-F19-F23-F24-F25</f>
        <v>-19684</v>
      </c>
    </row>
    <row r="27" spans="1:6" ht="15.75">
      <c r="A27" s="320" t="s">
        <v>104</v>
      </c>
      <c r="B27" s="634" t="s">
        <v>464</v>
      </c>
      <c r="C27" s="635"/>
      <c r="D27" s="635"/>
      <c r="E27" s="636"/>
      <c r="F27" s="197">
        <v>0</v>
      </c>
    </row>
    <row r="28" spans="1:6" s="325" customFormat="1" ht="30.75" customHeight="1">
      <c r="A28" s="320" t="s">
        <v>105</v>
      </c>
      <c r="B28" s="634" t="s">
        <v>465</v>
      </c>
      <c r="C28" s="635"/>
      <c r="D28" s="635"/>
      <c r="E28" s="636"/>
      <c r="F28" s="324">
        <v>90</v>
      </c>
    </row>
    <row r="29" spans="1:6" s="325" customFormat="1" ht="15.75">
      <c r="A29" s="322" t="s">
        <v>106</v>
      </c>
      <c r="B29" s="637" t="s">
        <v>466</v>
      </c>
      <c r="C29" s="637"/>
      <c r="D29" s="637"/>
      <c r="E29" s="637"/>
      <c r="F29" s="197">
        <v>488</v>
      </c>
    </row>
    <row r="30" spans="1:6" s="326" customFormat="1" ht="18" customHeight="1">
      <c r="A30" s="323" t="s">
        <v>23</v>
      </c>
      <c r="B30" s="638" t="s">
        <v>467</v>
      </c>
      <c r="C30" s="639"/>
      <c r="D30" s="639"/>
      <c r="E30" s="640"/>
      <c r="F30" s="200">
        <f>F27+F28+F29</f>
        <v>578</v>
      </c>
    </row>
    <row r="31" spans="1:6" s="325" customFormat="1" ht="15.75">
      <c r="A31" s="322" t="s">
        <v>144</v>
      </c>
      <c r="B31" s="637" t="s">
        <v>468</v>
      </c>
      <c r="C31" s="637"/>
      <c r="D31" s="637"/>
      <c r="E31" s="637"/>
      <c r="F31" s="197"/>
    </row>
    <row r="32" spans="1:6" ht="15.75">
      <c r="A32" s="320" t="s">
        <v>107</v>
      </c>
      <c r="B32" s="634" t="s">
        <v>469</v>
      </c>
      <c r="C32" s="635"/>
      <c r="D32" s="635"/>
      <c r="E32" s="636"/>
      <c r="F32" s="197"/>
    </row>
    <row r="33" spans="1:6" s="325" customFormat="1" ht="15.75">
      <c r="A33" s="320" t="s">
        <v>110</v>
      </c>
      <c r="B33" s="637" t="s">
        <v>470</v>
      </c>
      <c r="C33" s="637"/>
      <c r="D33" s="637"/>
      <c r="E33" s="637"/>
      <c r="F33" s="324">
        <v>600</v>
      </c>
    </row>
    <row r="34" spans="1:6" ht="15.75">
      <c r="A34" s="323" t="s">
        <v>471</v>
      </c>
      <c r="B34" s="633" t="s">
        <v>472</v>
      </c>
      <c r="C34" s="633"/>
      <c r="D34" s="633"/>
      <c r="E34" s="633"/>
      <c r="F34" s="200">
        <f>F31+F32+F33</f>
        <v>600</v>
      </c>
    </row>
    <row r="35" spans="1:6" s="326" customFormat="1" ht="15.75">
      <c r="A35" s="323" t="s">
        <v>424</v>
      </c>
      <c r="B35" s="638" t="s">
        <v>473</v>
      </c>
      <c r="C35" s="639"/>
      <c r="D35" s="639"/>
      <c r="E35" s="640"/>
      <c r="F35" s="200">
        <f>F30-F34</f>
        <v>-22</v>
      </c>
    </row>
    <row r="36" spans="1:6" s="326" customFormat="1" ht="15.75">
      <c r="A36" s="323" t="s">
        <v>384</v>
      </c>
      <c r="B36" s="633" t="s">
        <v>474</v>
      </c>
      <c r="C36" s="633"/>
      <c r="D36" s="633"/>
      <c r="E36" s="633"/>
      <c r="F36" s="200">
        <f>F26+F35</f>
        <v>-19706</v>
      </c>
    </row>
    <row r="37" spans="1:6" ht="30.75" customHeight="1">
      <c r="A37" s="320" t="s">
        <v>111</v>
      </c>
      <c r="B37" s="634" t="s">
        <v>475</v>
      </c>
      <c r="C37" s="635"/>
      <c r="D37" s="635"/>
      <c r="E37" s="636"/>
      <c r="F37" s="197">
        <v>2394</v>
      </c>
    </row>
    <row r="38" spans="1:6" s="325" customFormat="1" ht="16.5" customHeight="1">
      <c r="A38" s="320" t="s">
        <v>112</v>
      </c>
      <c r="B38" s="637" t="s">
        <v>476</v>
      </c>
      <c r="C38" s="637"/>
      <c r="D38" s="637"/>
      <c r="E38" s="637"/>
      <c r="F38" s="324">
        <v>9138</v>
      </c>
    </row>
    <row r="39" spans="1:6" ht="15.75">
      <c r="A39" s="323" t="s">
        <v>477</v>
      </c>
      <c r="B39" s="638" t="s">
        <v>478</v>
      </c>
      <c r="C39" s="639"/>
      <c r="D39" s="639"/>
      <c r="E39" s="640"/>
      <c r="F39" s="200">
        <f>F37+F38</f>
        <v>11532</v>
      </c>
    </row>
    <row r="40" spans="1:6" ht="16.5" customHeight="1">
      <c r="A40" s="323" t="s">
        <v>479</v>
      </c>
      <c r="B40" s="633" t="s">
        <v>480</v>
      </c>
      <c r="C40" s="633"/>
      <c r="D40" s="633"/>
      <c r="E40" s="633"/>
      <c r="F40" s="200">
        <v>19733</v>
      </c>
    </row>
    <row r="41" spans="1:6" s="326" customFormat="1" ht="15.75">
      <c r="A41" s="321" t="s">
        <v>389</v>
      </c>
      <c r="B41" s="638" t="s">
        <v>481</v>
      </c>
      <c r="C41" s="639"/>
      <c r="D41" s="639"/>
      <c r="E41" s="640"/>
      <c r="F41" s="200">
        <f>F39-F40</f>
        <v>-8201</v>
      </c>
    </row>
    <row r="42" spans="1:6" s="326" customFormat="1" ht="19.5" customHeight="1">
      <c r="A42" s="321" t="s">
        <v>482</v>
      </c>
      <c r="B42" s="633" t="s">
        <v>483</v>
      </c>
      <c r="C42" s="633"/>
      <c r="D42" s="633"/>
      <c r="E42" s="633"/>
      <c r="F42" s="198">
        <f>F36+F41</f>
        <v>-27907</v>
      </c>
    </row>
  </sheetData>
  <sheetProtection/>
  <mergeCells count="42">
    <mergeCell ref="B5:E5"/>
    <mergeCell ref="B7:E7"/>
    <mergeCell ref="A2:A3"/>
    <mergeCell ref="B2:E3"/>
    <mergeCell ref="F2:F3"/>
    <mergeCell ref="B4:E4"/>
    <mergeCell ref="B16:E16"/>
    <mergeCell ref="B17:E17"/>
    <mergeCell ref="B10:E10"/>
    <mergeCell ref="B11:E11"/>
    <mergeCell ref="B12:E12"/>
    <mergeCell ref="B8:E8"/>
    <mergeCell ref="B9:E9"/>
    <mergeCell ref="B22:E22"/>
    <mergeCell ref="B23:E23"/>
    <mergeCell ref="B6:E6"/>
    <mergeCell ref="B13:E13"/>
    <mergeCell ref="B18:E18"/>
    <mergeCell ref="B19:E19"/>
    <mergeCell ref="B20:E20"/>
    <mergeCell ref="B21:E21"/>
    <mergeCell ref="B14:E14"/>
    <mergeCell ref="B15:E15"/>
    <mergeCell ref="B35:E35"/>
    <mergeCell ref="B24:E24"/>
    <mergeCell ref="B25:E25"/>
    <mergeCell ref="B26:E26"/>
    <mergeCell ref="B27:E27"/>
    <mergeCell ref="B28:E28"/>
    <mergeCell ref="B29:E29"/>
    <mergeCell ref="B30:E30"/>
    <mergeCell ref="B31:E31"/>
    <mergeCell ref="B42:E42"/>
    <mergeCell ref="B36:E36"/>
    <mergeCell ref="B37:E37"/>
    <mergeCell ref="B38:E38"/>
    <mergeCell ref="B39:E39"/>
    <mergeCell ref="B32:E32"/>
    <mergeCell ref="B33:E33"/>
    <mergeCell ref="B40:E40"/>
    <mergeCell ref="B41:E41"/>
    <mergeCell ref="B34:E34"/>
  </mergeCells>
  <printOptions/>
  <pageMargins left="0.84" right="0.44" top="1.15" bottom="0.29" header="0.36" footer="0.29"/>
  <pageSetup horizontalDpi="600" verticalDpi="600" orientation="portrait" paperSize="9" r:id="rId1"/>
  <headerFooter alignWithMargins="0">
    <oddHeader>&amp;C&amp;"Times New Roman,Félkövér"&amp;11
/2016. (    ) számú zárszámadási rendelethez Zalakomár Nagyközség Önkormányzata és intézményei eredménykimutatása 2015. évben&amp;R&amp;"Times New Roman,Normál"&amp;8 10. melléklet
1.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zoomScale="68" zoomScaleNormal="68" zoomScaleSheetLayoutView="56" zoomScalePageLayoutView="0" workbookViewId="0" topLeftCell="A1">
      <selection activeCell="A31" sqref="A1:L31"/>
    </sheetView>
  </sheetViews>
  <sheetFormatPr defaultColWidth="9.00390625" defaultRowHeight="12.75"/>
  <cols>
    <col min="1" max="1" width="4.625" style="22" customWidth="1"/>
    <col min="2" max="2" width="38.00390625" style="22" customWidth="1"/>
    <col min="3" max="3" width="12.125" style="22" customWidth="1"/>
    <col min="4" max="4" width="12.75390625" style="22" customWidth="1"/>
    <col min="5" max="5" width="11.625" style="22" customWidth="1"/>
    <col min="6" max="6" width="10.75390625" style="470" customWidth="1"/>
    <col min="7" max="7" width="4.625" style="22" customWidth="1"/>
    <col min="8" max="8" width="33.875" style="22" customWidth="1"/>
    <col min="9" max="9" width="12.00390625" style="22" customWidth="1"/>
    <col min="10" max="10" width="13.25390625" style="22" customWidth="1"/>
    <col min="11" max="11" width="12.00390625" style="22" customWidth="1"/>
    <col min="12" max="12" width="9.125" style="470" customWidth="1"/>
    <col min="13" max="13" width="13.625" style="22" customWidth="1"/>
    <col min="14" max="14" width="9.125" style="22" customWidth="1"/>
    <col min="15" max="15" width="9.125" style="11" customWidth="1"/>
  </cols>
  <sheetData>
    <row r="1" spans="1:12" ht="15">
      <c r="A1" s="424"/>
      <c r="B1" s="424"/>
      <c r="C1" s="424"/>
      <c r="D1" s="424"/>
      <c r="E1" s="424"/>
      <c r="F1" s="464"/>
      <c r="G1" s="424"/>
      <c r="H1" s="424"/>
      <c r="I1" s="424"/>
      <c r="J1" s="424"/>
      <c r="K1" s="424"/>
      <c r="L1" s="464"/>
    </row>
    <row r="2" spans="1:12" ht="47.25" customHeight="1">
      <c r="A2" s="424"/>
      <c r="B2" s="424"/>
      <c r="C2" s="424"/>
      <c r="D2" s="424"/>
      <c r="E2" s="424"/>
      <c r="F2" s="464"/>
      <c r="G2" s="424"/>
      <c r="H2" s="424"/>
      <c r="I2" s="424"/>
      <c r="J2" s="424"/>
      <c r="K2" s="424"/>
      <c r="L2" s="464"/>
    </row>
    <row r="3" spans="1:12" ht="22.5" customHeight="1">
      <c r="A3" s="424"/>
      <c r="B3" s="424"/>
      <c r="C3" s="424"/>
      <c r="D3" s="424"/>
      <c r="E3" s="424"/>
      <c r="F3" s="464"/>
      <c r="G3" s="424"/>
      <c r="H3" s="424"/>
      <c r="I3" s="424"/>
      <c r="J3" s="424"/>
      <c r="K3" s="424"/>
      <c r="L3" s="464"/>
    </row>
    <row r="4" spans="1:12" ht="15" customHeight="1">
      <c r="A4" s="425"/>
      <c r="B4" s="425"/>
      <c r="C4" s="425"/>
      <c r="D4" s="425"/>
      <c r="E4" s="425"/>
      <c r="F4" s="465"/>
      <c r="G4" s="425"/>
      <c r="H4" s="425"/>
      <c r="I4" s="425"/>
      <c r="J4" s="425"/>
      <c r="K4" s="426"/>
      <c r="L4" s="465"/>
    </row>
    <row r="5" spans="1:14" s="463" customFormat="1" ht="37.5" customHeight="1">
      <c r="A5" s="539" t="s">
        <v>137</v>
      </c>
      <c r="B5" s="539" t="s">
        <v>29</v>
      </c>
      <c r="C5" s="540" t="s">
        <v>492</v>
      </c>
      <c r="D5" s="541" t="s">
        <v>493</v>
      </c>
      <c r="E5" s="540" t="s">
        <v>494</v>
      </c>
      <c r="F5" s="542" t="s">
        <v>30</v>
      </c>
      <c r="G5" s="539" t="s">
        <v>137</v>
      </c>
      <c r="H5" s="539" t="s">
        <v>29</v>
      </c>
      <c r="I5" s="540" t="s">
        <v>492</v>
      </c>
      <c r="J5" s="540" t="s">
        <v>493</v>
      </c>
      <c r="K5" s="541" t="s">
        <v>494</v>
      </c>
      <c r="L5" s="542" t="s">
        <v>30</v>
      </c>
      <c r="M5" s="462"/>
      <c r="N5" s="462"/>
    </row>
    <row r="6" spans="1:14" s="463" customFormat="1" ht="23.25" customHeight="1">
      <c r="A6" s="539"/>
      <c r="B6" s="539"/>
      <c r="C6" s="540"/>
      <c r="D6" s="541"/>
      <c r="E6" s="540"/>
      <c r="F6" s="542"/>
      <c r="G6" s="539"/>
      <c r="H6" s="539"/>
      <c r="I6" s="540"/>
      <c r="J6" s="540"/>
      <c r="K6" s="541"/>
      <c r="L6" s="542"/>
      <c r="M6" s="462"/>
      <c r="N6" s="462"/>
    </row>
    <row r="7" spans="1:12" ht="15" customHeight="1">
      <c r="A7" s="427"/>
      <c r="B7" s="428" t="s">
        <v>250</v>
      </c>
      <c r="C7" s="429"/>
      <c r="D7" s="429"/>
      <c r="E7" s="429"/>
      <c r="F7" s="466"/>
      <c r="G7" s="430"/>
      <c r="H7" s="431" t="s">
        <v>266</v>
      </c>
      <c r="I7" s="432"/>
      <c r="J7" s="432"/>
      <c r="K7" s="433"/>
      <c r="L7" s="471"/>
    </row>
    <row r="8" spans="1:12" ht="15" customHeight="1">
      <c r="A8" s="427" t="s">
        <v>11</v>
      </c>
      <c r="B8" s="434" t="s">
        <v>251</v>
      </c>
      <c r="C8" s="429"/>
      <c r="D8" s="429"/>
      <c r="E8" s="429"/>
      <c r="F8" s="467"/>
      <c r="G8" s="430" t="s">
        <v>11</v>
      </c>
      <c r="H8" s="435" t="s">
        <v>267</v>
      </c>
      <c r="I8" s="436">
        <f>SUM(I9:I11)</f>
        <v>179818</v>
      </c>
      <c r="J8" s="436">
        <v>242505</v>
      </c>
      <c r="K8" s="436">
        <v>230817</v>
      </c>
      <c r="L8" s="472">
        <v>0.9518030556071009</v>
      </c>
    </row>
    <row r="9" spans="1:12" ht="15" customHeight="1">
      <c r="A9" s="427"/>
      <c r="B9" s="434" t="s">
        <v>252</v>
      </c>
      <c r="C9" s="429">
        <v>285981</v>
      </c>
      <c r="D9" s="429">
        <v>315523</v>
      </c>
      <c r="E9" s="429">
        <v>315523</v>
      </c>
      <c r="F9" s="467">
        <v>1</v>
      </c>
      <c r="G9" s="430"/>
      <c r="H9" s="435" t="s">
        <v>268</v>
      </c>
      <c r="I9" s="433">
        <v>69727</v>
      </c>
      <c r="J9" s="429">
        <v>105759</v>
      </c>
      <c r="K9" s="433">
        <v>102727</v>
      </c>
      <c r="L9" s="472">
        <v>0.971331045112</v>
      </c>
    </row>
    <row r="10" spans="1:12" ht="15" customHeight="1">
      <c r="A10" s="427"/>
      <c r="B10" s="434" t="s">
        <v>253</v>
      </c>
      <c r="C10" s="429"/>
      <c r="D10" s="429"/>
      <c r="E10" s="429"/>
      <c r="F10" s="467"/>
      <c r="G10" s="430"/>
      <c r="H10" s="435" t="s">
        <v>269</v>
      </c>
      <c r="I10" s="433">
        <v>13880</v>
      </c>
      <c r="J10" s="429">
        <v>19182</v>
      </c>
      <c r="K10" s="433">
        <v>18506</v>
      </c>
      <c r="L10" s="472">
        <v>0.9647586278803044</v>
      </c>
    </row>
    <row r="11" spans="1:12" ht="15" customHeight="1">
      <c r="A11" s="427"/>
      <c r="B11" s="434" t="s">
        <v>254</v>
      </c>
      <c r="C11" s="429"/>
      <c r="D11" s="429"/>
      <c r="E11" s="429"/>
      <c r="F11" s="467"/>
      <c r="G11" s="430"/>
      <c r="H11" s="435" t="s">
        <v>270</v>
      </c>
      <c r="I11" s="433">
        <v>96211</v>
      </c>
      <c r="J11" s="429">
        <v>117564</v>
      </c>
      <c r="K11" s="433">
        <v>109584</v>
      </c>
      <c r="L11" s="472">
        <v>0.9321220781872002</v>
      </c>
    </row>
    <row r="12" spans="1:12" ht="15" customHeight="1">
      <c r="A12" s="427"/>
      <c r="B12" s="434" t="s">
        <v>255</v>
      </c>
      <c r="C12" s="429">
        <v>59406</v>
      </c>
      <c r="D12" s="429">
        <v>131160</v>
      </c>
      <c r="E12" s="429">
        <v>131143</v>
      </c>
      <c r="F12" s="467">
        <v>0.9998703873132052</v>
      </c>
      <c r="G12" s="430" t="s">
        <v>12</v>
      </c>
      <c r="H12" s="435" t="s">
        <v>271</v>
      </c>
      <c r="I12" s="436">
        <v>57309</v>
      </c>
      <c r="J12" s="436">
        <v>58970</v>
      </c>
      <c r="K12" s="436">
        <v>57527</v>
      </c>
      <c r="L12" s="472">
        <v>0.975529930473122</v>
      </c>
    </row>
    <row r="13" spans="1:12" ht="15" customHeight="1">
      <c r="A13" s="427"/>
      <c r="B13" s="434" t="s">
        <v>185</v>
      </c>
      <c r="C13" s="429">
        <v>345387</v>
      </c>
      <c r="D13" s="429">
        <v>446683</v>
      </c>
      <c r="E13" s="429">
        <v>446666</v>
      </c>
      <c r="F13" s="467">
        <v>0.9999619416901919</v>
      </c>
      <c r="G13" s="430"/>
      <c r="H13" s="435" t="s">
        <v>272</v>
      </c>
      <c r="I13" s="433">
        <v>36579</v>
      </c>
      <c r="J13" s="429">
        <v>38042</v>
      </c>
      <c r="K13" s="433">
        <v>38038</v>
      </c>
      <c r="L13" s="472">
        <v>0.9998948530571473</v>
      </c>
    </row>
    <row r="14" spans="1:12" ht="15" customHeight="1">
      <c r="A14" s="427" t="s">
        <v>32</v>
      </c>
      <c r="B14" s="434" t="s">
        <v>147</v>
      </c>
      <c r="C14" s="429"/>
      <c r="D14" s="429"/>
      <c r="E14" s="429"/>
      <c r="F14" s="467"/>
      <c r="G14" s="430"/>
      <c r="H14" s="435" t="s">
        <v>273</v>
      </c>
      <c r="I14" s="433">
        <v>9749</v>
      </c>
      <c r="J14" s="429">
        <v>10219</v>
      </c>
      <c r="K14" s="433">
        <v>10217</v>
      </c>
      <c r="L14" s="472">
        <v>0.9998042861336726</v>
      </c>
    </row>
    <row r="15" spans="1:256" s="6" customFormat="1" ht="15" customHeight="1">
      <c r="A15" s="427"/>
      <c r="B15" s="437" t="s">
        <v>256</v>
      </c>
      <c r="C15" s="429"/>
      <c r="D15" s="429"/>
      <c r="E15" s="429"/>
      <c r="F15" s="467"/>
      <c r="G15" s="430"/>
      <c r="H15" s="435" t="s">
        <v>274</v>
      </c>
      <c r="I15" s="433">
        <v>10981</v>
      </c>
      <c r="J15" s="429">
        <v>10709</v>
      </c>
      <c r="K15" s="433">
        <v>9272</v>
      </c>
      <c r="L15" s="472">
        <v>0.8658138014753946</v>
      </c>
      <c r="M15" s="25"/>
      <c r="N15" s="25"/>
      <c r="O15" s="26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5" customHeight="1">
      <c r="A16" s="427"/>
      <c r="B16" s="437" t="s">
        <v>257</v>
      </c>
      <c r="C16" s="429"/>
      <c r="D16" s="429"/>
      <c r="E16" s="429"/>
      <c r="F16" s="467"/>
      <c r="G16" s="430" t="s">
        <v>139</v>
      </c>
      <c r="H16" s="435" t="s">
        <v>275</v>
      </c>
      <c r="I16" s="436">
        <v>9101</v>
      </c>
      <c r="J16" s="436">
        <v>9245</v>
      </c>
      <c r="K16" s="436">
        <v>8195</v>
      </c>
      <c r="L16" s="472">
        <v>0.8864250946457545</v>
      </c>
      <c r="M16" s="25"/>
      <c r="N16" s="25"/>
      <c r="O16" s="2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5" customHeight="1">
      <c r="A17" s="427"/>
      <c r="B17" s="437" t="s">
        <v>258</v>
      </c>
      <c r="C17" s="438"/>
      <c r="D17" s="429"/>
      <c r="E17" s="429"/>
      <c r="F17" s="467"/>
      <c r="G17" s="430"/>
      <c r="H17" s="435" t="s">
        <v>276</v>
      </c>
      <c r="I17" s="436">
        <v>4026</v>
      </c>
      <c r="J17" s="429">
        <v>4176</v>
      </c>
      <c r="K17" s="436">
        <v>4169</v>
      </c>
      <c r="L17" s="472">
        <v>0.998323754789272</v>
      </c>
      <c r="M17" s="25"/>
      <c r="N17" s="25"/>
      <c r="O17" s="26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6" customFormat="1" ht="15" customHeight="1">
      <c r="A18" s="427"/>
      <c r="B18" s="437" t="s">
        <v>259</v>
      </c>
      <c r="C18" s="438">
        <v>21900</v>
      </c>
      <c r="D18" s="429">
        <v>21900</v>
      </c>
      <c r="E18" s="429">
        <v>22703</v>
      </c>
      <c r="F18" s="467">
        <v>1.0366666666666666</v>
      </c>
      <c r="G18" s="430"/>
      <c r="H18" s="435" t="s">
        <v>277</v>
      </c>
      <c r="I18" s="433">
        <v>1087</v>
      </c>
      <c r="J18" s="429">
        <v>1132</v>
      </c>
      <c r="K18" s="433">
        <v>1124</v>
      </c>
      <c r="L18" s="472">
        <v>0.9929328621908127</v>
      </c>
      <c r="M18" s="25"/>
      <c r="N18" s="25"/>
      <c r="O18" s="26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6" customFormat="1" ht="15" customHeight="1">
      <c r="A19" s="427"/>
      <c r="B19" s="434" t="s">
        <v>260</v>
      </c>
      <c r="C19" s="429">
        <v>42000</v>
      </c>
      <c r="D19" s="429">
        <v>70273</v>
      </c>
      <c r="E19" s="429">
        <v>65363</v>
      </c>
      <c r="F19" s="467">
        <v>0.9301296372717829</v>
      </c>
      <c r="G19" s="430"/>
      <c r="H19" s="435" t="s">
        <v>35</v>
      </c>
      <c r="I19" s="433">
        <v>3988</v>
      </c>
      <c r="J19" s="429">
        <v>3937</v>
      </c>
      <c r="K19" s="433">
        <v>2902</v>
      </c>
      <c r="L19" s="472">
        <v>0.7371094742189485</v>
      </c>
      <c r="M19" s="25"/>
      <c r="N19" s="25"/>
      <c r="O19" s="26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6" customFormat="1" ht="15" customHeight="1">
      <c r="A20" s="439"/>
      <c r="B20" s="440" t="s">
        <v>261</v>
      </c>
      <c r="C20" s="441"/>
      <c r="D20" s="441"/>
      <c r="E20" s="441">
        <v>4252</v>
      </c>
      <c r="F20" s="467"/>
      <c r="G20" s="442" t="s">
        <v>34</v>
      </c>
      <c r="H20" s="443" t="s">
        <v>149</v>
      </c>
      <c r="I20" s="444">
        <v>44421</v>
      </c>
      <c r="J20" s="445">
        <v>50667</v>
      </c>
      <c r="K20" s="445">
        <v>41679</v>
      </c>
      <c r="L20" s="472">
        <v>0.8226064302208538</v>
      </c>
      <c r="M20" s="25"/>
      <c r="N20" s="25"/>
      <c r="O20" s="26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6" customFormat="1" ht="15" customHeight="1">
      <c r="A21" s="446"/>
      <c r="B21" s="447" t="s">
        <v>151</v>
      </c>
      <c r="C21" s="448">
        <v>63900</v>
      </c>
      <c r="D21" s="448">
        <v>92173</v>
      </c>
      <c r="E21" s="448">
        <v>92318</v>
      </c>
      <c r="F21" s="467">
        <v>1.0015731287904266</v>
      </c>
      <c r="G21" s="449" t="s">
        <v>37</v>
      </c>
      <c r="H21" s="450" t="s">
        <v>233</v>
      </c>
      <c r="I21" s="451">
        <v>158066</v>
      </c>
      <c r="J21" s="448">
        <v>175796</v>
      </c>
      <c r="K21" s="452">
        <v>164855</v>
      </c>
      <c r="L21" s="472">
        <v>0.9377630890350178</v>
      </c>
      <c r="M21" s="25"/>
      <c r="N21" s="25"/>
      <c r="O21" s="26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6" customFormat="1" ht="15" customHeight="1">
      <c r="A22" s="446" t="s">
        <v>33</v>
      </c>
      <c r="B22" s="447" t="s">
        <v>10</v>
      </c>
      <c r="C22" s="448">
        <v>13303</v>
      </c>
      <c r="D22" s="448">
        <v>16173</v>
      </c>
      <c r="E22" s="448">
        <v>20494</v>
      </c>
      <c r="F22" s="467">
        <v>1.2831204608064113</v>
      </c>
      <c r="G22" s="453"/>
      <c r="H22" s="454" t="s">
        <v>40</v>
      </c>
      <c r="I22" s="455">
        <f>I8+I12+I16+I20+I21</f>
        <v>448715</v>
      </c>
      <c r="J22" s="455">
        <f>J8+J12+J16+J20+J21</f>
        <v>537183</v>
      </c>
      <c r="K22" s="455">
        <f>K8+K12+K16+K20+K21</f>
        <v>503073</v>
      </c>
      <c r="L22" s="473">
        <v>0.9365020858813476</v>
      </c>
      <c r="M22" s="25"/>
      <c r="N22" s="25"/>
      <c r="O22" s="26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15" customHeight="1">
      <c r="A23" s="446" t="s">
        <v>140</v>
      </c>
      <c r="B23" s="447" t="s">
        <v>150</v>
      </c>
      <c r="C23" s="448"/>
      <c r="D23" s="448"/>
      <c r="E23" s="448">
        <v>580</v>
      </c>
      <c r="F23" s="467"/>
      <c r="G23" s="449"/>
      <c r="H23" s="456"/>
      <c r="I23" s="451"/>
      <c r="J23" s="457"/>
      <c r="K23" s="451"/>
      <c r="L23" s="472"/>
      <c r="M23" s="25"/>
      <c r="N23" s="25"/>
      <c r="O23" s="26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502" customFormat="1" ht="18" customHeight="1">
      <c r="A24" s="493"/>
      <c r="B24" s="494" t="s">
        <v>13</v>
      </c>
      <c r="C24" s="495">
        <f>C22+C23+C21+C13</f>
        <v>422590</v>
      </c>
      <c r="D24" s="495">
        <f>D22+D23+D21+D13</f>
        <v>555029</v>
      </c>
      <c r="E24" s="495">
        <f>E22+E23+E21+E13</f>
        <v>560058</v>
      </c>
      <c r="F24" s="496">
        <v>1.009426344741073</v>
      </c>
      <c r="G24" s="497"/>
      <c r="H24" s="498"/>
      <c r="I24" s="499"/>
      <c r="J24" s="500"/>
      <c r="K24" s="499"/>
      <c r="L24" s="501"/>
      <c r="M24" s="64"/>
      <c r="N24" s="64"/>
      <c r="FM24" s="325"/>
      <c r="FN24" s="325"/>
      <c r="FO24" s="325"/>
      <c r="FP24" s="325"/>
      <c r="FQ24" s="325"/>
      <c r="FR24" s="325"/>
      <c r="FS24" s="325"/>
      <c r="FT24" s="325"/>
      <c r="FU24" s="325"/>
      <c r="FV24" s="325"/>
      <c r="FW24" s="325"/>
      <c r="FX24" s="325"/>
      <c r="FY24" s="325"/>
      <c r="FZ24" s="325"/>
      <c r="GA24" s="325"/>
      <c r="GB24" s="325"/>
      <c r="GC24" s="325"/>
      <c r="GD24" s="325"/>
      <c r="GE24" s="325"/>
      <c r="GF24" s="325"/>
      <c r="GG24" s="325"/>
      <c r="GH24" s="325"/>
      <c r="GI24" s="325"/>
      <c r="GJ24" s="325"/>
      <c r="GK24" s="325"/>
      <c r="GL24" s="325"/>
      <c r="GM24" s="325"/>
      <c r="GN24" s="325"/>
      <c r="GO24" s="325"/>
      <c r="GP24" s="325"/>
      <c r="GQ24" s="325"/>
      <c r="GR24" s="325"/>
      <c r="GS24" s="325"/>
      <c r="GT24" s="325"/>
      <c r="GU24" s="325"/>
      <c r="GV24" s="325"/>
      <c r="GW24" s="325"/>
      <c r="GX24" s="325"/>
      <c r="GY24" s="325"/>
      <c r="GZ24" s="325"/>
      <c r="HA24" s="325"/>
      <c r="HB24" s="325"/>
      <c r="HC24" s="325"/>
      <c r="HD24" s="325"/>
      <c r="HE24" s="325"/>
      <c r="HF24" s="325"/>
      <c r="HG24" s="325"/>
      <c r="HH24" s="325"/>
      <c r="HI24" s="325"/>
      <c r="HJ24" s="325"/>
      <c r="HK24" s="325"/>
      <c r="HL24" s="325"/>
      <c r="HM24" s="325"/>
      <c r="HN24" s="325"/>
      <c r="HO24" s="325"/>
      <c r="HP24" s="325"/>
      <c r="HQ24" s="325"/>
      <c r="HR24" s="325"/>
      <c r="HS24" s="325"/>
      <c r="HT24" s="325"/>
      <c r="HU24" s="325"/>
      <c r="HV24" s="325"/>
      <c r="HW24" s="325"/>
      <c r="HX24" s="325"/>
      <c r="HY24" s="325"/>
      <c r="HZ24" s="325"/>
      <c r="IA24" s="325"/>
      <c r="IB24" s="325"/>
      <c r="IC24" s="325"/>
      <c r="ID24" s="325"/>
      <c r="IE24" s="325"/>
      <c r="IF24" s="325"/>
      <c r="IG24" s="325"/>
      <c r="IH24" s="325"/>
      <c r="II24" s="325"/>
      <c r="IJ24" s="325"/>
      <c r="IK24" s="325"/>
      <c r="IL24" s="325"/>
      <c r="IM24" s="325"/>
      <c r="IN24" s="325"/>
      <c r="IO24" s="325"/>
      <c r="IP24" s="325"/>
      <c r="IQ24" s="325"/>
      <c r="IR24" s="325"/>
      <c r="IS24" s="325"/>
      <c r="IT24" s="325"/>
      <c r="IU24" s="325"/>
      <c r="IV24" s="325"/>
    </row>
    <row r="25" spans="1:256" s="7" customFormat="1" ht="18" customHeight="1">
      <c r="A25" s="446"/>
      <c r="B25" s="458" t="s">
        <v>262</v>
      </c>
      <c r="C25" s="448"/>
      <c r="D25" s="448"/>
      <c r="E25" s="448"/>
      <c r="F25" s="467"/>
      <c r="G25" s="449"/>
      <c r="H25" s="456" t="s">
        <v>89</v>
      </c>
      <c r="I25" s="451"/>
      <c r="J25" s="457"/>
      <c r="K25" s="451"/>
      <c r="L25" s="472"/>
      <c r="M25" s="27"/>
      <c r="N25" s="27"/>
      <c r="O25" s="2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6" customFormat="1" ht="18" customHeight="1">
      <c r="A26" s="446" t="s">
        <v>31</v>
      </c>
      <c r="B26" s="447" t="s">
        <v>263</v>
      </c>
      <c r="C26" s="448"/>
      <c r="D26" s="448">
        <v>49703</v>
      </c>
      <c r="E26" s="448">
        <v>49703</v>
      </c>
      <c r="F26" s="467">
        <v>1</v>
      </c>
      <c r="G26" s="449" t="s">
        <v>11</v>
      </c>
      <c r="H26" s="459" t="s">
        <v>61</v>
      </c>
      <c r="I26" s="451">
        <v>8450</v>
      </c>
      <c r="J26" s="457">
        <v>25515</v>
      </c>
      <c r="K26" s="451">
        <v>25263</v>
      </c>
      <c r="L26" s="472">
        <v>0.9901234567901235</v>
      </c>
      <c r="M26" s="25"/>
      <c r="N26" s="25"/>
      <c r="O26" s="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15" customHeight="1">
      <c r="A27" s="446" t="s">
        <v>32</v>
      </c>
      <c r="B27" s="447" t="s">
        <v>152</v>
      </c>
      <c r="C27" s="448">
        <v>360</v>
      </c>
      <c r="D27" s="448">
        <v>841</v>
      </c>
      <c r="E27" s="448">
        <v>841</v>
      </c>
      <c r="F27" s="467">
        <v>1</v>
      </c>
      <c r="G27" s="449" t="s">
        <v>12</v>
      </c>
      <c r="H27" s="459" t="s">
        <v>62</v>
      </c>
      <c r="I27" s="451"/>
      <c r="J27" s="457">
        <v>26733</v>
      </c>
      <c r="K27" s="451">
        <v>26233</v>
      </c>
      <c r="L27" s="472">
        <v>0.9812965248943254</v>
      </c>
      <c r="M27" s="25"/>
      <c r="N27" s="25"/>
      <c r="O27" s="26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6" customFormat="1" ht="15" customHeight="1">
      <c r="A28" s="446" t="s">
        <v>33</v>
      </c>
      <c r="B28" s="447" t="s">
        <v>215</v>
      </c>
      <c r="C28" s="448"/>
      <c r="D28" s="448"/>
      <c r="E28" s="448">
        <v>191</v>
      </c>
      <c r="F28" s="467"/>
      <c r="G28" s="449" t="s">
        <v>33</v>
      </c>
      <c r="H28" s="459" t="s">
        <v>240</v>
      </c>
      <c r="I28" s="451"/>
      <c r="J28" s="457">
        <v>19733</v>
      </c>
      <c r="K28" s="451">
        <v>19733</v>
      </c>
      <c r="L28" s="472">
        <v>1</v>
      </c>
      <c r="M28" s="25"/>
      <c r="N28" s="25"/>
      <c r="O28" s="26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5" s="10" customFormat="1" ht="15">
      <c r="A29" s="449"/>
      <c r="B29" s="460" t="s">
        <v>264</v>
      </c>
      <c r="C29" s="461">
        <v>360</v>
      </c>
      <c r="D29" s="461">
        <f>D26+D27</f>
        <v>50544</v>
      </c>
      <c r="E29" s="461">
        <f>E26+E27+E28</f>
        <v>50735</v>
      </c>
      <c r="F29" s="468">
        <v>1.00377888572333</v>
      </c>
      <c r="G29" s="449"/>
      <c r="H29" s="456" t="s">
        <v>278</v>
      </c>
      <c r="I29" s="461">
        <f>I26+I27+I28</f>
        <v>8450</v>
      </c>
      <c r="J29" s="461">
        <f>J26+J27+J28</f>
        <v>71981</v>
      </c>
      <c r="K29" s="461">
        <f>K26+K27+K28</f>
        <v>71229</v>
      </c>
      <c r="L29" s="473">
        <v>0.9895527986552006</v>
      </c>
      <c r="M29" s="24"/>
      <c r="N29" s="24"/>
      <c r="O29" s="9"/>
    </row>
    <row r="30" spans="1:15" s="10" customFormat="1" ht="20.25" customHeight="1">
      <c r="A30" s="449"/>
      <c r="B30" s="460" t="s">
        <v>41</v>
      </c>
      <c r="C30" s="461">
        <v>34215</v>
      </c>
      <c r="D30" s="461">
        <v>11537</v>
      </c>
      <c r="E30" s="461">
        <v>20456</v>
      </c>
      <c r="F30" s="468">
        <v>1.7730779232036058</v>
      </c>
      <c r="G30" s="449"/>
      <c r="H30" s="456" t="s">
        <v>27</v>
      </c>
      <c r="I30" s="461"/>
      <c r="J30" s="461">
        <v>7946</v>
      </c>
      <c r="K30" s="461">
        <v>7946</v>
      </c>
      <c r="L30" s="473">
        <v>1</v>
      </c>
      <c r="M30" s="24"/>
      <c r="N30" s="24"/>
      <c r="O30" s="9"/>
    </row>
    <row r="31" spans="1:14" s="506" customFormat="1" ht="19.5" customHeight="1">
      <c r="A31" s="497"/>
      <c r="B31" s="503" t="s">
        <v>265</v>
      </c>
      <c r="C31" s="504">
        <f>C30+C29+C24</f>
        <v>457165</v>
      </c>
      <c r="D31" s="504">
        <f>D30+D29+D24</f>
        <v>617110</v>
      </c>
      <c r="E31" s="504">
        <f>E30+E29+E24</f>
        <v>631249</v>
      </c>
      <c r="F31" s="496">
        <v>1.0232449194289595</v>
      </c>
      <c r="G31" s="497"/>
      <c r="H31" s="498" t="s">
        <v>279</v>
      </c>
      <c r="I31" s="504">
        <f>I30+I29+I22</f>
        <v>457165</v>
      </c>
      <c r="J31" s="504">
        <f>J30+J29+J22</f>
        <v>617110</v>
      </c>
      <c r="K31" s="504">
        <f>K30+K29+K22</f>
        <v>582248</v>
      </c>
      <c r="L31" s="505">
        <v>0.9435076404530797</v>
      </c>
      <c r="M31" s="81"/>
      <c r="N31" s="81"/>
    </row>
    <row r="32" spans="1:15" s="10" customFormat="1" ht="15">
      <c r="A32" s="24"/>
      <c r="B32" s="24"/>
      <c r="C32" s="24"/>
      <c r="D32" s="24"/>
      <c r="E32" s="24"/>
      <c r="F32" s="469"/>
      <c r="G32" s="24"/>
      <c r="H32" s="24"/>
      <c r="I32" s="24"/>
      <c r="J32" s="24"/>
      <c r="K32" s="24"/>
      <c r="L32" s="469"/>
      <c r="M32" s="24"/>
      <c r="N32" s="24"/>
      <c r="O32" s="9"/>
    </row>
    <row r="33" spans="1:15" s="10" customFormat="1" ht="15">
      <c r="A33" s="24"/>
      <c r="B33" s="24"/>
      <c r="C33" s="24"/>
      <c r="D33" s="24"/>
      <c r="E33" s="24"/>
      <c r="F33" s="469"/>
      <c r="G33" s="24"/>
      <c r="H33" s="24"/>
      <c r="I33" s="24"/>
      <c r="J33" s="24"/>
      <c r="K33" s="24"/>
      <c r="L33" s="469"/>
      <c r="M33" s="24"/>
      <c r="N33" s="24"/>
      <c r="O33" s="9"/>
    </row>
    <row r="34" spans="1:15" s="10" customFormat="1" ht="15">
      <c r="A34" s="24"/>
      <c r="B34" s="24"/>
      <c r="C34" s="24"/>
      <c r="D34" s="24"/>
      <c r="E34" s="24"/>
      <c r="F34" s="469"/>
      <c r="G34" s="24"/>
      <c r="H34" s="24"/>
      <c r="I34" s="24"/>
      <c r="J34" s="24"/>
      <c r="K34" s="24"/>
      <c r="L34" s="469"/>
      <c r="M34" s="24"/>
      <c r="N34" s="24"/>
      <c r="O34" s="9"/>
    </row>
    <row r="35" spans="1:15" s="10" customFormat="1" ht="15">
      <c r="A35" s="24"/>
      <c r="B35" s="24"/>
      <c r="C35" s="24"/>
      <c r="D35" s="24"/>
      <c r="E35" s="24"/>
      <c r="F35" s="469"/>
      <c r="G35" s="24"/>
      <c r="H35" s="24"/>
      <c r="I35" s="24"/>
      <c r="J35" s="24"/>
      <c r="K35" s="24"/>
      <c r="L35" s="469"/>
      <c r="M35" s="24"/>
      <c r="N35" s="24"/>
      <c r="O35" s="9"/>
    </row>
    <row r="36" spans="1:15" s="10" customFormat="1" ht="15">
      <c r="A36" s="24"/>
      <c r="B36" s="24"/>
      <c r="C36" s="24"/>
      <c r="D36" s="24"/>
      <c r="E36" s="24"/>
      <c r="F36" s="469"/>
      <c r="G36" s="24"/>
      <c r="H36" s="24"/>
      <c r="I36" s="24"/>
      <c r="J36" s="24"/>
      <c r="K36" s="24"/>
      <c r="L36" s="469"/>
      <c r="M36" s="24"/>
      <c r="N36" s="24"/>
      <c r="O36" s="9"/>
    </row>
    <row r="37" spans="1:15" s="10" customFormat="1" ht="15">
      <c r="A37" s="24"/>
      <c r="B37" s="24"/>
      <c r="C37" s="24"/>
      <c r="D37" s="24"/>
      <c r="E37" s="24"/>
      <c r="F37" s="469"/>
      <c r="G37" s="24"/>
      <c r="H37" s="24"/>
      <c r="I37" s="24"/>
      <c r="J37" s="24"/>
      <c r="K37" s="24"/>
      <c r="L37" s="469"/>
      <c r="M37" s="24"/>
      <c r="N37" s="24"/>
      <c r="O37" s="9"/>
    </row>
    <row r="38" spans="1:15" s="10" customFormat="1" ht="15">
      <c r="A38" s="24"/>
      <c r="B38" s="24"/>
      <c r="C38" s="24"/>
      <c r="D38" s="24"/>
      <c r="E38" s="24"/>
      <c r="F38" s="469"/>
      <c r="G38" s="24"/>
      <c r="H38" s="24"/>
      <c r="I38" s="24"/>
      <c r="J38" s="24"/>
      <c r="K38" s="24"/>
      <c r="L38" s="469"/>
      <c r="M38" s="24"/>
      <c r="N38" s="24"/>
      <c r="O38" s="9"/>
    </row>
    <row r="39" spans="1:15" s="10" customFormat="1" ht="15">
      <c r="A39" s="24"/>
      <c r="B39" s="24"/>
      <c r="C39" s="24"/>
      <c r="D39" s="24"/>
      <c r="E39" s="24"/>
      <c r="F39" s="469"/>
      <c r="G39" s="24"/>
      <c r="H39" s="24"/>
      <c r="I39" s="24"/>
      <c r="J39" s="24"/>
      <c r="K39" s="24"/>
      <c r="L39" s="469"/>
      <c r="M39" s="24"/>
      <c r="N39" s="24"/>
      <c r="O39" s="9"/>
    </row>
    <row r="40" spans="1:15" s="10" customFormat="1" ht="15">
      <c r="A40" s="24"/>
      <c r="B40" s="24"/>
      <c r="C40" s="24"/>
      <c r="D40" s="24"/>
      <c r="E40" s="24"/>
      <c r="F40" s="469"/>
      <c r="G40" s="24"/>
      <c r="H40" s="24"/>
      <c r="I40" s="24"/>
      <c r="J40" s="24"/>
      <c r="K40" s="24"/>
      <c r="L40" s="469"/>
      <c r="M40" s="24"/>
      <c r="N40" s="24"/>
      <c r="O40" s="9"/>
    </row>
    <row r="41" spans="1:15" s="10" customFormat="1" ht="15">
      <c r="A41" s="24"/>
      <c r="B41" s="24"/>
      <c r="C41" s="24"/>
      <c r="D41" s="24"/>
      <c r="E41" s="24"/>
      <c r="F41" s="469"/>
      <c r="G41" s="24"/>
      <c r="H41" s="24"/>
      <c r="I41" s="24"/>
      <c r="J41" s="24"/>
      <c r="K41" s="24"/>
      <c r="L41" s="469"/>
      <c r="M41" s="24"/>
      <c r="N41" s="24"/>
      <c r="O41" s="9"/>
    </row>
    <row r="42" spans="1:15" s="10" customFormat="1" ht="15">
      <c r="A42" s="24"/>
      <c r="B42" s="24"/>
      <c r="C42" s="24"/>
      <c r="D42" s="24"/>
      <c r="E42" s="24"/>
      <c r="F42" s="469"/>
      <c r="G42" s="24"/>
      <c r="H42" s="24"/>
      <c r="I42" s="24"/>
      <c r="J42" s="24"/>
      <c r="K42" s="24"/>
      <c r="L42" s="469"/>
      <c r="M42" s="24"/>
      <c r="N42" s="24"/>
      <c r="O42" s="9"/>
    </row>
    <row r="43" spans="1:15" s="10" customFormat="1" ht="15">
      <c r="A43" s="24"/>
      <c r="B43" s="24"/>
      <c r="C43" s="24"/>
      <c r="D43" s="24"/>
      <c r="E43" s="24"/>
      <c r="F43" s="469"/>
      <c r="G43" s="24"/>
      <c r="H43" s="24"/>
      <c r="I43" s="24"/>
      <c r="J43" s="24"/>
      <c r="K43" s="24"/>
      <c r="L43" s="469"/>
      <c r="M43" s="24"/>
      <c r="N43" s="24"/>
      <c r="O43" s="9"/>
    </row>
    <row r="44" spans="1:15" s="10" customFormat="1" ht="15">
      <c r="A44" s="24"/>
      <c r="B44" s="24"/>
      <c r="C44" s="24"/>
      <c r="D44" s="24"/>
      <c r="E44" s="24"/>
      <c r="F44" s="469"/>
      <c r="G44" s="24"/>
      <c r="H44" s="24"/>
      <c r="I44" s="24"/>
      <c r="J44" s="24"/>
      <c r="K44" s="24"/>
      <c r="L44" s="469"/>
      <c r="M44" s="24"/>
      <c r="N44" s="24"/>
      <c r="O44" s="9"/>
    </row>
    <row r="45" spans="1:15" s="10" customFormat="1" ht="15">
      <c r="A45" s="24"/>
      <c r="B45" s="24"/>
      <c r="C45" s="24"/>
      <c r="D45" s="24"/>
      <c r="E45" s="24"/>
      <c r="F45" s="469"/>
      <c r="G45" s="24"/>
      <c r="H45" s="24"/>
      <c r="I45" s="24"/>
      <c r="J45" s="24"/>
      <c r="K45" s="24"/>
      <c r="L45" s="469"/>
      <c r="M45" s="24"/>
      <c r="N45" s="24"/>
      <c r="O45" s="9"/>
    </row>
    <row r="46" spans="1:15" s="10" customFormat="1" ht="15">
      <c r="A46" s="24"/>
      <c r="B46" s="24"/>
      <c r="C46" s="24"/>
      <c r="D46" s="24"/>
      <c r="E46" s="24"/>
      <c r="F46" s="469"/>
      <c r="G46" s="24"/>
      <c r="H46" s="24"/>
      <c r="I46" s="24"/>
      <c r="J46" s="24"/>
      <c r="K46" s="24"/>
      <c r="L46" s="469"/>
      <c r="M46" s="24"/>
      <c r="N46" s="24"/>
      <c r="O46" s="9"/>
    </row>
    <row r="47" spans="1:15" s="10" customFormat="1" ht="15">
      <c r="A47" s="24"/>
      <c r="B47" s="24"/>
      <c r="C47" s="24"/>
      <c r="D47" s="24"/>
      <c r="E47" s="24"/>
      <c r="F47" s="469"/>
      <c r="G47" s="24"/>
      <c r="H47" s="24"/>
      <c r="I47" s="24"/>
      <c r="J47" s="24"/>
      <c r="K47" s="24"/>
      <c r="L47" s="469"/>
      <c r="M47" s="24"/>
      <c r="N47" s="24"/>
      <c r="O47" s="9"/>
    </row>
    <row r="48" spans="1:15" s="10" customFormat="1" ht="15">
      <c r="A48" s="24"/>
      <c r="B48" s="24"/>
      <c r="C48" s="24"/>
      <c r="D48" s="24"/>
      <c r="E48" s="24"/>
      <c r="F48" s="469"/>
      <c r="G48" s="24"/>
      <c r="H48" s="24"/>
      <c r="I48" s="24"/>
      <c r="J48" s="24"/>
      <c r="K48" s="24"/>
      <c r="L48" s="469"/>
      <c r="M48" s="24"/>
      <c r="N48" s="24"/>
      <c r="O48" s="9"/>
    </row>
    <row r="49" spans="1:15" s="10" customFormat="1" ht="15">
      <c r="A49" s="24"/>
      <c r="B49" s="24"/>
      <c r="C49" s="24"/>
      <c r="D49" s="24"/>
      <c r="E49" s="24"/>
      <c r="F49" s="469"/>
      <c r="G49" s="24"/>
      <c r="H49" s="24"/>
      <c r="I49" s="24"/>
      <c r="J49" s="24"/>
      <c r="K49" s="24"/>
      <c r="L49" s="469"/>
      <c r="M49" s="24"/>
      <c r="N49" s="24"/>
      <c r="O49" s="9"/>
    </row>
    <row r="50" spans="1:15" s="10" customFormat="1" ht="15">
      <c r="A50" s="24"/>
      <c r="B50" s="24"/>
      <c r="C50" s="24"/>
      <c r="D50" s="24"/>
      <c r="E50" s="24"/>
      <c r="F50" s="469"/>
      <c r="G50" s="24"/>
      <c r="H50" s="24"/>
      <c r="I50" s="24"/>
      <c r="J50" s="24"/>
      <c r="K50" s="24"/>
      <c r="L50" s="469"/>
      <c r="M50" s="24"/>
      <c r="N50" s="24"/>
      <c r="O50" s="9"/>
    </row>
    <row r="51" spans="1:15" s="10" customFormat="1" ht="15">
      <c r="A51" s="24"/>
      <c r="B51" s="24"/>
      <c r="C51" s="24"/>
      <c r="D51" s="24"/>
      <c r="E51" s="24"/>
      <c r="F51" s="469"/>
      <c r="G51" s="24"/>
      <c r="H51" s="24"/>
      <c r="I51" s="24"/>
      <c r="J51" s="24"/>
      <c r="K51" s="24"/>
      <c r="L51" s="469"/>
      <c r="M51" s="24"/>
      <c r="N51" s="24"/>
      <c r="O51" s="9"/>
    </row>
    <row r="52" spans="1:15" s="10" customFormat="1" ht="15">
      <c r="A52" s="24"/>
      <c r="B52" s="24"/>
      <c r="C52" s="24"/>
      <c r="D52" s="24"/>
      <c r="E52" s="24"/>
      <c r="F52" s="469"/>
      <c r="G52" s="24"/>
      <c r="H52" s="24"/>
      <c r="I52" s="24"/>
      <c r="J52" s="24"/>
      <c r="K52" s="24"/>
      <c r="L52" s="469"/>
      <c r="M52" s="24"/>
      <c r="N52" s="24"/>
      <c r="O52" s="9"/>
    </row>
    <row r="53" spans="1:15" s="10" customFormat="1" ht="15">
      <c r="A53" s="24"/>
      <c r="B53" s="24"/>
      <c r="C53" s="24"/>
      <c r="D53" s="24"/>
      <c r="E53" s="24"/>
      <c r="F53" s="469"/>
      <c r="G53" s="24"/>
      <c r="H53" s="24"/>
      <c r="I53" s="24"/>
      <c r="J53" s="24"/>
      <c r="K53" s="24"/>
      <c r="L53" s="469"/>
      <c r="M53" s="24"/>
      <c r="N53" s="24"/>
      <c r="O53" s="9"/>
    </row>
    <row r="54" spans="1:15" s="10" customFormat="1" ht="15">
      <c r="A54" s="24"/>
      <c r="B54" s="24"/>
      <c r="C54" s="24"/>
      <c r="D54" s="24"/>
      <c r="E54" s="24"/>
      <c r="F54" s="469"/>
      <c r="G54" s="24"/>
      <c r="H54" s="24"/>
      <c r="I54" s="24"/>
      <c r="J54" s="24"/>
      <c r="K54" s="24"/>
      <c r="L54" s="469"/>
      <c r="M54" s="24"/>
      <c r="N54" s="24"/>
      <c r="O54" s="9"/>
    </row>
    <row r="55" spans="1:15" s="10" customFormat="1" ht="15">
      <c r="A55" s="24"/>
      <c r="B55" s="24"/>
      <c r="C55" s="24"/>
      <c r="D55" s="24"/>
      <c r="E55" s="24"/>
      <c r="F55" s="469"/>
      <c r="G55" s="24"/>
      <c r="H55" s="24"/>
      <c r="I55" s="24"/>
      <c r="J55" s="24"/>
      <c r="K55" s="24"/>
      <c r="L55" s="469"/>
      <c r="M55" s="24"/>
      <c r="N55" s="24"/>
      <c r="O55" s="9"/>
    </row>
    <row r="56" spans="1:15" s="10" customFormat="1" ht="15">
      <c r="A56" s="24"/>
      <c r="B56" s="24"/>
      <c r="C56" s="24"/>
      <c r="D56" s="24"/>
      <c r="E56" s="24"/>
      <c r="F56" s="469"/>
      <c r="G56" s="24"/>
      <c r="H56" s="24"/>
      <c r="I56" s="24"/>
      <c r="J56" s="24"/>
      <c r="K56" s="24"/>
      <c r="L56" s="469"/>
      <c r="M56" s="24"/>
      <c r="N56" s="24"/>
      <c r="O56" s="9"/>
    </row>
    <row r="57" spans="1:15" s="10" customFormat="1" ht="15">
      <c r="A57" s="24"/>
      <c r="B57" s="24"/>
      <c r="C57" s="24"/>
      <c r="D57" s="24"/>
      <c r="E57" s="24"/>
      <c r="F57" s="469"/>
      <c r="G57" s="24"/>
      <c r="H57" s="24"/>
      <c r="I57" s="24"/>
      <c r="J57" s="24"/>
      <c r="K57" s="24"/>
      <c r="L57" s="469"/>
      <c r="M57" s="24"/>
      <c r="N57" s="24"/>
      <c r="O57" s="9"/>
    </row>
    <row r="58" spans="1:15" s="10" customFormat="1" ht="15">
      <c r="A58" s="24"/>
      <c r="B58" s="24"/>
      <c r="C58" s="24"/>
      <c r="D58" s="24"/>
      <c r="E58" s="24"/>
      <c r="F58" s="469"/>
      <c r="G58" s="24"/>
      <c r="H58" s="24"/>
      <c r="I58" s="24"/>
      <c r="J58" s="24"/>
      <c r="K58" s="24"/>
      <c r="L58" s="469"/>
      <c r="M58" s="24"/>
      <c r="N58" s="24"/>
      <c r="O58" s="9"/>
    </row>
    <row r="59" spans="1:15" s="10" customFormat="1" ht="15">
      <c r="A59" s="24"/>
      <c r="B59" s="24"/>
      <c r="C59" s="24"/>
      <c r="D59" s="24"/>
      <c r="E59" s="24"/>
      <c r="F59" s="469"/>
      <c r="G59" s="24"/>
      <c r="H59" s="24"/>
      <c r="I59" s="24"/>
      <c r="J59" s="24"/>
      <c r="K59" s="24"/>
      <c r="L59" s="469"/>
      <c r="M59" s="24"/>
      <c r="N59" s="24"/>
      <c r="O59" s="9"/>
    </row>
    <row r="60" spans="1:15" s="10" customFormat="1" ht="15">
      <c r="A60" s="24"/>
      <c r="B60" s="24"/>
      <c r="C60" s="24"/>
      <c r="D60" s="24"/>
      <c r="E60" s="24"/>
      <c r="F60" s="469"/>
      <c r="G60" s="24"/>
      <c r="H60" s="24"/>
      <c r="I60" s="24"/>
      <c r="J60" s="24"/>
      <c r="K60" s="24"/>
      <c r="L60" s="469"/>
      <c r="M60" s="24"/>
      <c r="N60" s="24"/>
      <c r="O60" s="9"/>
    </row>
    <row r="61" spans="1:15" s="10" customFormat="1" ht="15">
      <c r="A61" s="24"/>
      <c r="B61" s="24"/>
      <c r="C61" s="24"/>
      <c r="D61" s="24"/>
      <c r="E61" s="24"/>
      <c r="F61" s="469"/>
      <c r="G61" s="24"/>
      <c r="H61" s="24"/>
      <c r="I61" s="24"/>
      <c r="J61" s="24"/>
      <c r="K61" s="24"/>
      <c r="L61" s="469"/>
      <c r="M61" s="24"/>
      <c r="N61" s="24"/>
      <c r="O61" s="9"/>
    </row>
    <row r="62" spans="1:15" s="10" customFormat="1" ht="15">
      <c r="A62" s="24"/>
      <c r="B62" s="24"/>
      <c r="C62" s="24"/>
      <c r="D62" s="24"/>
      <c r="E62" s="24"/>
      <c r="F62" s="469"/>
      <c r="G62" s="24"/>
      <c r="H62" s="24"/>
      <c r="I62" s="24"/>
      <c r="J62" s="24"/>
      <c r="K62" s="24"/>
      <c r="L62" s="469"/>
      <c r="M62" s="24"/>
      <c r="N62" s="24"/>
      <c r="O62" s="9"/>
    </row>
    <row r="63" spans="1:15" s="10" customFormat="1" ht="15">
      <c r="A63" s="24"/>
      <c r="B63" s="24"/>
      <c r="C63" s="24"/>
      <c r="D63" s="24"/>
      <c r="E63" s="24"/>
      <c r="F63" s="469"/>
      <c r="G63" s="24"/>
      <c r="H63" s="24"/>
      <c r="I63" s="24"/>
      <c r="J63" s="24"/>
      <c r="K63" s="24"/>
      <c r="L63" s="469"/>
      <c r="M63" s="24"/>
      <c r="N63" s="24"/>
      <c r="O63" s="9"/>
    </row>
    <row r="64" spans="1:15" s="10" customFormat="1" ht="15">
      <c r="A64" s="24"/>
      <c r="B64" s="24"/>
      <c r="C64" s="24"/>
      <c r="D64" s="24"/>
      <c r="E64" s="24"/>
      <c r="F64" s="469"/>
      <c r="G64" s="24"/>
      <c r="H64" s="24"/>
      <c r="I64" s="24"/>
      <c r="J64" s="24"/>
      <c r="K64" s="24"/>
      <c r="L64" s="469"/>
      <c r="M64" s="24"/>
      <c r="N64" s="24"/>
      <c r="O64" s="9"/>
    </row>
    <row r="65" spans="1:15" s="10" customFormat="1" ht="15">
      <c r="A65" s="24"/>
      <c r="B65" s="24"/>
      <c r="C65" s="24"/>
      <c r="D65" s="24"/>
      <c r="E65" s="24"/>
      <c r="F65" s="469"/>
      <c r="G65" s="24"/>
      <c r="H65" s="24"/>
      <c r="I65" s="24"/>
      <c r="J65" s="24"/>
      <c r="K65" s="24"/>
      <c r="L65" s="469"/>
      <c r="M65" s="24"/>
      <c r="N65" s="24"/>
      <c r="O65" s="9"/>
    </row>
    <row r="66" spans="1:15" s="10" customFormat="1" ht="15">
      <c r="A66" s="24"/>
      <c r="B66" s="24"/>
      <c r="C66" s="24"/>
      <c r="D66" s="24"/>
      <c r="E66" s="24"/>
      <c r="F66" s="469"/>
      <c r="G66" s="24"/>
      <c r="H66" s="24"/>
      <c r="I66" s="24"/>
      <c r="J66" s="24"/>
      <c r="K66" s="24"/>
      <c r="L66" s="469"/>
      <c r="M66" s="24"/>
      <c r="N66" s="24"/>
      <c r="O66" s="9"/>
    </row>
    <row r="67" spans="1:15" s="10" customFormat="1" ht="15">
      <c r="A67" s="24"/>
      <c r="B67" s="24"/>
      <c r="C67" s="24"/>
      <c r="D67" s="24"/>
      <c r="E67" s="24"/>
      <c r="F67" s="469"/>
      <c r="G67" s="24"/>
      <c r="H67" s="24"/>
      <c r="I67" s="24"/>
      <c r="J67" s="24"/>
      <c r="K67" s="24"/>
      <c r="L67" s="469"/>
      <c r="M67" s="24"/>
      <c r="N67" s="24"/>
      <c r="O67" s="9"/>
    </row>
    <row r="68" spans="1:15" s="10" customFormat="1" ht="15">
      <c r="A68" s="24"/>
      <c r="B68" s="24"/>
      <c r="C68" s="24"/>
      <c r="D68" s="24"/>
      <c r="E68" s="24"/>
      <c r="F68" s="469"/>
      <c r="G68" s="24"/>
      <c r="H68" s="24"/>
      <c r="I68" s="24"/>
      <c r="J68" s="24"/>
      <c r="K68" s="24"/>
      <c r="L68" s="469"/>
      <c r="M68" s="24"/>
      <c r="N68" s="24"/>
      <c r="O68" s="9"/>
    </row>
    <row r="69" spans="1:15" s="10" customFormat="1" ht="15">
      <c r="A69" s="24"/>
      <c r="B69" s="24"/>
      <c r="C69" s="24"/>
      <c r="D69" s="24"/>
      <c r="E69" s="24"/>
      <c r="F69" s="469"/>
      <c r="G69" s="24"/>
      <c r="H69" s="24"/>
      <c r="I69" s="24"/>
      <c r="J69" s="24"/>
      <c r="K69" s="24"/>
      <c r="L69" s="469"/>
      <c r="M69" s="24"/>
      <c r="N69" s="24"/>
      <c r="O69" s="9"/>
    </row>
    <row r="70" spans="1:15" s="10" customFormat="1" ht="15">
      <c r="A70" s="24"/>
      <c r="B70" s="24"/>
      <c r="C70" s="24"/>
      <c r="D70" s="24"/>
      <c r="E70" s="24"/>
      <c r="F70" s="469"/>
      <c r="G70" s="24"/>
      <c r="H70" s="24"/>
      <c r="I70" s="24"/>
      <c r="J70" s="24"/>
      <c r="K70" s="24"/>
      <c r="L70" s="469"/>
      <c r="M70" s="24"/>
      <c r="N70" s="24"/>
      <c r="O70" s="9"/>
    </row>
    <row r="71" spans="1:15" s="10" customFormat="1" ht="15">
      <c r="A71" s="24"/>
      <c r="B71" s="24"/>
      <c r="C71" s="24"/>
      <c r="D71" s="24"/>
      <c r="E71" s="24"/>
      <c r="F71" s="469"/>
      <c r="G71" s="24"/>
      <c r="H71" s="24"/>
      <c r="I71" s="24"/>
      <c r="J71" s="24"/>
      <c r="K71" s="24"/>
      <c r="L71" s="469"/>
      <c r="M71" s="24"/>
      <c r="N71" s="24"/>
      <c r="O71" s="9"/>
    </row>
    <row r="72" spans="1:15" s="10" customFormat="1" ht="15">
      <c r="A72" s="24"/>
      <c r="B72" s="24"/>
      <c r="C72" s="24"/>
      <c r="D72" s="24"/>
      <c r="E72" s="24"/>
      <c r="F72" s="469"/>
      <c r="G72" s="24"/>
      <c r="H72" s="24"/>
      <c r="I72" s="24"/>
      <c r="J72" s="24"/>
      <c r="K72" s="24"/>
      <c r="L72" s="469"/>
      <c r="M72" s="24"/>
      <c r="N72" s="24"/>
      <c r="O72" s="9"/>
    </row>
    <row r="73" spans="1:15" s="10" customFormat="1" ht="15">
      <c r="A73" s="24"/>
      <c r="B73" s="24"/>
      <c r="C73" s="24"/>
      <c r="D73" s="24"/>
      <c r="E73" s="24"/>
      <c r="F73" s="469"/>
      <c r="G73" s="24"/>
      <c r="H73" s="24"/>
      <c r="I73" s="24"/>
      <c r="J73" s="24"/>
      <c r="K73" s="24"/>
      <c r="L73" s="469"/>
      <c r="M73" s="24"/>
      <c r="N73" s="24"/>
      <c r="O73" s="9"/>
    </row>
    <row r="74" spans="1:15" s="10" customFormat="1" ht="15">
      <c r="A74" s="24"/>
      <c r="B74" s="24"/>
      <c r="C74" s="24"/>
      <c r="D74" s="24"/>
      <c r="E74" s="24"/>
      <c r="F74" s="469"/>
      <c r="G74" s="24"/>
      <c r="H74" s="24"/>
      <c r="I74" s="24"/>
      <c r="J74" s="24"/>
      <c r="K74" s="24"/>
      <c r="L74" s="469"/>
      <c r="M74" s="24"/>
      <c r="N74" s="24"/>
      <c r="O74" s="9"/>
    </row>
    <row r="75" spans="1:15" s="10" customFormat="1" ht="15">
      <c r="A75" s="24"/>
      <c r="B75" s="24"/>
      <c r="C75" s="24"/>
      <c r="D75" s="24"/>
      <c r="E75" s="24"/>
      <c r="F75" s="469"/>
      <c r="G75" s="24"/>
      <c r="H75" s="24"/>
      <c r="I75" s="24"/>
      <c r="J75" s="24"/>
      <c r="K75" s="24"/>
      <c r="L75" s="469"/>
      <c r="M75" s="24"/>
      <c r="N75" s="24"/>
      <c r="O75" s="9"/>
    </row>
    <row r="76" spans="1:15" s="10" customFormat="1" ht="15">
      <c r="A76" s="24"/>
      <c r="B76" s="24"/>
      <c r="C76" s="24"/>
      <c r="D76" s="24"/>
      <c r="E76" s="24"/>
      <c r="F76" s="469"/>
      <c r="G76" s="24"/>
      <c r="H76" s="24"/>
      <c r="I76" s="24"/>
      <c r="J76" s="24"/>
      <c r="K76" s="24"/>
      <c r="L76" s="469"/>
      <c r="M76" s="24"/>
      <c r="N76" s="24"/>
      <c r="O76" s="9"/>
    </row>
    <row r="77" spans="1:15" s="10" customFormat="1" ht="15">
      <c r="A77" s="24"/>
      <c r="B77" s="24"/>
      <c r="C77" s="24"/>
      <c r="D77" s="24"/>
      <c r="E77" s="24"/>
      <c r="F77" s="469"/>
      <c r="G77" s="24"/>
      <c r="H77" s="24"/>
      <c r="I77" s="24"/>
      <c r="J77" s="24"/>
      <c r="K77" s="24"/>
      <c r="L77" s="469"/>
      <c r="M77" s="24"/>
      <c r="N77" s="24"/>
      <c r="O77" s="9"/>
    </row>
    <row r="78" spans="1:15" s="10" customFormat="1" ht="15">
      <c r="A78" s="24"/>
      <c r="B78" s="24"/>
      <c r="C78" s="24"/>
      <c r="D78" s="24"/>
      <c r="E78" s="24"/>
      <c r="F78" s="469"/>
      <c r="G78" s="24"/>
      <c r="H78" s="24"/>
      <c r="I78" s="24"/>
      <c r="J78" s="24"/>
      <c r="K78" s="24"/>
      <c r="L78" s="469"/>
      <c r="M78" s="24"/>
      <c r="N78" s="24"/>
      <c r="O78" s="9"/>
    </row>
    <row r="79" spans="1:15" s="10" customFormat="1" ht="15">
      <c r="A79" s="24"/>
      <c r="B79" s="24"/>
      <c r="C79" s="24"/>
      <c r="D79" s="24"/>
      <c r="E79" s="24"/>
      <c r="F79" s="469"/>
      <c r="G79" s="24"/>
      <c r="H79" s="24"/>
      <c r="I79" s="24"/>
      <c r="J79" s="24"/>
      <c r="K79" s="24"/>
      <c r="L79" s="469"/>
      <c r="M79" s="24"/>
      <c r="N79" s="24"/>
      <c r="O79" s="9"/>
    </row>
    <row r="80" spans="1:15" s="10" customFormat="1" ht="15">
      <c r="A80" s="24"/>
      <c r="B80" s="24"/>
      <c r="C80" s="24"/>
      <c r="D80" s="24"/>
      <c r="E80" s="24"/>
      <c r="F80" s="469"/>
      <c r="G80" s="24"/>
      <c r="H80" s="24"/>
      <c r="I80" s="24"/>
      <c r="J80" s="24"/>
      <c r="K80" s="24"/>
      <c r="L80" s="469"/>
      <c r="M80" s="24"/>
      <c r="N80" s="24"/>
      <c r="O80" s="9"/>
    </row>
    <row r="81" spans="1:15" s="10" customFormat="1" ht="15">
      <c r="A81" s="24"/>
      <c r="B81" s="24"/>
      <c r="C81" s="24"/>
      <c r="D81" s="24"/>
      <c r="E81" s="24"/>
      <c r="F81" s="469"/>
      <c r="G81" s="24"/>
      <c r="H81" s="24"/>
      <c r="I81" s="24"/>
      <c r="J81" s="24"/>
      <c r="K81" s="24"/>
      <c r="L81" s="469"/>
      <c r="M81" s="24"/>
      <c r="N81" s="24"/>
      <c r="O81" s="9"/>
    </row>
    <row r="82" spans="1:15" s="10" customFormat="1" ht="15">
      <c r="A82" s="24"/>
      <c r="B82" s="24"/>
      <c r="C82" s="24"/>
      <c r="D82" s="24"/>
      <c r="E82" s="24"/>
      <c r="F82" s="469"/>
      <c r="G82" s="24"/>
      <c r="H82" s="24"/>
      <c r="I82" s="24"/>
      <c r="J82" s="24"/>
      <c r="K82" s="24"/>
      <c r="L82" s="469"/>
      <c r="M82" s="24"/>
      <c r="N82" s="24"/>
      <c r="O82" s="9"/>
    </row>
    <row r="83" spans="1:15" s="10" customFormat="1" ht="15">
      <c r="A83" s="24"/>
      <c r="B83" s="24"/>
      <c r="C83" s="24"/>
      <c r="D83" s="24"/>
      <c r="E83" s="24"/>
      <c r="F83" s="469"/>
      <c r="G83" s="24"/>
      <c r="H83" s="24"/>
      <c r="I83" s="24"/>
      <c r="J83" s="24"/>
      <c r="K83" s="24"/>
      <c r="L83" s="469"/>
      <c r="M83" s="24"/>
      <c r="N83" s="24"/>
      <c r="O83" s="9"/>
    </row>
    <row r="84" spans="1:15" s="10" customFormat="1" ht="15">
      <c r="A84" s="24"/>
      <c r="B84" s="24"/>
      <c r="C84" s="24"/>
      <c r="D84" s="24"/>
      <c r="E84" s="24"/>
      <c r="F84" s="469"/>
      <c r="G84" s="24"/>
      <c r="H84" s="24"/>
      <c r="I84" s="24"/>
      <c r="J84" s="24"/>
      <c r="K84" s="24"/>
      <c r="L84" s="469"/>
      <c r="M84" s="24"/>
      <c r="N84" s="24"/>
      <c r="O84" s="9"/>
    </row>
    <row r="85" spans="1:15" s="10" customFormat="1" ht="15">
      <c r="A85" s="24"/>
      <c r="B85" s="24"/>
      <c r="C85" s="24"/>
      <c r="D85" s="24"/>
      <c r="E85" s="24"/>
      <c r="F85" s="469"/>
      <c r="G85" s="24"/>
      <c r="H85" s="24"/>
      <c r="I85" s="24"/>
      <c r="J85" s="24"/>
      <c r="K85" s="24"/>
      <c r="L85" s="469"/>
      <c r="M85" s="24"/>
      <c r="N85" s="24"/>
      <c r="O85" s="9"/>
    </row>
    <row r="86" spans="1:15" s="10" customFormat="1" ht="15">
      <c r="A86" s="24"/>
      <c r="B86" s="24"/>
      <c r="C86" s="24"/>
      <c r="D86" s="24"/>
      <c r="E86" s="24"/>
      <c r="F86" s="469"/>
      <c r="G86" s="24"/>
      <c r="H86" s="24"/>
      <c r="I86" s="24"/>
      <c r="J86" s="24"/>
      <c r="K86" s="24"/>
      <c r="L86" s="469"/>
      <c r="M86" s="24"/>
      <c r="N86" s="24"/>
      <c r="O86" s="9"/>
    </row>
    <row r="87" spans="1:15" s="10" customFormat="1" ht="15">
      <c r="A87" s="24"/>
      <c r="B87" s="24"/>
      <c r="C87" s="24"/>
      <c r="D87" s="24"/>
      <c r="E87" s="24"/>
      <c r="F87" s="469"/>
      <c r="G87" s="24"/>
      <c r="H87" s="24"/>
      <c r="I87" s="24"/>
      <c r="J87" s="24"/>
      <c r="K87" s="24"/>
      <c r="L87" s="469"/>
      <c r="M87" s="24"/>
      <c r="N87" s="24"/>
      <c r="O87" s="9"/>
    </row>
    <row r="88" spans="1:15" s="10" customFormat="1" ht="15">
      <c r="A88" s="24"/>
      <c r="B88" s="24"/>
      <c r="C88" s="24"/>
      <c r="D88" s="24"/>
      <c r="E88" s="24"/>
      <c r="F88" s="469"/>
      <c r="G88" s="24"/>
      <c r="H88" s="24"/>
      <c r="I88" s="24"/>
      <c r="J88" s="24"/>
      <c r="K88" s="24"/>
      <c r="L88" s="469"/>
      <c r="M88" s="24"/>
      <c r="N88" s="24"/>
      <c r="O88" s="9"/>
    </row>
    <row r="89" spans="1:15" s="10" customFormat="1" ht="15">
      <c r="A89" s="24"/>
      <c r="B89" s="24"/>
      <c r="C89" s="24"/>
      <c r="D89" s="24"/>
      <c r="E89" s="24"/>
      <c r="F89" s="469"/>
      <c r="G89" s="24"/>
      <c r="H89" s="24"/>
      <c r="I89" s="24"/>
      <c r="J89" s="24"/>
      <c r="K89" s="24"/>
      <c r="L89" s="469"/>
      <c r="M89" s="24"/>
      <c r="N89" s="24"/>
      <c r="O89" s="9"/>
    </row>
    <row r="90" spans="1:15" s="10" customFormat="1" ht="15">
      <c r="A90" s="24"/>
      <c r="B90" s="24"/>
      <c r="C90" s="24"/>
      <c r="D90" s="24"/>
      <c r="E90" s="24"/>
      <c r="F90" s="469"/>
      <c r="G90" s="24"/>
      <c r="H90" s="24"/>
      <c r="I90" s="24"/>
      <c r="J90" s="24"/>
      <c r="K90" s="24"/>
      <c r="L90" s="469"/>
      <c r="M90" s="24"/>
      <c r="N90" s="24"/>
      <c r="O90" s="9"/>
    </row>
    <row r="91" spans="1:15" s="10" customFormat="1" ht="15">
      <c r="A91" s="24"/>
      <c r="B91" s="24"/>
      <c r="C91" s="24"/>
      <c r="D91" s="24"/>
      <c r="E91" s="24"/>
      <c r="F91" s="469"/>
      <c r="G91" s="24"/>
      <c r="H91" s="24"/>
      <c r="I91" s="24"/>
      <c r="J91" s="24"/>
      <c r="K91" s="24"/>
      <c r="L91" s="469"/>
      <c r="M91" s="24"/>
      <c r="N91" s="24"/>
      <c r="O91" s="9"/>
    </row>
    <row r="92" spans="1:15" s="10" customFormat="1" ht="15">
      <c r="A92" s="24"/>
      <c r="B92" s="24"/>
      <c r="C92" s="24"/>
      <c r="D92" s="24"/>
      <c r="E92" s="24"/>
      <c r="F92" s="469"/>
      <c r="G92" s="24"/>
      <c r="H92" s="24"/>
      <c r="I92" s="24"/>
      <c r="J92" s="24"/>
      <c r="K92" s="24"/>
      <c r="L92" s="469"/>
      <c r="M92" s="24"/>
      <c r="N92" s="24"/>
      <c r="O92" s="9"/>
    </row>
    <row r="93" spans="1:15" s="10" customFormat="1" ht="15">
      <c r="A93" s="24"/>
      <c r="B93" s="24"/>
      <c r="C93" s="24"/>
      <c r="D93" s="24"/>
      <c r="E93" s="24"/>
      <c r="F93" s="469"/>
      <c r="G93" s="24"/>
      <c r="H93" s="24"/>
      <c r="I93" s="24"/>
      <c r="J93" s="24"/>
      <c r="K93" s="24"/>
      <c r="L93" s="469"/>
      <c r="M93" s="24"/>
      <c r="N93" s="24"/>
      <c r="O93" s="9"/>
    </row>
    <row r="94" spans="1:15" s="10" customFormat="1" ht="15">
      <c r="A94" s="24"/>
      <c r="B94" s="24"/>
      <c r="C94" s="24"/>
      <c r="D94" s="24"/>
      <c r="E94" s="24"/>
      <c r="F94" s="469"/>
      <c r="G94" s="24"/>
      <c r="H94" s="24"/>
      <c r="I94" s="24"/>
      <c r="J94" s="24"/>
      <c r="K94" s="24"/>
      <c r="L94" s="469"/>
      <c r="M94" s="24"/>
      <c r="N94" s="24"/>
      <c r="O94" s="9"/>
    </row>
    <row r="95" spans="1:15" s="10" customFormat="1" ht="15">
      <c r="A95" s="24"/>
      <c r="B95" s="24"/>
      <c r="C95" s="24"/>
      <c r="D95" s="24"/>
      <c r="E95" s="24"/>
      <c r="F95" s="469"/>
      <c r="G95" s="24"/>
      <c r="H95" s="24"/>
      <c r="I95" s="24"/>
      <c r="J95" s="24"/>
      <c r="K95" s="24"/>
      <c r="L95" s="469"/>
      <c r="M95" s="24"/>
      <c r="N95" s="24"/>
      <c r="O95" s="9"/>
    </row>
    <row r="96" spans="1:15" s="10" customFormat="1" ht="15">
      <c r="A96" s="24"/>
      <c r="B96" s="24"/>
      <c r="C96" s="24"/>
      <c r="D96" s="24"/>
      <c r="E96" s="24"/>
      <c r="F96" s="469"/>
      <c r="G96" s="24"/>
      <c r="H96" s="24"/>
      <c r="I96" s="24"/>
      <c r="J96" s="24"/>
      <c r="K96" s="24"/>
      <c r="L96" s="469"/>
      <c r="M96" s="24"/>
      <c r="N96" s="24"/>
      <c r="O96" s="9"/>
    </row>
    <row r="97" spans="1:15" s="10" customFormat="1" ht="15">
      <c r="A97" s="24"/>
      <c r="B97" s="24"/>
      <c r="C97" s="24"/>
      <c r="D97" s="24"/>
      <c r="E97" s="24"/>
      <c r="F97" s="469"/>
      <c r="G97" s="24"/>
      <c r="H97" s="24"/>
      <c r="I97" s="24"/>
      <c r="J97" s="24"/>
      <c r="K97" s="24"/>
      <c r="L97" s="469"/>
      <c r="M97" s="24"/>
      <c r="N97" s="24"/>
      <c r="O97" s="9"/>
    </row>
    <row r="98" spans="1:15" s="10" customFormat="1" ht="15">
      <c r="A98" s="24"/>
      <c r="B98" s="24"/>
      <c r="C98" s="24"/>
      <c r="D98" s="24"/>
      <c r="E98" s="24"/>
      <c r="F98" s="469"/>
      <c r="G98" s="24"/>
      <c r="H98" s="24"/>
      <c r="I98" s="24"/>
      <c r="J98" s="24"/>
      <c r="K98" s="24"/>
      <c r="L98" s="469"/>
      <c r="M98" s="24"/>
      <c r="N98" s="24"/>
      <c r="O98" s="9"/>
    </row>
    <row r="99" spans="1:15" s="10" customFormat="1" ht="15">
      <c r="A99" s="24"/>
      <c r="B99" s="24"/>
      <c r="C99" s="24"/>
      <c r="D99" s="24"/>
      <c r="E99" s="24"/>
      <c r="F99" s="469"/>
      <c r="G99" s="24"/>
      <c r="H99" s="24"/>
      <c r="I99" s="24"/>
      <c r="J99" s="24"/>
      <c r="K99" s="24"/>
      <c r="L99" s="469"/>
      <c r="M99" s="24"/>
      <c r="N99" s="24"/>
      <c r="O99" s="9"/>
    </row>
    <row r="100" spans="1:15" s="10" customFormat="1" ht="15">
      <c r="A100" s="24"/>
      <c r="B100" s="24"/>
      <c r="C100" s="24"/>
      <c r="D100" s="24"/>
      <c r="E100" s="24"/>
      <c r="F100" s="469"/>
      <c r="G100" s="24"/>
      <c r="H100" s="24"/>
      <c r="I100" s="24"/>
      <c r="J100" s="24"/>
      <c r="K100" s="24"/>
      <c r="L100" s="469"/>
      <c r="M100" s="24"/>
      <c r="N100" s="24"/>
      <c r="O100" s="9"/>
    </row>
    <row r="101" spans="1:15" s="10" customFormat="1" ht="15">
      <c r="A101" s="24"/>
      <c r="B101" s="24"/>
      <c r="C101" s="24"/>
      <c r="D101" s="24"/>
      <c r="E101" s="24"/>
      <c r="F101" s="469"/>
      <c r="G101" s="24"/>
      <c r="H101" s="24"/>
      <c r="I101" s="24"/>
      <c r="J101" s="24"/>
      <c r="K101" s="24"/>
      <c r="L101" s="469"/>
      <c r="M101" s="24"/>
      <c r="N101" s="24"/>
      <c r="O101" s="9"/>
    </row>
    <row r="102" spans="1:15" s="10" customFormat="1" ht="15">
      <c r="A102" s="24"/>
      <c r="B102" s="24"/>
      <c r="C102" s="24"/>
      <c r="D102" s="24"/>
      <c r="E102" s="24"/>
      <c r="F102" s="469"/>
      <c r="G102" s="24"/>
      <c r="H102" s="24"/>
      <c r="I102" s="24"/>
      <c r="J102" s="24"/>
      <c r="K102" s="24"/>
      <c r="L102" s="469"/>
      <c r="M102" s="24"/>
      <c r="N102" s="24"/>
      <c r="O102" s="9"/>
    </row>
    <row r="103" spans="1:15" s="10" customFormat="1" ht="15">
      <c r="A103" s="24"/>
      <c r="B103" s="24"/>
      <c r="C103" s="24"/>
      <c r="D103" s="24"/>
      <c r="E103" s="24"/>
      <c r="F103" s="469"/>
      <c r="G103" s="24"/>
      <c r="H103" s="24"/>
      <c r="I103" s="24"/>
      <c r="J103" s="24"/>
      <c r="K103" s="24"/>
      <c r="L103" s="469"/>
      <c r="M103" s="24"/>
      <c r="N103" s="24"/>
      <c r="O103" s="9"/>
    </row>
    <row r="104" spans="1:15" s="10" customFormat="1" ht="15">
      <c r="A104" s="24"/>
      <c r="B104" s="24"/>
      <c r="C104" s="24"/>
      <c r="D104" s="24"/>
      <c r="E104" s="24"/>
      <c r="F104" s="469"/>
      <c r="G104" s="24"/>
      <c r="H104" s="24"/>
      <c r="I104" s="24"/>
      <c r="J104" s="24"/>
      <c r="K104" s="24"/>
      <c r="L104" s="469"/>
      <c r="M104" s="24"/>
      <c r="N104" s="24"/>
      <c r="O104" s="9"/>
    </row>
    <row r="105" spans="1:15" s="10" customFormat="1" ht="15">
      <c r="A105" s="24"/>
      <c r="B105" s="24"/>
      <c r="C105" s="24"/>
      <c r="D105" s="24"/>
      <c r="E105" s="24"/>
      <c r="F105" s="469"/>
      <c r="G105" s="24"/>
      <c r="H105" s="24"/>
      <c r="I105" s="24"/>
      <c r="J105" s="24"/>
      <c r="K105" s="24"/>
      <c r="L105" s="469"/>
      <c r="M105" s="24"/>
      <c r="N105" s="24"/>
      <c r="O105" s="9"/>
    </row>
    <row r="106" spans="1:15" s="10" customFormat="1" ht="15">
      <c r="A106" s="24"/>
      <c r="B106" s="24"/>
      <c r="C106" s="24"/>
      <c r="D106" s="24"/>
      <c r="E106" s="24"/>
      <c r="F106" s="469"/>
      <c r="G106" s="24"/>
      <c r="H106" s="24"/>
      <c r="I106" s="24"/>
      <c r="J106" s="24"/>
      <c r="K106" s="24"/>
      <c r="L106" s="469"/>
      <c r="M106" s="24"/>
      <c r="N106" s="24"/>
      <c r="O106" s="9"/>
    </row>
    <row r="107" spans="1:15" s="10" customFormat="1" ht="15">
      <c r="A107" s="24"/>
      <c r="B107" s="24"/>
      <c r="C107" s="24"/>
      <c r="D107" s="24"/>
      <c r="E107" s="24"/>
      <c r="F107" s="469"/>
      <c r="G107" s="24"/>
      <c r="H107" s="24"/>
      <c r="I107" s="24"/>
      <c r="J107" s="24"/>
      <c r="K107" s="24"/>
      <c r="L107" s="469"/>
      <c r="M107" s="24"/>
      <c r="N107" s="24"/>
      <c r="O107" s="9"/>
    </row>
    <row r="108" spans="1:15" s="10" customFormat="1" ht="15">
      <c r="A108" s="24"/>
      <c r="B108" s="24"/>
      <c r="C108" s="24"/>
      <c r="D108" s="24"/>
      <c r="E108" s="24"/>
      <c r="F108" s="469"/>
      <c r="G108" s="24"/>
      <c r="H108" s="24"/>
      <c r="I108" s="24"/>
      <c r="J108" s="24"/>
      <c r="K108" s="24"/>
      <c r="L108" s="469"/>
      <c r="M108" s="24"/>
      <c r="N108" s="24"/>
      <c r="O108" s="9"/>
    </row>
    <row r="109" spans="1:15" s="10" customFormat="1" ht="15">
      <c r="A109" s="24"/>
      <c r="B109" s="24"/>
      <c r="C109" s="24"/>
      <c r="D109" s="24"/>
      <c r="E109" s="24"/>
      <c r="F109" s="469"/>
      <c r="G109" s="24"/>
      <c r="H109" s="24"/>
      <c r="I109" s="24"/>
      <c r="J109" s="24"/>
      <c r="K109" s="24"/>
      <c r="L109" s="469"/>
      <c r="M109" s="24"/>
      <c r="N109" s="24"/>
      <c r="O109" s="9"/>
    </row>
    <row r="110" spans="1:15" s="10" customFormat="1" ht="15">
      <c r="A110" s="24"/>
      <c r="B110" s="24"/>
      <c r="C110" s="24"/>
      <c r="D110" s="24"/>
      <c r="E110" s="24"/>
      <c r="F110" s="469"/>
      <c r="G110" s="24"/>
      <c r="H110" s="24"/>
      <c r="I110" s="24"/>
      <c r="J110" s="24"/>
      <c r="K110" s="24"/>
      <c r="L110" s="469"/>
      <c r="M110" s="24"/>
      <c r="N110" s="24"/>
      <c r="O110" s="9"/>
    </row>
    <row r="111" spans="1:15" s="10" customFormat="1" ht="15">
      <c r="A111" s="24"/>
      <c r="B111" s="24"/>
      <c r="C111" s="24"/>
      <c r="D111" s="24"/>
      <c r="E111" s="24"/>
      <c r="F111" s="469"/>
      <c r="G111" s="24"/>
      <c r="H111" s="24"/>
      <c r="I111" s="24"/>
      <c r="J111" s="24"/>
      <c r="K111" s="24"/>
      <c r="L111" s="469"/>
      <c r="M111" s="24"/>
      <c r="N111" s="24"/>
      <c r="O111" s="9"/>
    </row>
    <row r="112" spans="1:15" s="10" customFormat="1" ht="15">
      <c r="A112" s="24"/>
      <c r="B112" s="24"/>
      <c r="C112" s="24"/>
      <c r="D112" s="24"/>
      <c r="E112" s="24"/>
      <c r="F112" s="469"/>
      <c r="G112" s="24"/>
      <c r="H112" s="24"/>
      <c r="I112" s="24"/>
      <c r="J112" s="24"/>
      <c r="K112" s="24"/>
      <c r="L112" s="469"/>
      <c r="M112" s="24"/>
      <c r="N112" s="24"/>
      <c r="O112" s="9"/>
    </row>
    <row r="113" spans="1:15" s="10" customFormat="1" ht="15">
      <c r="A113" s="24"/>
      <c r="B113" s="24"/>
      <c r="C113" s="24"/>
      <c r="D113" s="24"/>
      <c r="E113" s="24"/>
      <c r="F113" s="469"/>
      <c r="G113" s="24"/>
      <c r="H113" s="24"/>
      <c r="I113" s="24"/>
      <c r="J113" s="24"/>
      <c r="K113" s="24"/>
      <c r="L113" s="469"/>
      <c r="M113" s="24"/>
      <c r="N113" s="24"/>
      <c r="O113" s="9"/>
    </row>
    <row r="114" spans="1:15" s="10" customFormat="1" ht="15">
      <c r="A114" s="24"/>
      <c r="B114" s="24"/>
      <c r="C114" s="24"/>
      <c r="D114" s="24"/>
      <c r="E114" s="24"/>
      <c r="F114" s="469"/>
      <c r="G114" s="24"/>
      <c r="H114" s="24"/>
      <c r="I114" s="24"/>
      <c r="J114" s="24"/>
      <c r="K114" s="24"/>
      <c r="L114" s="469"/>
      <c r="M114" s="24"/>
      <c r="N114" s="24"/>
      <c r="O114" s="9"/>
    </row>
    <row r="115" spans="1:15" s="10" customFormat="1" ht="15">
      <c r="A115" s="24"/>
      <c r="B115" s="24"/>
      <c r="C115" s="24"/>
      <c r="D115" s="24"/>
      <c r="E115" s="24"/>
      <c r="F115" s="469"/>
      <c r="G115" s="24"/>
      <c r="H115" s="24"/>
      <c r="I115" s="24"/>
      <c r="J115" s="24"/>
      <c r="K115" s="24"/>
      <c r="L115" s="469"/>
      <c r="M115" s="24"/>
      <c r="N115" s="24"/>
      <c r="O115" s="9"/>
    </row>
    <row r="116" spans="1:15" s="10" customFormat="1" ht="15">
      <c r="A116" s="24"/>
      <c r="B116" s="24"/>
      <c r="C116" s="24"/>
      <c r="D116" s="24"/>
      <c r="E116" s="24"/>
      <c r="F116" s="469"/>
      <c r="G116" s="24"/>
      <c r="H116" s="24"/>
      <c r="I116" s="24"/>
      <c r="J116" s="24"/>
      <c r="K116" s="24"/>
      <c r="L116" s="469"/>
      <c r="M116" s="24"/>
      <c r="N116" s="24"/>
      <c r="O116" s="9"/>
    </row>
    <row r="117" spans="1:15" s="10" customFormat="1" ht="15">
      <c r="A117" s="24"/>
      <c r="B117" s="24"/>
      <c r="C117" s="24"/>
      <c r="D117" s="24"/>
      <c r="E117" s="24"/>
      <c r="F117" s="469"/>
      <c r="G117" s="24"/>
      <c r="H117" s="24"/>
      <c r="I117" s="24"/>
      <c r="J117" s="24"/>
      <c r="K117" s="24"/>
      <c r="L117" s="469"/>
      <c r="M117" s="24"/>
      <c r="N117" s="24"/>
      <c r="O117" s="9"/>
    </row>
    <row r="118" spans="1:15" s="10" customFormat="1" ht="15">
      <c r="A118" s="24"/>
      <c r="B118" s="24"/>
      <c r="C118" s="24"/>
      <c r="D118" s="24"/>
      <c r="E118" s="24"/>
      <c r="F118" s="469"/>
      <c r="G118" s="24"/>
      <c r="H118" s="24"/>
      <c r="I118" s="24"/>
      <c r="J118" s="24"/>
      <c r="K118" s="24"/>
      <c r="L118" s="469"/>
      <c r="M118" s="24"/>
      <c r="N118" s="24"/>
      <c r="O118" s="9"/>
    </row>
    <row r="119" spans="1:15" s="10" customFormat="1" ht="15">
      <c r="A119" s="24"/>
      <c r="B119" s="24"/>
      <c r="C119" s="24"/>
      <c r="D119" s="24"/>
      <c r="E119" s="24"/>
      <c r="F119" s="469"/>
      <c r="G119" s="24"/>
      <c r="H119" s="24"/>
      <c r="I119" s="24"/>
      <c r="J119" s="24"/>
      <c r="K119" s="24"/>
      <c r="L119" s="469"/>
      <c r="M119" s="24"/>
      <c r="N119" s="24"/>
      <c r="O119" s="9"/>
    </row>
    <row r="120" spans="1:15" s="10" customFormat="1" ht="15">
      <c r="A120" s="24"/>
      <c r="B120" s="24"/>
      <c r="C120" s="24"/>
      <c r="D120" s="24"/>
      <c r="E120" s="24"/>
      <c r="F120" s="469"/>
      <c r="G120" s="24"/>
      <c r="H120" s="24"/>
      <c r="I120" s="24"/>
      <c r="J120" s="24"/>
      <c r="K120" s="24"/>
      <c r="L120" s="469"/>
      <c r="M120" s="24"/>
      <c r="N120" s="24"/>
      <c r="O120" s="9"/>
    </row>
    <row r="121" spans="1:15" s="10" customFormat="1" ht="15">
      <c r="A121" s="24"/>
      <c r="B121" s="24"/>
      <c r="C121" s="24"/>
      <c r="D121" s="24"/>
      <c r="E121" s="24"/>
      <c r="F121" s="469"/>
      <c r="G121" s="24"/>
      <c r="H121" s="24"/>
      <c r="I121" s="24"/>
      <c r="J121" s="24"/>
      <c r="K121" s="24"/>
      <c r="L121" s="469"/>
      <c r="M121" s="24"/>
      <c r="N121" s="24"/>
      <c r="O121" s="9"/>
    </row>
    <row r="122" spans="1:15" s="10" customFormat="1" ht="15">
      <c r="A122" s="24"/>
      <c r="B122" s="24"/>
      <c r="C122" s="24"/>
      <c r="D122" s="24"/>
      <c r="E122" s="24"/>
      <c r="F122" s="469"/>
      <c r="G122" s="24"/>
      <c r="H122" s="24"/>
      <c r="I122" s="24"/>
      <c r="J122" s="24"/>
      <c r="K122" s="24"/>
      <c r="L122" s="469"/>
      <c r="M122" s="24"/>
      <c r="N122" s="24"/>
      <c r="O122" s="9"/>
    </row>
    <row r="123" spans="1:15" s="10" customFormat="1" ht="15">
      <c r="A123" s="24"/>
      <c r="B123" s="24"/>
      <c r="C123" s="24"/>
      <c r="D123" s="24"/>
      <c r="E123" s="24"/>
      <c r="F123" s="469"/>
      <c r="G123" s="24"/>
      <c r="H123" s="24"/>
      <c r="I123" s="24"/>
      <c r="J123" s="24"/>
      <c r="K123" s="24"/>
      <c r="L123" s="469"/>
      <c r="M123" s="24"/>
      <c r="N123" s="24"/>
      <c r="O123" s="9"/>
    </row>
    <row r="124" spans="1:15" s="10" customFormat="1" ht="15">
      <c r="A124" s="24"/>
      <c r="B124" s="24"/>
      <c r="C124" s="24"/>
      <c r="D124" s="24"/>
      <c r="E124" s="24"/>
      <c r="F124" s="469"/>
      <c r="G124" s="24"/>
      <c r="H124" s="24"/>
      <c r="I124" s="24"/>
      <c r="J124" s="24"/>
      <c r="K124" s="24"/>
      <c r="L124" s="469"/>
      <c r="M124" s="24"/>
      <c r="N124" s="24"/>
      <c r="O124" s="9"/>
    </row>
    <row r="125" spans="1:15" s="10" customFormat="1" ht="15">
      <c r="A125" s="24"/>
      <c r="B125" s="24"/>
      <c r="C125" s="24"/>
      <c r="D125" s="24"/>
      <c r="E125" s="24"/>
      <c r="F125" s="469"/>
      <c r="G125" s="24"/>
      <c r="H125" s="24"/>
      <c r="I125" s="24"/>
      <c r="J125" s="24"/>
      <c r="K125" s="24"/>
      <c r="L125" s="469"/>
      <c r="M125" s="24"/>
      <c r="N125" s="24"/>
      <c r="O125" s="9"/>
    </row>
    <row r="126" spans="1:15" s="10" customFormat="1" ht="15">
      <c r="A126" s="24"/>
      <c r="B126" s="24"/>
      <c r="C126" s="24"/>
      <c r="D126" s="24"/>
      <c r="E126" s="24"/>
      <c r="F126" s="469"/>
      <c r="G126" s="24"/>
      <c r="H126" s="24"/>
      <c r="I126" s="24"/>
      <c r="J126" s="24"/>
      <c r="K126" s="24"/>
      <c r="L126" s="469"/>
      <c r="M126" s="24"/>
      <c r="N126" s="24"/>
      <c r="O126" s="9"/>
    </row>
    <row r="127" spans="1:15" s="10" customFormat="1" ht="15">
      <c r="A127" s="24"/>
      <c r="B127" s="24"/>
      <c r="C127" s="24"/>
      <c r="D127" s="24"/>
      <c r="E127" s="24"/>
      <c r="F127" s="469"/>
      <c r="G127" s="24"/>
      <c r="H127" s="24"/>
      <c r="I127" s="24"/>
      <c r="J127" s="24"/>
      <c r="K127" s="24"/>
      <c r="L127" s="469"/>
      <c r="M127" s="24"/>
      <c r="N127" s="24"/>
      <c r="O127" s="9"/>
    </row>
    <row r="128" spans="1:15" s="10" customFormat="1" ht="15">
      <c r="A128" s="24"/>
      <c r="B128" s="24"/>
      <c r="C128" s="24"/>
      <c r="D128" s="24"/>
      <c r="E128" s="24"/>
      <c r="F128" s="469"/>
      <c r="G128" s="24"/>
      <c r="H128" s="24"/>
      <c r="I128" s="24"/>
      <c r="J128" s="24"/>
      <c r="K128" s="24"/>
      <c r="L128" s="469"/>
      <c r="M128" s="24"/>
      <c r="N128" s="24"/>
      <c r="O128" s="9"/>
    </row>
    <row r="129" spans="1:15" s="10" customFormat="1" ht="15">
      <c r="A129" s="24"/>
      <c r="B129" s="24"/>
      <c r="C129" s="24"/>
      <c r="D129" s="24"/>
      <c r="E129" s="24"/>
      <c r="F129" s="469"/>
      <c r="G129" s="24"/>
      <c r="H129" s="24"/>
      <c r="I129" s="24"/>
      <c r="J129" s="24"/>
      <c r="K129" s="24"/>
      <c r="L129" s="469"/>
      <c r="M129" s="24"/>
      <c r="N129" s="24"/>
      <c r="O129" s="9"/>
    </row>
    <row r="130" spans="1:15" s="10" customFormat="1" ht="15">
      <c r="A130" s="24"/>
      <c r="B130" s="24"/>
      <c r="C130" s="24"/>
      <c r="D130" s="24"/>
      <c r="E130" s="24"/>
      <c r="F130" s="469"/>
      <c r="G130" s="24"/>
      <c r="H130" s="24"/>
      <c r="I130" s="24"/>
      <c r="J130" s="24"/>
      <c r="K130" s="24"/>
      <c r="L130" s="469"/>
      <c r="M130" s="24"/>
      <c r="N130" s="24"/>
      <c r="O130" s="9"/>
    </row>
    <row r="131" spans="1:15" s="10" customFormat="1" ht="15">
      <c r="A131" s="24"/>
      <c r="B131" s="24"/>
      <c r="C131" s="24"/>
      <c r="D131" s="24"/>
      <c r="E131" s="24"/>
      <c r="F131" s="469"/>
      <c r="G131" s="24"/>
      <c r="H131" s="24"/>
      <c r="I131" s="24"/>
      <c r="J131" s="24"/>
      <c r="K131" s="24"/>
      <c r="L131" s="469"/>
      <c r="M131" s="24"/>
      <c r="N131" s="24"/>
      <c r="O131" s="9"/>
    </row>
    <row r="132" spans="1:15" s="10" customFormat="1" ht="15">
      <c r="A132" s="24"/>
      <c r="B132" s="24"/>
      <c r="C132" s="24"/>
      <c r="D132" s="24"/>
      <c r="E132" s="24"/>
      <c r="F132" s="469"/>
      <c r="G132" s="24"/>
      <c r="H132" s="24"/>
      <c r="I132" s="24"/>
      <c r="J132" s="24"/>
      <c r="K132" s="24"/>
      <c r="L132" s="469"/>
      <c r="M132" s="24"/>
      <c r="N132" s="24"/>
      <c r="O132" s="9"/>
    </row>
    <row r="133" spans="1:15" s="10" customFormat="1" ht="15">
      <c r="A133" s="24"/>
      <c r="B133" s="24"/>
      <c r="C133" s="24"/>
      <c r="D133" s="24"/>
      <c r="E133" s="24"/>
      <c r="F133" s="469"/>
      <c r="G133" s="24"/>
      <c r="H133" s="24"/>
      <c r="I133" s="24"/>
      <c r="J133" s="24"/>
      <c r="K133" s="24"/>
      <c r="L133" s="469"/>
      <c r="M133" s="24"/>
      <c r="N133" s="24"/>
      <c r="O133" s="9"/>
    </row>
    <row r="134" spans="1:15" s="10" customFormat="1" ht="15">
      <c r="A134" s="24"/>
      <c r="B134" s="24"/>
      <c r="C134" s="24"/>
      <c r="D134" s="24"/>
      <c r="E134" s="24"/>
      <c r="F134" s="469"/>
      <c r="G134" s="24"/>
      <c r="H134" s="24"/>
      <c r="I134" s="24"/>
      <c r="J134" s="24"/>
      <c r="K134" s="24"/>
      <c r="L134" s="469"/>
      <c r="M134" s="24"/>
      <c r="N134" s="24"/>
      <c r="O134" s="9"/>
    </row>
    <row r="135" spans="1:15" s="10" customFormat="1" ht="15">
      <c r="A135" s="24"/>
      <c r="B135" s="24"/>
      <c r="C135" s="24"/>
      <c r="D135" s="24"/>
      <c r="E135" s="24"/>
      <c r="F135" s="469"/>
      <c r="G135" s="24"/>
      <c r="H135" s="24"/>
      <c r="I135" s="24"/>
      <c r="J135" s="24"/>
      <c r="K135" s="24"/>
      <c r="L135" s="469"/>
      <c r="M135" s="24"/>
      <c r="N135" s="24"/>
      <c r="O135" s="9"/>
    </row>
    <row r="136" spans="1:15" s="10" customFormat="1" ht="15">
      <c r="A136" s="24"/>
      <c r="B136" s="24"/>
      <c r="C136" s="24"/>
      <c r="D136" s="24"/>
      <c r="E136" s="24"/>
      <c r="F136" s="469"/>
      <c r="G136" s="24"/>
      <c r="H136" s="24"/>
      <c r="I136" s="24"/>
      <c r="J136" s="24"/>
      <c r="K136" s="24"/>
      <c r="L136" s="469"/>
      <c r="M136" s="24"/>
      <c r="N136" s="24"/>
      <c r="O136" s="9"/>
    </row>
    <row r="137" spans="1:15" s="10" customFormat="1" ht="15">
      <c r="A137" s="24"/>
      <c r="B137" s="24"/>
      <c r="C137" s="24"/>
      <c r="D137" s="24"/>
      <c r="E137" s="24"/>
      <c r="F137" s="469"/>
      <c r="G137" s="24"/>
      <c r="H137" s="24"/>
      <c r="I137" s="24"/>
      <c r="J137" s="24"/>
      <c r="K137" s="24"/>
      <c r="L137" s="469"/>
      <c r="M137" s="24"/>
      <c r="N137" s="24"/>
      <c r="O137" s="9"/>
    </row>
    <row r="138" spans="1:15" s="10" customFormat="1" ht="15">
      <c r="A138" s="24"/>
      <c r="B138" s="24"/>
      <c r="C138" s="24"/>
      <c r="D138" s="24"/>
      <c r="E138" s="24"/>
      <c r="F138" s="469"/>
      <c r="G138" s="24"/>
      <c r="H138" s="24"/>
      <c r="I138" s="24"/>
      <c r="J138" s="24"/>
      <c r="K138" s="24"/>
      <c r="L138" s="469"/>
      <c r="M138" s="24"/>
      <c r="N138" s="24"/>
      <c r="O138" s="9"/>
    </row>
    <row r="139" spans="1:15" s="10" customFormat="1" ht="15">
      <c r="A139" s="24"/>
      <c r="B139" s="24"/>
      <c r="C139" s="24"/>
      <c r="D139" s="24"/>
      <c r="E139" s="24"/>
      <c r="F139" s="469"/>
      <c r="G139" s="24"/>
      <c r="H139" s="24"/>
      <c r="I139" s="24"/>
      <c r="J139" s="24"/>
      <c r="K139" s="24"/>
      <c r="L139" s="469"/>
      <c r="M139" s="24"/>
      <c r="N139" s="24"/>
      <c r="O139" s="9"/>
    </row>
    <row r="140" spans="1:15" s="10" customFormat="1" ht="15">
      <c r="A140" s="24"/>
      <c r="B140" s="24"/>
      <c r="C140" s="24"/>
      <c r="D140" s="24"/>
      <c r="E140" s="24"/>
      <c r="F140" s="469"/>
      <c r="G140" s="24"/>
      <c r="H140" s="24"/>
      <c r="I140" s="24"/>
      <c r="J140" s="24"/>
      <c r="K140" s="24"/>
      <c r="L140" s="469"/>
      <c r="M140" s="24"/>
      <c r="N140" s="24"/>
      <c r="O140" s="9"/>
    </row>
    <row r="141" spans="1:15" s="10" customFormat="1" ht="15">
      <c r="A141" s="24"/>
      <c r="B141" s="24"/>
      <c r="C141" s="24"/>
      <c r="D141" s="24"/>
      <c r="E141" s="24"/>
      <c r="F141" s="469"/>
      <c r="G141" s="24"/>
      <c r="H141" s="24"/>
      <c r="I141" s="24"/>
      <c r="J141" s="24"/>
      <c r="K141" s="24"/>
      <c r="L141" s="469"/>
      <c r="M141" s="24"/>
      <c r="N141" s="24"/>
      <c r="O141" s="9"/>
    </row>
    <row r="142" spans="1:15" s="10" customFormat="1" ht="15">
      <c r="A142" s="24"/>
      <c r="B142" s="24"/>
      <c r="C142" s="24"/>
      <c r="D142" s="24"/>
      <c r="E142" s="24"/>
      <c r="F142" s="469"/>
      <c r="G142" s="24"/>
      <c r="H142" s="24"/>
      <c r="I142" s="24"/>
      <c r="J142" s="24"/>
      <c r="K142" s="24"/>
      <c r="L142" s="469"/>
      <c r="M142" s="24"/>
      <c r="N142" s="24"/>
      <c r="O142" s="9"/>
    </row>
    <row r="143" spans="1:15" s="10" customFormat="1" ht="15">
      <c r="A143" s="24"/>
      <c r="B143" s="24"/>
      <c r="C143" s="24"/>
      <c r="D143" s="24"/>
      <c r="E143" s="24"/>
      <c r="F143" s="469"/>
      <c r="G143" s="24"/>
      <c r="H143" s="24"/>
      <c r="I143" s="24"/>
      <c r="J143" s="24"/>
      <c r="K143" s="24"/>
      <c r="L143" s="469"/>
      <c r="M143" s="24"/>
      <c r="N143" s="24"/>
      <c r="O143" s="9"/>
    </row>
    <row r="144" spans="1:15" s="10" customFormat="1" ht="15">
      <c r="A144" s="24"/>
      <c r="B144" s="24"/>
      <c r="C144" s="24"/>
      <c r="D144" s="24"/>
      <c r="E144" s="24"/>
      <c r="F144" s="469"/>
      <c r="G144" s="24"/>
      <c r="H144" s="24"/>
      <c r="I144" s="24"/>
      <c r="J144" s="24"/>
      <c r="K144" s="24"/>
      <c r="L144" s="469"/>
      <c r="M144" s="24"/>
      <c r="N144" s="24"/>
      <c r="O144" s="9"/>
    </row>
    <row r="145" spans="1:15" s="10" customFormat="1" ht="15">
      <c r="A145" s="24"/>
      <c r="B145" s="24"/>
      <c r="C145" s="24"/>
      <c r="D145" s="24"/>
      <c r="E145" s="24"/>
      <c r="F145" s="469"/>
      <c r="G145" s="24"/>
      <c r="H145" s="24"/>
      <c r="I145" s="24"/>
      <c r="J145" s="24"/>
      <c r="K145" s="24"/>
      <c r="L145" s="469"/>
      <c r="M145" s="24"/>
      <c r="N145" s="24"/>
      <c r="O145" s="9"/>
    </row>
    <row r="146" spans="1:15" s="10" customFormat="1" ht="15">
      <c r="A146" s="24"/>
      <c r="B146" s="24"/>
      <c r="C146" s="24"/>
      <c r="D146" s="24"/>
      <c r="E146" s="24"/>
      <c r="F146" s="469"/>
      <c r="G146" s="24"/>
      <c r="H146" s="24"/>
      <c r="I146" s="24"/>
      <c r="J146" s="24"/>
      <c r="K146" s="24"/>
      <c r="L146" s="469"/>
      <c r="M146" s="24"/>
      <c r="N146" s="24"/>
      <c r="O146" s="9"/>
    </row>
    <row r="147" spans="1:15" s="10" customFormat="1" ht="15">
      <c r="A147" s="24"/>
      <c r="B147" s="24"/>
      <c r="C147" s="24"/>
      <c r="D147" s="24"/>
      <c r="E147" s="24"/>
      <c r="F147" s="469"/>
      <c r="G147" s="24"/>
      <c r="H147" s="24"/>
      <c r="I147" s="24"/>
      <c r="J147" s="24"/>
      <c r="K147" s="24"/>
      <c r="L147" s="469"/>
      <c r="M147" s="24"/>
      <c r="N147" s="24"/>
      <c r="O147" s="9"/>
    </row>
    <row r="148" spans="1:15" s="10" customFormat="1" ht="15">
      <c r="A148" s="24"/>
      <c r="B148" s="24"/>
      <c r="C148" s="24"/>
      <c r="D148" s="24"/>
      <c r="E148" s="24"/>
      <c r="F148" s="469"/>
      <c r="G148" s="24"/>
      <c r="H148" s="24"/>
      <c r="I148" s="24"/>
      <c r="J148" s="24"/>
      <c r="K148" s="24"/>
      <c r="L148" s="469"/>
      <c r="M148" s="24"/>
      <c r="N148" s="24"/>
      <c r="O148" s="9"/>
    </row>
    <row r="149" spans="1:15" s="10" customFormat="1" ht="15">
      <c r="A149" s="24"/>
      <c r="B149" s="24"/>
      <c r="C149" s="24"/>
      <c r="D149" s="24"/>
      <c r="E149" s="24"/>
      <c r="F149" s="469"/>
      <c r="G149" s="24"/>
      <c r="H149" s="24"/>
      <c r="I149" s="24"/>
      <c r="J149" s="24"/>
      <c r="K149" s="24"/>
      <c r="L149" s="469"/>
      <c r="M149" s="24"/>
      <c r="N149" s="24"/>
      <c r="O149" s="9"/>
    </row>
    <row r="150" spans="1:15" s="10" customFormat="1" ht="15">
      <c r="A150" s="24"/>
      <c r="B150" s="24"/>
      <c r="C150" s="24"/>
      <c r="D150" s="24"/>
      <c r="E150" s="24"/>
      <c r="F150" s="469"/>
      <c r="G150" s="24"/>
      <c r="H150" s="24"/>
      <c r="I150" s="24"/>
      <c r="J150" s="24"/>
      <c r="K150" s="24"/>
      <c r="L150" s="469"/>
      <c r="M150" s="24"/>
      <c r="N150" s="24"/>
      <c r="O150" s="9"/>
    </row>
    <row r="151" spans="1:15" s="10" customFormat="1" ht="15">
      <c r="A151" s="24"/>
      <c r="B151" s="24"/>
      <c r="C151" s="24"/>
      <c r="D151" s="24"/>
      <c r="E151" s="24"/>
      <c r="F151" s="469"/>
      <c r="G151" s="24"/>
      <c r="H151" s="24"/>
      <c r="I151" s="24"/>
      <c r="J151" s="24"/>
      <c r="K151" s="24"/>
      <c r="L151" s="469"/>
      <c r="M151" s="24"/>
      <c r="N151" s="24"/>
      <c r="O151" s="9"/>
    </row>
    <row r="152" spans="1:15" s="10" customFormat="1" ht="15">
      <c r="A152" s="24"/>
      <c r="B152" s="24"/>
      <c r="C152" s="24"/>
      <c r="D152" s="24"/>
      <c r="E152" s="24"/>
      <c r="F152" s="469"/>
      <c r="G152" s="24"/>
      <c r="H152" s="24"/>
      <c r="I152" s="24"/>
      <c r="J152" s="24"/>
      <c r="K152" s="24"/>
      <c r="L152" s="469"/>
      <c r="M152" s="24"/>
      <c r="N152" s="24"/>
      <c r="O152" s="9"/>
    </row>
    <row r="153" spans="1:15" s="10" customFormat="1" ht="15">
      <c r="A153" s="24"/>
      <c r="B153" s="24"/>
      <c r="C153" s="24"/>
      <c r="D153" s="24"/>
      <c r="E153" s="24"/>
      <c r="F153" s="469"/>
      <c r="G153" s="24"/>
      <c r="H153" s="24"/>
      <c r="I153" s="24"/>
      <c r="J153" s="24"/>
      <c r="K153" s="24"/>
      <c r="L153" s="469"/>
      <c r="M153" s="24"/>
      <c r="N153" s="24"/>
      <c r="O153" s="9"/>
    </row>
    <row r="154" spans="1:15" s="10" customFormat="1" ht="15">
      <c r="A154" s="24"/>
      <c r="B154" s="24"/>
      <c r="C154" s="24"/>
      <c r="D154" s="24"/>
      <c r="E154" s="24"/>
      <c r="F154" s="469"/>
      <c r="G154" s="24"/>
      <c r="H154" s="24"/>
      <c r="I154" s="24"/>
      <c r="J154" s="24"/>
      <c r="K154" s="24"/>
      <c r="L154" s="469"/>
      <c r="M154" s="24"/>
      <c r="N154" s="24"/>
      <c r="O154" s="9"/>
    </row>
    <row r="155" spans="1:15" s="10" customFormat="1" ht="15">
      <c r="A155" s="24"/>
      <c r="B155" s="24"/>
      <c r="C155" s="24"/>
      <c r="D155" s="24"/>
      <c r="E155" s="24"/>
      <c r="F155" s="469"/>
      <c r="G155" s="24"/>
      <c r="H155" s="24"/>
      <c r="I155" s="24"/>
      <c r="J155" s="24"/>
      <c r="K155" s="24"/>
      <c r="L155" s="469"/>
      <c r="M155" s="24"/>
      <c r="N155" s="24"/>
      <c r="O155" s="9"/>
    </row>
    <row r="156" spans="1:15" s="10" customFormat="1" ht="15">
      <c r="A156" s="24"/>
      <c r="B156" s="24"/>
      <c r="C156" s="24"/>
      <c r="D156" s="24"/>
      <c r="E156" s="24"/>
      <c r="F156" s="469"/>
      <c r="G156" s="24"/>
      <c r="H156" s="24"/>
      <c r="I156" s="24"/>
      <c r="J156" s="24"/>
      <c r="K156" s="24"/>
      <c r="L156" s="469"/>
      <c r="M156" s="24"/>
      <c r="N156" s="24"/>
      <c r="O156" s="9"/>
    </row>
  </sheetData>
  <sheetProtection selectLockedCells="1" selectUnlockedCells="1"/>
  <mergeCells count="12"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 horizontalCentered="1"/>
  <pageMargins left="0.18" right="0.17" top="1.05" bottom="0.97" header="0.3937007874015748" footer="0.5118110236220472"/>
  <pageSetup horizontalDpi="300" verticalDpi="300" orientation="landscape" paperSize="9" scale="83" r:id="rId1"/>
  <headerFooter alignWithMargins="0">
    <oddHeader xml:space="preserve">&amp;C&amp;"Garamond,Félkövér"&amp;12
 /2016.  (      ) számú zárszámadási rendelethez
Zalakomár Nagyközség Önkormányzat és intézményei
2015. évi műk és felh célú bevét és kiad teljesítése&amp;R&amp;8     &amp;A
                          &amp;P.oldal
ezer Ft-ban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19"/>
  <sheetViews>
    <sheetView zoomScale="68" zoomScaleNormal="68" zoomScaleSheetLayoutView="56" zoomScalePageLayoutView="0" workbookViewId="0" topLeftCell="A42">
      <selection activeCell="F57" sqref="F57"/>
    </sheetView>
  </sheetViews>
  <sheetFormatPr defaultColWidth="9.00390625" defaultRowHeight="12.75"/>
  <cols>
    <col min="1" max="1" width="5.25390625" style="34" customWidth="1"/>
    <col min="2" max="2" width="48.375" style="35" customWidth="1"/>
    <col min="3" max="3" width="14.625" style="34" customWidth="1"/>
    <col min="4" max="4" width="14.25390625" style="34" customWidth="1"/>
    <col min="5" max="5" width="12.625" style="37" customWidth="1"/>
    <col min="6" max="6" width="10.25390625" style="509" customWidth="1"/>
    <col min="7" max="7" width="9.125" style="19" customWidth="1"/>
    <col min="8" max="16384" width="9.125" style="2" customWidth="1"/>
  </cols>
  <sheetData>
    <row r="2" spans="1:6" ht="24.75" customHeight="1">
      <c r="A2" s="545" t="s">
        <v>137</v>
      </c>
      <c r="B2" s="546" t="s">
        <v>8</v>
      </c>
      <c r="C2" s="545" t="s">
        <v>495</v>
      </c>
      <c r="D2" s="545" t="s">
        <v>488</v>
      </c>
      <c r="E2" s="543" t="s">
        <v>489</v>
      </c>
      <c r="F2" s="544" t="s">
        <v>42</v>
      </c>
    </row>
    <row r="3" spans="1:6" ht="24.75" customHeight="1">
      <c r="A3" s="545"/>
      <c r="B3" s="546"/>
      <c r="C3" s="545"/>
      <c r="D3" s="545"/>
      <c r="E3" s="543"/>
      <c r="F3" s="544"/>
    </row>
    <row r="4" spans="1:6" ht="19.5" customHeight="1">
      <c r="A4" s="262"/>
      <c r="B4" s="263" t="s">
        <v>43</v>
      </c>
      <c r="C4" s="262"/>
      <c r="D4" s="262"/>
      <c r="E4" s="29"/>
      <c r="F4" s="507"/>
    </row>
    <row r="5" spans="1:6" ht="19.5" customHeight="1">
      <c r="A5" s="244" t="s">
        <v>24</v>
      </c>
      <c r="B5" s="245" t="s">
        <v>178</v>
      </c>
      <c r="C5" s="269"/>
      <c r="D5" s="270"/>
      <c r="E5" s="30"/>
      <c r="F5" s="488"/>
    </row>
    <row r="6" spans="1:6" ht="19.5" customHeight="1">
      <c r="A6" s="13" t="s">
        <v>11</v>
      </c>
      <c r="B6" s="246" t="s">
        <v>179</v>
      </c>
      <c r="C6" s="269"/>
      <c r="D6" s="270"/>
      <c r="E6" s="31"/>
      <c r="F6" s="508"/>
    </row>
    <row r="7" spans="1:6" ht="19.5" customHeight="1">
      <c r="A7" s="13"/>
      <c r="B7" s="247" t="s">
        <v>180</v>
      </c>
      <c r="C7" s="269">
        <v>81164</v>
      </c>
      <c r="D7" s="270">
        <v>81480</v>
      </c>
      <c r="E7" s="31">
        <v>81480</v>
      </c>
      <c r="F7" s="508">
        <f>E7/D7</f>
        <v>1</v>
      </c>
    </row>
    <row r="8" spans="1:6" ht="19.5" customHeight="1">
      <c r="A8" s="13"/>
      <c r="B8" s="247" t="s">
        <v>548</v>
      </c>
      <c r="C8" s="269">
        <v>102125</v>
      </c>
      <c r="D8" s="270">
        <v>105762</v>
      </c>
      <c r="E8" s="31">
        <v>105762</v>
      </c>
      <c r="F8" s="508">
        <f aca="true" t="shared" si="0" ref="F8:F60">E8/D8</f>
        <v>1</v>
      </c>
    </row>
    <row r="9" spans="1:6" ht="19.5" customHeight="1">
      <c r="A9" s="13"/>
      <c r="B9" s="247" t="s">
        <v>182</v>
      </c>
      <c r="C9" s="269">
        <v>90636</v>
      </c>
      <c r="D9" s="269">
        <v>88885</v>
      </c>
      <c r="E9" s="31">
        <v>88885</v>
      </c>
      <c r="F9" s="508">
        <f t="shared" si="0"/>
        <v>1</v>
      </c>
    </row>
    <row r="10" spans="1:6" ht="19.5" customHeight="1">
      <c r="A10" s="13"/>
      <c r="B10" s="247" t="s">
        <v>183</v>
      </c>
      <c r="C10" s="269">
        <v>3527</v>
      </c>
      <c r="D10" s="270">
        <v>3527</v>
      </c>
      <c r="E10" s="31">
        <v>3527</v>
      </c>
      <c r="F10" s="508">
        <f t="shared" si="0"/>
        <v>1</v>
      </c>
    </row>
    <row r="11" spans="1:6" ht="19.5" customHeight="1">
      <c r="A11" s="13"/>
      <c r="B11" s="247" t="s">
        <v>490</v>
      </c>
      <c r="C11" s="269">
        <v>8529</v>
      </c>
      <c r="D11" s="270">
        <v>35869</v>
      </c>
      <c r="E11" s="31">
        <v>35869</v>
      </c>
      <c r="F11" s="508">
        <f t="shared" si="0"/>
        <v>1</v>
      </c>
    </row>
    <row r="12" spans="1:6" ht="19.5" customHeight="1">
      <c r="A12" s="50" t="s">
        <v>12</v>
      </c>
      <c r="B12" s="247" t="s">
        <v>547</v>
      </c>
      <c r="C12" s="269">
        <v>59406</v>
      </c>
      <c r="D12" s="270">
        <v>131160</v>
      </c>
      <c r="E12" s="31">
        <v>131060</v>
      </c>
      <c r="F12" s="508">
        <f t="shared" si="0"/>
        <v>0.9992375724306191</v>
      </c>
    </row>
    <row r="13" spans="1:6" ht="19.5" customHeight="1">
      <c r="A13" s="248"/>
      <c r="B13" s="245" t="s">
        <v>185</v>
      </c>
      <c r="C13" s="271">
        <f>C7+C8+C9+C10+C11+C12</f>
        <v>345387</v>
      </c>
      <c r="D13" s="271">
        <f>D7+D8+D9+D10+D11+D12</f>
        <v>446683</v>
      </c>
      <c r="E13" s="271">
        <f>E7+E8+E9+E10+E11+E12</f>
        <v>446583</v>
      </c>
      <c r="F13" s="488">
        <f t="shared" si="0"/>
        <v>0.9997761275893643</v>
      </c>
    </row>
    <row r="14" spans="1:6" ht="19.5" customHeight="1">
      <c r="A14" s="244" t="s">
        <v>14</v>
      </c>
      <c r="B14" s="245" t="s">
        <v>186</v>
      </c>
      <c r="C14" s="271"/>
      <c r="D14" s="272"/>
      <c r="E14" s="31"/>
      <c r="F14" s="508"/>
    </row>
    <row r="15" spans="1:6" ht="19.5" customHeight="1">
      <c r="A15" s="13" t="s">
        <v>11</v>
      </c>
      <c r="B15" s="247" t="s">
        <v>187</v>
      </c>
      <c r="C15" s="273"/>
      <c r="D15" s="273">
        <v>49703</v>
      </c>
      <c r="E15" s="31">
        <v>49703</v>
      </c>
      <c r="F15" s="508">
        <f t="shared" si="0"/>
        <v>1</v>
      </c>
    </row>
    <row r="16" spans="1:7" s="3" customFormat="1" ht="19.5" customHeight="1">
      <c r="A16" s="13" t="s">
        <v>12</v>
      </c>
      <c r="B16" s="247" t="s">
        <v>188</v>
      </c>
      <c r="C16" s="273"/>
      <c r="D16" s="273"/>
      <c r="E16" s="31"/>
      <c r="F16" s="508"/>
      <c r="G16" s="19"/>
    </row>
    <row r="17" spans="1:6" ht="19.5" customHeight="1">
      <c r="A17" s="244"/>
      <c r="B17" s="245" t="s">
        <v>189</v>
      </c>
      <c r="C17" s="274">
        <f>C15+C16</f>
        <v>0</v>
      </c>
      <c r="D17" s="274">
        <f>D15+D16</f>
        <v>49703</v>
      </c>
      <c r="E17" s="274">
        <f>E15+E16</f>
        <v>49703</v>
      </c>
      <c r="F17" s="488">
        <f t="shared" si="0"/>
        <v>1</v>
      </c>
    </row>
    <row r="18" spans="1:6" ht="19.5" customHeight="1">
      <c r="A18" s="244" t="s">
        <v>15</v>
      </c>
      <c r="B18" s="245" t="s">
        <v>147</v>
      </c>
      <c r="C18" s="269"/>
      <c r="D18" s="270"/>
      <c r="E18" s="31"/>
      <c r="F18" s="508"/>
    </row>
    <row r="19" spans="1:6" ht="19.5" customHeight="1">
      <c r="A19" s="13" t="s">
        <v>11</v>
      </c>
      <c r="B19" s="247" t="s">
        <v>190</v>
      </c>
      <c r="C19" s="269"/>
      <c r="D19" s="270"/>
      <c r="E19" s="23"/>
      <c r="F19" s="508"/>
    </row>
    <row r="20" spans="1:6" ht="19.5" customHeight="1">
      <c r="A20" s="13" t="s">
        <v>12</v>
      </c>
      <c r="B20" s="247" t="s">
        <v>191</v>
      </c>
      <c r="C20" s="275"/>
      <c r="D20" s="270"/>
      <c r="E20" s="31"/>
      <c r="F20" s="508"/>
    </row>
    <row r="21" spans="1:6" ht="19.5" customHeight="1">
      <c r="A21" s="13" t="s">
        <v>33</v>
      </c>
      <c r="B21" s="247" t="s">
        <v>192</v>
      </c>
      <c r="C21" s="275"/>
      <c r="D21" s="270"/>
      <c r="E21" s="31"/>
      <c r="F21" s="508"/>
    </row>
    <row r="22" spans="1:6" ht="19.5" customHeight="1">
      <c r="A22" s="13" t="s">
        <v>34</v>
      </c>
      <c r="B22" s="247" t="s">
        <v>193</v>
      </c>
      <c r="C22" s="269">
        <v>21900</v>
      </c>
      <c r="D22" s="269">
        <v>21900</v>
      </c>
      <c r="E22" s="31">
        <v>22703</v>
      </c>
      <c r="F22" s="508">
        <f t="shared" si="0"/>
        <v>1.0366666666666666</v>
      </c>
    </row>
    <row r="23" spans="1:6" ht="19.5" customHeight="1">
      <c r="A23" s="13"/>
      <c r="B23" s="247" t="s">
        <v>194</v>
      </c>
      <c r="C23" s="269">
        <v>4900</v>
      </c>
      <c r="D23" s="270">
        <v>4900</v>
      </c>
      <c r="E23" s="31">
        <v>4511</v>
      </c>
      <c r="F23" s="508">
        <f t="shared" si="0"/>
        <v>0.9206122448979592</v>
      </c>
    </row>
    <row r="24" spans="1:6" ht="19.5" customHeight="1">
      <c r="A24" s="13"/>
      <c r="B24" s="247" t="s">
        <v>195</v>
      </c>
      <c r="C24" s="269">
        <v>17000</v>
      </c>
      <c r="D24" s="270">
        <v>17000</v>
      </c>
      <c r="E24" s="31">
        <v>18192</v>
      </c>
      <c r="F24" s="508">
        <f t="shared" si="0"/>
        <v>1.0701176470588236</v>
      </c>
    </row>
    <row r="25" spans="1:6" ht="19.5" customHeight="1">
      <c r="A25" s="13" t="s">
        <v>37</v>
      </c>
      <c r="B25" s="249" t="s">
        <v>196</v>
      </c>
      <c r="C25" s="269">
        <v>42000</v>
      </c>
      <c r="D25" s="269">
        <v>70273</v>
      </c>
      <c r="E25" s="31">
        <v>65363</v>
      </c>
      <c r="F25" s="508">
        <f t="shared" si="0"/>
        <v>0.9301296372717829</v>
      </c>
    </row>
    <row r="26" spans="1:6" ht="19.5" customHeight="1">
      <c r="A26" s="13"/>
      <c r="B26" s="249" t="s">
        <v>197</v>
      </c>
      <c r="C26" s="269">
        <v>38000</v>
      </c>
      <c r="D26" s="270">
        <v>66273</v>
      </c>
      <c r="E26" s="31">
        <v>61040</v>
      </c>
      <c r="F26" s="508">
        <f t="shared" si="0"/>
        <v>0.9210387337226321</v>
      </c>
    </row>
    <row r="27" spans="1:6" ht="19.5" customHeight="1">
      <c r="A27" s="13"/>
      <c r="B27" s="249" t="s">
        <v>198</v>
      </c>
      <c r="C27" s="269">
        <v>4000</v>
      </c>
      <c r="D27" s="270">
        <v>4000</v>
      </c>
      <c r="E27" s="31">
        <v>4323</v>
      </c>
      <c r="F27" s="508">
        <f t="shared" si="0"/>
        <v>1.08075</v>
      </c>
    </row>
    <row r="28" spans="1:6" ht="19.5" customHeight="1">
      <c r="A28" s="13" t="s">
        <v>38</v>
      </c>
      <c r="B28" s="249" t="s">
        <v>199</v>
      </c>
      <c r="C28" s="269"/>
      <c r="D28" s="270"/>
      <c r="E28" s="30"/>
      <c r="F28" s="508"/>
    </row>
    <row r="29" spans="1:6" ht="19.5" customHeight="1">
      <c r="A29" s="13" t="s">
        <v>39</v>
      </c>
      <c r="B29" s="249" t="s">
        <v>200</v>
      </c>
      <c r="C29" s="269"/>
      <c r="D29" s="270"/>
      <c r="E29" s="280">
        <v>4252</v>
      </c>
      <c r="F29" s="508"/>
    </row>
    <row r="30" spans="1:6" ht="19.5" customHeight="1">
      <c r="A30" s="250"/>
      <c r="B30" s="251" t="s">
        <v>151</v>
      </c>
      <c r="C30" s="271">
        <f>C19+C20+C21+C22+C25+C29+C28</f>
        <v>63900</v>
      </c>
      <c r="D30" s="271">
        <f>D19+D20+D21+D22+D25+D29+D28</f>
        <v>92173</v>
      </c>
      <c r="E30" s="271">
        <f>E19+E20+E21+E22+E25+E29+E28</f>
        <v>92318</v>
      </c>
      <c r="F30" s="488">
        <f t="shared" si="0"/>
        <v>1.0015731287904266</v>
      </c>
    </row>
    <row r="31" spans="1:6" ht="19.5" customHeight="1">
      <c r="A31" s="250" t="s">
        <v>201</v>
      </c>
      <c r="B31" s="251" t="s">
        <v>10</v>
      </c>
      <c r="C31" s="271"/>
      <c r="D31" s="272"/>
      <c r="E31" s="31"/>
      <c r="F31" s="508"/>
    </row>
    <row r="32" spans="1:7" s="39" customFormat="1" ht="19.5" customHeight="1">
      <c r="A32" s="13" t="s">
        <v>11</v>
      </c>
      <c r="B32" s="249" t="s">
        <v>491</v>
      </c>
      <c r="C32" s="269"/>
      <c r="D32" s="270"/>
      <c r="E32" s="31">
        <v>1008</v>
      </c>
      <c r="F32" s="508"/>
      <c r="G32" s="38"/>
    </row>
    <row r="33" spans="1:6" ht="19.5" customHeight="1">
      <c r="A33" s="13" t="s">
        <v>32</v>
      </c>
      <c r="B33" s="247" t="s">
        <v>202</v>
      </c>
      <c r="C33" s="269">
        <v>6050</v>
      </c>
      <c r="D33" s="269">
        <v>6050</v>
      </c>
      <c r="E33" s="31">
        <v>7714</v>
      </c>
      <c r="F33" s="508">
        <f t="shared" si="0"/>
        <v>1.2750413223140495</v>
      </c>
    </row>
    <row r="34" spans="1:6" ht="19.5" customHeight="1">
      <c r="A34" s="13" t="s">
        <v>33</v>
      </c>
      <c r="B34" s="247" t="s">
        <v>203</v>
      </c>
      <c r="C34" s="269">
        <v>2870</v>
      </c>
      <c r="D34" s="270">
        <v>2870</v>
      </c>
      <c r="E34" s="31">
        <v>5042</v>
      </c>
      <c r="F34" s="508">
        <f t="shared" si="0"/>
        <v>1.756794425087108</v>
      </c>
    </row>
    <row r="35" spans="1:6" ht="19.5" customHeight="1">
      <c r="A35" s="13" t="s">
        <v>34</v>
      </c>
      <c r="B35" s="247" t="s">
        <v>204</v>
      </c>
      <c r="C35" s="269"/>
      <c r="D35" s="270">
        <v>2000</v>
      </c>
      <c r="E35" s="31">
        <v>4052</v>
      </c>
      <c r="F35" s="508">
        <f t="shared" si="0"/>
        <v>2.026</v>
      </c>
    </row>
    <row r="36" spans="1:6" ht="19.5" customHeight="1">
      <c r="A36" s="13" t="s">
        <v>37</v>
      </c>
      <c r="B36" s="247" t="s">
        <v>205</v>
      </c>
      <c r="C36" s="269">
        <v>739</v>
      </c>
      <c r="D36" s="269">
        <v>739</v>
      </c>
      <c r="E36" s="31">
        <v>808</v>
      </c>
      <c r="F36" s="508">
        <f t="shared" si="0"/>
        <v>1.0933694181326117</v>
      </c>
    </row>
    <row r="37" spans="1:6" ht="19.5" customHeight="1">
      <c r="A37" s="13" t="s">
        <v>38</v>
      </c>
      <c r="B37" s="252" t="s">
        <v>206</v>
      </c>
      <c r="C37" s="269">
        <v>544</v>
      </c>
      <c r="D37" s="270">
        <v>1213</v>
      </c>
      <c r="E37" s="31">
        <v>1319</v>
      </c>
      <c r="F37" s="508">
        <f t="shared" si="0"/>
        <v>1.087386644682605</v>
      </c>
    </row>
    <row r="38" spans="1:6" ht="19.5" customHeight="1">
      <c r="A38" s="13" t="s">
        <v>39</v>
      </c>
      <c r="B38" s="247" t="s">
        <v>207</v>
      </c>
      <c r="C38" s="269"/>
      <c r="D38" s="270"/>
      <c r="E38" s="31">
        <v>84</v>
      </c>
      <c r="F38" s="508"/>
    </row>
    <row r="39" spans="1:6" ht="19.5" customHeight="1">
      <c r="A39" s="13" t="s">
        <v>64</v>
      </c>
      <c r="B39" s="247" t="s">
        <v>208</v>
      </c>
      <c r="C39" s="269">
        <v>3000</v>
      </c>
      <c r="D39" s="270">
        <v>3000</v>
      </c>
      <c r="E39" s="31">
        <v>198</v>
      </c>
      <c r="F39" s="508">
        <f t="shared" si="0"/>
        <v>0.066</v>
      </c>
    </row>
    <row r="40" spans="1:6" ht="19.5" customHeight="1">
      <c r="A40" s="250"/>
      <c r="B40" s="245" t="s">
        <v>13</v>
      </c>
      <c r="C40" s="271">
        <f>SUM(C32:C39)</f>
        <v>13203</v>
      </c>
      <c r="D40" s="271">
        <f>SUM(D32:D39)</f>
        <v>15872</v>
      </c>
      <c r="E40" s="271">
        <f>SUM(E32:E39)</f>
        <v>20225</v>
      </c>
      <c r="F40" s="488">
        <f t="shared" si="0"/>
        <v>1.2742565524193548</v>
      </c>
    </row>
    <row r="41" spans="1:6" ht="19.5" customHeight="1">
      <c r="A41" s="250" t="s">
        <v>18</v>
      </c>
      <c r="B41" s="245" t="s">
        <v>152</v>
      </c>
      <c r="C41" s="271"/>
      <c r="D41" s="272"/>
      <c r="E41" s="31"/>
      <c r="F41" s="508"/>
    </row>
    <row r="42" spans="1:6" ht="19.5" customHeight="1">
      <c r="A42" s="13" t="s">
        <v>11</v>
      </c>
      <c r="B42" s="247" t="s">
        <v>209</v>
      </c>
      <c r="C42" s="270"/>
      <c r="D42" s="270"/>
      <c r="E42" s="31"/>
      <c r="F42" s="508"/>
    </row>
    <row r="43" spans="1:6" ht="19.5" customHeight="1">
      <c r="A43" s="13" t="s">
        <v>32</v>
      </c>
      <c r="B43" s="247" t="s">
        <v>210</v>
      </c>
      <c r="C43" s="269">
        <v>360</v>
      </c>
      <c r="D43" s="270">
        <v>360</v>
      </c>
      <c r="E43" s="31">
        <v>360</v>
      </c>
      <c r="F43" s="508">
        <f t="shared" si="0"/>
        <v>1</v>
      </c>
    </row>
    <row r="44" spans="1:6" ht="19.5" customHeight="1">
      <c r="A44" s="13" t="s">
        <v>33</v>
      </c>
      <c r="B44" s="247" t="s">
        <v>211</v>
      </c>
      <c r="C44" s="269"/>
      <c r="D44" s="270">
        <v>481</v>
      </c>
      <c r="E44" s="31">
        <v>481</v>
      </c>
      <c r="F44" s="508">
        <f t="shared" si="0"/>
        <v>1</v>
      </c>
    </row>
    <row r="45" spans="1:6" ht="19.5" customHeight="1">
      <c r="A45" s="250"/>
      <c r="B45" s="245" t="s">
        <v>16</v>
      </c>
      <c r="C45" s="271">
        <f>C43+C44</f>
        <v>360</v>
      </c>
      <c r="D45" s="271">
        <f>D43+D44</f>
        <v>841</v>
      </c>
      <c r="E45" s="271">
        <f>E43+E44</f>
        <v>841</v>
      </c>
      <c r="F45" s="488">
        <f t="shared" si="0"/>
        <v>1</v>
      </c>
    </row>
    <row r="46" spans="1:6" ht="21.75" customHeight="1">
      <c r="A46" s="250" t="s">
        <v>19</v>
      </c>
      <c r="B46" s="245" t="s">
        <v>150</v>
      </c>
      <c r="C46" s="271"/>
      <c r="D46" s="272"/>
      <c r="E46" s="31"/>
      <c r="F46" s="508"/>
    </row>
    <row r="47" spans="1:6" ht="21.75" customHeight="1">
      <c r="A47" s="13" t="s">
        <v>11</v>
      </c>
      <c r="B47" s="247" t="s">
        <v>212</v>
      </c>
      <c r="C47" s="269"/>
      <c r="D47" s="270"/>
      <c r="E47" s="31">
        <v>372</v>
      </c>
      <c r="F47" s="508"/>
    </row>
    <row r="48" spans="1:6" ht="21.75" customHeight="1">
      <c r="A48" s="253" t="s">
        <v>32</v>
      </c>
      <c r="B48" s="254" t="s">
        <v>213</v>
      </c>
      <c r="C48" s="276"/>
      <c r="D48" s="277"/>
      <c r="E48" s="32">
        <v>208</v>
      </c>
      <c r="F48" s="508"/>
    </row>
    <row r="49" spans="1:6" ht="19.5" customHeight="1">
      <c r="A49" s="13"/>
      <c r="B49" s="255" t="s">
        <v>214</v>
      </c>
      <c r="C49" s="271">
        <f>C47+C48</f>
        <v>0</v>
      </c>
      <c r="D49" s="271">
        <f>D47+D48</f>
        <v>0</v>
      </c>
      <c r="E49" s="271">
        <f>E47+E48</f>
        <v>580</v>
      </c>
      <c r="F49" s="508"/>
    </row>
    <row r="50" spans="1:6" ht="23.25" customHeight="1">
      <c r="A50" s="244" t="s">
        <v>20</v>
      </c>
      <c r="B50" s="256" t="s">
        <v>215</v>
      </c>
      <c r="C50" s="271"/>
      <c r="D50" s="278"/>
      <c r="E50" s="33"/>
      <c r="F50" s="508"/>
    </row>
    <row r="51" spans="1:6" ht="19.5" customHeight="1">
      <c r="A51" s="13" t="s">
        <v>11</v>
      </c>
      <c r="B51" s="257" t="s">
        <v>216</v>
      </c>
      <c r="C51" s="269"/>
      <c r="D51" s="279"/>
      <c r="E51" s="31">
        <v>191</v>
      </c>
      <c r="F51" s="508"/>
    </row>
    <row r="52" spans="1:6" ht="19.5" customHeight="1">
      <c r="A52" s="13" t="s">
        <v>32</v>
      </c>
      <c r="B52" s="257" t="s">
        <v>217</v>
      </c>
      <c r="C52" s="269"/>
      <c r="D52" s="279"/>
      <c r="E52" s="31"/>
      <c r="F52" s="508"/>
    </row>
    <row r="53" spans="1:6" ht="19.5" customHeight="1">
      <c r="A53" s="13"/>
      <c r="B53" s="259" t="s">
        <v>218</v>
      </c>
      <c r="C53" s="278">
        <f>C51+C52</f>
        <v>0</v>
      </c>
      <c r="D53" s="278">
        <f>D51+D52</f>
        <v>0</v>
      </c>
      <c r="E53" s="278">
        <f>E51+E52</f>
        <v>191</v>
      </c>
      <c r="F53" s="508"/>
    </row>
    <row r="54" spans="1:6" ht="19.5" customHeight="1">
      <c r="A54" s="248" t="s">
        <v>23</v>
      </c>
      <c r="B54" s="260" t="s">
        <v>21</v>
      </c>
      <c r="C54" s="272"/>
      <c r="D54" s="272"/>
      <c r="E54" s="33"/>
      <c r="F54" s="508"/>
    </row>
    <row r="55" spans="1:6" ht="18.75" customHeight="1">
      <c r="A55" s="13" t="s">
        <v>31</v>
      </c>
      <c r="B55" s="261" t="s">
        <v>219</v>
      </c>
      <c r="C55" s="270"/>
      <c r="D55" s="270"/>
      <c r="E55" s="31"/>
      <c r="F55" s="508"/>
    </row>
    <row r="56" spans="1:6" ht="19.5" customHeight="1">
      <c r="A56" s="258"/>
      <c r="B56" s="261" t="s">
        <v>220</v>
      </c>
      <c r="C56" s="270"/>
      <c r="D56" s="270"/>
      <c r="E56" s="31"/>
      <c r="F56" s="508"/>
    </row>
    <row r="57" spans="1:6" ht="19.5" customHeight="1">
      <c r="A57" s="258"/>
      <c r="B57" s="261" t="s">
        <v>221</v>
      </c>
      <c r="C57" s="270">
        <v>34215</v>
      </c>
      <c r="D57" s="270">
        <v>11352</v>
      </c>
      <c r="E57" s="281">
        <v>11352</v>
      </c>
      <c r="F57" s="508">
        <f t="shared" si="0"/>
        <v>1</v>
      </c>
    </row>
    <row r="58" spans="1:6" ht="19.5" customHeight="1">
      <c r="A58" s="258"/>
      <c r="B58" s="261" t="s">
        <v>281</v>
      </c>
      <c r="C58" s="270"/>
      <c r="D58" s="270"/>
      <c r="E58" s="281">
        <v>8919</v>
      </c>
      <c r="F58" s="508"/>
    </row>
    <row r="59" spans="1:6" ht="19.5" customHeight="1">
      <c r="A59" s="248"/>
      <c r="B59" s="260" t="s">
        <v>22</v>
      </c>
      <c r="C59" s="272">
        <f>C56+C57</f>
        <v>34215</v>
      </c>
      <c r="D59" s="272">
        <f>D56+D57+D58</f>
        <v>11352</v>
      </c>
      <c r="E59" s="272">
        <f>E56+E57+E58</f>
        <v>20271</v>
      </c>
      <c r="F59" s="488">
        <f t="shared" si="0"/>
        <v>1.785676532769556</v>
      </c>
    </row>
    <row r="60" spans="1:6" ht="19.5" customHeight="1">
      <c r="A60" s="248"/>
      <c r="B60" s="260" t="s">
        <v>84</v>
      </c>
      <c r="C60" s="272">
        <f>C59+C53+C49+C45+C40+C30+C17+C13</f>
        <v>457065</v>
      </c>
      <c r="D60" s="272">
        <f>D59+D53+D49+D45+D40+D30+D17+D13</f>
        <v>616624</v>
      </c>
      <c r="E60" s="272">
        <f>E59+E53+E49+E45+E40+E30+E17+E13</f>
        <v>630712</v>
      </c>
      <c r="F60" s="488">
        <f t="shared" si="0"/>
        <v>1.022846986169854</v>
      </c>
    </row>
    <row r="64" ht="15.75">
      <c r="E64" s="36"/>
    </row>
    <row r="66" ht="18" customHeight="1"/>
    <row r="69" ht="13.5" customHeight="1"/>
    <row r="81" ht="18" customHeight="1"/>
    <row r="82" ht="12.75" customHeight="1"/>
    <row r="85" ht="15" customHeight="1"/>
    <row r="119" ht="15.75">
      <c r="E119" s="36"/>
    </row>
  </sheetData>
  <sheetProtection selectLockedCells="1" selectUnlockedCells="1"/>
  <mergeCells count="6">
    <mergeCell ref="E2:E3"/>
    <mergeCell ref="F2:F3"/>
    <mergeCell ref="A2:A3"/>
    <mergeCell ref="B2:B3"/>
    <mergeCell ref="C2:C3"/>
    <mergeCell ref="D2:D3"/>
  </mergeCells>
  <printOptions horizontalCentered="1"/>
  <pageMargins left="0.2362204724409449" right="0.2362204724409449" top="1.33" bottom="0.25" header="0.32" footer="0.2"/>
  <pageSetup horizontalDpi="300" verticalDpi="300" orientation="portrait" paperSize="9" scale="96" r:id="rId1"/>
  <headerFooter alignWithMargins="0">
    <oddHeader>&amp;C&amp;"Garamond,Félkövér"&amp;12
 /2016.  ( ) számú zárszámadási rendelethez
Zalakomár Nagyközség Önkormányzatának 2015. évi bevételeinek forrásonkénti teljesítése &amp;R&amp;8&amp;A
&amp;P.oldal
ezer Ft-ban</oddHead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zoomScale="68" zoomScaleNormal="68" zoomScaleSheetLayoutView="56" zoomScalePageLayoutView="0" workbookViewId="0" topLeftCell="H16">
      <selection activeCell="S21" sqref="S21"/>
    </sheetView>
  </sheetViews>
  <sheetFormatPr defaultColWidth="9.00390625" defaultRowHeight="12.75"/>
  <cols>
    <col min="1" max="1" width="15.625" style="291" customWidth="1"/>
    <col min="2" max="2" width="54.00390625" style="40" customWidth="1"/>
    <col min="3" max="3" width="10.125" style="40" customWidth="1"/>
    <col min="4" max="4" width="10.25390625" style="40" customWidth="1"/>
    <col min="5" max="10" width="10.125" style="40" customWidth="1"/>
    <col min="11" max="11" width="10.125" style="58" customWidth="1"/>
    <col min="12" max="14" width="10.125" style="40" customWidth="1"/>
    <col min="15" max="15" width="15.75390625" style="291" customWidth="1"/>
    <col min="16" max="16" width="53.625" style="40" customWidth="1"/>
    <col min="17" max="17" width="9.75390625" style="40" customWidth="1"/>
    <col min="18" max="18" width="9.625" style="40" customWidth="1"/>
    <col min="19" max="19" width="9.75390625" style="40" customWidth="1"/>
    <col min="20" max="21" width="9.625" style="40" customWidth="1"/>
    <col min="22" max="22" width="9.75390625" style="40" customWidth="1"/>
    <col min="23" max="23" width="10.125" style="58" customWidth="1"/>
    <col min="24" max="24" width="9.75390625" style="58" customWidth="1"/>
    <col min="25" max="25" width="11.125" style="58" customWidth="1"/>
    <col min="26" max="28" width="10.25390625" style="58" customWidth="1"/>
    <col min="29" max="29" width="10.875" style="41" customWidth="1"/>
    <col min="30" max="16384" width="9.125" style="40" customWidth="1"/>
  </cols>
  <sheetData>
    <row r="1" spans="1:29" s="43" customFormat="1" ht="14.25" customHeight="1">
      <c r="A1" s="565" t="s">
        <v>289</v>
      </c>
      <c r="B1" s="566" t="s">
        <v>8</v>
      </c>
      <c r="C1" s="567" t="s">
        <v>290</v>
      </c>
      <c r="D1" s="567"/>
      <c r="E1" s="567"/>
      <c r="F1" s="567" t="s">
        <v>147</v>
      </c>
      <c r="G1" s="567"/>
      <c r="H1" s="567"/>
      <c r="I1" s="567" t="s">
        <v>10</v>
      </c>
      <c r="J1" s="567"/>
      <c r="K1" s="567"/>
      <c r="L1" s="567" t="s">
        <v>152</v>
      </c>
      <c r="M1" s="567"/>
      <c r="N1" s="567"/>
      <c r="O1" s="565" t="s">
        <v>44</v>
      </c>
      <c r="P1" s="566" t="s">
        <v>8</v>
      </c>
      <c r="Q1" s="547" t="s">
        <v>150</v>
      </c>
      <c r="R1" s="548"/>
      <c r="S1" s="549"/>
      <c r="T1" s="547" t="s">
        <v>215</v>
      </c>
      <c r="U1" s="553"/>
      <c r="V1" s="554"/>
      <c r="W1" s="558" t="s">
        <v>21</v>
      </c>
      <c r="X1" s="559"/>
      <c r="Y1" s="560"/>
      <c r="Z1" s="564" t="s">
        <v>45</v>
      </c>
      <c r="AA1" s="564"/>
      <c r="AB1" s="564"/>
      <c r="AC1" s="42"/>
    </row>
    <row r="2" spans="1:28" ht="10.5" customHeight="1">
      <c r="A2" s="565"/>
      <c r="B2" s="566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5"/>
      <c r="P2" s="566"/>
      <c r="Q2" s="550"/>
      <c r="R2" s="551"/>
      <c r="S2" s="552"/>
      <c r="T2" s="555"/>
      <c r="U2" s="556"/>
      <c r="V2" s="557"/>
      <c r="W2" s="561"/>
      <c r="X2" s="562"/>
      <c r="Y2" s="563"/>
      <c r="Z2" s="564"/>
      <c r="AA2" s="564"/>
      <c r="AB2" s="564"/>
    </row>
    <row r="3" spans="1:29" s="46" customFormat="1" ht="27" customHeight="1">
      <c r="A3" s="565"/>
      <c r="B3" s="567"/>
      <c r="C3" s="44" t="s">
        <v>496</v>
      </c>
      <c r="D3" s="44" t="s">
        <v>497</v>
      </c>
      <c r="E3" s="44" t="s">
        <v>498</v>
      </c>
      <c r="F3" s="44" t="s">
        <v>496</v>
      </c>
      <c r="G3" s="44" t="s">
        <v>497</v>
      </c>
      <c r="H3" s="44" t="s">
        <v>498</v>
      </c>
      <c r="I3" s="44" t="s">
        <v>496</v>
      </c>
      <c r="J3" s="44" t="s">
        <v>497</v>
      </c>
      <c r="K3" s="44" t="s">
        <v>498</v>
      </c>
      <c r="L3" s="44" t="s">
        <v>496</v>
      </c>
      <c r="M3" s="44" t="s">
        <v>497</v>
      </c>
      <c r="N3" s="44" t="s">
        <v>498</v>
      </c>
      <c r="O3" s="565"/>
      <c r="P3" s="567"/>
      <c r="Q3" s="44" t="s">
        <v>496</v>
      </c>
      <c r="R3" s="44" t="s">
        <v>497</v>
      </c>
      <c r="S3" s="44" t="s">
        <v>498</v>
      </c>
      <c r="T3" s="44" t="s">
        <v>496</v>
      </c>
      <c r="U3" s="44" t="s">
        <v>497</v>
      </c>
      <c r="V3" s="44" t="s">
        <v>498</v>
      </c>
      <c r="W3" s="534" t="s">
        <v>496</v>
      </c>
      <c r="X3" s="534" t="s">
        <v>497</v>
      </c>
      <c r="Y3" s="534" t="s">
        <v>498</v>
      </c>
      <c r="Z3" s="534" t="s">
        <v>496</v>
      </c>
      <c r="AA3" s="534" t="s">
        <v>497</v>
      </c>
      <c r="AB3" s="534" t="s">
        <v>498</v>
      </c>
      <c r="AC3" s="45"/>
    </row>
    <row r="4" spans="1:28" ht="18.75" customHeight="1">
      <c r="A4" s="292"/>
      <c r="B4" s="47" t="s">
        <v>46</v>
      </c>
      <c r="C4" s="48"/>
      <c r="D4" s="48"/>
      <c r="E4" s="48"/>
      <c r="F4" s="48"/>
      <c r="G4" s="48"/>
      <c r="H4" s="48"/>
      <c r="I4" s="49"/>
      <c r="J4" s="49"/>
      <c r="K4" s="48"/>
      <c r="L4" s="49"/>
      <c r="M4" s="49"/>
      <c r="N4" s="49"/>
      <c r="O4" s="292"/>
      <c r="P4" s="47" t="s">
        <v>46</v>
      </c>
      <c r="Q4" s="295"/>
      <c r="R4" s="295"/>
      <c r="S4" s="295"/>
      <c r="T4" s="295"/>
      <c r="U4" s="295"/>
      <c r="V4" s="295"/>
      <c r="W4" s="48"/>
      <c r="X4" s="48"/>
      <c r="Y4" s="48"/>
      <c r="Z4" s="48"/>
      <c r="AA4" s="48"/>
      <c r="AB4" s="48"/>
    </row>
    <row r="5" spans="1:29" s="239" customFormat="1" ht="21.75" customHeight="1">
      <c r="A5" s="13" t="s">
        <v>291</v>
      </c>
      <c r="B5" s="51" t="s">
        <v>292</v>
      </c>
      <c r="C5" s="48"/>
      <c r="D5" s="48">
        <v>771</v>
      </c>
      <c r="E5" s="48">
        <v>771</v>
      </c>
      <c r="F5" s="48"/>
      <c r="G5" s="48"/>
      <c r="H5" s="48"/>
      <c r="I5" s="48">
        <v>1689</v>
      </c>
      <c r="J5" s="48">
        <v>1718</v>
      </c>
      <c r="K5" s="48">
        <v>1718</v>
      </c>
      <c r="L5" s="49"/>
      <c r="M5" s="49"/>
      <c r="N5" s="49"/>
      <c r="O5" s="13" t="s">
        <v>291</v>
      </c>
      <c r="P5" s="51" t="s">
        <v>292</v>
      </c>
      <c r="Q5" s="295"/>
      <c r="R5" s="295"/>
      <c r="S5" s="295"/>
      <c r="T5" s="295"/>
      <c r="U5" s="295"/>
      <c r="V5" s="295"/>
      <c r="W5" s="48"/>
      <c r="X5" s="48"/>
      <c r="Y5" s="48"/>
      <c r="Z5" s="48">
        <f>C5+F5+I5+L5++Q5+T5+W5</f>
        <v>1689</v>
      </c>
      <c r="AA5" s="48">
        <f aca="true" t="shared" si="0" ref="AA5:AB30">D5+G5+J5+M5++R5+U5+X5</f>
        <v>2489</v>
      </c>
      <c r="AB5" s="48">
        <f t="shared" si="0"/>
        <v>2489</v>
      </c>
      <c r="AC5" s="238"/>
    </row>
    <row r="6" spans="1:29" s="239" customFormat="1" ht="21.75" customHeight="1">
      <c r="A6" s="12" t="s">
        <v>296</v>
      </c>
      <c r="B6" s="51" t="s">
        <v>297</v>
      </c>
      <c r="C6" s="48">
        <v>285981</v>
      </c>
      <c r="D6" s="48">
        <v>315523</v>
      </c>
      <c r="E6" s="48">
        <v>315523</v>
      </c>
      <c r="F6" s="48">
        <v>63900</v>
      </c>
      <c r="G6" s="48"/>
      <c r="H6" s="48"/>
      <c r="I6" s="48"/>
      <c r="J6" s="48"/>
      <c r="K6" s="48"/>
      <c r="L6" s="48"/>
      <c r="M6" s="48"/>
      <c r="N6" s="48"/>
      <c r="O6" s="12" t="s">
        <v>296</v>
      </c>
      <c r="P6" s="51" t="s">
        <v>297</v>
      </c>
      <c r="Q6" s="295"/>
      <c r="R6" s="295"/>
      <c r="S6" s="295"/>
      <c r="T6" s="295"/>
      <c r="U6" s="295"/>
      <c r="V6" s="295"/>
      <c r="W6" s="48"/>
      <c r="X6" s="48"/>
      <c r="Y6" s="48"/>
      <c r="Z6" s="48">
        <f>C6+F6+I6+L6++Q6+T6+W6</f>
        <v>349881</v>
      </c>
      <c r="AA6" s="48">
        <f t="shared" si="0"/>
        <v>315523</v>
      </c>
      <c r="AB6" s="48">
        <f t="shared" si="0"/>
        <v>315523</v>
      </c>
      <c r="AC6" s="238"/>
    </row>
    <row r="7" spans="1:29" s="239" customFormat="1" ht="21.75" customHeight="1">
      <c r="A7" s="12" t="s">
        <v>334</v>
      </c>
      <c r="B7" s="51" t="s">
        <v>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2" t="s">
        <v>334</v>
      </c>
      <c r="P7" s="51" t="s">
        <v>0</v>
      </c>
      <c r="Q7" s="295"/>
      <c r="R7" s="295"/>
      <c r="S7" s="295"/>
      <c r="T7" s="295"/>
      <c r="U7" s="295"/>
      <c r="V7" s="295"/>
      <c r="W7" s="48"/>
      <c r="X7" s="48"/>
      <c r="Y7" s="48">
        <v>8919</v>
      </c>
      <c r="Z7" s="48">
        <f>C7+F7+I7+L7++Q7+T7+W7</f>
        <v>0</v>
      </c>
      <c r="AA7" s="48">
        <f t="shared" si="0"/>
        <v>0</v>
      </c>
      <c r="AB7" s="48">
        <f t="shared" si="0"/>
        <v>8919</v>
      </c>
      <c r="AC7" s="238"/>
    </row>
    <row r="8" spans="1:29" s="239" customFormat="1" ht="21.75" customHeight="1">
      <c r="A8" s="12" t="s">
        <v>499</v>
      </c>
      <c r="B8" s="51" t="s">
        <v>500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2" t="s">
        <v>499</v>
      </c>
      <c r="P8" s="51" t="s">
        <v>500</v>
      </c>
      <c r="Q8" s="295"/>
      <c r="R8" s="295"/>
      <c r="S8" s="295"/>
      <c r="T8" s="295"/>
      <c r="U8" s="295"/>
      <c r="V8" s="295"/>
      <c r="W8" s="48">
        <v>34215</v>
      </c>
      <c r="X8" s="48">
        <v>11352</v>
      </c>
      <c r="Y8" s="48">
        <v>11352</v>
      </c>
      <c r="Z8" s="48">
        <f>C8+F8+I8+L8++Q8+T8+W8</f>
        <v>34215</v>
      </c>
      <c r="AA8" s="48">
        <f t="shared" si="0"/>
        <v>11352</v>
      </c>
      <c r="AB8" s="48">
        <f t="shared" si="0"/>
        <v>11352</v>
      </c>
      <c r="AC8" s="238"/>
    </row>
    <row r="9" spans="1:29" s="239" customFormat="1" ht="21.75" customHeight="1">
      <c r="A9" s="12" t="s">
        <v>330</v>
      </c>
      <c r="B9" s="51" t="s">
        <v>331</v>
      </c>
      <c r="C9" s="48"/>
      <c r="D9" s="48"/>
      <c r="E9" s="48"/>
      <c r="F9" s="48"/>
      <c r="G9" s="48">
        <v>92173</v>
      </c>
      <c r="H9" s="48">
        <v>88927</v>
      </c>
      <c r="I9" s="48"/>
      <c r="J9" s="48"/>
      <c r="K9" s="48"/>
      <c r="L9" s="48"/>
      <c r="M9" s="48"/>
      <c r="N9" s="48"/>
      <c r="O9" s="12" t="s">
        <v>330</v>
      </c>
      <c r="P9" s="51" t="s">
        <v>331</v>
      </c>
      <c r="Q9" s="295"/>
      <c r="R9" s="295"/>
      <c r="S9" s="295"/>
      <c r="T9" s="295"/>
      <c r="U9" s="295"/>
      <c r="V9" s="295"/>
      <c r="W9" s="48"/>
      <c r="X9" s="48"/>
      <c r="Y9" s="48"/>
      <c r="Z9" s="48">
        <f>C9+F9+I9+L9++Q9+T9+W9</f>
        <v>0</v>
      </c>
      <c r="AA9" s="48">
        <f t="shared" si="0"/>
        <v>92173</v>
      </c>
      <c r="AB9" s="48">
        <f t="shared" si="0"/>
        <v>88927</v>
      </c>
      <c r="AC9" s="238"/>
    </row>
    <row r="10" spans="1:29" s="55" customFormat="1" ht="21.75" customHeight="1">
      <c r="A10" s="293"/>
      <c r="B10" s="52" t="s">
        <v>47</v>
      </c>
      <c r="C10" s="53">
        <f>C5+C6+C9</f>
        <v>285981</v>
      </c>
      <c r="D10" s="53">
        <f aca="true" t="shared" si="1" ref="D10:N10">D5+D6+D9</f>
        <v>316294</v>
      </c>
      <c r="E10" s="53">
        <f t="shared" si="1"/>
        <v>316294</v>
      </c>
      <c r="F10" s="53">
        <f t="shared" si="1"/>
        <v>63900</v>
      </c>
      <c r="G10" s="53">
        <f t="shared" si="1"/>
        <v>92173</v>
      </c>
      <c r="H10" s="53">
        <f t="shared" si="1"/>
        <v>88927</v>
      </c>
      <c r="I10" s="53">
        <f t="shared" si="1"/>
        <v>1689</v>
      </c>
      <c r="J10" s="53">
        <f t="shared" si="1"/>
        <v>1718</v>
      </c>
      <c r="K10" s="53">
        <f t="shared" si="1"/>
        <v>1718</v>
      </c>
      <c r="L10" s="53">
        <f t="shared" si="1"/>
        <v>0</v>
      </c>
      <c r="M10" s="53">
        <f t="shared" si="1"/>
        <v>0</v>
      </c>
      <c r="N10" s="53">
        <f t="shared" si="1"/>
        <v>0</v>
      </c>
      <c r="O10" s="293"/>
      <c r="P10" s="52" t="s">
        <v>48</v>
      </c>
      <c r="Q10" s="296">
        <f>Q5+Q6+Q9+Q7+Q8</f>
        <v>0</v>
      </c>
      <c r="R10" s="296">
        <f aca="true" t="shared" si="2" ref="R10:AB10">R5+R6+R9+R7+R8</f>
        <v>0</v>
      </c>
      <c r="S10" s="296">
        <f t="shared" si="2"/>
        <v>0</v>
      </c>
      <c r="T10" s="296">
        <f t="shared" si="2"/>
        <v>0</v>
      </c>
      <c r="U10" s="296">
        <f t="shared" si="2"/>
        <v>0</v>
      </c>
      <c r="V10" s="296">
        <f t="shared" si="2"/>
        <v>0</v>
      </c>
      <c r="W10" s="53">
        <f t="shared" si="2"/>
        <v>34215</v>
      </c>
      <c r="X10" s="53">
        <f t="shared" si="2"/>
        <v>11352</v>
      </c>
      <c r="Y10" s="53">
        <f t="shared" si="2"/>
        <v>20271</v>
      </c>
      <c r="Z10" s="53">
        <f t="shared" si="2"/>
        <v>385785</v>
      </c>
      <c r="AA10" s="53">
        <f>AA5+AA6+AA9+AA7+AA8</f>
        <v>421537</v>
      </c>
      <c r="AB10" s="53">
        <f t="shared" si="2"/>
        <v>427210</v>
      </c>
      <c r="AC10" s="54"/>
    </row>
    <row r="11" spans="1:28" ht="15" customHeight="1">
      <c r="A11" s="12"/>
      <c r="B11" s="47" t="s">
        <v>49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2"/>
      <c r="P11" s="47" t="s">
        <v>49</v>
      </c>
      <c r="Q11" s="295"/>
      <c r="R11" s="295"/>
      <c r="S11" s="295"/>
      <c r="T11" s="295"/>
      <c r="U11" s="295"/>
      <c r="V11" s="295"/>
      <c r="W11" s="48"/>
      <c r="X11" s="48"/>
      <c r="Y11" s="48"/>
      <c r="Z11" s="48">
        <f aca="true" t="shared" si="3" ref="Z11:Z17">C11+F11+I11+L11++Q11+T11+W11</f>
        <v>0</v>
      </c>
      <c r="AA11" s="48">
        <f t="shared" si="0"/>
        <v>0</v>
      </c>
      <c r="AB11" s="48">
        <f t="shared" si="0"/>
        <v>0</v>
      </c>
    </row>
    <row r="12" spans="1:29" s="239" customFormat="1" ht="21.75" customHeight="1">
      <c r="A12" s="12" t="s">
        <v>308</v>
      </c>
      <c r="B12" s="51" t="s">
        <v>309</v>
      </c>
      <c r="C12" s="48"/>
      <c r="D12" s="48"/>
      <c r="E12" s="48"/>
      <c r="F12" s="48"/>
      <c r="G12" s="48"/>
      <c r="H12" s="48"/>
      <c r="I12" s="48">
        <v>337</v>
      </c>
      <c r="J12" s="48">
        <v>845</v>
      </c>
      <c r="K12" s="48">
        <v>845</v>
      </c>
      <c r="L12" s="48"/>
      <c r="M12" s="48">
        <v>8430</v>
      </c>
      <c r="N12" s="48">
        <v>8430</v>
      </c>
      <c r="O12" s="12" t="s">
        <v>308</v>
      </c>
      <c r="P12" s="51" t="s">
        <v>309</v>
      </c>
      <c r="Q12" s="295"/>
      <c r="R12" s="295"/>
      <c r="S12" s="295">
        <v>16</v>
      </c>
      <c r="T12" s="295"/>
      <c r="U12" s="295"/>
      <c r="V12" s="295"/>
      <c r="W12" s="48"/>
      <c r="X12" s="48"/>
      <c r="Y12" s="48"/>
      <c r="Z12" s="48">
        <f t="shared" si="3"/>
        <v>337</v>
      </c>
      <c r="AA12" s="48">
        <f t="shared" si="0"/>
        <v>9275</v>
      </c>
      <c r="AB12" s="48">
        <f t="shared" si="0"/>
        <v>9291</v>
      </c>
      <c r="AC12" s="238"/>
    </row>
    <row r="13" spans="1:29" s="239" customFormat="1" ht="21.75" customHeight="1">
      <c r="A13" s="12" t="s">
        <v>298</v>
      </c>
      <c r="B13" s="51" t="s">
        <v>60</v>
      </c>
      <c r="C13" s="48">
        <v>4320</v>
      </c>
      <c r="D13" s="48">
        <v>3420</v>
      </c>
      <c r="E13" s="48">
        <v>3420</v>
      </c>
      <c r="F13" s="48"/>
      <c r="G13" s="48"/>
      <c r="H13" s="48">
        <v>3365</v>
      </c>
      <c r="I13" s="48">
        <v>3032</v>
      </c>
      <c r="J13" s="48">
        <v>43</v>
      </c>
      <c r="K13" s="48">
        <v>43</v>
      </c>
      <c r="L13" s="48"/>
      <c r="M13" s="48"/>
      <c r="N13" s="48"/>
      <c r="O13" s="12" t="s">
        <v>298</v>
      </c>
      <c r="P13" s="51" t="s">
        <v>60</v>
      </c>
      <c r="Q13" s="295"/>
      <c r="R13" s="295"/>
      <c r="S13" s="295"/>
      <c r="T13" s="295"/>
      <c r="U13" s="295"/>
      <c r="V13" s="295"/>
      <c r="W13" s="48"/>
      <c r="X13" s="48"/>
      <c r="Y13" s="48"/>
      <c r="Z13" s="48">
        <f t="shared" si="3"/>
        <v>7352</v>
      </c>
      <c r="AA13" s="48">
        <f t="shared" si="0"/>
        <v>3463</v>
      </c>
      <c r="AB13" s="48">
        <f t="shared" si="0"/>
        <v>6828</v>
      </c>
      <c r="AC13" s="238"/>
    </row>
    <row r="14" spans="1:29" s="239" customFormat="1" ht="21.75" customHeight="1">
      <c r="A14" s="12" t="s">
        <v>303</v>
      </c>
      <c r="B14" s="51" t="s">
        <v>304</v>
      </c>
      <c r="C14" s="48"/>
      <c r="D14" s="48"/>
      <c r="E14" s="48"/>
      <c r="F14" s="48"/>
      <c r="G14" s="48"/>
      <c r="H14" s="48">
        <v>26</v>
      </c>
      <c r="I14" s="48"/>
      <c r="J14" s="48">
        <v>4247</v>
      </c>
      <c r="K14" s="48">
        <v>4031</v>
      </c>
      <c r="L14" s="48"/>
      <c r="M14" s="48"/>
      <c r="N14" s="48"/>
      <c r="O14" s="12" t="s">
        <v>303</v>
      </c>
      <c r="P14" s="51" t="s">
        <v>304</v>
      </c>
      <c r="Q14" s="295"/>
      <c r="R14" s="295"/>
      <c r="S14" s="295">
        <v>72</v>
      </c>
      <c r="T14" s="295"/>
      <c r="U14" s="295"/>
      <c r="V14" s="295"/>
      <c r="W14" s="48"/>
      <c r="X14" s="48"/>
      <c r="Y14" s="48"/>
      <c r="Z14" s="48">
        <f t="shared" si="3"/>
        <v>0</v>
      </c>
      <c r="AA14" s="48">
        <f t="shared" si="0"/>
        <v>4247</v>
      </c>
      <c r="AB14" s="48">
        <f t="shared" si="0"/>
        <v>4129</v>
      </c>
      <c r="AC14" s="238"/>
    </row>
    <row r="15" spans="1:29" s="239" customFormat="1" ht="21.75" customHeight="1">
      <c r="A15" s="12" t="s">
        <v>299</v>
      </c>
      <c r="B15" s="51" t="s">
        <v>300</v>
      </c>
      <c r="C15" s="48">
        <v>39654</v>
      </c>
      <c r="D15" s="48">
        <v>89974</v>
      </c>
      <c r="E15" s="48">
        <v>89874</v>
      </c>
      <c r="F15" s="48"/>
      <c r="G15" s="48"/>
      <c r="H15" s="48"/>
      <c r="I15" s="48"/>
      <c r="J15" s="48">
        <v>708</v>
      </c>
      <c r="K15" s="48">
        <v>708</v>
      </c>
      <c r="L15" s="48"/>
      <c r="M15" s="48"/>
      <c r="N15" s="48"/>
      <c r="O15" s="12" t="s">
        <v>299</v>
      </c>
      <c r="P15" s="51" t="s">
        <v>300</v>
      </c>
      <c r="Q15" s="295"/>
      <c r="R15" s="295"/>
      <c r="S15" s="295">
        <v>5</v>
      </c>
      <c r="T15" s="295"/>
      <c r="U15" s="295"/>
      <c r="V15" s="295"/>
      <c r="W15" s="48"/>
      <c r="X15" s="48"/>
      <c r="Y15" s="48"/>
      <c r="Z15" s="48">
        <f t="shared" si="3"/>
        <v>39654</v>
      </c>
      <c r="AA15" s="48">
        <f t="shared" si="0"/>
        <v>90682</v>
      </c>
      <c r="AB15" s="48">
        <f t="shared" si="0"/>
        <v>90587</v>
      </c>
      <c r="AC15" s="238"/>
    </row>
    <row r="16" spans="1:29" s="239" customFormat="1" ht="21.75" customHeight="1">
      <c r="A16" s="12" t="s">
        <v>293</v>
      </c>
      <c r="B16" s="51" t="s">
        <v>50</v>
      </c>
      <c r="C16" s="48"/>
      <c r="D16" s="48"/>
      <c r="E16" s="48"/>
      <c r="F16" s="48"/>
      <c r="G16" s="48"/>
      <c r="H16" s="48"/>
      <c r="I16" s="48">
        <v>254</v>
      </c>
      <c r="J16" s="48">
        <v>254</v>
      </c>
      <c r="K16" s="48">
        <v>258</v>
      </c>
      <c r="L16" s="48"/>
      <c r="M16" s="48"/>
      <c r="N16" s="48"/>
      <c r="O16" s="12" t="s">
        <v>293</v>
      </c>
      <c r="P16" s="51" t="s">
        <v>50</v>
      </c>
      <c r="Q16" s="295"/>
      <c r="R16" s="295"/>
      <c r="S16" s="295"/>
      <c r="T16" s="295"/>
      <c r="U16" s="295"/>
      <c r="V16" s="295"/>
      <c r="W16" s="48"/>
      <c r="X16" s="48"/>
      <c r="Y16" s="48"/>
      <c r="Z16" s="48">
        <f t="shared" si="3"/>
        <v>254</v>
      </c>
      <c r="AA16" s="48">
        <f t="shared" si="0"/>
        <v>254</v>
      </c>
      <c r="AB16" s="48">
        <f t="shared" si="0"/>
        <v>258</v>
      </c>
      <c r="AC16" s="238"/>
    </row>
    <row r="17" spans="1:29" s="239" customFormat="1" ht="21.75" customHeight="1">
      <c r="A17" s="12" t="s">
        <v>301</v>
      </c>
      <c r="B17" s="51" t="s">
        <v>302</v>
      </c>
      <c r="C17" s="48"/>
      <c r="D17" s="48"/>
      <c r="E17" s="48"/>
      <c r="F17" s="48"/>
      <c r="G17" s="48"/>
      <c r="H17" s="48"/>
      <c r="I17" s="48">
        <v>127</v>
      </c>
      <c r="J17" s="48">
        <v>94</v>
      </c>
      <c r="K17" s="48">
        <v>94</v>
      </c>
      <c r="L17" s="48"/>
      <c r="M17" s="48"/>
      <c r="N17" s="48"/>
      <c r="O17" s="12" t="s">
        <v>301</v>
      </c>
      <c r="P17" s="51" t="s">
        <v>302</v>
      </c>
      <c r="Q17" s="295"/>
      <c r="R17" s="295"/>
      <c r="S17" s="295"/>
      <c r="T17" s="295"/>
      <c r="U17" s="295"/>
      <c r="V17" s="295"/>
      <c r="W17" s="48"/>
      <c r="X17" s="48"/>
      <c r="Y17" s="48"/>
      <c r="Z17" s="48">
        <f t="shared" si="3"/>
        <v>127</v>
      </c>
      <c r="AA17" s="48">
        <f t="shared" si="0"/>
        <v>94</v>
      </c>
      <c r="AB17" s="48">
        <f t="shared" si="0"/>
        <v>94</v>
      </c>
      <c r="AC17" s="238"/>
    </row>
    <row r="18" spans="1:29" s="239" customFormat="1" ht="21.75" customHeight="1">
      <c r="A18" s="12" t="s">
        <v>307</v>
      </c>
      <c r="B18" s="51" t="s">
        <v>59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2" t="s">
        <v>307</v>
      </c>
      <c r="P18" s="51" t="s">
        <v>59</v>
      </c>
      <c r="Q18" s="295"/>
      <c r="R18" s="295"/>
      <c r="S18" s="295"/>
      <c r="T18" s="295"/>
      <c r="U18" s="295"/>
      <c r="V18" s="295"/>
      <c r="W18" s="48"/>
      <c r="X18" s="48"/>
      <c r="Y18" s="48"/>
      <c r="Z18" s="48"/>
      <c r="AA18" s="48">
        <f t="shared" si="0"/>
        <v>0</v>
      </c>
      <c r="AB18" s="48">
        <f t="shared" si="0"/>
        <v>0</v>
      </c>
      <c r="AC18" s="238"/>
    </row>
    <row r="19" spans="1:29" s="55" customFormat="1" ht="21.75" customHeight="1">
      <c r="A19" s="293"/>
      <c r="B19" s="56" t="s">
        <v>51</v>
      </c>
      <c r="C19" s="53">
        <f>C12+C13+C14+C15+C16+C17+C18</f>
        <v>43974</v>
      </c>
      <c r="D19" s="53">
        <f aca="true" t="shared" si="4" ref="D19:N19">D12+D13+D14+D15+D16+D17+D18</f>
        <v>93394</v>
      </c>
      <c r="E19" s="53">
        <f t="shared" si="4"/>
        <v>93294</v>
      </c>
      <c r="F19" s="53">
        <f t="shared" si="4"/>
        <v>0</v>
      </c>
      <c r="G19" s="53">
        <f t="shared" si="4"/>
        <v>0</v>
      </c>
      <c r="H19" s="53">
        <f t="shared" si="4"/>
        <v>3391</v>
      </c>
      <c r="I19" s="53">
        <f t="shared" si="4"/>
        <v>3750</v>
      </c>
      <c r="J19" s="53">
        <f t="shared" si="4"/>
        <v>6191</v>
      </c>
      <c r="K19" s="53">
        <f t="shared" si="4"/>
        <v>5979</v>
      </c>
      <c r="L19" s="53">
        <f t="shared" si="4"/>
        <v>0</v>
      </c>
      <c r="M19" s="53">
        <f t="shared" si="4"/>
        <v>8430</v>
      </c>
      <c r="N19" s="53">
        <f t="shared" si="4"/>
        <v>8430</v>
      </c>
      <c r="O19" s="293"/>
      <c r="P19" s="56" t="s">
        <v>51</v>
      </c>
      <c r="Q19" s="296">
        <f>Q12+Q13+Q14+Q15+Q16+Q17+Q18</f>
        <v>0</v>
      </c>
      <c r="R19" s="296">
        <f aca="true" t="shared" si="5" ref="R19:AB19">R12+R13+R14+R15+R16+R17+R18</f>
        <v>0</v>
      </c>
      <c r="S19" s="296">
        <f t="shared" si="5"/>
        <v>93</v>
      </c>
      <c r="T19" s="296">
        <f t="shared" si="5"/>
        <v>0</v>
      </c>
      <c r="U19" s="296">
        <f t="shared" si="5"/>
        <v>0</v>
      </c>
      <c r="V19" s="296">
        <f t="shared" si="5"/>
        <v>0</v>
      </c>
      <c r="W19" s="53">
        <f t="shared" si="5"/>
        <v>0</v>
      </c>
      <c r="X19" s="53">
        <f t="shared" si="5"/>
        <v>0</v>
      </c>
      <c r="Y19" s="53">
        <f t="shared" si="5"/>
        <v>0</v>
      </c>
      <c r="Z19" s="53">
        <f t="shared" si="5"/>
        <v>47724</v>
      </c>
      <c r="AA19" s="53">
        <f>AA12+AA13+AA14+AA15+AA16+AA17+AA18</f>
        <v>108015</v>
      </c>
      <c r="AB19" s="53">
        <f t="shared" si="5"/>
        <v>111187</v>
      </c>
      <c r="AC19" s="54"/>
    </row>
    <row r="20" spans="1:28" ht="19.5" customHeight="1">
      <c r="A20" s="12"/>
      <c r="B20" s="47" t="s">
        <v>52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12"/>
      <c r="P20" s="47" t="s">
        <v>52</v>
      </c>
      <c r="Q20" s="295"/>
      <c r="R20" s="295"/>
      <c r="S20" s="295"/>
      <c r="T20" s="295"/>
      <c r="U20" s="295"/>
      <c r="V20" s="295"/>
      <c r="W20" s="48"/>
      <c r="X20" s="48"/>
      <c r="Y20" s="48"/>
      <c r="Z20" s="48"/>
      <c r="AA20" s="48"/>
      <c r="AB20" s="48"/>
    </row>
    <row r="21" spans="1:28" ht="21.75" customHeight="1">
      <c r="A21" s="12" t="s">
        <v>337</v>
      </c>
      <c r="B21" s="51" t="s">
        <v>338</v>
      </c>
      <c r="C21" s="48"/>
      <c r="D21" s="48">
        <v>9465</v>
      </c>
      <c r="E21" s="48">
        <v>9465</v>
      </c>
      <c r="F21" s="48"/>
      <c r="G21" s="48"/>
      <c r="H21" s="48"/>
      <c r="I21" s="48"/>
      <c r="J21" s="48"/>
      <c r="K21" s="48"/>
      <c r="L21" s="48"/>
      <c r="M21" s="48"/>
      <c r="N21" s="48"/>
      <c r="O21" s="12" t="s">
        <v>337</v>
      </c>
      <c r="P21" s="51" t="s">
        <v>338</v>
      </c>
      <c r="Q21" s="295"/>
      <c r="R21" s="295"/>
      <c r="S21" s="295"/>
      <c r="T21" s="295"/>
      <c r="U21" s="295"/>
      <c r="V21" s="295"/>
      <c r="W21" s="48"/>
      <c r="X21" s="48"/>
      <c r="Y21" s="48"/>
      <c r="Z21" s="48">
        <f>C21+F21+I21+L21++Q21+T21+W21</f>
        <v>0</v>
      </c>
      <c r="AA21" s="48">
        <f t="shared" si="0"/>
        <v>9465</v>
      </c>
      <c r="AB21" s="48">
        <f t="shared" si="0"/>
        <v>9465</v>
      </c>
    </row>
    <row r="22" spans="1:28" ht="21.75" customHeight="1">
      <c r="A22" s="12" t="s">
        <v>310</v>
      </c>
      <c r="B22" s="51" t="s">
        <v>311</v>
      </c>
      <c r="C22" s="48">
        <v>7500</v>
      </c>
      <c r="D22" s="48">
        <v>7583</v>
      </c>
      <c r="E22" s="48">
        <v>7583</v>
      </c>
      <c r="F22" s="48"/>
      <c r="G22" s="48"/>
      <c r="H22" s="48"/>
      <c r="I22" s="48"/>
      <c r="J22" s="48"/>
      <c r="K22" s="48"/>
      <c r="L22" s="48"/>
      <c r="M22" s="48"/>
      <c r="N22" s="48"/>
      <c r="O22" s="12" t="s">
        <v>310</v>
      </c>
      <c r="P22" s="51" t="s">
        <v>311</v>
      </c>
      <c r="Q22" s="295"/>
      <c r="R22" s="295"/>
      <c r="S22" s="295"/>
      <c r="T22" s="295"/>
      <c r="U22" s="295"/>
      <c r="V22" s="295"/>
      <c r="W22" s="48"/>
      <c r="X22" s="48"/>
      <c r="Y22" s="48"/>
      <c r="Z22" s="48">
        <f>C22+F22+I22+L22++Q22+T22+W22</f>
        <v>7500</v>
      </c>
      <c r="AA22" s="48">
        <f t="shared" si="0"/>
        <v>7583</v>
      </c>
      <c r="AB22" s="48">
        <f t="shared" si="0"/>
        <v>7583</v>
      </c>
    </row>
    <row r="23" spans="1:29" s="239" customFormat="1" ht="21.75" customHeight="1">
      <c r="A23" s="12" t="s">
        <v>318</v>
      </c>
      <c r="B23" s="51" t="s">
        <v>77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2" t="s">
        <v>318</v>
      </c>
      <c r="P23" s="51" t="s">
        <v>77</v>
      </c>
      <c r="Q23" s="295"/>
      <c r="R23" s="295"/>
      <c r="S23" s="295"/>
      <c r="T23" s="295"/>
      <c r="U23" s="295"/>
      <c r="V23" s="295"/>
      <c r="W23" s="48"/>
      <c r="X23" s="48"/>
      <c r="Y23" s="48"/>
      <c r="Z23" s="48">
        <f aca="true" t="shared" si="6" ref="Z23:AB33">C23+F23+I23+L23++Q23+T23+W23</f>
        <v>0</v>
      </c>
      <c r="AA23" s="48">
        <f t="shared" si="0"/>
        <v>0</v>
      </c>
      <c r="AB23" s="48">
        <f t="shared" si="0"/>
        <v>0</v>
      </c>
      <c r="AC23" s="238"/>
    </row>
    <row r="24" spans="1:29" s="239" customFormat="1" ht="21.75" customHeight="1">
      <c r="A24" s="12" t="s">
        <v>541</v>
      </c>
      <c r="B24" s="51" t="s">
        <v>153</v>
      </c>
      <c r="C24" s="48"/>
      <c r="D24" s="48"/>
      <c r="E24" s="48"/>
      <c r="F24" s="48"/>
      <c r="G24" s="48"/>
      <c r="H24" s="48"/>
      <c r="I24" s="48">
        <v>63</v>
      </c>
      <c r="J24" s="48">
        <v>63</v>
      </c>
      <c r="K24" s="48">
        <v>17</v>
      </c>
      <c r="L24" s="48"/>
      <c r="M24" s="48"/>
      <c r="N24" s="48"/>
      <c r="O24" s="12" t="s">
        <v>316</v>
      </c>
      <c r="P24" s="51" t="s">
        <v>153</v>
      </c>
      <c r="Q24" s="295"/>
      <c r="R24" s="295"/>
      <c r="S24" s="295"/>
      <c r="T24" s="295"/>
      <c r="U24" s="295"/>
      <c r="V24" s="295"/>
      <c r="W24" s="48"/>
      <c r="X24" s="48"/>
      <c r="Y24" s="48"/>
      <c r="Z24" s="48">
        <f t="shared" si="6"/>
        <v>63</v>
      </c>
      <c r="AA24" s="48">
        <f t="shared" si="0"/>
        <v>63</v>
      </c>
      <c r="AB24" s="48">
        <f t="shared" si="0"/>
        <v>17</v>
      </c>
      <c r="AC24" s="238"/>
    </row>
    <row r="25" spans="1:29" s="239" customFormat="1" ht="21.75" customHeight="1">
      <c r="A25" s="12" t="s">
        <v>315</v>
      </c>
      <c r="B25" s="51" t="s">
        <v>154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2" t="s">
        <v>315</v>
      </c>
      <c r="P25" s="51" t="s">
        <v>154</v>
      </c>
      <c r="Q25" s="295"/>
      <c r="R25" s="295"/>
      <c r="S25" s="295"/>
      <c r="T25" s="295"/>
      <c r="U25" s="295"/>
      <c r="V25" s="295"/>
      <c r="W25" s="48"/>
      <c r="X25" s="48"/>
      <c r="Y25" s="48"/>
      <c r="Z25" s="48">
        <f t="shared" si="6"/>
        <v>0</v>
      </c>
      <c r="AA25" s="48">
        <f t="shared" si="0"/>
        <v>0</v>
      </c>
      <c r="AB25" s="48">
        <f t="shared" si="0"/>
        <v>0</v>
      </c>
      <c r="AC25" s="238"/>
    </row>
    <row r="26" spans="1:29" s="239" customFormat="1" ht="21.75" customHeight="1">
      <c r="A26" s="12" t="s">
        <v>542</v>
      </c>
      <c r="B26" s="51" t="s">
        <v>87</v>
      </c>
      <c r="C26" s="48"/>
      <c r="D26" s="48"/>
      <c r="E26" s="48"/>
      <c r="F26" s="48"/>
      <c r="G26" s="48"/>
      <c r="H26" s="48"/>
      <c r="I26" s="48">
        <v>939</v>
      </c>
      <c r="J26" s="48">
        <v>1026</v>
      </c>
      <c r="K26" s="48">
        <v>1026</v>
      </c>
      <c r="L26" s="48"/>
      <c r="M26" s="48"/>
      <c r="N26" s="48"/>
      <c r="O26" s="12" t="s">
        <v>317</v>
      </c>
      <c r="P26" s="51" t="s">
        <v>87</v>
      </c>
      <c r="Q26" s="295"/>
      <c r="R26" s="295"/>
      <c r="S26" s="295"/>
      <c r="T26" s="295"/>
      <c r="U26" s="295"/>
      <c r="V26" s="295"/>
      <c r="W26" s="48"/>
      <c r="X26" s="48"/>
      <c r="Y26" s="48"/>
      <c r="Z26" s="48">
        <f t="shared" si="6"/>
        <v>939</v>
      </c>
      <c r="AA26" s="48">
        <f t="shared" si="0"/>
        <v>1026</v>
      </c>
      <c r="AB26" s="48">
        <f t="shared" si="0"/>
        <v>1026</v>
      </c>
      <c r="AC26" s="238"/>
    </row>
    <row r="27" spans="1:28" ht="21.75" customHeight="1">
      <c r="A27" s="12" t="s">
        <v>319</v>
      </c>
      <c r="B27" s="51" t="s">
        <v>285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2" t="s">
        <v>319</v>
      </c>
      <c r="P27" s="51" t="s">
        <v>285</v>
      </c>
      <c r="Q27" s="295"/>
      <c r="R27" s="295"/>
      <c r="S27" s="295"/>
      <c r="T27" s="295"/>
      <c r="U27" s="295"/>
      <c r="V27" s="295"/>
      <c r="W27" s="48"/>
      <c r="X27" s="48"/>
      <c r="Y27" s="48"/>
      <c r="Z27" s="48">
        <f t="shared" si="6"/>
        <v>0</v>
      </c>
      <c r="AA27" s="48">
        <f t="shared" si="0"/>
        <v>0</v>
      </c>
      <c r="AB27" s="48">
        <f t="shared" si="0"/>
        <v>0</v>
      </c>
    </row>
    <row r="28" spans="1:29" s="239" customFormat="1" ht="21.75" customHeight="1">
      <c r="A28" s="12" t="s">
        <v>312</v>
      </c>
      <c r="B28" s="51" t="s">
        <v>313</v>
      </c>
      <c r="C28" s="48">
        <v>7932</v>
      </c>
      <c r="D28" s="48">
        <v>8096</v>
      </c>
      <c r="E28" s="48">
        <v>8096</v>
      </c>
      <c r="F28" s="48"/>
      <c r="G28" s="48"/>
      <c r="H28" s="48"/>
      <c r="I28" s="48"/>
      <c r="J28" s="48"/>
      <c r="K28" s="48"/>
      <c r="L28" s="48"/>
      <c r="M28" s="48"/>
      <c r="N28" s="48"/>
      <c r="O28" s="12" t="s">
        <v>312</v>
      </c>
      <c r="P28" s="51" t="s">
        <v>313</v>
      </c>
      <c r="Q28" s="295"/>
      <c r="R28" s="295"/>
      <c r="S28" s="295"/>
      <c r="T28" s="295"/>
      <c r="U28" s="295"/>
      <c r="V28" s="295"/>
      <c r="W28" s="48"/>
      <c r="X28" s="48"/>
      <c r="Y28" s="48"/>
      <c r="Z28" s="48">
        <f t="shared" si="6"/>
        <v>7932</v>
      </c>
      <c r="AA28" s="48">
        <f t="shared" si="0"/>
        <v>8096</v>
      </c>
      <c r="AB28" s="48">
        <f t="shared" si="0"/>
        <v>8096</v>
      </c>
      <c r="AC28" s="238"/>
    </row>
    <row r="29" spans="1:29" s="239" customFormat="1" ht="21.75" customHeight="1">
      <c r="A29" s="12" t="s">
        <v>320</v>
      </c>
      <c r="B29" s="51" t="s">
        <v>321</v>
      </c>
      <c r="C29" s="48"/>
      <c r="D29" s="48">
        <v>6416</v>
      </c>
      <c r="E29" s="48">
        <v>6416</v>
      </c>
      <c r="F29" s="48"/>
      <c r="G29" s="48"/>
      <c r="H29" s="48"/>
      <c r="I29" s="48"/>
      <c r="J29" s="48"/>
      <c r="K29" s="48"/>
      <c r="L29" s="48"/>
      <c r="M29" s="48"/>
      <c r="N29" s="48"/>
      <c r="O29" s="12" t="s">
        <v>320</v>
      </c>
      <c r="P29" s="51" t="s">
        <v>321</v>
      </c>
      <c r="Q29" s="295"/>
      <c r="R29" s="295"/>
      <c r="S29" s="295"/>
      <c r="T29" s="295"/>
      <c r="U29" s="295"/>
      <c r="V29" s="295"/>
      <c r="W29" s="48"/>
      <c r="X29" s="48"/>
      <c r="Y29" s="48"/>
      <c r="Z29" s="48">
        <f t="shared" si="6"/>
        <v>0</v>
      </c>
      <c r="AA29" s="48">
        <f t="shared" si="0"/>
        <v>6416</v>
      </c>
      <c r="AB29" s="48">
        <f t="shared" si="0"/>
        <v>6416</v>
      </c>
      <c r="AC29" s="238"/>
    </row>
    <row r="30" spans="1:29" s="239" customFormat="1" ht="21.75" customHeight="1">
      <c r="A30" s="12" t="s">
        <v>322</v>
      </c>
      <c r="B30" s="51" t="s">
        <v>323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2" t="s">
        <v>322</v>
      </c>
      <c r="P30" s="51" t="s">
        <v>323</v>
      </c>
      <c r="Q30" s="295"/>
      <c r="R30" s="295"/>
      <c r="S30" s="295">
        <v>102</v>
      </c>
      <c r="T30" s="295"/>
      <c r="U30" s="295"/>
      <c r="V30" s="295"/>
      <c r="W30" s="48"/>
      <c r="X30" s="48"/>
      <c r="Y30" s="48"/>
      <c r="Z30" s="48">
        <f t="shared" si="6"/>
        <v>0</v>
      </c>
      <c r="AA30" s="48">
        <f t="shared" si="0"/>
        <v>0</v>
      </c>
      <c r="AB30" s="48">
        <f t="shared" si="0"/>
        <v>102</v>
      </c>
      <c r="AC30" s="238"/>
    </row>
    <row r="31" spans="1:29" s="239" customFormat="1" ht="21.75" customHeight="1">
      <c r="A31" s="12" t="s">
        <v>326</v>
      </c>
      <c r="B31" s="51" t="s">
        <v>327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2" t="s">
        <v>326</v>
      </c>
      <c r="P31" s="51" t="s">
        <v>327</v>
      </c>
      <c r="Q31" s="48"/>
      <c r="R31" s="48"/>
      <c r="S31" s="48"/>
      <c r="T31" s="48"/>
      <c r="U31" s="48"/>
      <c r="V31" s="48"/>
      <c r="W31" s="48"/>
      <c r="X31" s="48"/>
      <c r="Y31" s="48"/>
      <c r="Z31" s="48">
        <f t="shared" si="6"/>
        <v>0</v>
      </c>
      <c r="AA31" s="48">
        <f t="shared" si="6"/>
        <v>0</v>
      </c>
      <c r="AB31" s="48">
        <f t="shared" si="6"/>
        <v>0</v>
      </c>
      <c r="AC31" s="238"/>
    </row>
    <row r="32" spans="1:29" s="239" customFormat="1" ht="21.75" customHeight="1">
      <c r="A32" s="12" t="s">
        <v>359</v>
      </c>
      <c r="B32" s="51" t="s">
        <v>360</v>
      </c>
      <c r="C32" s="48"/>
      <c r="D32" s="48"/>
      <c r="E32" s="48"/>
      <c r="F32" s="48"/>
      <c r="G32" s="48"/>
      <c r="H32" s="48"/>
      <c r="I32" s="48"/>
      <c r="J32" s="48"/>
      <c r="K32" s="48">
        <v>16</v>
      </c>
      <c r="L32" s="48"/>
      <c r="M32" s="48"/>
      <c r="N32" s="48"/>
      <c r="O32" s="12" t="s">
        <v>359</v>
      </c>
      <c r="P32" s="51" t="s">
        <v>360</v>
      </c>
      <c r="Q32" s="48"/>
      <c r="R32" s="48"/>
      <c r="S32" s="48"/>
      <c r="T32" s="48"/>
      <c r="U32" s="48"/>
      <c r="V32" s="48"/>
      <c r="W32" s="48"/>
      <c r="X32" s="48"/>
      <c r="Y32" s="48"/>
      <c r="Z32" s="48">
        <f t="shared" si="6"/>
        <v>0</v>
      </c>
      <c r="AA32" s="48">
        <f t="shared" si="6"/>
        <v>0</v>
      </c>
      <c r="AB32" s="48">
        <f t="shared" si="6"/>
        <v>16</v>
      </c>
      <c r="AC32" s="238"/>
    </row>
    <row r="33" spans="1:29" s="239" customFormat="1" ht="21.75" customHeight="1">
      <c r="A33" s="12" t="s">
        <v>328</v>
      </c>
      <c r="B33" s="51" t="s">
        <v>329</v>
      </c>
      <c r="C33" s="48"/>
      <c r="D33" s="48"/>
      <c r="E33" s="48"/>
      <c r="F33" s="48"/>
      <c r="G33" s="48"/>
      <c r="H33" s="48"/>
      <c r="I33" s="48"/>
      <c r="J33" s="48"/>
      <c r="K33" s="48">
        <v>127</v>
      </c>
      <c r="L33" s="48"/>
      <c r="M33" s="48"/>
      <c r="N33" s="48"/>
      <c r="O33" s="12" t="s">
        <v>328</v>
      </c>
      <c r="P33" s="51" t="s">
        <v>329</v>
      </c>
      <c r="Q33" s="48"/>
      <c r="R33" s="48"/>
      <c r="S33" s="48">
        <v>385</v>
      </c>
      <c r="T33" s="48"/>
      <c r="U33" s="48"/>
      <c r="V33" s="48"/>
      <c r="W33" s="48"/>
      <c r="X33" s="48"/>
      <c r="Y33" s="48"/>
      <c r="Z33" s="48">
        <f t="shared" si="6"/>
        <v>0</v>
      </c>
      <c r="AA33" s="48">
        <f t="shared" si="6"/>
        <v>0</v>
      </c>
      <c r="AB33" s="48">
        <f t="shared" si="6"/>
        <v>512</v>
      </c>
      <c r="AC33" s="238"/>
    </row>
    <row r="34" spans="1:29" s="55" customFormat="1" ht="21.75" customHeight="1">
      <c r="A34" s="293"/>
      <c r="B34" s="52" t="s">
        <v>53</v>
      </c>
      <c r="C34" s="53">
        <f>C27+C28+C30+C23+C22+C24+C25+C29+C31+C33+C26+C21+C32</f>
        <v>15432</v>
      </c>
      <c r="D34" s="53">
        <f aca="true" t="shared" si="7" ref="D34:N34">D27+D28+D30+D23+D22+D24+D25+D29+D31+D33+D26+D21+D32</f>
        <v>31560</v>
      </c>
      <c r="E34" s="53">
        <f t="shared" si="7"/>
        <v>31560</v>
      </c>
      <c r="F34" s="53">
        <f t="shared" si="7"/>
        <v>0</v>
      </c>
      <c r="G34" s="53">
        <f t="shared" si="7"/>
        <v>0</v>
      </c>
      <c r="H34" s="53">
        <f t="shared" si="7"/>
        <v>0</v>
      </c>
      <c r="I34" s="53">
        <f t="shared" si="7"/>
        <v>1002</v>
      </c>
      <c r="J34" s="53">
        <f t="shared" si="7"/>
        <v>1089</v>
      </c>
      <c r="K34" s="53">
        <f t="shared" si="7"/>
        <v>1186</v>
      </c>
      <c r="L34" s="53">
        <f t="shared" si="7"/>
        <v>0</v>
      </c>
      <c r="M34" s="53">
        <f t="shared" si="7"/>
        <v>0</v>
      </c>
      <c r="N34" s="53">
        <f t="shared" si="7"/>
        <v>0</v>
      </c>
      <c r="O34" s="293"/>
      <c r="P34" s="52" t="s">
        <v>53</v>
      </c>
      <c r="Q34" s="53">
        <f>Q27+Q28+Q30+Q29+Q25+Q24+Q22+Q23+Q31+Q33+Q26+Q21+Q32</f>
        <v>0</v>
      </c>
      <c r="R34" s="53">
        <f aca="true" t="shared" si="8" ref="R34:AB34">R27+R28+R30+R29+R25+R24+R22+R23+R31+R33+R26+R21+R32</f>
        <v>0</v>
      </c>
      <c r="S34" s="53">
        <f t="shared" si="8"/>
        <v>487</v>
      </c>
      <c r="T34" s="53">
        <f t="shared" si="8"/>
        <v>0</v>
      </c>
      <c r="U34" s="53">
        <f t="shared" si="8"/>
        <v>0</v>
      </c>
      <c r="V34" s="53">
        <f t="shared" si="8"/>
        <v>0</v>
      </c>
      <c r="W34" s="53">
        <f t="shared" si="8"/>
        <v>0</v>
      </c>
      <c r="X34" s="53">
        <f t="shared" si="8"/>
        <v>0</v>
      </c>
      <c r="Y34" s="53">
        <f t="shared" si="8"/>
        <v>0</v>
      </c>
      <c r="Z34" s="53">
        <f t="shared" si="8"/>
        <v>16434</v>
      </c>
      <c r="AA34" s="53">
        <f>AA27+AA28+AA30+AA29+AA25+AA24+AA22+AA23+AA31+AA33+AA26+AA21+AA32</f>
        <v>32649</v>
      </c>
      <c r="AB34" s="53">
        <f t="shared" si="8"/>
        <v>33233</v>
      </c>
      <c r="AC34" s="54"/>
    </row>
    <row r="35" spans="1:28" ht="18.75" customHeight="1">
      <c r="A35" s="12"/>
      <c r="B35" s="47" t="s">
        <v>54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2"/>
      <c r="P35" s="47" t="s">
        <v>54</v>
      </c>
      <c r="Q35" s="48"/>
      <c r="R35" s="48"/>
      <c r="S35" s="48"/>
      <c r="T35" s="48"/>
      <c r="U35" s="48"/>
      <c r="V35" s="48"/>
      <c r="W35" s="48"/>
      <c r="X35" s="48"/>
      <c r="Y35" s="48"/>
      <c r="Z35" s="48">
        <f aca="true" t="shared" si="9" ref="Z35:AB39">C35+F35+I35+L35++Q35+T35+W35</f>
        <v>0</v>
      </c>
      <c r="AA35" s="48">
        <f t="shared" si="9"/>
        <v>0</v>
      </c>
      <c r="AB35" s="48">
        <f t="shared" si="9"/>
        <v>0</v>
      </c>
    </row>
    <row r="36" spans="1:29" s="239" customFormat="1" ht="21.75" customHeight="1">
      <c r="A36" s="12" t="s">
        <v>314</v>
      </c>
      <c r="B36" s="51" t="s">
        <v>145</v>
      </c>
      <c r="C36" s="48"/>
      <c r="D36" s="48"/>
      <c r="E36" s="48"/>
      <c r="F36" s="48"/>
      <c r="G36" s="48"/>
      <c r="H36" s="48"/>
      <c r="I36" s="48">
        <v>762</v>
      </c>
      <c r="J36" s="48">
        <v>874</v>
      </c>
      <c r="K36" s="48">
        <v>874</v>
      </c>
      <c r="L36" s="48"/>
      <c r="M36" s="48"/>
      <c r="N36" s="48"/>
      <c r="O36" s="12">
        <v>552001</v>
      </c>
      <c r="P36" s="51" t="s">
        <v>145</v>
      </c>
      <c r="Q36" s="48"/>
      <c r="R36" s="48"/>
      <c r="S36" s="48"/>
      <c r="T36" s="48"/>
      <c r="U36" s="48"/>
      <c r="V36" s="48"/>
      <c r="W36" s="48"/>
      <c r="X36" s="48"/>
      <c r="Y36" s="48"/>
      <c r="Z36" s="48">
        <f t="shared" si="9"/>
        <v>762</v>
      </c>
      <c r="AA36" s="48">
        <f t="shared" si="9"/>
        <v>874</v>
      </c>
      <c r="AB36" s="48">
        <f t="shared" si="9"/>
        <v>874</v>
      </c>
      <c r="AC36" s="238"/>
    </row>
    <row r="37" spans="1:29" s="239" customFormat="1" ht="21.75" customHeight="1">
      <c r="A37" s="12" t="s">
        <v>294</v>
      </c>
      <c r="B37" s="51" t="s">
        <v>295</v>
      </c>
      <c r="C37" s="48"/>
      <c r="D37" s="48"/>
      <c r="E37" s="48"/>
      <c r="F37" s="48"/>
      <c r="G37" s="48"/>
      <c r="H37" s="48"/>
      <c r="I37" s="48">
        <v>4000</v>
      </c>
      <c r="J37" s="48">
        <v>4000</v>
      </c>
      <c r="K37" s="48">
        <v>5987</v>
      </c>
      <c r="L37" s="48">
        <v>360</v>
      </c>
      <c r="M37" s="48">
        <v>360</v>
      </c>
      <c r="N37" s="48">
        <v>360</v>
      </c>
      <c r="O37" s="12" t="s">
        <v>294</v>
      </c>
      <c r="P37" s="51" t="s">
        <v>295</v>
      </c>
      <c r="Q37" s="48"/>
      <c r="R37" s="48"/>
      <c r="S37" s="48"/>
      <c r="T37" s="48"/>
      <c r="U37" s="48"/>
      <c r="V37" s="48">
        <v>191</v>
      </c>
      <c r="W37" s="48"/>
      <c r="X37" s="48"/>
      <c r="Y37" s="48"/>
      <c r="Z37" s="48">
        <f t="shared" si="9"/>
        <v>4360</v>
      </c>
      <c r="AA37" s="48">
        <f t="shared" si="9"/>
        <v>4360</v>
      </c>
      <c r="AB37" s="48">
        <f t="shared" si="9"/>
        <v>6538</v>
      </c>
      <c r="AC37" s="238"/>
    </row>
    <row r="38" spans="1:29" s="239" customFormat="1" ht="21.75" customHeight="1">
      <c r="A38" s="12" t="s">
        <v>324</v>
      </c>
      <c r="B38" s="51" t="s">
        <v>325</v>
      </c>
      <c r="C38" s="48"/>
      <c r="D38" s="48"/>
      <c r="E38" s="48"/>
      <c r="F38" s="48"/>
      <c r="G38" s="48"/>
      <c r="H38" s="48"/>
      <c r="I38" s="48">
        <v>2000</v>
      </c>
      <c r="J38" s="48">
        <v>2000</v>
      </c>
      <c r="K38" s="48">
        <v>1941</v>
      </c>
      <c r="L38" s="48"/>
      <c r="M38" s="48"/>
      <c r="N38" s="48"/>
      <c r="O38" s="12" t="s">
        <v>324</v>
      </c>
      <c r="P38" s="51" t="s">
        <v>325</v>
      </c>
      <c r="Q38" s="48"/>
      <c r="R38" s="48"/>
      <c r="S38" s="48"/>
      <c r="T38" s="48"/>
      <c r="U38" s="48"/>
      <c r="V38" s="48"/>
      <c r="W38" s="48"/>
      <c r="X38" s="48"/>
      <c r="Y38" s="48"/>
      <c r="Z38" s="48">
        <f t="shared" si="9"/>
        <v>2000</v>
      </c>
      <c r="AA38" s="48">
        <f t="shared" si="9"/>
        <v>2000</v>
      </c>
      <c r="AB38" s="48">
        <f t="shared" si="9"/>
        <v>1941</v>
      </c>
      <c r="AC38" s="238"/>
    </row>
    <row r="39" spans="1:29" s="239" customFormat="1" ht="21.75" customHeight="1">
      <c r="A39" s="12" t="s">
        <v>305</v>
      </c>
      <c r="B39" s="51" t="s">
        <v>306</v>
      </c>
      <c r="C39" s="48"/>
      <c r="D39" s="48">
        <v>5435</v>
      </c>
      <c r="E39" s="48">
        <v>5435</v>
      </c>
      <c r="F39" s="48"/>
      <c r="G39" s="48"/>
      <c r="H39" s="48"/>
      <c r="I39" s="48"/>
      <c r="J39" s="48"/>
      <c r="K39" s="48">
        <v>2540</v>
      </c>
      <c r="L39" s="48"/>
      <c r="M39" s="48">
        <v>41754</v>
      </c>
      <c r="N39" s="48">
        <v>41754</v>
      </c>
      <c r="O39" s="12" t="s">
        <v>305</v>
      </c>
      <c r="P39" s="51" t="s">
        <v>306</v>
      </c>
      <c r="Q39" s="48"/>
      <c r="R39" s="48"/>
      <c r="S39" s="48"/>
      <c r="T39" s="48"/>
      <c r="U39" s="48"/>
      <c r="V39" s="48"/>
      <c r="W39" s="48"/>
      <c r="X39" s="48"/>
      <c r="Y39" s="48"/>
      <c r="Z39" s="48">
        <f t="shared" si="9"/>
        <v>0</v>
      </c>
      <c r="AA39" s="48">
        <f t="shared" si="9"/>
        <v>47189</v>
      </c>
      <c r="AB39" s="48">
        <f>E39+H39+K39+N39++S39+V39+Y39</f>
        <v>49729</v>
      </c>
      <c r="AC39" s="238"/>
    </row>
    <row r="40" spans="1:29" s="55" customFormat="1" ht="22.5" customHeight="1">
      <c r="A40" s="293"/>
      <c r="B40" s="52" t="s">
        <v>55</v>
      </c>
      <c r="C40" s="53">
        <f>C36+C37+C38+C39</f>
        <v>0</v>
      </c>
      <c r="D40" s="53">
        <f aca="true" t="shared" si="10" ref="D40:N40">D36+D37+D38+D39</f>
        <v>5435</v>
      </c>
      <c r="E40" s="53">
        <f t="shared" si="10"/>
        <v>5435</v>
      </c>
      <c r="F40" s="53">
        <f t="shared" si="10"/>
        <v>0</v>
      </c>
      <c r="G40" s="53">
        <f t="shared" si="10"/>
        <v>0</v>
      </c>
      <c r="H40" s="53">
        <f t="shared" si="10"/>
        <v>0</v>
      </c>
      <c r="I40" s="53">
        <f t="shared" si="10"/>
        <v>6762</v>
      </c>
      <c r="J40" s="53">
        <f t="shared" si="10"/>
        <v>6874</v>
      </c>
      <c r="K40" s="53">
        <f t="shared" si="10"/>
        <v>11342</v>
      </c>
      <c r="L40" s="53">
        <f t="shared" si="10"/>
        <v>360</v>
      </c>
      <c r="M40" s="53">
        <f t="shared" si="10"/>
        <v>42114</v>
      </c>
      <c r="N40" s="53">
        <f t="shared" si="10"/>
        <v>42114</v>
      </c>
      <c r="O40" s="293"/>
      <c r="P40" s="52" t="s">
        <v>55</v>
      </c>
      <c r="Q40" s="53">
        <f>+Q36+Q37+Q38+Q39</f>
        <v>0</v>
      </c>
      <c r="R40" s="53">
        <f aca="true" t="shared" si="11" ref="R40:Z40">+R36+R37+R38+R39</f>
        <v>0</v>
      </c>
      <c r="S40" s="53">
        <f t="shared" si="11"/>
        <v>0</v>
      </c>
      <c r="T40" s="53">
        <f t="shared" si="11"/>
        <v>0</v>
      </c>
      <c r="U40" s="53">
        <f t="shared" si="11"/>
        <v>0</v>
      </c>
      <c r="V40" s="53">
        <f t="shared" si="11"/>
        <v>191</v>
      </c>
      <c r="W40" s="53">
        <f t="shared" si="11"/>
        <v>0</v>
      </c>
      <c r="X40" s="53">
        <f t="shared" si="11"/>
        <v>0</v>
      </c>
      <c r="Y40" s="53">
        <f t="shared" si="11"/>
        <v>0</v>
      </c>
      <c r="Z40" s="53">
        <f t="shared" si="11"/>
        <v>7122</v>
      </c>
      <c r="AA40" s="53">
        <f>+AA36+AA37+AA38+AA39</f>
        <v>54423</v>
      </c>
      <c r="AB40" s="53">
        <f>E40+H40+K40+N40++S40+V40+Y40</f>
        <v>59082</v>
      </c>
      <c r="AC40" s="54"/>
    </row>
    <row r="41" spans="1:29" ht="19.5" customHeight="1">
      <c r="A41" s="294"/>
      <c r="B41" s="240" t="s">
        <v>56</v>
      </c>
      <c r="C41" s="237">
        <f>C10+C19+C34+C40</f>
        <v>345387</v>
      </c>
      <c r="D41" s="237">
        <f aca="true" t="shared" si="12" ref="D41:M41">D10+D19+D34+D40</f>
        <v>446683</v>
      </c>
      <c r="E41" s="237">
        <f t="shared" si="12"/>
        <v>446583</v>
      </c>
      <c r="F41" s="237">
        <f t="shared" si="12"/>
        <v>63900</v>
      </c>
      <c r="G41" s="237">
        <f t="shared" si="12"/>
        <v>92173</v>
      </c>
      <c r="H41" s="237">
        <f t="shared" si="12"/>
        <v>92318</v>
      </c>
      <c r="I41" s="237">
        <f t="shared" si="12"/>
        <v>13203</v>
      </c>
      <c r="J41" s="237">
        <f t="shared" si="12"/>
        <v>15872</v>
      </c>
      <c r="K41" s="237">
        <f t="shared" si="12"/>
        <v>20225</v>
      </c>
      <c r="L41" s="237">
        <f t="shared" si="12"/>
        <v>360</v>
      </c>
      <c r="M41" s="237">
        <f t="shared" si="12"/>
        <v>50544</v>
      </c>
      <c r="N41" s="237">
        <f>N10+N19+N34+N40</f>
        <v>50544</v>
      </c>
      <c r="O41" s="294"/>
      <c r="P41" s="240" t="s">
        <v>56</v>
      </c>
      <c r="Q41" s="237">
        <f>Q10+Q19+Q34+Q40</f>
        <v>0</v>
      </c>
      <c r="R41" s="237">
        <f aca="true" t="shared" si="13" ref="R41:Y41">R10+R19+R34+R40</f>
        <v>0</v>
      </c>
      <c r="S41" s="237">
        <f t="shared" si="13"/>
        <v>580</v>
      </c>
      <c r="T41" s="237">
        <f t="shared" si="13"/>
        <v>0</v>
      </c>
      <c r="U41" s="237">
        <f t="shared" si="13"/>
        <v>0</v>
      </c>
      <c r="V41" s="237">
        <f t="shared" si="13"/>
        <v>191</v>
      </c>
      <c r="W41" s="237">
        <f t="shared" si="13"/>
        <v>34215</v>
      </c>
      <c r="X41" s="237">
        <f t="shared" si="13"/>
        <v>11352</v>
      </c>
      <c r="Y41" s="237">
        <f t="shared" si="13"/>
        <v>20271</v>
      </c>
      <c r="Z41" s="237">
        <f>Z10+Z19+Z34+Z40</f>
        <v>457065</v>
      </c>
      <c r="AA41" s="237">
        <f>AA10+AA19+AA34+AA40</f>
        <v>616624</v>
      </c>
      <c r="AB41" s="334">
        <f>E41+H41+K41+N41++S41+V41+Y41</f>
        <v>630712</v>
      </c>
      <c r="AC41" s="57"/>
    </row>
    <row r="42" ht="13.5" customHeight="1"/>
    <row r="43" ht="15.75">
      <c r="N43" s="41"/>
    </row>
    <row r="44" ht="13.5" customHeight="1">
      <c r="H44" s="41"/>
    </row>
    <row r="45" ht="13.5" customHeight="1"/>
    <row r="46" ht="13.5" customHeight="1"/>
  </sheetData>
  <sheetProtection selectLockedCells="1" selectUnlockedCells="1"/>
  <mergeCells count="12">
    <mergeCell ref="O1:O3"/>
    <mergeCell ref="P1:P3"/>
    <mergeCell ref="Q1:S2"/>
    <mergeCell ref="T1:V2"/>
    <mergeCell ref="W1:Y2"/>
    <mergeCell ref="Z1:AB2"/>
    <mergeCell ref="A1:A3"/>
    <mergeCell ref="B1:B3"/>
    <mergeCell ref="C1:E2"/>
    <mergeCell ref="F1:H2"/>
    <mergeCell ref="I1:K2"/>
    <mergeCell ref="L1:N2"/>
  </mergeCells>
  <printOptions horizontalCentered="1"/>
  <pageMargins left="0.65" right="0.73" top="0.4" bottom="0.17" header="0.17" footer="0.17"/>
  <pageSetup horizontalDpi="300" verticalDpi="300" orientation="landscape" paperSize="9" scale="65" r:id="rId1"/>
  <headerFooter alignWithMargins="0">
    <oddHeader>&amp;C&amp;"Garamond,Félkövér"&amp;12/2016. (    ) számú zárszámadási rendelethez
Zalakomár Nagyközség Önkormányzat 2015. évi bevételeinek teljesítése kormányzati funkciónként&amp;R&amp;8&amp;A
&amp;P.oldal
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U49"/>
  <sheetViews>
    <sheetView zoomScale="68" zoomScaleNormal="68" zoomScaleSheetLayoutView="56" zoomScalePageLayoutView="0" workbookViewId="0" topLeftCell="H25">
      <selection activeCell="B33" sqref="B33"/>
    </sheetView>
  </sheetViews>
  <sheetFormatPr defaultColWidth="9.00390625" defaultRowHeight="12.75"/>
  <cols>
    <col min="1" max="1" width="10.875" style="41" customWidth="1"/>
    <col min="2" max="2" width="45.375" style="22" customWidth="1"/>
    <col min="3" max="15" width="9.375" style="40" customWidth="1"/>
    <col min="16" max="16" width="9.75390625" style="40" customWidth="1"/>
    <col min="17" max="17" width="9.625" style="40" customWidth="1"/>
    <col min="18" max="18" width="9.125" style="58" customWidth="1"/>
    <col min="19" max="22" width="9.375" style="58" customWidth="1"/>
    <col min="23" max="24" width="9.375" style="40" customWidth="1"/>
    <col min="25" max="25" width="9.375" style="91" customWidth="1"/>
    <col min="26" max="26" width="9.375" style="40" customWidth="1"/>
    <col min="27" max="27" width="11.875" style="40" customWidth="1"/>
    <col min="28" max="28" width="10.75390625" style="40" customWidth="1"/>
    <col min="29" max="29" width="12.875" style="40" customWidth="1"/>
    <col min="30" max="33" width="10.75390625" style="40" customWidth="1"/>
    <col min="34" max="36" width="12.625" style="40" customWidth="1"/>
    <col min="37" max="38" width="6.875" style="40" customWidth="1"/>
    <col min="39" max="39" width="8.625" style="40" customWidth="1"/>
    <col min="40" max="16384" width="9.125" style="40" customWidth="1"/>
  </cols>
  <sheetData>
    <row r="1" spans="1:39" s="64" customFormat="1" ht="49.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2"/>
      <c r="T1" s="62"/>
      <c r="U1" s="62"/>
      <c r="V1" s="62"/>
      <c r="W1" s="62"/>
      <c r="X1" s="61"/>
      <c r="Y1" s="63"/>
      <c r="Z1" s="61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</row>
    <row r="2" spans="1:39" s="67" customFormat="1" ht="42.75" customHeight="1">
      <c r="A2" s="336" t="s">
        <v>332</v>
      </c>
      <c r="B2" s="338" t="s">
        <v>29</v>
      </c>
      <c r="C2" s="569" t="s">
        <v>57</v>
      </c>
      <c r="D2" s="570"/>
      <c r="E2" s="571"/>
      <c r="F2" s="569" t="s">
        <v>138</v>
      </c>
      <c r="G2" s="570"/>
      <c r="H2" s="571"/>
      <c r="I2" s="569" t="s">
        <v>58</v>
      </c>
      <c r="J2" s="570"/>
      <c r="K2" s="571"/>
      <c r="L2" s="569" t="s">
        <v>355</v>
      </c>
      <c r="M2" s="572"/>
      <c r="N2" s="573"/>
      <c r="O2" s="569" t="s">
        <v>233</v>
      </c>
      <c r="P2" s="570"/>
      <c r="Q2" s="571"/>
      <c r="R2" s="569" t="s">
        <v>540</v>
      </c>
      <c r="S2" s="570"/>
      <c r="T2" s="571"/>
      <c r="U2" s="569" t="s">
        <v>546</v>
      </c>
      <c r="V2" s="570"/>
      <c r="W2" s="571"/>
      <c r="X2" s="569" t="s">
        <v>333</v>
      </c>
      <c r="Y2" s="570"/>
      <c r="Z2" s="571"/>
      <c r="AA2" s="66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</row>
    <row r="3" spans="1:39" s="46" customFormat="1" ht="46.5" customHeight="1">
      <c r="A3" s="337"/>
      <c r="B3" s="338"/>
      <c r="C3" s="65" t="s">
        <v>501</v>
      </c>
      <c r="D3" s="65" t="s">
        <v>502</v>
      </c>
      <c r="E3" s="65" t="s">
        <v>503</v>
      </c>
      <c r="F3" s="65" t="s">
        <v>501</v>
      </c>
      <c r="G3" s="65" t="s">
        <v>502</v>
      </c>
      <c r="H3" s="65" t="s">
        <v>503</v>
      </c>
      <c r="I3" s="65" t="s">
        <v>501</v>
      </c>
      <c r="J3" s="65" t="s">
        <v>502</v>
      </c>
      <c r="K3" s="65" t="s">
        <v>503</v>
      </c>
      <c r="L3" s="65" t="s">
        <v>501</v>
      </c>
      <c r="M3" s="65" t="s">
        <v>502</v>
      </c>
      <c r="N3" s="65" t="s">
        <v>503</v>
      </c>
      <c r="O3" s="65" t="s">
        <v>501</v>
      </c>
      <c r="P3" s="65" t="s">
        <v>502</v>
      </c>
      <c r="Q3" s="65" t="s">
        <v>503</v>
      </c>
      <c r="R3" s="65" t="s">
        <v>501</v>
      </c>
      <c r="S3" s="65" t="s">
        <v>502</v>
      </c>
      <c r="T3" s="65" t="s">
        <v>503</v>
      </c>
      <c r="U3" s="65" t="s">
        <v>501</v>
      </c>
      <c r="V3" s="65" t="s">
        <v>502</v>
      </c>
      <c r="W3" s="65" t="s">
        <v>503</v>
      </c>
      <c r="X3" s="65" t="s">
        <v>501</v>
      </c>
      <c r="Y3" s="65" t="s">
        <v>502</v>
      </c>
      <c r="Z3" s="65" t="s">
        <v>503</v>
      </c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</row>
    <row r="4" spans="1:39" ht="19.5" customHeight="1">
      <c r="A4" s="292"/>
      <c r="B4" s="297" t="s">
        <v>46</v>
      </c>
      <c r="C4" s="70"/>
      <c r="D4" s="70"/>
      <c r="E4" s="70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  <c r="Z4" s="72"/>
      <c r="AA4" s="73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39" ht="19.5" customHeight="1">
      <c r="A5" s="13" t="s">
        <v>291</v>
      </c>
      <c r="B5" s="298" t="s">
        <v>292</v>
      </c>
      <c r="C5" s="70">
        <v>11525</v>
      </c>
      <c r="D5" s="70">
        <v>11862</v>
      </c>
      <c r="E5" s="70">
        <v>11862</v>
      </c>
      <c r="F5" s="70">
        <v>3111</v>
      </c>
      <c r="G5" s="70">
        <v>3111</v>
      </c>
      <c r="H5" s="70">
        <v>2898</v>
      </c>
      <c r="I5" s="70">
        <v>5090</v>
      </c>
      <c r="J5" s="70">
        <v>7000</v>
      </c>
      <c r="K5" s="70">
        <v>6990</v>
      </c>
      <c r="L5" s="70"/>
      <c r="M5" s="70"/>
      <c r="N5" s="70"/>
      <c r="O5" s="70">
        <v>985</v>
      </c>
      <c r="P5" s="70">
        <v>1184</v>
      </c>
      <c r="Q5" s="70">
        <v>1184</v>
      </c>
      <c r="R5" s="70"/>
      <c r="S5" s="70"/>
      <c r="T5" s="70"/>
      <c r="U5" s="70"/>
      <c r="V5" s="70"/>
      <c r="W5" s="70"/>
      <c r="X5" s="70">
        <f aca="true" t="shared" si="0" ref="X5:Z7">C5+F5+I5+O5+R5+U5+L5</f>
        <v>20711</v>
      </c>
      <c r="Y5" s="70">
        <f t="shared" si="0"/>
        <v>23157</v>
      </c>
      <c r="Z5" s="70">
        <f t="shared" si="0"/>
        <v>22934</v>
      </c>
      <c r="AA5" s="75"/>
      <c r="AB5" s="69"/>
      <c r="AC5" s="69"/>
      <c r="AD5" s="76"/>
      <c r="AE5" s="77"/>
      <c r="AF5" s="68"/>
      <c r="AG5" s="68"/>
      <c r="AH5" s="68"/>
      <c r="AI5" s="77"/>
      <c r="AJ5" s="76"/>
      <c r="AK5" s="77"/>
      <c r="AL5" s="77"/>
      <c r="AM5" s="76"/>
    </row>
    <row r="6" spans="1:39" ht="19.5" customHeight="1">
      <c r="A6" s="12" t="s">
        <v>296</v>
      </c>
      <c r="B6" s="298" t="s">
        <v>297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>
        <v>4847</v>
      </c>
      <c r="Q6" s="70">
        <v>4451</v>
      </c>
      <c r="R6" s="70"/>
      <c r="S6" s="70"/>
      <c r="T6" s="70"/>
      <c r="U6" s="70"/>
      <c r="V6" s="70"/>
      <c r="W6" s="70"/>
      <c r="X6" s="70">
        <f t="shared" si="0"/>
        <v>0</v>
      </c>
      <c r="Y6" s="70">
        <f t="shared" si="0"/>
        <v>4847</v>
      </c>
      <c r="Z6" s="70">
        <f t="shared" si="0"/>
        <v>4451</v>
      </c>
      <c r="AA6" s="75"/>
      <c r="AB6" s="69"/>
      <c r="AC6" s="69"/>
      <c r="AD6" s="76"/>
      <c r="AE6" s="77"/>
      <c r="AF6" s="77"/>
      <c r="AG6" s="76"/>
      <c r="AH6" s="77"/>
      <c r="AI6" s="77"/>
      <c r="AJ6" s="76"/>
      <c r="AK6" s="77"/>
      <c r="AL6" s="77"/>
      <c r="AM6" s="76"/>
    </row>
    <row r="7" spans="1:39" ht="19.5" customHeight="1">
      <c r="A7" s="12" t="s">
        <v>499</v>
      </c>
      <c r="B7" s="298" t="s">
        <v>500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>
        <v>66630</v>
      </c>
      <c r="V7" s="70">
        <v>98712</v>
      </c>
      <c r="W7" s="70">
        <v>95499</v>
      </c>
      <c r="X7" s="70">
        <f t="shared" si="0"/>
        <v>66630</v>
      </c>
      <c r="Y7" s="70">
        <f t="shared" si="0"/>
        <v>98712</v>
      </c>
      <c r="Z7" s="70">
        <f t="shared" si="0"/>
        <v>95499</v>
      </c>
      <c r="AA7" s="75"/>
      <c r="AB7" s="69"/>
      <c r="AC7" s="69"/>
      <c r="AD7" s="76"/>
      <c r="AE7" s="77"/>
      <c r="AF7" s="77"/>
      <c r="AG7" s="76"/>
      <c r="AH7" s="77"/>
      <c r="AI7" s="77"/>
      <c r="AJ7" s="76"/>
      <c r="AK7" s="77"/>
      <c r="AL7" s="77"/>
      <c r="AM7" s="76"/>
    </row>
    <row r="8" spans="1:39" ht="19.5" customHeight="1">
      <c r="A8" s="293"/>
      <c r="B8" s="299" t="s">
        <v>47</v>
      </c>
      <c r="C8" s="78">
        <f>C5+C6+C7</f>
        <v>11525</v>
      </c>
      <c r="D8" s="78">
        <f aca="true" t="shared" si="1" ref="D8:Z8">D5+D6+D7</f>
        <v>11862</v>
      </c>
      <c r="E8" s="78">
        <f t="shared" si="1"/>
        <v>11862</v>
      </c>
      <c r="F8" s="78">
        <f t="shared" si="1"/>
        <v>3111</v>
      </c>
      <c r="G8" s="78">
        <f t="shared" si="1"/>
        <v>3111</v>
      </c>
      <c r="H8" s="78">
        <f t="shared" si="1"/>
        <v>2898</v>
      </c>
      <c r="I8" s="78">
        <f t="shared" si="1"/>
        <v>5090</v>
      </c>
      <c r="J8" s="78">
        <f t="shared" si="1"/>
        <v>7000</v>
      </c>
      <c r="K8" s="78">
        <f t="shared" si="1"/>
        <v>6990</v>
      </c>
      <c r="L8" s="78">
        <f t="shared" si="1"/>
        <v>0</v>
      </c>
      <c r="M8" s="78">
        <f t="shared" si="1"/>
        <v>0</v>
      </c>
      <c r="N8" s="78">
        <f t="shared" si="1"/>
        <v>0</v>
      </c>
      <c r="O8" s="78">
        <f t="shared" si="1"/>
        <v>985</v>
      </c>
      <c r="P8" s="78">
        <f t="shared" si="1"/>
        <v>6031</v>
      </c>
      <c r="Q8" s="78">
        <f t="shared" si="1"/>
        <v>5635</v>
      </c>
      <c r="R8" s="78">
        <f t="shared" si="1"/>
        <v>0</v>
      </c>
      <c r="S8" s="78">
        <f t="shared" si="1"/>
        <v>0</v>
      </c>
      <c r="T8" s="78">
        <f t="shared" si="1"/>
        <v>0</v>
      </c>
      <c r="U8" s="78">
        <f t="shared" si="1"/>
        <v>66630</v>
      </c>
      <c r="V8" s="78">
        <f t="shared" si="1"/>
        <v>98712</v>
      </c>
      <c r="W8" s="78">
        <f t="shared" si="1"/>
        <v>95499</v>
      </c>
      <c r="X8" s="78">
        <f t="shared" si="1"/>
        <v>87341</v>
      </c>
      <c r="Y8" s="78">
        <f t="shared" si="1"/>
        <v>126716</v>
      </c>
      <c r="Z8" s="78">
        <f t="shared" si="1"/>
        <v>122884</v>
      </c>
      <c r="AA8" s="75"/>
      <c r="AB8" s="69"/>
      <c r="AC8" s="69"/>
      <c r="AD8" s="76"/>
      <c r="AE8" s="77"/>
      <c r="AF8" s="77"/>
      <c r="AG8" s="76"/>
      <c r="AH8" s="77"/>
      <c r="AI8" s="77"/>
      <c r="AJ8" s="76"/>
      <c r="AK8" s="77"/>
      <c r="AL8" s="77"/>
      <c r="AM8" s="76"/>
    </row>
    <row r="9" spans="1:39" ht="19.5" customHeight="1">
      <c r="A9" s="12"/>
      <c r="B9" s="297" t="s">
        <v>49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5"/>
      <c r="AB9" s="69"/>
      <c r="AC9" s="69"/>
      <c r="AD9" s="76"/>
      <c r="AE9" s="77"/>
      <c r="AF9" s="77"/>
      <c r="AG9" s="76"/>
      <c r="AH9" s="77"/>
      <c r="AI9" s="77"/>
      <c r="AJ9" s="76"/>
      <c r="AK9" s="77"/>
      <c r="AL9" s="77"/>
      <c r="AM9" s="76"/>
    </row>
    <row r="10" spans="1:39" ht="19.5" customHeight="1">
      <c r="A10" s="12" t="s">
        <v>308</v>
      </c>
      <c r="B10" s="298" t="s">
        <v>309</v>
      </c>
      <c r="C10" s="70">
        <v>10764</v>
      </c>
      <c r="D10" s="70">
        <v>10764</v>
      </c>
      <c r="E10" s="70">
        <v>10446</v>
      </c>
      <c r="F10" s="70">
        <v>2906</v>
      </c>
      <c r="G10" s="70">
        <v>2906</v>
      </c>
      <c r="H10" s="70">
        <v>2847</v>
      </c>
      <c r="I10" s="70">
        <v>12464</v>
      </c>
      <c r="J10" s="70">
        <v>12464</v>
      </c>
      <c r="K10" s="70">
        <v>10034</v>
      </c>
      <c r="L10" s="70"/>
      <c r="M10" s="70"/>
      <c r="N10" s="70"/>
      <c r="O10" s="70">
        <v>2700</v>
      </c>
      <c r="P10" s="70">
        <v>709</v>
      </c>
      <c r="Q10" s="70">
        <v>709</v>
      </c>
      <c r="R10" s="70"/>
      <c r="S10" s="70">
        <v>10047</v>
      </c>
      <c r="T10" s="70">
        <v>10097</v>
      </c>
      <c r="U10" s="70"/>
      <c r="V10" s="70"/>
      <c r="W10" s="70"/>
      <c r="X10" s="70">
        <f aca="true" t="shared" si="2" ref="X10:X16">C10+F10+I10+O10+R10+U10+L10</f>
        <v>28834</v>
      </c>
      <c r="Y10" s="70">
        <f aca="true" t="shared" si="3" ref="Y10:Y46">D10+G10+J10+P10+S10+V10+M10</f>
        <v>36890</v>
      </c>
      <c r="Z10" s="70">
        <f aca="true" t="shared" si="4" ref="Z10:Z47">E10+H10+K10+Q10+T10+W10+N10</f>
        <v>34133</v>
      </c>
      <c r="AA10" s="75"/>
      <c r="AB10" s="69"/>
      <c r="AC10" s="69"/>
      <c r="AD10" s="76"/>
      <c r="AE10" s="77"/>
      <c r="AF10" s="77"/>
      <c r="AG10" s="76"/>
      <c r="AH10" s="77"/>
      <c r="AI10" s="77"/>
      <c r="AJ10" s="76"/>
      <c r="AK10" s="77"/>
      <c r="AL10" s="77"/>
      <c r="AM10" s="76"/>
    </row>
    <row r="11" spans="1:39" ht="19.5" customHeight="1">
      <c r="A11" s="12" t="s">
        <v>298</v>
      </c>
      <c r="B11" s="298" t="s">
        <v>60</v>
      </c>
      <c r="C11" s="70">
        <v>6560</v>
      </c>
      <c r="D11" s="70">
        <v>7478</v>
      </c>
      <c r="E11" s="70">
        <v>7478</v>
      </c>
      <c r="F11" s="70">
        <v>1771</v>
      </c>
      <c r="G11" s="70">
        <v>1986</v>
      </c>
      <c r="H11" s="70">
        <v>1986</v>
      </c>
      <c r="I11" s="70">
        <v>2883</v>
      </c>
      <c r="J11" s="70">
        <v>2883</v>
      </c>
      <c r="K11" s="70">
        <v>2688</v>
      </c>
      <c r="L11" s="70"/>
      <c r="M11" s="70"/>
      <c r="N11" s="70"/>
      <c r="O11" s="70"/>
      <c r="P11" s="70"/>
      <c r="Q11" s="70"/>
      <c r="R11" s="70"/>
      <c r="S11" s="70">
        <v>4031</v>
      </c>
      <c r="T11" s="70">
        <v>4031</v>
      </c>
      <c r="U11" s="70"/>
      <c r="V11" s="70"/>
      <c r="W11" s="70"/>
      <c r="X11" s="70">
        <f t="shared" si="2"/>
        <v>11214</v>
      </c>
      <c r="Y11" s="70">
        <f t="shared" si="3"/>
        <v>16378</v>
      </c>
      <c r="Z11" s="70">
        <f t="shared" si="4"/>
        <v>16183</v>
      </c>
      <c r="AA11" s="75"/>
      <c r="AB11" s="69"/>
      <c r="AC11" s="69"/>
      <c r="AD11" s="76"/>
      <c r="AE11" s="77"/>
      <c r="AF11" s="77"/>
      <c r="AG11" s="76"/>
      <c r="AH11" s="77"/>
      <c r="AI11" s="77"/>
      <c r="AJ11" s="76"/>
      <c r="AK11" s="77"/>
      <c r="AL11" s="77"/>
      <c r="AM11" s="76"/>
    </row>
    <row r="12" spans="1:39" s="67" customFormat="1" ht="19.5" customHeight="1">
      <c r="A12" s="12" t="s">
        <v>299</v>
      </c>
      <c r="B12" s="298" t="s">
        <v>300</v>
      </c>
      <c r="C12" s="70">
        <v>36280</v>
      </c>
      <c r="D12" s="70">
        <v>70572</v>
      </c>
      <c r="E12" s="70">
        <v>67858</v>
      </c>
      <c r="F12" s="70">
        <v>4900</v>
      </c>
      <c r="G12" s="70">
        <v>9931</v>
      </c>
      <c r="H12" s="70">
        <v>9460</v>
      </c>
      <c r="I12" s="70">
        <v>14862</v>
      </c>
      <c r="J12" s="70">
        <v>18528</v>
      </c>
      <c r="K12" s="70">
        <v>15060</v>
      </c>
      <c r="L12" s="70"/>
      <c r="M12" s="70"/>
      <c r="N12" s="70"/>
      <c r="O12" s="70"/>
      <c r="P12" s="70"/>
      <c r="Q12" s="70"/>
      <c r="R12" s="70">
        <v>8200</v>
      </c>
      <c r="S12" s="70">
        <v>14868</v>
      </c>
      <c r="T12" s="70">
        <v>14816</v>
      </c>
      <c r="U12" s="70"/>
      <c r="V12" s="70"/>
      <c r="W12" s="70"/>
      <c r="X12" s="70">
        <f t="shared" si="2"/>
        <v>64242</v>
      </c>
      <c r="Y12" s="70">
        <f t="shared" si="3"/>
        <v>113899</v>
      </c>
      <c r="Z12" s="70">
        <f t="shared" si="4"/>
        <v>107194</v>
      </c>
      <c r="AA12" s="79"/>
      <c r="AB12" s="74"/>
      <c r="AC12" s="74"/>
      <c r="AD12" s="76"/>
      <c r="AE12" s="77"/>
      <c r="AF12" s="77"/>
      <c r="AG12" s="76"/>
      <c r="AH12" s="77"/>
      <c r="AI12" s="77"/>
      <c r="AJ12" s="76"/>
      <c r="AK12" s="77"/>
      <c r="AL12" s="77"/>
      <c r="AM12" s="76"/>
    </row>
    <row r="13" spans="1:63" ht="19.5" customHeight="1">
      <c r="A13" s="12" t="s">
        <v>293</v>
      </c>
      <c r="B13" s="298" t="s">
        <v>50</v>
      </c>
      <c r="C13" s="70"/>
      <c r="D13" s="70"/>
      <c r="E13" s="70"/>
      <c r="F13" s="70"/>
      <c r="G13" s="70"/>
      <c r="H13" s="70"/>
      <c r="I13" s="70">
        <v>127</v>
      </c>
      <c r="J13" s="70">
        <v>127</v>
      </c>
      <c r="K13" s="70">
        <v>105</v>
      </c>
      <c r="L13" s="70"/>
      <c r="M13" s="70"/>
      <c r="N13" s="70"/>
      <c r="O13" s="70"/>
      <c r="P13" s="70"/>
      <c r="Q13" s="70"/>
      <c r="S13" s="70"/>
      <c r="T13" s="70"/>
      <c r="U13" s="70"/>
      <c r="V13" s="70"/>
      <c r="W13" s="70"/>
      <c r="X13" s="70">
        <f t="shared" si="2"/>
        <v>127</v>
      </c>
      <c r="Y13" s="70">
        <f t="shared" si="3"/>
        <v>127</v>
      </c>
      <c r="Z13" s="70">
        <f t="shared" si="4"/>
        <v>105</v>
      </c>
      <c r="AA13" s="75"/>
      <c r="AB13" s="69"/>
      <c r="AC13" s="69"/>
      <c r="AD13" s="76"/>
      <c r="AE13" s="77"/>
      <c r="AF13" s="77"/>
      <c r="AG13" s="76"/>
      <c r="AH13" s="77"/>
      <c r="AI13" s="80"/>
      <c r="AJ13" s="76"/>
      <c r="AK13" s="77"/>
      <c r="AL13" s="77"/>
      <c r="AM13" s="76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</row>
    <row r="14" spans="1:63" ht="19.5" customHeight="1">
      <c r="A14" s="12" t="s">
        <v>301</v>
      </c>
      <c r="B14" s="298" t="s">
        <v>302</v>
      </c>
      <c r="C14" s="70"/>
      <c r="D14" s="70"/>
      <c r="E14" s="70"/>
      <c r="F14" s="70"/>
      <c r="G14" s="70"/>
      <c r="H14" s="70"/>
      <c r="I14" s="70">
        <v>20798</v>
      </c>
      <c r="J14" s="70">
        <v>20798</v>
      </c>
      <c r="K14" s="70">
        <v>20697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>
        <f t="shared" si="2"/>
        <v>20798</v>
      </c>
      <c r="Y14" s="70">
        <f t="shared" si="3"/>
        <v>20798</v>
      </c>
      <c r="Z14" s="70">
        <f t="shared" si="4"/>
        <v>20697</v>
      </c>
      <c r="AA14" s="75"/>
      <c r="AB14" s="69"/>
      <c r="AC14" s="69"/>
      <c r="AD14" s="76"/>
      <c r="AE14" s="77"/>
      <c r="AF14" s="77"/>
      <c r="AG14" s="76"/>
      <c r="AH14" s="77"/>
      <c r="AI14" s="80"/>
      <c r="AJ14" s="76"/>
      <c r="AK14" s="77"/>
      <c r="AL14" s="77"/>
      <c r="AM14" s="76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</row>
    <row r="15" spans="1:63" ht="19.5" customHeight="1">
      <c r="A15" s="12" t="s">
        <v>307</v>
      </c>
      <c r="B15" s="298" t="s">
        <v>59</v>
      </c>
      <c r="C15" s="70"/>
      <c r="D15" s="70"/>
      <c r="E15" s="70"/>
      <c r="F15" s="70"/>
      <c r="G15" s="70"/>
      <c r="H15" s="70"/>
      <c r="I15" s="70">
        <v>6840</v>
      </c>
      <c r="J15" s="70">
        <v>6840</v>
      </c>
      <c r="K15" s="70">
        <v>5823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>
        <f t="shared" si="2"/>
        <v>6840</v>
      </c>
      <c r="Y15" s="70">
        <f t="shared" si="3"/>
        <v>6840</v>
      </c>
      <c r="Z15" s="70">
        <f t="shared" si="4"/>
        <v>5823</v>
      </c>
      <c r="AA15" s="75"/>
      <c r="AB15" s="69"/>
      <c r="AC15" s="69"/>
      <c r="AD15" s="76"/>
      <c r="AE15" s="77"/>
      <c r="AF15" s="77"/>
      <c r="AG15" s="76"/>
      <c r="AH15" s="77"/>
      <c r="AI15" s="80"/>
      <c r="AJ15" s="76"/>
      <c r="AK15" s="77"/>
      <c r="AL15" s="77"/>
      <c r="AM15" s="76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</row>
    <row r="16" spans="1:63" ht="19.5" customHeight="1">
      <c r="A16" s="12" t="s">
        <v>351</v>
      </c>
      <c r="B16" s="298" t="s">
        <v>352</v>
      </c>
      <c r="C16" s="70"/>
      <c r="D16" s="70"/>
      <c r="E16" s="70"/>
      <c r="F16" s="70"/>
      <c r="G16" s="70"/>
      <c r="H16" s="70"/>
      <c r="I16" s="70">
        <v>406</v>
      </c>
      <c r="J16" s="70">
        <v>406</v>
      </c>
      <c r="K16" s="70">
        <v>400</v>
      </c>
      <c r="L16" s="70"/>
      <c r="M16" s="70"/>
      <c r="N16" s="70"/>
      <c r="O16" s="70">
        <v>3000</v>
      </c>
      <c r="P16" s="70">
        <v>3000</v>
      </c>
      <c r="Q16" s="70">
        <v>3075</v>
      </c>
      <c r="R16" s="70"/>
      <c r="S16" s="70"/>
      <c r="T16" s="70"/>
      <c r="U16" s="70"/>
      <c r="V16" s="70"/>
      <c r="W16" s="70"/>
      <c r="X16" s="70">
        <f t="shared" si="2"/>
        <v>3406</v>
      </c>
      <c r="Y16" s="70">
        <f t="shared" si="3"/>
        <v>3406</v>
      </c>
      <c r="Z16" s="70">
        <f t="shared" si="4"/>
        <v>3475</v>
      </c>
      <c r="AA16" s="75"/>
      <c r="AB16" s="69"/>
      <c r="AC16" s="69"/>
      <c r="AD16" s="76"/>
      <c r="AE16" s="77"/>
      <c r="AF16" s="77"/>
      <c r="AG16" s="76"/>
      <c r="AH16" s="77"/>
      <c r="AI16" s="80"/>
      <c r="AJ16" s="76"/>
      <c r="AK16" s="77"/>
      <c r="AL16" s="77"/>
      <c r="AM16" s="76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</row>
    <row r="17" spans="1:63" ht="19.5" customHeight="1">
      <c r="A17" s="293"/>
      <c r="B17" s="300" t="s">
        <v>51</v>
      </c>
      <c r="C17" s="78">
        <f>C10+C11+C12+C13+C14+C15+C16</f>
        <v>53604</v>
      </c>
      <c r="D17" s="78">
        <f aca="true" t="shared" si="5" ref="D17:Y17">D10+D11+D12+D13+D14+D15+D16</f>
        <v>88814</v>
      </c>
      <c r="E17" s="78">
        <f t="shared" si="5"/>
        <v>85782</v>
      </c>
      <c r="F17" s="78">
        <f t="shared" si="5"/>
        <v>9577</v>
      </c>
      <c r="G17" s="78">
        <f t="shared" si="5"/>
        <v>14823</v>
      </c>
      <c r="H17" s="78">
        <f t="shared" si="5"/>
        <v>14293</v>
      </c>
      <c r="I17" s="78">
        <f t="shared" si="5"/>
        <v>58380</v>
      </c>
      <c r="J17" s="78">
        <f t="shared" si="5"/>
        <v>62046</v>
      </c>
      <c r="K17" s="78">
        <f t="shared" si="5"/>
        <v>54807</v>
      </c>
      <c r="L17" s="78">
        <f t="shared" si="5"/>
        <v>0</v>
      </c>
      <c r="M17" s="78">
        <f t="shared" si="5"/>
        <v>0</v>
      </c>
      <c r="N17" s="78">
        <f t="shared" si="5"/>
        <v>0</v>
      </c>
      <c r="O17" s="78">
        <f t="shared" si="5"/>
        <v>5700</v>
      </c>
      <c r="P17" s="78">
        <f t="shared" si="5"/>
        <v>3709</v>
      </c>
      <c r="Q17" s="78">
        <f t="shared" si="5"/>
        <v>3784</v>
      </c>
      <c r="R17" s="78">
        <f t="shared" si="5"/>
        <v>8200</v>
      </c>
      <c r="S17" s="78">
        <f t="shared" si="5"/>
        <v>28946</v>
      </c>
      <c r="T17" s="78">
        <f t="shared" si="5"/>
        <v>28944</v>
      </c>
      <c r="U17" s="78">
        <f t="shared" si="5"/>
        <v>0</v>
      </c>
      <c r="V17" s="78">
        <f t="shared" si="5"/>
        <v>0</v>
      </c>
      <c r="W17" s="78">
        <f t="shared" si="5"/>
        <v>0</v>
      </c>
      <c r="X17" s="78">
        <f>X10+X11+X12+X13+X14+X15+X16</f>
        <v>135461</v>
      </c>
      <c r="Y17" s="78">
        <f t="shared" si="5"/>
        <v>198338</v>
      </c>
      <c r="Z17" s="78">
        <f>Z10+Z11+Z12+Z13+Z14+Z15+Z16</f>
        <v>187610</v>
      </c>
      <c r="AA17" s="75"/>
      <c r="AB17" s="69"/>
      <c r="AC17" s="69"/>
      <c r="AD17" s="76"/>
      <c r="AE17" s="77"/>
      <c r="AF17" s="77"/>
      <c r="AG17" s="76"/>
      <c r="AH17" s="77"/>
      <c r="AI17" s="80"/>
      <c r="AJ17" s="76"/>
      <c r="AK17" s="77"/>
      <c r="AL17" s="77"/>
      <c r="AM17" s="76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</row>
    <row r="18" spans="1:63" ht="19.5" customHeight="1">
      <c r="A18" s="12"/>
      <c r="B18" s="297" t="s">
        <v>52</v>
      </c>
      <c r="C18" s="70"/>
      <c r="D18" s="70"/>
      <c r="E18" s="70"/>
      <c r="F18" s="70"/>
      <c r="G18" s="70"/>
      <c r="H18" s="70"/>
      <c r="I18" s="70"/>
      <c r="J18" s="301"/>
      <c r="K18" s="70"/>
      <c r="L18" s="70"/>
      <c r="M18" s="70"/>
      <c r="N18" s="70"/>
      <c r="O18" s="303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5"/>
      <c r="AB18" s="69"/>
      <c r="AC18" s="69"/>
      <c r="AD18" s="76"/>
      <c r="AE18" s="77"/>
      <c r="AF18" s="77"/>
      <c r="AG18" s="76"/>
      <c r="AH18" s="77"/>
      <c r="AI18" s="80"/>
      <c r="AJ18" s="76"/>
      <c r="AK18" s="77"/>
      <c r="AL18" s="77"/>
      <c r="AM18" s="76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</row>
    <row r="19" spans="1:63" ht="19.5" customHeight="1">
      <c r="A19" s="12" t="s">
        <v>337</v>
      </c>
      <c r="B19" s="298" t="s">
        <v>338</v>
      </c>
      <c r="C19" s="82"/>
      <c r="D19" s="82"/>
      <c r="E19" s="82"/>
      <c r="F19" s="82"/>
      <c r="G19" s="82"/>
      <c r="H19" s="82"/>
      <c r="I19" s="82">
        <v>1105</v>
      </c>
      <c r="J19" s="302">
        <v>1173</v>
      </c>
      <c r="K19" s="70">
        <v>1173</v>
      </c>
      <c r="L19" s="70"/>
      <c r="M19" s="70"/>
      <c r="N19" s="70"/>
      <c r="O19" s="303"/>
      <c r="P19" s="70">
        <v>9500</v>
      </c>
      <c r="Q19" s="70">
        <v>9465</v>
      </c>
      <c r="R19" s="82"/>
      <c r="S19" s="82"/>
      <c r="T19" s="82"/>
      <c r="U19" s="82"/>
      <c r="V19" s="82"/>
      <c r="W19" s="82"/>
      <c r="X19" s="70">
        <f>C19+F19+I19+O19+R19+U19+L19</f>
        <v>1105</v>
      </c>
      <c r="Y19" s="70">
        <f t="shared" si="3"/>
        <v>10673</v>
      </c>
      <c r="Z19" s="70">
        <f t="shared" si="4"/>
        <v>10638</v>
      </c>
      <c r="AA19" s="75"/>
      <c r="AB19" s="69"/>
      <c r="AC19" s="69"/>
      <c r="AD19" s="76"/>
      <c r="AE19" s="77"/>
      <c r="AF19" s="77"/>
      <c r="AG19" s="76"/>
      <c r="AH19" s="77"/>
      <c r="AI19" s="80"/>
      <c r="AJ19" s="76"/>
      <c r="AK19" s="77"/>
      <c r="AL19" s="77"/>
      <c r="AM19" s="76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</row>
    <row r="20" spans="1:63" ht="19.5" customHeight="1">
      <c r="A20" s="12" t="s">
        <v>339</v>
      </c>
      <c r="B20" s="298" t="s">
        <v>340</v>
      </c>
      <c r="C20" s="82"/>
      <c r="D20" s="82"/>
      <c r="E20" s="82"/>
      <c r="F20" s="82"/>
      <c r="G20" s="82"/>
      <c r="H20" s="82"/>
      <c r="I20" s="82"/>
      <c r="J20" s="302"/>
      <c r="K20" s="70"/>
      <c r="L20" s="70"/>
      <c r="M20" s="70"/>
      <c r="N20" s="70"/>
      <c r="O20" s="303">
        <v>2621</v>
      </c>
      <c r="P20" s="70">
        <v>2870</v>
      </c>
      <c r="Q20" s="70">
        <v>2870</v>
      </c>
      <c r="R20" s="82"/>
      <c r="S20" s="82"/>
      <c r="T20" s="82"/>
      <c r="U20" s="82"/>
      <c r="V20" s="82"/>
      <c r="W20" s="82"/>
      <c r="X20" s="70">
        <f aca="true" t="shared" si="6" ref="X20:X39">C20+F20+I20+O20+R20+U20+L20</f>
        <v>2621</v>
      </c>
      <c r="Y20" s="70">
        <f t="shared" si="3"/>
        <v>2870</v>
      </c>
      <c r="Z20" s="70">
        <f t="shared" si="4"/>
        <v>2870</v>
      </c>
      <c r="AA20" s="75"/>
      <c r="AB20" s="69"/>
      <c r="AC20" s="69"/>
      <c r="AD20" s="76"/>
      <c r="AE20" s="77"/>
      <c r="AF20" s="77"/>
      <c r="AG20" s="76"/>
      <c r="AH20" s="77"/>
      <c r="AI20" s="80"/>
      <c r="AJ20" s="76"/>
      <c r="AK20" s="77"/>
      <c r="AL20" s="77"/>
      <c r="AM20" s="76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</row>
    <row r="21" spans="1:63" ht="19.5" customHeight="1">
      <c r="A21" s="12" t="s">
        <v>343</v>
      </c>
      <c r="B21" s="298" t="s">
        <v>344</v>
      </c>
      <c r="C21" s="82"/>
      <c r="D21" s="82"/>
      <c r="E21" s="82"/>
      <c r="F21" s="82"/>
      <c r="G21" s="82"/>
      <c r="H21" s="82"/>
      <c r="I21" s="82"/>
      <c r="J21" s="302"/>
      <c r="K21" s="70"/>
      <c r="L21" s="70"/>
      <c r="M21" s="70"/>
      <c r="N21" s="70"/>
      <c r="O21" s="303"/>
      <c r="P21" s="70">
        <v>155</v>
      </c>
      <c r="Q21" s="70">
        <v>154</v>
      </c>
      <c r="R21" s="82"/>
      <c r="S21" s="82"/>
      <c r="T21" s="82"/>
      <c r="U21" s="82"/>
      <c r="V21" s="82"/>
      <c r="W21" s="82"/>
      <c r="X21" s="70">
        <f t="shared" si="6"/>
        <v>0</v>
      </c>
      <c r="Y21" s="70">
        <f t="shared" si="3"/>
        <v>155</v>
      </c>
      <c r="Z21" s="70">
        <f t="shared" si="4"/>
        <v>154</v>
      </c>
      <c r="AA21" s="75"/>
      <c r="AB21" s="69"/>
      <c r="AC21" s="69"/>
      <c r="AD21" s="76"/>
      <c r="AE21" s="77"/>
      <c r="AF21" s="77"/>
      <c r="AG21" s="76"/>
      <c r="AH21" s="77"/>
      <c r="AI21" s="80"/>
      <c r="AJ21" s="76"/>
      <c r="AK21" s="77"/>
      <c r="AL21" s="77"/>
      <c r="AM21" s="76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</row>
    <row r="22" spans="1:63" ht="19.5" customHeight="1">
      <c r="A22" s="12" t="s">
        <v>341</v>
      </c>
      <c r="B22" s="298" t="s">
        <v>342</v>
      </c>
      <c r="C22" s="82"/>
      <c r="D22" s="82"/>
      <c r="E22" s="82"/>
      <c r="F22" s="82"/>
      <c r="G22" s="82"/>
      <c r="H22" s="82"/>
      <c r="I22" s="82"/>
      <c r="J22" s="302"/>
      <c r="K22" s="70"/>
      <c r="L22" s="70"/>
      <c r="M22" s="70"/>
      <c r="N22" s="70"/>
      <c r="O22" s="303">
        <v>7500</v>
      </c>
      <c r="P22" s="70">
        <v>8861</v>
      </c>
      <c r="Q22" s="70">
        <v>7583</v>
      </c>
      <c r="R22" s="82"/>
      <c r="S22" s="82"/>
      <c r="T22" s="82"/>
      <c r="U22" s="82"/>
      <c r="V22" s="82"/>
      <c r="W22" s="82"/>
      <c r="X22" s="70">
        <f t="shared" si="6"/>
        <v>7500</v>
      </c>
      <c r="Y22" s="70">
        <f t="shared" si="3"/>
        <v>8861</v>
      </c>
      <c r="Z22" s="70">
        <f t="shared" si="4"/>
        <v>7583</v>
      </c>
      <c r="AA22" s="75"/>
      <c r="AB22" s="69"/>
      <c r="AC22" s="69"/>
      <c r="AD22" s="76"/>
      <c r="AE22" s="77"/>
      <c r="AF22" s="77"/>
      <c r="AG22" s="76"/>
      <c r="AH22" s="77"/>
      <c r="AI22" s="80"/>
      <c r="AJ22" s="76"/>
      <c r="AK22" s="77"/>
      <c r="AL22" s="77"/>
      <c r="AM22" s="76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</row>
    <row r="23" spans="1:63" ht="19.5" customHeight="1">
      <c r="A23" s="12" t="s">
        <v>345</v>
      </c>
      <c r="B23" s="298" t="s">
        <v>346</v>
      </c>
      <c r="C23" s="82"/>
      <c r="D23" s="82"/>
      <c r="E23" s="82"/>
      <c r="F23" s="82"/>
      <c r="G23" s="82"/>
      <c r="H23" s="82"/>
      <c r="I23" s="82"/>
      <c r="J23" s="302">
        <v>150</v>
      </c>
      <c r="K23" s="70">
        <v>150</v>
      </c>
      <c r="L23" s="70"/>
      <c r="M23" s="70"/>
      <c r="N23" s="70"/>
      <c r="O23" s="303"/>
      <c r="P23" s="70"/>
      <c r="Q23" s="70"/>
      <c r="R23" s="82"/>
      <c r="S23" s="82"/>
      <c r="T23" s="82"/>
      <c r="U23" s="82"/>
      <c r="V23" s="82"/>
      <c r="W23" s="82"/>
      <c r="X23" s="70">
        <f t="shared" si="6"/>
        <v>0</v>
      </c>
      <c r="Y23" s="70">
        <f t="shared" si="3"/>
        <v>150</v>
      </c>
      <c r="Z23" s="70">
        <f t="shared" si="4"/>
        <v>150</v>
      </c>
      <c r="AA23" s="75"/>
      <c r="AB23" s="69"/>
      <c r="AC23" s="69"/>
      <c r="AD23" s="76"/>
      <c r="AE23" s="77"/>
      <c r="AF23" s="77"/>
      <c r="AG23" s="76"/>
      <c r="AH23" s="77"/>
      <c r="AI23" s="80"/>
      <c r="AJ23" s="76"/>
      <c r="AK23" s="77"/>
      <c r="AL23" s="77"/>
      <c r="AM23" s="76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</row>
    <row r="24" spans="1:63" ht="19.5" customHeight="1">
      <c r="A24" s="12" t="s">
        <v>347</v>
      </c>
      <c r="B24" s="298" t="s">
        <v>348</v>
      </c>
      <c r="C24" s="82">
        <v>4598</v>
      </c>
      <c r="D24" s="82">
        <v>4807</v>
      </c>
      <c r="E24" s="82">
        <v>4807</v>
      </c>
      <c r="F24" s="82">
        <v>1192</v>
      </c>
      <c r="G24" s="82">
        <v>1248</v>
      </c>
      <c r="H24" s="82">
        <v>1248</v>
      </c>
      <c r="I24" s="82">
        <v>650</v>
      </c>
      <c r="J24" s="302">
        <v>650</v>
      </c>
      <c r="K24" s="70">
        <v>552</v>
      </c>
      <c r="L24" s="70"/>
      <c r="M24" s="70"/>
      <c r="N24" s="70"/>
      <c r="O24" s="303"/>
      <c r="P24" s="70"/>
      <c r="Q24" s="70"/>
      <c r="R24" s="82"/>
      <c r="S24" s="82">
        <v>33</v>
      </c>
      <c r="T24" s="82">
        <v>33</v>
      </c>
      <c r="U24" s="82"/>
      <c r="V24" s="82"/>
      <c r="W24" s="82"/>
      <c r="X24" s="70">
        <f t="shared" si="6"/>
        <v>6440</v>
      </c>
      <c r="Y24" s="70">
        <f t="shared" si="3"/>
        <v>6738</v>
      </c>
      <c r="Z24" s="70">
        <f t="shared" si="4"/>
        <v>6640</v>
      </c>
      <c r="AA24" s="75"/>
      <c r="AB24" s="69"/>
      <c r="AC24" s="69"/>
      <c r="AD24" s="76"/>
      <c r="AE24" s="77"/>
      <c r="AF24" s="77"/>
      <c r="AG24" s="76"/>
      <c r="AH24" s="77"/>
      <c r="AI24" s="80"/>
      <c r="AJ24" s="76"/>
      <c r="AK24" s="77"/>
      <c r="AL24" s="77"/>
      <c r="AM24" s="76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</row>
    <row r="25" spans="1:63" ht="19.5" customHeight="1">
      <c r="A25" s="12" t="s">
        <v>349</v>
      </c>
      <c r="B25" s="298" t="s">
        <v>350</v>
      </c>
      <c r="C25" s="82"/>
      <c r="D25" s="82"/>
      <c r="E25" s="82"/>
      <c r="F25" s="82"/>
      <c r="G25" s="82"/>
      <c r="H25" s="82"/>
      <c r="I25" s="82"/>
      <c r="J25" s="302">
        <v>265</v>
      </c>
      <c r="K25" s="70">
        <v>268</v>
      </c>
      <c r="L25" s="70"/>
      <c r="M25" s="70"/>
      <c r="N25" s="70"/>
      <c r="O25" s="303"/>
      <c r="P25" s="70"/>
      <c r="Q25" s="70"/>
      <c r="R25" s="82"/>
      <c r="S25" s="82"/>
      <c r="T25" s="82"/>
      <c r="U25" s="82"/>
      <c r="V25" s="82"/>
      <c r="W25" s="82"/>
      <c r="X25" s="70">
        <f t="shared" si="6"/>
        <v>0</v>
      </c>
      <c r="Y25" s="70">
        <f t="shared" si="3"/>
        <v>265</v>
      </c>
      <c r="Z25" s="70">
        <f t="shared" si="4"/>
        <v>268</v>
      </c>
      <c r="AA25" s="75"/>
      <c r="AB25" s="69"/>
      <c r="AC25" s="69"/>
      <c r="AD25" s="76"/>
      <c r="AE25" s="77"/>
      <c r="AF25" s="77"/>
      <c r="AG25" s="76"/>
      <c r="AH25" s="77"/>
      <c r="AI25" s="80"/>
      <c r="AJ25" s="76"/>
      <c r="AK25" s="77"/>
      <c r="AL25" s="77"/>
      <c r="AM25" s="76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</row>
    <row r="26" spans="1:63" ht="19.5" customHeight="1">
      <c r="A26" s="12" t="s">
        <v>335</v>
      </c>
      <c r="B26" s="298" t="s">
        <v>336</v>
      </c>
      <c r="C26" s="82"/>
      <c r="D26" s="82"/>
      <c r="E26" s="82"/>
      <c r="F26" s="82"/>
      <c r="G26" s="82"/>
      <c r="H26" s="82"/>
      <c r="I26" s="82">
        <v>600</v>
      </c>
      <c r="J26" s="302">
        <v>600</v>
      </c>
      <c r="K26" s="70">
        <v>600</v>
      </c>
      <c r="L26" s="70"/>
      <c r="M26" s="70"/>
      <c r="N26" s="70"/>
      <c r="O26" s="303"/>
      <c r="P26" s="70"/>
      <c r="Q26" s="70"/>
      <c r="R26" s="82"/>
      <c r="S26" s="82"/>
      <c r="T26" s="82"/>
      <c r="U26" s="82"/>
      <c r="V26" s="82"/>
      <c r="W26" s="82"/>
      <c r="X26" s="70">
        <f t="shared" si="6"/>
        <v>600</v>
      </c>
      <c r="Y26" s="70">
        <f t="shared" si="3"/>
        <v>600</v>
      </c>
      <c r="Z26" s="70">
        <f t="shared" si="4"/>
        <v>600</v>
      </c>
      <c r="AA26" s="75"/>
      <c r="AB26" s="69"/>
      <c r="AC26" s="69"/>
      <c r="AD26" s="76"/>
      <c r="AE26" s="77"/>
      <c r="AF26" s="77"/>
      <c r="AG26" s="76"/>
      <c r="AH26" s="77"/>
      <c r="AI26" s="80"/>
      <c r="AJ26" s="76"/>
      <c r="AK26" s="77"/>
      <c r="AL26" s="77"/>
      <c r="AM26" s="76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</row>
    <row r="27" spans="1:63" ht="19.5" customHeight="1">
      <c r="A27" s="12" t="s">
        <v>353</v>
      </c>
      <c r="B27" s="298" t="s">
        <v>354</v>
      </c>
      <c r="C27" s="82"/>
      <c r="D27" s="82">
        <v>276</v>
      </c>
      <c r="E27" s="82">
        <v>276</v>
      </c>
      <c r="F27" s="82"/>
      <c r="G27" s="82"/>
      <c r="H27" s="82">
        <v>67</v>
      </c>
      <c r="I27" s="82"/>
      <c r="J27" s="302"/>
      <c r="K27" s="70"/>
      <c r="L27" s="70"/>
      <c r="M27" s="70"/>
      <c r="N27" s="70"/>
      <c r="O27" s="303"/>
      <c r="P27" s="70"/>
      <c r="Q27" s="70"/>
      <c r="R27" s="82"/>
      <c r="S27" s="82"/>
      <c r="T27" s="82"/>
      <c r="U27" s="82"/>
      <c r="V27" s="82"/>
      <c r="W27" s="82"/>
      <c r="X27" s="70">
        <f t="shared" si="6"/>
        <v>0</v>
      </c>
      <c r="Y27" s="70">
        <f t="shared" si="3"/>
        <v>276</v>
      </c>
      <c r="Z27" s="70">
        <f t="shared" si="4"/>
        <v>343</v>
      </c>
      <c r="AA27" s="75"/>
      <c r="AB27" s="69"/>
      <c r="AC27" s="69"/>
      <c r="AD27" s="76"/>
      <c r="AE27" s="77"/>
      <c r="AF27" s="77"/>
      <c r="AG27" s="76"/>
      <c r="AH27" s="77"/>
      <c r="AI27" s="80"/>
      <c r="AJ27" s="76"/>
      <c r="AK27" s="77"/>
      <c r="AL27" s="77"/>
      <c r="AM27" s="76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</row>
    <row r="28" spans="1:39" ht="19.5" customHeight="1">
      <c r="A28" s="12" t="s">
        <v>542</v>
      </c>
      <c r="B28" s="298" t="s">
        <v>543</v>
      </c>
      <c r="C28" s="48"/>
      <c r="D28" s="48"/>
      <c r="E28" s="48"/>
      <c r="F28" s="48"/>
      <c r="G28" s="48"/>
      <c r="H28" s="48"/>
      <c r="I28" s="48">
        <v>27529</v>
      </c>
      <c r="J28" s="92">
        <v>27529</v>
      </c>
      <c r="K28" s="70">
        <v>27229</v>
      </c>
      <c r="L28" s="70"/>
      <c r="M28" s="70"/>
      <c r="N28" s="70"/>
      <c r="O28" s="303"/>
      <c r="P28" s="70">
        <v>12869</v>
      </c>
      <c r="Q28" s="70">
        <v>12869</v>
      </c>
      <c r="R28" s="48"/>
      <c r="S28" s="48"/>
      <c r="T28" s="48"/>
      <c r="U28" s="48"/>
      <c r="V28" s="48"/>
      <c r="W28" s="48"/>
      <c r="X28" s="70">
        <f t="shared" si="6"/>
        <v>27529</v>
      </c>
      <c r="Y28" s="70">
        <f t="shared" si="3"/>
        <v>40398</v>
      </c>
      <c r="Z28" s="70">
        <f t="shared" si="4"/>
        <v>40098</v>
      </c>
      <c r="AA28" s="75"/>
      <c r="AB28" s="69"/>
      <c r="AC28" s="69"/>
      <c r="AD28" s="76"/>
      <c r="AE28" s="77"/>
      <c r="AF28" s="77"/>
      <c r="AG28" s="76"/>
      <c r="AH28" s="77"/>
      <c r="AI28" s="77"/>
      <c r="AJ28" s="76"/>
      <c r="AK28" s="77"/>
      <c r="AL28" s="77"/>
      <c r="AM28" s="76"/>
    </row>
    <row r="29" spans="1:99" ht="19.5" customHeight="1">
      <c r="A29" s="12" t="s">
        <v>541</v>
      </c>
      <c r="B29" s="298" t="s">
        <v>153</v>
      </c>
      <c r="C29" s="48"/>
      <c r="D29" s="48"/>
      <c r="E29" s="48"/>
      <c r="F29" s="48"/>
      <c r="G29" s="48"/>
      <c r="H29" s="48"/>
      <c r="I29" s="48">
        <v>63</v>
      </c>
      <c r="J29" s="92">
        <v>311</v>
      </c>
      <c r="K29" s="70">
        <v>311</v>
      </c>
      <c r="L29" s="70"/>
      <c r="M29" s="70"/>
      <c r="N29" s="70"/>
      <c r="O29" s="303">
        <v>22560</v>
      </c>
      <c r="P29" s="70">
        <v>22560</v>
      </c>
      <c r="Q29" s="70">
        <v>22560</v>
      </c>
      <c r="R29" s="48"/>
      <c r="S29" s="48"/>
      <c r="T29" s="48"/>
      <c r="U29" s="48"/>
      <c r="V29" s="48"/>
      <c r="W29" s="48"/>
      <c r="X29" s="70">
        <f t="shared" si="6"/>
        <v>22623</v>
      </c>
      <c r="Y29" s="70">
        <f t="shared" si="3"/>
        <v>22871</v>
      </c>
      <c r="Z29" s="70">
        <f t="shared" si="4"/>
        <v>22871</v>
      </c>
      <c r="AA29" s="75"/>
      <c r="AB29" s="77"/>
      <c r="AC29" s="77"/>
      <c r="AD29" s="76"/>
      <c r="AE29" s="77"/>
      <c r="AF29" s="77"/>
      <c r="AG29" s="76"/>
      <c r="AH29" s="77"/>
      <c r="AI29" s="77"/>
      <c r="AJ29" s="76"/>
      <c r="AK29" s="77"/>
      <c r="AL29" s="77"/>
      <c r="AM29" s="76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</row>
    <row r="30" spans="1:99" ht="19.5" customHeight="1">
      <c r="A30" s="12" t="s">
        <v>315</v>
      </c>
      <c r="B30" s="298" t="s">
        <v>154</v>
      </c>
      <c r="C30" s="48"/>
      <c r="D30" s="48"/>
      <c r="E30" s="48"/>
      <c r="F30" s="48"/>
      <c r="G30" s="48"/>
      <c r="H30" s="48"/>
      <c r="I30" s="48"/>
      <c r="J30" s="92"/>
      <c r="K30" s="70"/>
      <c r="L30" s="70"/>
      <c r="M30" s="70"/>
      <c r="N30" s="70"/>
      <c r="O30" s="303">
        <v>118630</v>
      </c>
      <c r="P30" s="70">
        <v>105434</v>
      </c>
      <c r="Q30" s="70">
        <v>96128</v>
      </c>
      <c r="R30" s="48"/>
      <c r="S30" s="48"/>
      <c r="T30" s="48"/>
      <c r="U30" s="48"/>
      <c r="V30" s="48">
        <v>19733</v>
      </c>
      <c r="W30" s="48">
        <v>19733</v>
      </c>
      <c r="X30" s="70">
        <f t="shared" si="6"/>
        <v>118630</v>
      </c>
      <c r="Y30" s="70">
        <f t="shared" si="3"/>
        <v>125167</v>
      </c>
      <c r="Z30" s="70">
        <f t="shared" si="4"/>
        <v>115861</v>
      </c>
      <c r="AA30" s="75"/>
      <c r="AB30" s="77"/>
      <c r="AC30" s="77"/>
      <c r="AD30" s="76"/>
      <c r="AE30" s="77"/>
      <c r="AF30" s="77"/>
      <c r="AG30" s="76"/>
      <c r="AH30" s="77"/>
      <c r="AI30" s="77"/>
      <c r="AJ30" s="76"/>
      <c r="AK30" s="77"/>
      <c r="AL30" s="77"/>
      <c r="AM30" s="76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</row>
    <row r="31" spans="1:99" ht="19.5" customHeight="1">
      <c r="A31" s="12" t="s">
        <v>356</v>
      </c>
      <c r="B31" s="298" t="s">
        <v>357</v>
      </c>
      <c r="C31" s="48"/>
      <c r="D31" s="48"/>
      <c r="E31" s="48"/>
      <c r="F31" s="48"/>
      <c r="G31" s="48"/>
      <c r="H31" s="48"/>
      <c r="I31" s="48"/>
      <c r="J31" s="92"/>
      <c r="K31" s="70"/>
      <c r="L31" s="70"/>
      <c r="M31" s="70"/>
      <c r="N31" s="70"/>
      <c r="O31" s="303"/>
      <c r="P31" s="70">
        <v>1749</v>
      </c>
      <c r="Q31" s="70">
        <v>1749</v>
      </c>
      <c r="R31" s="48"/>
      <c r="S31" s="48"/>
      <c r="T31" s="48"/>
      <c r="U31" s="48"/>
      <c r="V31" s="48"/>
      <c r="W31" s="48"/>
      <c r="X31" s="70">
        <f t="shared" si="6"/>
        <v>0</v>
      </c>
      <c r="Y31" s="70">
        <f t="shared" si="3"/>
        <v>1749</v>
      </c>
      <c r="Z31" s="70">
        <f t="shared" si="4"/>
        <v>1749</v>
      </c>
      <c r="AA31" s="75"/>
      <c r="AB31" s="77"/>
      <c r="AC31" s="77"/>
      <c r="AD31" s="76"/>
      <c r="AE31" s="77"/>
      <c r="AF31" s="77"/>
      <c r="AG31" s="76"/>
      <c r="AH31" s="77"/>
      <c r="AI31" s="77"/>
      <c r="AJ31" s="76"/>
      <c r="AK31" s="77"/>
      <c r="AL31" s="77"/>
      <c r="AM31" s="76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</row>
    <row r="32" spans="1:99" ht="19.5" customHeight="1">
      <c r="A32" s="12" t="s">
        <v>358</v>
      </c>
      <c r="B32" s="298" t="s">
        <v>549</v>
      </c>
      <c r="C32" s="48"/>
      <c r="D32" s="48"/>
      <c r="E32" s="48"/>
      <c r="F32" s="48"/>
      <c r="G32" s="48"/>
      <c r="H32" s="48"/>
      <c r="I32" s="48"/>
      <c r="J32" s="92"/>
      <c r="K32" s="70"/>
      <c r="L32" s="70"/>
      <c r="M32" s="70"/>
      <c r="N32" s="70"/>
      <c r="O32" s="303"/>
      <c r="P32" s="70">
        <v>523</v>
      </c>
      <c r="Q32" s="70">
        <v>523</v>
      </c>
      <c r="R32" s="48"/>
      <c r="S32" s="48"/>
      <c r="T32" s="48"/>
      <c r="U32" s="48"/>
      <c r="V32" s="48"/>
      <c r="W32" s="48"/>
      <c r="X32" s="70">
        <f t="shared" si="6"/>
        <v>0</v>
      </c>
      <c r="Y32" s="70">
        <f t="shared" si="3"/>
        <v>523</v>
      </c>
      <c r="Z32" s="70">
        <f t="shared" si="4"/>
        <v>523</v>
      </c>
      <c r="AA32" s="75"/>
      <c r="AB32" s="77"/>
      <c r="AC32" s="77"/>
      <c r="AD32" s="76"/>
      <c r="AE32" s="77"/>
      <c r="AF32" s="77"/>
      <c r="AG32" s="76"/>
      <c r="AH32" s="77"/>
      <c r="AI32" s="77"/>
      <c r="AJ32" s="76"/>
      <c r="AK32" s="77"/>
      <c r="AL32" s="77"/>
      <c r="AM32" s="76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</row>
    <row r="33" spans="1:99" ht="19.5" customHeight="1">
      <c r="A33" s="12" t="s">
        <v>320</v>
      </c>
      <c r="B33" s="298" t="s">
        <v>321</v>
      </c>
      <c r="C33" s="48"/>
      <c r="D33" s="48"/>
      <c r="E33" s="48"/>
      <c r="F33" s="48"/>
      <c r="G33" s="48"/>
      <c r="H33" s="48"/>
      <c r="I33" s="48"/>
      <c r="J33" s="92"/>
      <c r="K33" s="70"/>
      <c r="L33" s="70">
        <v>245</v>
      </c>
      <c r="M33" s="70">
        <v>10412</v>
      </c>
      <c r="N33" s="70">
        <v>7194</v>
      </c>
      <c r="O33" s="303"/>
      <c r="P33" s="70"/>
      <c r="Q33" s="70"/>
      <c r="R33" s="48"/>
      <c r="S33" s="48"/>
      <c r="T33" s="48"/>
      <c r="U33" s="48"/>
      <c r="V33" s="48"/>
      <c r="W33" s="48"/>
      <c r="X33" s="70">
        <f t="shared" si="6"/>
        <v>245</v>
      </c>
      <c r="Y33" s="70">
        <f t="shared" si="3"/>
        <v>10412</v>
      </c>
      <c r="Z33" s="70">
        <f t="shared" si="4"/>
        <v>7194</v>
      </c>
      <c r="AA33" s="75"/>
      <c r="AB33" s="77"/>
      <c r="AC33" s="77"/>
      <c r="AD33" s="76"/>
      <c r="AE33" s="77"/>
      <c r="AF33" s="77"/>
      <c r="AG33" s="76"/>
      <c r="AH33" s="77"/>
      <c r="AI33" s="77"/>
      <c r="AJ33" s="76"/>
      <c r="AK33" s="77"/>
      <c r="AL33" s="77"/>
      <c r="AM33" s="76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</row>
    <row r="34" spans="1:99" ht="19.5" customHeight="1">
      <c r="A34" s="12" t="s">
        <v>544</v>
      </c>
      <c r="B34" s="298" t="s">
        <v>545</v>
      </c>
      <c r="C34" s="48"/>
      <c r="D34" s="48"/>
      <c r="E34" s="48"/>
      <c r="F34" s="48"/>
      <c r="G34" s="48"/>
      <c r="H34" s="48"/>
      <c r="I34" s="48"/>
      <c r="J34" s="92"/>
      <c r="K34" s="70"/>
      <c r="L34" s="70">
        <v>10456</v>
      </c>
      <c r="M34" s="70">
        <v>10941</v>
      </c>
      <c r="N34" s="70">
        <v>10940</v>
      </c>
      <c r="O34" s="303"/>
      <c r="P34" s="70"/>
      <c r="Q34" s="70"/>
      <c r="R34" s="48"/>
      <c r="S34" s="48"/>
      <c r="T34" s="48"/>
      <c r="U34" s="48"/>
      <c r="V34" s="48"/>
      <c r="W34" s="48"/>
      <c r="X34" s="70">
        <f t="shared" si="6"/>
        <v>10456</v>
      </c>
      <c r="Y34" s="70">
        <f t="shared" si="3"/>
        <v>10941</v>
      </c>
      <c r="Z34" s="70">
        <f t="shared" si="4"/>
        <v>10940</v>
      </c>
      <c r="AA34" s="75"/>
      <c r="AB34" s="77"/>
      <c r="AC34" s="77"/>
      <c r="AD34" s="76"/>
      <c r="AE34" s="77"/>
      <c r="AF34" s="77"/>
      <c r="AG34" s="76"/>
      <c r="AH34" s="77"/>
      <c r="AI34" s="77"/>
      <c r="AJ34" s="76"/>
      <c r="AK34" s="77"/>
      <c r="AL34" s="77"/>
      <c r="AM34" s="76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</row>
    <row r="35" spans="1:99" ht="19.5" customHeight="1">
      <c r="A35" s="12" t="s">
        <v>326</v>
      </c>
      <c r="B35" s="298" t="s">
        <v>327</v>
      </c>
      <c r="C35" s="48"/>
      <c r="D35" s="48"/>
      <c r="E35" s="48"/>
      <c r="F35" s="48"/>
      <c r="G35" s="48"/>
      <c r="H35" s="48"/>
      <c r="I35" s="48"/>
      <c r="J35" s="92"/>
      <c r="K35" s="70"/>
      <c r="L35" s="70">
        <v>10327</v>
      </c>
      <c r="M35" s="70">
        <v>9843</v>
      </c>
      <c r="N35" s="70">
        <v>8796</v>
      </c>
      <c r="O35" s="303"/>
      <c r="P35" s="70"/>
      <c r="Q35" s="70"/>
      <c r="R35" s="48"/>
      <c r="S35" s="48"/>
      <c r="T35" s="48"/>
      <c r="U35" s="48"/>
      <c r="V35" s="48"/>
      <c r="W35" s="48"/>
      <c r="X35" s="70">
        <f t="shared" si="6"/>
        <v>10327</v>
      </c>
      <c r="Y35" s="70">
        <f t="shared" si="3"/>
        <v>9843</v>
      </c>
      <c r="Z35" s="70">
        <f t="shared" si="4"/>
        <v>8796</v>
      </c>
      <c r="AA35" s="75"/>
      <c r="AB35" s="77"/>
      <c r="AC35" s="77"/>
      <c r="AD35" s="76"/>
      <c r="AE35" s="77"/>
      <c r="AF35" s="77"/>
      <c r="AG35" s="76"/>
      <c r="AH35" s="77"/>
      <c r="AI35" s="77"/>
      <c r="AJ35" s="76"/>
      <c r="AK35" s="77"/>
      <c r="AL35" s="77"/>
      <c r="AM35" s="76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</row>
    <row r="36" spans="1:99" ht="19.5" customHeight="1">
      <c r="A36" s="12" t="s">
        <v>359</v>
      </c>
      <c r="B36" s="298" t="s">
        <v>360</v>
      </c>
      <c r="C36" s="48"/>
      <c r="D36" s="48"/>
      <c r="E36" s="48"/>
      <c r="F36" s="48"/>
      <c r="G36" s="48"/>
      <c r="H36" s="48"/>
      <c r="I36" s="48"/>
      <c r="J36" s="92"/>
      <c r="K36" s="70"/>
      <c r="L36" s="70"/>
      <c r="M36" s="70"/>
      <c r="N36" s="70"/>
      <c r="O36" s="303"/>
      <c r="P36" s="70">
        <v>134</v>
      </c>
      <c r="Q36" s="70">
        <v>134</v>
      </c>
      <c r="R36" s="48"/>
      <c r="S36" s="48"/>
      <c r="T36" s="48"/>
      <c r="U36" s="48"/>
      <c r="V36" s="48"/>
      <c r="W36" s="48"/>
      <c r="X36" s="70">
        <f t="shared" si="6"/>
        <v>0</v>
      </c>
      <c r="Y36" s="70">
        <f t="shared" si="3"/>
        <v>134</v>
      </c>
      <c r="Z36" s="70">
        <f t="shared" si="4"/>
        <v>134</v>
      </c>
      <c r="AA36" s="75"/>
      <c r="AB36" s="77"/>
      <c r="AC36" s="77"/>
      <c r="AD36" s="76"/>
      <c r="AE36" s="77"/>
      <c r="AF36" s="77"/>
      <c r="AG36" s="76"/>
      <c r="AH36" s="77"/>
      <c r="AI36" s="77"/>
      <c r="AJ36" s="76"/>
      <c r="AK36" s="77"/>
      <c r="AL36" s="77"/>
      <c r="AM36" s="76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</row>
    <row r="37" spans="1:99" ht="19.5" customHeight="1">
      <c r="A37" s="12" t="s">
        <v>361</v>
      </c>
      <c r="B37" s="298" t="s">
        <v>362</v>
      </c>
      <c r="C37" s="48"/>
      <c r="D37" s="48"/>
      <c r="E37" s="48"/>
      <c r="F37" s="48"/>
      <c r="G37" s="48"/>
      <c r="H37" s="48"/>
      <c r="I37" s="48"/>
      <c r="J37" s="92"/>
      <c r="K37" s="70"/>
      <c r="L37" s="70"/>
      <c r="M37" s="70"/>
      <c r="N37" s="70"/>
      <c r="O37" s="303"/>
      <c r="P37" s="70">
        <v>620</v>
      </c>
      <c r="Q37" s="70">
        <v>620</v>
      </c>
      <c r="R37" s="48"/>
      <c r="S37" s="48"/>
      <c r="T37" s="48"/>
      <c r="U37" s="48"/>
      <c r="V37" s="48"/>
      <c r="W37" s="48"/>
      <c r="X37" s="70">
        <f t="shared" si="6"/>
        <v>0</v>
      </c>
      <c r="Y37" s="70">
        <f t="shared" si="3"/>
        <v>620</v>
      </c>
      <c r="Z37" s="70">
        <f t="shared" si="4"/>
        <v>620</v>
      </c>
      <c r="AA37" s="75"/>
      <c r="AB37" s="77"/>
      <c r="AC37" s="77"/>
      <c r="AD37" s="76"/>
      <c r="AE37" s="77"/>
      <c r="AF37" s="77"/>
      <c r="AG37" s="76"/>
      <c r="AH37" s="77"/>
      <c r="AI37" s="77"/>
      <c r="AJ37" s="76"/>
      <c r="AK37" s="77"/>
      <c r="AL37" s="77"/>
      <c r="AM37" s="76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</row>
    <row r="38" spans="1:99" ht="19.5" customHeight="1">
      <c r="A38" s="12" t="s">
        <v>363</v>
      </c>
      <c r="B38" s="298" t="s">
        <v>364</v>
      </c>
      <c r="C38" s="48"/>
      <c r="D38" s="48"/>
      <c r="E38" s="48"/>
      <c r="F38" s="48"/>
      <c r="G38" s="48"/>
      <c r="H38" s="48"/>
      <c r="I38" s="48"/>
      <c r="J38" s="92"/>
      <c r="K38" s="70"/>
      <c r="L38" s="70"/>
      <c r="M38" s="70"/>
      <c r="N38" s="70"/>
      <c r="O38" s="303"/>
      <c r="P38" s="70">
        <v>71</v>
      </c>
      <c r="Q38" s="70">
        <v>71</v>
      </c>
      <c r="R38" s="48"/>
      <c r="S38" s="48"/>
      <c r="T38" s="48"/>
      <c r="U38" s="48"/>
      <c r="V38" s="48"/>
      <c r="W38" s="48"/>
      <c r="X38" s="70">
        <f t="shared" si="6"/>
        <v>0</v>
      </c>
      <c r="Y38" s="70">
        <f t="shared" si="3"/>
        <v>71</v>
      </c>
      <c r="Z38" s="70">
        <f t="shared" si="4"/>
        <v>71</v>
      </c>
      <c r="AA38" s="75"/>
      <c r="AB38" s="77"/>
      <c r="AC38" s="77"/>
      <c r="AD38" s="76"/>
      <c r="AE38" s="77"/>
      <c r="AF38" s="77"/>
      <c r="AG38" s="76"/>
      <c r="AH38" s="77"/>
      <c r="AI38" s="77"/>
      <c r="AJ38" s="76"/>
      <c r="AK38" s="77"/>
      <c r="AL38" s="77"/>
      <c r="AM38" s="76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</row>
    <row r="39" spans="1:39" ht="19.5" customHeight="1">
      <c r="A39" s="12" t="s">
        <v>328</v>
      </c>
      <c r="B39" s="298" t="s">
        <v>329</v>
      </c>
      <c r="C39" s="48"/>
      <c r="D39" s="48"/>
      <c r="E39" s="48"/>
      <c r="F39" s="48"/>
      <c r="G39" s="48"/>
      <c r="H39" s="48"/>
      <c r="I39" s="48"/>
      <c r="J39" s="92">
        <v>9117</v>
      </c>
      <c r="K39" s="70">
        <v>9117</v>
      </c>
      <c r="L39" s="70">
        <v>23393</v>
      </c>
      <c r="M39" s="70">
        <v>19471</v>
      </c>
      <c r="N39" s="70">
        <v>14749</v>
      </c>
      <c r="O39" s="303"/>
      <c r="P39" s="70">
        <v>600</v>
      </c>
      <c r="Q39" s="70">
        <v>600</v>
      </c>
      <c r="R39" s="48"/>
      <c r="S39" s="48"/>
      <c r="T39" s="48"/>
      <c r="U39" s="48"/>
      <c r="V39" s="48"/>
      <c r="W39" s="48"/>
      <c r="X39" s="70">
        <f t="shared" si="6"/>
        <v>23393</v>
      </c>
      <c r="Y39" s="70">
        <f t="shared" si="3"/>
        <v>29188</v>
      </c>
      <c r="Z39" s="70">
        <f t="shared" si="4"/>
        <v>24466</v>
      </c>
      <c r="AA39" s="75"/>
      <c r="AB39" s="77"/>
      <c r="AC39" s="77"/>
      <c r="AD39" s="76"/>
      <c r="AE39" s="77"/>
      <c r="AF39" s="77"/>
      <c r="AG39" s="76"/>
      <c r="AH39" s="77"/>
      <c r="AI39" s="77"/>
      <c r="AJ39" s="76"/>
      <c r="AK39" s="77"/>
      <c r="AL39" s="77"/>
      <c r="AM39" s="76"/>
    </row>
    <row r="40" spans="1:39" s="55" customFormat="1" ht="19.5" customHeight="1">
      <c r="A40" s="293"/>
      <c r="B40" s="299" t="s">
        <v>53</v>
      </c>
      <c r="C40" s="53">
        <f>SUM(C19:C39)</f>
        <v>4598</v>
      </c>
      <c r="D40" s="53">
        <f aca="true" t="shared" si="7" ref="D40:Z40">SUM(D19:D39)</f>
        <v>5083</v>
      </c>
      <c r="E40" s="53">
        <f t="shared" si="7"/>
        <v>5083</v>
      </c>
      <c r="F40" s="53">
        <f t="shared" si="7"/>
        <v>1192</v>
      </c>
      <c r="G40" s="53">
        <f t="shared" si="7"/>
        <v>1248</v>
      </c>
      <c r="H40" s="53">
        <f t="shared" si="7"/>
        <v>1315</v>
      </c>
      <c r="I40" s="53">
        <f t="shared" si="7"/>
        <v>29947</v>
      </c>
      <c r="J40" s="53">
        <f t="shared" si="7"/>
        <v>39795</v>
      </c>
      <c r="K40" s="53">
        <f t="shared" si="7"/>
        <v>39400</v>
      </c>
      <c r="L40" s="53">
        <f t="shared" si="7"/>
        <v>44421</v>
      </c>
      <c r="M40" s="53">
        <f t="shared" si="7"/>
        <v>50667</v>
      </c>
      <c r="N40" s="53">
        <f t="shared" si="7"/>
        <v>41679</v>
      </c>
      <c r="O40" s="53">
        <f t="shared" si="7"/>
        <v>151311</v>
      </c>
      <c r="P40" s="53">
        <f t="shared" si="7"/>
        <v>165946</v>
      </c>
      <c r="Q40" s="53">
        <f t="shared" si="7"/>
        <v>155326</v>
      </c>
      <c r="R40" s="53">
        <f t="shared" si="7"/>
        <v>0</v>
      </c>
      <c r="S40" s="53">
        <f t="shared" si="7"/>
        <v>33</v>
      </c>
      <c r="T40" s="53">
        <f t="shared" si="7"/>
        <v>33</v>
      </c>
      <c r="U40" s="53">
        <f t="shared" si="7"/>
        <v>0</v>
      </c>
      <c r="V40" s="53">
        <f t="shared" si="7"/>
        <v>19733</v>
      </c>
      <c r="W40" s="53">
        <f t="shared" si="7"/>
        <v>19733</v>
      </c>
      <c r="X40" s="53">
        <f t="shared" si="7"/>
        <v>231469</v>
      </c>
      <c r="Y40" s="53">
        <f t="shared" si="7"/>
        <v>282505</v>
      </c>
      <c r="Z40" s="53">
        <f t="shared" si="7"/>
        <v>262569</v>
      </c>
      <c r="AA40" s="86"/>
      <c r="AB40" s="80"/>
      <c r="AC40" s="80"/>
      <c r="AD40" s="85"/>
      <c r="AE40" s="80"/>
      <c r="AF40" s="80"/>
      <c r="AG40" s="85"/>
      <c r="AH40" s="80"/>
      <c r="AI40" s="80"/>
      <c r="AJ40" s="85"/>
      <c r="AK40" s="80"/>
      <c r="AL40" s="80"/>
      <c r="AM40" s="85"/>
    </row>
    <row r="41" spans="1:39" ht="19.5" customHeight="1">
      <c r="A41" s="12"/>
      <c r="B41" s="297" t="s">
        <v>54</v>
      </c>
      <c r="C41" s="48"/>
      <c r="D41" s="48"/>
      <c r="E41" s="48"/>
      <c r="F41" s="48"/>
      <c r="G41" s="48"/>
      <c r="H41" s="48"/>
      <c r="I41" s="48"/>
      <c r="J41" s="92"/>
      <c r="K41" s="70"/>
      <c r="L41" s="70"/>
      <c r="M41" s="70"/>
      <c r="N41" s="70"/>
      <c r="O41" s="303"/>
      <c r="P41" s="70"/>
      <c r="Q41" s="70"/>
      <c r="R41" s="48"/>
      <c r="S41" s="48"/>
      <c r="T41" s="48"/>
      <c r="U41" s="48"/>
      <c r="V41" s="48"/>
      <c r="W41" s="48"/>
      <c r="X41" s="70"/>
      <c r="Y41" s="70"/>
      <c r="Z41" s="70"/>
      <c r="AA41" s="75"/>
      <c r="AB41" s="77"/>
      <c r="AC41" s="77"/>
      <c r="AD41" s="76"/>
      <c r="AE41" s="77"/>
      <c r="AF41" s="77"/>
      <c r="AG41" s="76"/>
      <c r="AH41" s="77"/>
      <c r="AI41" s="77"/>
      <c r="AJ41" s="76"/>
      <c r="AK41" s="77"/>
      <c r="AL41" s="77"/>
      <c r="AM41" s="76"/>
    </row>
    <row r="42" spans="1:39" ht="19.5" customHeight="1">
      <c r="A42" s="12" t="s">
        <v>314</v>
      </c>
      <c r="B42" s="298" t="s">
        <v>145</v>
      </c>
      <c r="C42" s="48"/>
      <c r="D42" s="48"/>
      <c r="E42" s="48"/>
      <c r="F42" s="48"/>
      <c r="G42" s="48"/>
      <c r="H42" s="48"/>
      <c r="I42" s="48">
        <v>762</v>
      </c>
      <c r="J42" s="92">
        <v>762</v>
      </c>
      <c r="K42" s="70">
        <v>537</v>
      </c>
      <c r="L42" s="70"/>
      <c r="M42" s="70"/>
      <c r="N42" s="70"/>
      <c r="O42" s="303"/>
      <c r="P42" s="70"/>
      <c r="Q42" s="70"/>
      <c r="R42" s="48"/>
      <c r="S42" s="48"/>
      <c r="T42" s="48"/>
      <c r="U42" s="48"/>
      <c r="V42" s="48"/>
      <c r="W42" s="48"/>
      <c r="X42" s="70">
        <f aca="true" t="shared" si="8" ref="X42:X47">C42+F42+I42+O42+R42+U42+L42</f>
        <v>762</v>
      </c>
      <c r="Y42" s="70">
        <f t="shared" si="3"/>
        <v>762</v>
      </c>
      <c r="Z42" s="70">
        <f t="shared" si="4"/>
        <v>537</v>
      </c>
      <c r="AA42" s="75"/>
      <c r="AB42" s="77"/>
      <c r="AC42" s="77"/>
      <c r="AD42" s="76"/>
      <c r="AE42" s="77"/>
      <c r="AF42" s="77"/>
      <c r="AG42" s="76"/>
      <c r="AH42" s="77"/>
      <c r="AI42" s="77"/>
      <c r="AJ42" s="76"/>
      <c r="AK42" s="77"/>
      <c r="AL42" s="77"/>
      <c r="AM42" s="76"/>
    </row>
    <row r="43" spans="1:39" ht="19.5" customHeight="1">
      <c r="A43" s="12" t="s">
        <v>538</v>
      </c>
      <c r="B43" s="298" t="s">
        <v>539</v>
      </c>
      <c r="C43" s="48"/>
      <c r="D43" s="48"/>
      <c r="E43" s="48"/>
      <c r="F43" s="48"/>
      <c r="G43" s="48"/>
      <c r="H43" s="48"/>
      <c r="I43" s="48"/>
      <c r="J43" s="92">
        <v>203</v>
      </c>
      <c r="K43" s="70">
        <v>203</v>
      </c>
      <c r="L43" s="70"/>
      <c r="M43" s="70"/>
      <c r="N43" s="70"/>
      <c r="O43" s="303"/>
      <c r="P43" s="70"/>
      <c r="Q43" s="70"/>
      <c r="R43" s="48"/>
      <c r="S43" s="48"/>
      <c r="T43" s="48"/>
      <c r="U43" s="48"/>
      <c r="V43" s="48"/>
      <c r="W43" s="48"/>
      <c r="X43" s="70">
        <f t="shared" si="8"/>
        <v>0</v>
      </c>
      <c r="Y43" s="70">
        <f t="shared" si="3"/>
        <v>203</v>
      </c>
      <c r="Z43" s="70">
        <f t="shared" si="4"/>
        <v>203</v>
      </c>
      <c r="AA43" s="75"/>
      <c r="AB43" s="77"/>
      <c r="AC43" s="77"/>
      <c r="AD43" s="76"/>
      <c r="AE43" s="77"/>
      <c r="AF43" s="77"/>
      <c r="AG43" s="76"/>
      <c r="AH43" s="77"/>
      <c r="AI43" s="77"/>
      <c r="AJ43" s="76"/>
      <c r="AK43" s="77"/>
      <c r="AL43" s="77"/>
      <c r="AM43" s="76"/>
    </row>
    <row r="44" spans="1:39" ht="19.5" customHeight="1">
      <c r="A44" s="12" t="s">
        <v>294</v>
      </c>
      <c r="B44" s="298" t="s">
        <v>295</v>
      </c>
      <c r="C44" s="48"/>
      <c r="D44" s="48"/>
      <c r="E44" s="48"/>
      <c r="F44" s="48"/>
      <c r="G44" s="48"/>
      <c r="H44" s="48"/>
      <c r="I44" s="48">
        <v>762</v>
      </c>
      <c r="J44" s="92">
        <v>952</v>
      </c>
      <c r="K44" s="70">
        <v>952</v>
      </c>
      <c r="L44" s="70"/>
      <c r="M44" s="70"/>
      <c r="N44" s="70"/>
      <c r="O44" s="303"/>
      <c r="P44" s="70">
        <v>25</v>
      </c>
      <c r="Q44" s="70">
        <v>25</v>
      </c>
      <c r="R44" s="48"/>
      <c r="S44" s="48"/>
      <c r="T44" s="48"/>
      <c r="U44" s="48"/>
      <c r="V44" s="48"/>
      <c r="W44" s="48"/>
      <c r="X44" s="70">
        <f t="shared" si="8"/>
        <v>762</v>
      </c>
      <c r="Y44" s="70">
        <f t="shared" si="3"/>
        <v>977</v>
      </c>
      <c r="Z44" s="70">
        <f t="shared" si="4"/>
        <v>977</v>
      </c>
      <c r="AA44" s="83"/>
      <c r="AB44" s="77"/>
      <c r="AC44" s="77"/>
      <c r="AD44" s="76"/>
      <c r="AE44" s="77"/>
      <c r="AF44" s="77"/>
      <c r="AG44" s="76"/>
      <c r="AH44" s="77"/>
      <c r="AI44" s="77"/>
      <c r="AJ44" s="76"/>
      <c r="AK44" s="77"/>
      <c r="AL44" s="77"/>
      <c r="AM44" s="76"/>
    </row>
    <row r="45" spans="1:39" ht="19.5" customHeight="1">
      <c r="A45" s="12" t="s">
        <v>324</v>
      </c>
      <c r="B45" s="298" t="s">
        <v>325</v>
      </c>
      <c r="C45" s="48"/>
      <c r="D45" s="48"/>
      <c r="E45" s="48"/>
      <c r="F45" s="48"/>
      <c r="G45" s="48"/>
      <c r="H45" s="48"/>
      <c r="I45" s="48">
        <v>1270</v>
      </c>
      <c r="J45" s="92">
        <v>1270</v>
      </c>
      <c r="K45" s="70">
        <v>1159</v>
      </c>
      <c r="L45" s="70"/>
      <c r="M45" s="70"/>
      <c r="N45" s="70"/>
      <c r="O45" s="303"/>
      <c r="P45" s="70"/>
      <c r="Q45" s="70"/>
      <c r="R45" s="48"/>
      <c r="S45" s="48"/>
      <c r="T45" s="48"/>
      <c r="U45" s="48"/>
      <c r="V45" s="48"/>
      <c r="W45" s="48"/>
      <c r="X45" s="70">
        <f t="shared" si="8"/>
        <v>1270</v>
      </c>
      <c r="Y45" s="70">
        <f t="shared" si="3"/>
        <v>1270</v>
      </c>
      <c r="Z45" s="70">
        <f t="shared" si="4"/>
        <v>1159</v>
      </c>
      <c r="AA45" s="83"/>
      <c r="AB45" s="77"/>
      <c r="AC45" s="77"/>
      <c r="AD45" s="76"/>
      <c r="AE45" s="77"/>
      <c r="AF45" s="77"/>
      <c r="AG45" s="76"/>
      <c r="AH45" s="77"/>
      <c r="AI45" s="77"/>
      <c r="AJ45" s="76"/>
      <c r="AK45" s="77"/>
      <c r="AL45" s="77"/>
      <c r="AM45" s="76"/>
    </row>
    <row r="46" spans="1:39" ht="19.5" customHeight="1">
      <c r="A46" s="12" t="s">
        <v>305</v>
      </c>
      <c r="B46" s="298" t="s">
        <v>306</v>
      </c>
      <c r="C46" s="48"/>
      <c r="D46" s="48"/>
      <c r="E46" s="48"/>
      <c r="F46" s="48"/>
      <c r="G46" s="48"/>
      <c r="H46" s="48"/>
      <c r="I46" s="48"/>
      <c r="J46" s="92">
        <v>5536</v>
      </c>
      <c r="K46" s="70">
        <v>5536</v>
      </c>
      <c r="L46" s="70"/>
      <c r="M46" s="70"/>
      <c r="N46" s="70"/>
      <c r="O46" s="303"/>
      <c r="P46" s="70"/>
      <c r="Q46" s="70"/>
      <c r="R46" s="48"/>
      <c r="S46" s="48">
        <v>317</v>
      </c>
      <c r="T46" s="48">
        <v>317</v>
      </c>
      <c r="U46" s="48"/>
      <c r="V46" s="48"/>
      <c r="W46" s="48"/>
      <c r="X46" s="70">
        <f t="shared" si="8"/>
        <v>0</v>
      </c>
      <c r="Y46" s="70">
        <f t="shared" si="3"/>
        <v>5853</v>
      </c>
      <c r="Z46" s="70">
        <f t="shared" si="4"/>
        <v>5853</v>
      </c>
      <c r="AA46" s="83"/>
      <c r="AB46" s="77"/>
      <c r="AC46" s="77"/>
      <c r="AD46" s="76"/>
      <c r="AE46" s="77"/>
      <c r="AF46" s="77"/>
      <c r="AG46" s="76"/>
      <c r="AH46" s="77"/>
      <c r="AI46" s="77"/>
      <c r="AJ46" s="76"/>
      <c r="AK46" s="77"/>
      <c r="AL46" s="77"/>
      <c r="AM46" s="76"/>
    </row>
    <row r="47" spans="1:39" ht="19.5" customHeight="1">
      <c r="A47" s="293"/>
      <c r="B47" s="299" t="s">
        <v>55</v>
      </c>
      <c r="C47" s="53">
        <f>C42+C44+C45+C46+C43</f>
        <v>0</v>
      </c>
      <c r="D47" s="53">
        <f aca="true" t="shared" si="9" ref="D47:Y47">D42+D44+D45+D46+D43</f>
        <v>0</v>
      </c>
      <c r="E47" s="53">
        <f t="shared" si="9"/>
        <v>0</v>
      </c>
      <c r="F47" s="53">
        <f t="shared" si="9"/>
        <v>0</v>
      </c>
      <c r="G47" s="53">
        <f t="shared" si="9"/>
        <v>0</v>
      </c>
      <c r="H47" s="53">
        <f t="shared" si="9"/>
        <v>0</v>
      </c>
      <c r="I47" s="53">
        <f t="shared" si="9"/>
        <v>2794</v>
      </c>
      <c r="J47" s="53">
        <f t="shared" si="9"/>
        <v>8723</v>
      </c>
      <c r="K47" s="53">
        <f t="shared" si="9"/>
        <v>8387</v>
      </c>
      <c r="L47" s="53">
        <f t="shared" si="9"/>
        <v>0</v>
      </c>
      <c r="M47" s="53">
        <f t="shared" si="9"/>
        <v>0</v>
      </c>
      <c r="N47" s="53">
        <f t="shared" si="9"/>
        <v>0</v>
      </c>
      <c r="O47" s="53">
        <f t="shared" si="9"/>
        <v>0</v>
      </c>
      <c r="P47" s="53">
        <f t="shared" si="9"/>
        <v>25</v>
      </c>
      <c r="Q47" s="53">
        <f t="shared" si="9"/>
        <v>25</v>
      </c>
      <c r="R47" s="53">
        <f t="shared" si="9"/>
        <v>0</v>
      </c>
      <c r="S47" s="53">
        <f t="shared" si="9"/>
        <v>317</v>
      </c>
      <c r="T47" s="53">
        <f t="shared" si="9"/>
        <v>317</v>
      </c>
      <c r="U47" s="53">
        <f t="shared" si="9"/>
        <v>0</v>
      </c>
      <c r="V47" s="53">
        <f t="shared" si="9"/>
        <v>0</v>
      </c>
      <c r="W47" s="53">
        <f t="shared" si="9"/>
        <v>0</v>
      </c>
      <c r="X47" s="78">
        <f t="shared" si="8"/>
        <v>2794</v>
      </c>
      <c r="Y47" s="53">
        <f t="shared" si="9"/>
        <v>9065</v>
      </c>
      <c r="Z47" s="78">
        <f t="shared" si="4"/>
        <v>8729</v>
      </c>
      <c r="AA47" s="83"/>
      <c r="AB47" s="77"/>
      <c r="AC47" s="77"/>
      <c r="AD47" s="76"/>
      <c r="AE47" s="77"/>
      <c r="AF47" s="77"/>
      <c r="AG47" s="76"/>
      <c r="AH47" s="77"/>
      <c r="AI47" s="77"/>
      <c r="AJ47" s="76"/>
      <c r="AK47" s="77"/>
      <c r="AL47" s="77"/>
      <c r="AM47" s="76"/>
    </row>
    <row r="48" spans="1:39" ht="19.5" customHeight="1">
      <c r="A48" s="88"/>
      <c r="B48" s="89" t="s">
        <v>56</v>
      </c>
      <c r="C48" s="84">
        <f aca="true" t="shared" si="10" ref="C48:Z48">C47+C40+C17+C8</f>
        <v>69727</v>
      </c>
      <c r="D48" s="84">
        <f t="shared" si="10"/>
        <v>105759</v>
      </c>
      <c r="E48" s="84">
        <f t="shared" si="10"/>
        <v>102727</v>
      </c>
      <c r="F48" s="84">
        <f t="shared" si="10"/>
        <v>13880</v>
      </c>
      <c r="G48" s="84">
        <f t="shared" si="10"/>
        <v>19182</v>
      </c>
      <c r="H48" s="84">
        <f t="shared" si="10"/>
        <v>18506</v>
      </c>
      <c r="I48" s="84">
        <f t="shared" si="10"/>
        <v>96211</v>
      </c>
      <c r="J48" s="84">
        <f t="shared" si="10"/>
        <v>117564</v>
      </c>
      <c r="K48" s="84">
        <f t="shared" si="10"/>
        <v>109584</v>
      </c>
      <c r="L48" s="84">
        <f t="shared" si="10"/>
        <v>44421</v>
      </c>
      <c r="M48" s="84">
        <f t="shared" si="10"/>
        <v>50667</v>
      </c>
      <c r="N48" s="84">
        <f t="shared" si="10"/>
        <v>41679</v>
      </c>
      <c r="O48" s="84">
        <f t="shared" si="10"/>
        <v>157996</v>
      </c>
      <c r="P48" s="84">
        <f t="shared" si="10"/>
        <v>175711</v>
      </c>
      <c r="Q48" s="84">
        <f t="shared" si="10"/>
        <v>164770</v>
      </c>
      <c r="R48" s="84">
        <f t="shared" si="10"/>
        <v>8200</v>
      </c>
      <c r="S48" s="84">
        <f t="shared" si="10"/>
        <v>29296</v>
      </c>
      <c r="T48" s="84">
        <f t="shared" si="10"/>
        <v>29294</v>
      </c>
      <c r="U48" s="84">
        <f t="shared" si="10"/>
        <v>66630</v>
      </c>
      <c r="V48" s="84">
        <f t="shared" si="10"/>
        <v>118445</v>
      </c>
      <c r="W48" s="84">
        <f t="shared" si="10"/>
        <v>115232</v>
      </c>
      <c r="X48" s="84">
        <f>X47+X40+X17+X8</f>
        <v>457065</v>
      </c>
      <c r="Y48" s="84">
        <f t="shared" si="10"/>
        <v>616624</v>
      </c>
      <c r="Z48" s="84">
        <f t="shared" si="10"/>
        <v>581792</v>
      </c>
      <c r="AA48" s="86"/>
      <c r="AB48" s="87"/>
      <c r="AC48" s="87"/>
      <c r="AD48" s="76"/>
      <c r="AE48" s="80"/>
      <c r="AF48" s="80"/>
      <c r="AG48" s="76"/>
      <c r="AH48" s="80"/>
      <c r="AI48" s="80"/>
      <c r="AJ48" s="76"/>
      <c r="AK48" s="80"/>
      <c r="AL48" s="80"/>
      <c r="AM48" s="76"/>
    </row>
    <row r="49" spans="3:26" ht="13.5" customHeight="1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W49" s="58"/>
      <c r="X49" s="58"/>
      <c r="Y49" s="90"/>
      <c r="Z49" s="58"/>
    </row>
    <row r="50" ht="13.5" customHeight="1"/>
    <row r="51" ht="13.5" customHeight="1"/>
    <row r="52" ht="13.5" customHeight="1"/>
    <row r="53" ht="13.5" customHeight="1"/>
  </sheetData>
  <sheetProtection selectLockedCells="1" selectUnlockedCells="1"/>
  <mergeCells count="12">
    <mergeCell ref="U2:W2"/>
    <mergeCell ref="X2:Z2"/>
    <mergeCell ref="AH2:AJ2"/>
    <mergeCell ref="AK2:AM2"/>
    <mergeCell ref="AB2:AD2"/>
    <mergeCell ref="AE2:AG2"/>
    <mergeCell ref="C2:E2"/>
    <mergeCell ref="F2:H2"/>
    <mergeCell ref="I2:K2"/>
    <mergeCell ref="L2:N2"/>
    <mergeCell ref="O2:Q2"/>
    <mergeCell ref="R2:T2"/>
  </mergeCells>
  <printOptions horizontalCentered="1"/>
  <pageMargins left="0.25" right="0.49375" top="0.89" bottom="0.2" header="0.25" footer="0.23"/>
  <pageSetup horizontalDpi="300" verticalDpi="300" orientation="landscape" paperSize="9" scale="50" r:id="rId1"/>
  <headerFooter alignWithMargins="0">
    <oddHeader>&amp;C&amp;"Garamond,Félkövér"&amp;12 /2016. (    ) számú zárszámadási rendelethez
Zalakomár Nagyközség Önkormányzat
 kiadási előirányzatainak teljesítése kormányzati funkciónként
2015. évben&amp;R&amp;8&amp;A
&amp;P.oldal
ezer Ft-ban</oddHeader>
  </headerFooter>
  <colBreaks count="1" manualBreakCount="1"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68" zoomScaleNormal="68" zoomScaleSheetLayoutView="56" zoomScalePageLayoutView="0" workbookViewId="0" topLeftCell="A21">
      <selection activeCell="F30" sqref="F30"/>
    </sheetView>
  </sheetViews>
  <sheetFormatPr defaultColWidth="11.375" defaultRowHeight="12.75"/>
  <cols>
    <col min="1" max="1" width="5.75390625" style="105" customWidth="1"/>
    <col min="2" max="2" width="65.375" style="106" customWidth="1"/>
    <col min="3" max="3" width="13.00390625" style="94" customWidth="1"/>
    <col min="4" max="4" width="12.375" style="94" customWidth="1"/>
    <col min="5" max="5" width="11.375" style="103" customWidth="1"/>
    <col min="6" max="6" width="11.375" style="512" customWidth="1"/>
    <col min="7" max="16384" width="11.375" style="94" customWidth="1"/>
  </cols>
  <sheetData>
    <row r="1" spans="1:6" s="93" customFormat="1" ht="24.75" customHeight="1">
      <c r="A1" s="576" t="s">
        <v>137</v>
      </c>
      <c r="B1" s="576" t="s">
        <v>8</v>
      </c>
      <c r="C1" s="576" t="s">
        <v>504</v>
      </c>
      <c r="D1" s="576" t="s">
        <v>505</v>
      </c>
      <c r="E1" s="574" t="s">
        <v>506</v>
      </c>
      <c r="F1" s="575" t="s">
        <v>30</v>
      </c>
    </row>
    <row r="2" spans="1:6" s="93" customFormat="1" ht="24.75" customHeight="1">
      <c r="A2" s="576"/>
      <c r="B2" s="576"/>
      <c r="C2" s="576"/>
      <c r="D2" s="576"/>
      <c r="E2" s="574"/>
      <c r="F2" s="575"/>
    </row>
    <row r="3" spans="1:6" ht="21" customHeight="1">
      <c r="A3" s="95" t="s">
        <v>24</v>
      </c>
      <c r="B3" s="96" t="s">
        <v>234</v>
      </c>
      <c r="C3" s="305"/>
      <c r="D3" s="101">
        <v>4847</v>
      </c>
      <c r="E3" s="101">
        <v>4451</v>
      </c>
      <c r="F3" s="510">
        <f>E3/D3</f>
        <v>0.9182999793686817</v>
      </c>
    </row>
    <row r="4" spans="1:6" ht="21" customHeight="1">
      <c r="A4" s="95" t="s">
        <v>14</v>
      </c>
      <c r="B4" s="96" t="s">
        <v>238</v>
      </c>
      <c r="C4" s="97"/>
      <c r="D4" s="97"/>
      <c r="E4" s="98"/>
      <c r="F4" s="510"/>
    </row>
    <row r="5" spans="1:6" ht="21" customHeight="1">
      <c r="A5" s="304"/>
      <c r="B5" s="102" t="s">
        <v>365</v>
      </c>
      <c r="C5" s="98">
        <v>7500</v>
      </c>
      <c r="D5" s="98">
        <v>8861</v>
      </c>
      <c r="E5" s="98">
        <v>7583</v>
      </c>
      <c r="F5" s="511">
        <f aca="true" t="shared" si="0" ref="F5:F44">E5/D5</f>
        <v>0.8557724861753753</v>
      </c>
    </row>
    <row r="6" spans="1:6" ht="21" customHeight="1">
      <c r="A6" s="99"/>
      <c r="B6" s="100" t="s">
        <v>3</v>
      </c>
      <c r="C6" s="98">
        <v>3000</v>
      </c>
      <c r="D6" s="98">
        <v>3000</v>
      </c>
      <c r="E6" s="98">
        <v>3075</v>
      </c>
      <c r="F6" s="511">
        <f t="shared" si="0"/>
        <v>1.025</v>
      </c>
    </row>
    <row r="7" spans="1:6" ht="21" customHeight="1">
      <c r="A7" s="95"/>
      <c r="B7" s="100" t="s">
        <v>366</v>
      </c>
      <c r="C7" s="98">
        <v>300</v>
      </c>
      <c r="D7" s="98">
        <v>309</v>
      </c>
      <c r="E7" s="98">
        <v>309</v>
      </c>
      <c r="F7" s="511">
        <f t="shared" si="0"/>
        <v>1</v>
      </c>
    </row>
    <row r="8" spans="1:6" ht="21" customHeight="1">
      <c r="A8" s="95"/>
      <c r="B8" s="100" t="s">
        <v>509</v>
      </c>
      <c r="C8" s="98"/>
      <c r="D8" s="98">
        <v>9500</v>
      </c>
      <c r="E8" s="98">
        <v>9465</v>
      </c>
      <c r="F8" s="511">
        <f t="shared" si="0"/>
        <v>0.9963157894736843</v>
      </c>
    </row>
    <row r="9" spans="1:6" ht="21" customHeight="1">
      <c r="A9" s="95"/>
      <c r="B9" s="100" t="s">
        <v>510</v>
      </c>
      <c r="C9" s="98"/>
      <c r="D9" s="98">
        <v>115</v>
      </c>
      <c r="E9" s="98">
        <v>115</v>
      </c>
      <c r="F9" s="511">
        <f t="shared" si="0"/>
        <v>1</v>
      </c>
    </row>
    <row r="10" spans="1:6" ht="21.75" customHeight="1">
      <c r="A10" s="95"/>
      <c r="B10" s="96" t="s">
        <v>507</v>
      </c>
      <c r="C10" s="101">
        <f>SUM(C5:C9)</f>
        <v>10800</v>
      </c>
      <c r="D10" s="101">
        <f>SUM(D5:D9)</f>
        <v>21785</v>
      </c>
      <c r="E10" s="101">
        <f>SUM(E5:E9)</f>
        <v>20547</v>
      </c>
      <c r="F10" s="510">
        <f t="shared" si="0"/>
        <v>0.9431719072756484</v>
      </c>
    </row>
    <row r="11" spans="1:6" ht="40.5" customHeight="1">
      <c r="A11" s="95" t="s">
        <v>15</v>
      </c>
      <c r="B11" s="290" t="s">
        <v>288</v>
      </c>
      <c r="C11" s="98"/>
      <c r="D11" s="98"/>
      <c r="E11" s="98"/>
      <c r="F11" s="510"/>
    </row>
    <row r="12" spans="1:6" ht="21" customHeight="1">
      <c r="A12" s="95"/>
      <c r="B12" s="102" t="s">
        <v>368</v>
      </c>
      <c r="C12" s="98"/>
      <c r="D12" s="98">
        <v>600</v>
      </c>
      <c r="E12" s="98">
        <v>600</v>
      </c>
      <c r="F12" s="511">
        <f t="shared" si="0"/>
        <v>1</v>
      </c>
    </row>
    <row r="13" spans="1:6" ht="21" customHeight="1">
      <c r="A13" s="95" t="s">
        <v>17</v>
      </c>
      <c r="B13" s="96" t="s">
        <v>236</v>
      </c>
      <c r="C13" s="98"/>
      <c r="D13" s="98"/>
      <c r="E13" s="98"/>
      <c r="F13" s="510"/>
    </row>
    <row r="14" spans="1:6" ht="21" customHeight="1">
      <c r="A14" s="99"/>
      <c r="B14" s="100" t="s">
        <v>63</v>
      </c>
      <c r="C14" s="98">
        <v>2000</v>
      </c>
      <c r="D14" s="98">
        <v>3097</v>
      </c>
      <c r="E14" s="98">
        <v>3097</v>
      </c>
      <c r="F14" s="511">
        <f t="shared" si="0"/>
        <v>1</v>
      </c>
    </row>
    <row r="15" spans="1:6" ht="21" customHeight="1">
      <c r="A15" s="95"/>
      <c r="B15" s="100" t="s">
        <v>164</v>
      </c>
      <c r="C15" s="98">
        <v>400</v>
      </c>
      <c r="D15" s="98">
        <v>400</v>
      </c>
      <c r="E15" s="98">
        <v>400</v>
      </c>
      <c r="F15" s="511">
        <f t="shared" si="0"/>
        <v>1</v>
      </c>
    </row>
    <row r="16" spans="1:6" ht="21" customHeight="1">
      <c r="A16" s="95"/>
      <c r="B16" s="102" t="s">
        <v>165</v>
      </c>
      <c r="C16" s="98">
        <v>2651</v>
      </c>
      <c r="D16" s="98">
        <v>2870</v>
      </c>
      <c r="E16" s="98">
        <v>2870</v>
      </c>
      <c r="F16" s="511">
        <f t="shared" si="0"/>
        <v>1</v>
      </c>
    </row>
    <row r="17" spans="1:6" ht="21" customHeight="1">
      <c r="A17" s="95"/>
      <c r="B17" s="102" t="s">
        <v>166</v>
      </c>
      <c r="C17" s="98">
        <v>22560</v>
      </c>
      <c r="D17" s="98">
        <v>22560</v>
      </c>
      <c r="E17" s="98">
        <v>22560</v>
      </c>
      <c r="F17" s="511">
        <f t="shared" si="0"/>
        <v>1</v>
      </c>
    </row>
    <row r="18" spans="1:7" ht="21" customHeight="1">
      <c r="A18" s="95"/>
      <c r="B18" s="102" t="s">
        <v>167</v>
      </c>
      <c r="C18" s="98">
        <v>118630</v>
      </c>
      <c r="D18" s="98">
        <v>118279</v>
      </c>
      <c r="E18" s="98">
        <v>109013</v>
      </c>
      <c r="F18" s="511">
        <f t="shared" si="0"/>
        <v>0.9216598043608756</v>
      </c>
      <c r="G18" s="103"/>
    </row>
    <row r="19" spans="1:7" ht="21" customHeight="1">
      <c r="A19" s="95"/>
      <c r="B19" s="102" t="s">
        <v>175</v>
      </c>
      <c r="C19" s="98"/>
      <c r="D19" s="98"/>
      <c r="E19" s="98"/>
      <c r="F19" s="510"/>
      <c r="G19" s="103"/>
    </row>
    <row r="20" spans="1:7" ht="21" customHeight="1">
      <c r="A20" s="95"/>
      <c r="B20" s="102" t="s">
        <v>367</v>
      </c>
      <c r="C20" s="98"/>
      <c r="D20" s="98">
        <v>155</v>
      </c>
      <c r="E20" s="98">
        <v>154</v>
      </c>
      <c r="F20" s="511">
        <f t="shared" si="0"/>
        <v>0.9935483870967742</v>
      </c>
      <c r="G20" s="103"/>
    </row>
    <row r="21" spans="1:7" ht="21" customHeight="1">
      <c r="A21" s="95"/>
      <c r="B21" s="102" t="s">
        <v>511</v>
      </c>
      <c r="C21" s="98">
        <v>200</v>
      </c>
      <c r="D21" s="98">
        <v>305</v>
      </c>
      <c r="E21" s="98">
        <v>305</v>
      </c>
      <c r="F21" s="511">
        <f t="shared" si="0"/>
        <v>1</v>
      </c>
      <c r="G21" s="103"/>
    </row>
    <row r="22" spans="1:7" ht="21" customHeight="1">
      <c r="A22" s="95"/>
      <c r="B22" s="478" t="s">
        <v>512</v>
      </c>
      <c r="C22" s="98"/>
      <c r="D22" s="98">
        <v>3</v>
      </c>
      <c r="E22" s="98">
        <v>3</v>
      </c>
      <c r="F22" s="511">
        <f t="shared" si="0"/>
        <v>1</v>
      </c>
      <c r="G22" s="103"/>
    </row>
    <row r="23" spans="1:7" ht="21" customHeight="1">
      <c r="A23" s="95"/>
      <c r="B23" s="478" t="s">
        <v>513</v>
      </c>
      <c r="C23" s="98">
        <v>755</v>
      </c>
      <c r="D23" s="98">
        <v>755</v>
      </c>
      <c r="E23" s="98">
        <v>715</v>
      </c>
      <c r="F23" s="511">
        <f t="shared" si="0"/>
        <v>0.9470198675496688</v>
      </c>
      <c r="G23" s="103"/>
    </row>
    <row r="24" spans="1:7" ht="21" customHeight="1">
      <c r="A24" s="95"/>
      <c r="B24" s="478" t="s">
        <v>514</v>
      </c>
      <c r="C24" s="98">
        <v>70</v>
      </c>
      <c r="D24" s="98">
        <v>140</v>
      </c>
      <c r="E24" s="98">
        <v>140</v>
      </c>
      <c r="F24" s="511">
        <f t="shared" si="0"/>
        <v>1</v>
      </c>
      <c r="G24" s="103"/>
    </row>
    <row r="25" spans="1:6" ht="21" customHeight="1">
      <c r="A25" s="95"/>
      <c r="B25" s="96" t="s">
        <v>508</v>
      </c>
      <c r="C25" s="101">
        <f>SUM(C14:C24)</f>
        <v>147266</v>
      </c>
      <c r="D25" s="101">
        <f>SUM(D14:D24)</f>
        <v>148564</v>
      </c>
      <c r="E25" s="101">
        <f>SUM(E14:E24)</f>
        <v>139257</v>
      </c>
      <c r="F25" s="510">
        <f t="shared" si="0"/>
        <v>0.9373535984491532</v>
      </c>
    </row>
    <row r="26" spans="1:6" ht="24" customHeight="1">
      <c r="A26" s="95" t="s">
        <v>18</v>
      </c>
      <c r="B26" s="96" t="s">
        <v>287</v>
      </c>
      <c r="C26" s="98"/>
      <c r="D26" s="98"/>
      <c r="E26" s="98"/>
      <c r="F26" s="510"/>
    </row>
    <row r="27" spans="1:6" ht="23.25" customHeight="1">
      <c r="A27" s="50" t="s">
        <v>11</v>
      </c>
      <c r="B27" s="282" t="s">
        <v>168</v>
      </c>
      <c r="C27" s="284"/>
      <c r="D27" s="284"/>
      <c r="E27" s="284"/>
      <c r="F27" s="510"/>
    </row>
    <row r="28" spans="1:6" ht="24" customHeight="1">
      <c r="A28" s="50"/>
      <c r="B28" s="282" t="s">
        <v>282</v>
      </c>
      <c r="C28" s="284"/>
      <c r="D28" s="284">
        <v>9552</v>
      </c>
      <c r="E28" s="284">
        <v>6334</v>
      </c>
      <c r="F28" s="511">
        <f t="shared" si="0"/>
        <v>0.663107202680067</v>
      </c>
    </row>
    <row r="29" spans="1:6" ht="25.5" customHeight="1">
      <c r="A29" s="50"/>
      <c r="B29" s="282" t="s">
        <v>283</v>
      </c>
      <c r="C29" s="284"/>
      <c r="D29" s="284">
        <v>860</v>
      </c>
      <c r="E29" s="284">
        <v>860</v>
      </c>
      <c r="F29" s="511">
        <f t="shared" si="0"/>
        <v>1</v>
      </c>
    </row>
    <row r="30" spans="1:6" ht="21" customHeight="1">
      <c r="A30" s="50"/>
      <c r="B30" s="282" t="s">
        <v>284</v>
      </c>
      <c r="C30" s="284">
        <v>245</v>
      </c>
      <c r="D30" s="284"/>
      <c r="E30" s="284"/>
      <c r="F30" s="510"/>
    </row>
    <row r="31" spans="1:6" ht="21" customHeight="1">
      <c r="A31" s="50"/>
      <c r="B31" s="283" t="s">
        <v>169</v>
      </c>
      <c r="C31" s="270">
        <f>C28+C29+C30</f>
        <v>245</v>
      </c>
      <c r="D31" s="270">
        <f>D28+D29+D30</f>
        <v>10412</v>
      </c>
      <c r="E31" s="270">
        <f>E28+E29+E30</f>
        <v>7194</v>
      </c>
      <c r="F31" s="511">
        <f t="shared" si="0"/>
        <v>0.6909335382251248</v>
      </c>
    </row>
    <row r="32" spans="1:6" ht="21" customHeight="1">
      <c r="A32" s="13" t="s">
        <v>12</v>
      </c>
      <c r="B32" s="282" t="s">
        <v>170</v>
      </c>
      <c r="C32" s="284"/>
      <c r="D32" s="284"/>
      <c r="E32" s="284"/>
      <c r="F32" s="511"/>
    </row>
    <row r="33" spans="1:6" ht="21" customHeight="1">
      <c r="A33" s="50"/>
      <c r="B33" s="282" t="s">
        <v>515</v>
      </c>
      <c r="C33" s="284">
        <v>10456</v>
      </c>
      <c r="D33" s="284">
        <v>10941</v>
      </c>
      <c r="E33" s="284">
        <v>10940</v>
      </c>
      <c r="F33" s="511">
        <f t="shared" si="0"/>
        <v>0.999908600676355</v>
      </c>
    </row>
    <row r="34" spans="1:6" ht="21" customHeight="1">
      <c r="A34" s="13" t="s">
        <v>33</v>
      </c>
      <c r="B34" s="283" t="s">
        <v>171</v>
      </c>
      <c r="C34" s="284"/>
      <c r="D34" s="284"/>
      <c r="E34" s="284"/>
      <c r="F34" s="511"/>
    </row>
    <row r="35" spans="1:6" ht="21" customHeight="1">
      <c r="A35" s="50"/>
      <c r="B35" s="282" t="s">
        <v>516</v>
      </c>
      <c r="C35" s="270">
        <v>10327</v>
      </c>
      <c r="D35" s="270">
        <v>9843</v>
      </c>
      <c r="E35" s="270">
        <v>8796</v>
      </c>
      <c r="F35" s="511">
        <f t="shared" si="0"/>
        <v>0.8936299908564462</v>
      </c>
    </row>
    <row r="36" spans="1:6" ht="21" customHeight="1">
      <c r="A36" s="50" t="s">
        <v>34</v>
      </c>
      <c r="B36" s="282" t="s">
        <v>286</v>
      </c>
      <c r="C36" s="284"/>
      <c r="D36" s="284"/>
      <c r="E36" s="285"/>
      <c r="F36" s="510"/>
    </row>
    <row r="37" spans="1:6" ht="21" customHeight="1">
      <c r="A37" s="50" t="s">
        <v>37</v>
      </c>
      <c r="B37" s="282" t="s">
        <v>172</v>
      </c>
      <c r="C37" s="284"/>
      <c r="D37" s="284"/>
      <c r="E37" s="284"/>
      <c r="F37" s="510"/>
    </row>
    <row r="38" spans="1:6" ht="21" customHeight="1">
      <c r="A38" s="50"/>
      <c r="B38" s="283" t="s">
        <v>517</v>
      </c>
      <c r="C38" s="284">
        <v>1781</v>
      </c>
      <c r="D38" s="284">
        <v>1860</v>
      </c>
      <c r="E38" s="284">
        <v>1857</v>
      </c>
      <c r="F38" s="511">
        <f t="shared" si="0"/>
        <v>0.9983870967741936</v>
      </c>
    </row>
    <row r="39" spans="1:6" s="104" customFormat="1" ht="21" customHeight="1">
      <c r="A39" s="50"/>
      <c r="B39" s="283" t="s">
        <v>518</v>
      </c>
      <c r="C39" s="284"/>
      <c r="D39" s="284"/>
      <c r="E39" s="284"/>
      <c r="F39" s="510"/>
    </row>
    <row r="40" spans="1:6" ht="18.75" customHeight="1">
      <c r="A40" s="50"/>
      <c r="B40" s="283" t="s">
        <v>519</v>
      </c>
      <c r="C40" s="284"/>
      <c r="D40" s="284">
        <v>127</v>
      </c>
      <c r="E40" s="284">
        <v>127</v>
      </c>
      <c r="F40" s="511">
        <f t="shared" si="0"/>
        <v>1</v>
      </c>
    </row>
    <row r="41" spans="1:6" ht="20.25" customHeight="1">
      <c r="A41" s="50"/>
      <c r="B41" s="283" t="s">
        <v>520</v>
      </c>
      <c r="C41" s="284"/>
      <c r="D41" s="284"/>
      <c r="E41" s="284"/>
      <c r="F41" s="510"/>
    </row>
    <row r="42" spans="1:6" ht="21" customHeight="1">
      <c r="A42" s="50"/>
      <c r="B42" s="283" t="s">
        <v>521</v>
      </c>
      <c r="C42" s="284">
        <v>21612</v>
      </c>
      <c r="D42" s="284">
        <v>17484</v>
      </c>
      <c r="E42" s="284">
        <v>12765</v>
      </c>
      <c r="F42" s="511">
        <f t="shared" si="0"/>
        <v>0.7300960878517502</v>
      </c>
    </row>
    <row r="43" spans="1:6" ht="22.5" customHeight="1">
      <c r="A43" s="286"/>
      <c r="B43" s="287" t="s">
        <v>173</v>
      </c>
      <c r="C43" s="288">
        <f>C42+C41+C40+C39+C38</f>
        <v>23393</v>
      </c>
      <c r="D43" s="288">
        <f>D42+D41+D40+D39+D38</f>
        <v>19471</v>
      </c>
      <c r="E43" s="288">
        <f>E42+E41+E40+E39+E38</f>
        <v>14749</v>
      </c>
      <c r="F43" s="511">
        <f t="shared" si="0"/>
        <v>0.7574854912433876</v>
      </c>
    </row>
    <row r="44" spans="1:6" s="104" customFormat="1" ht="22.5" customHeight="1">
      <c r="A44" s="95"/>
      <c r="B44" s="96" t="s">
        <v>68</v>
      </c>
      <c r="C44" s="289">
        <f>C31+C33+C35+C36+C43</f>
        <v>44421</v>
      </c>
      <c r="D44" s="289">
        <f>D31+D33+D35+D36+D43</f>
        <v>50667</v>
      </c>
      <c r="E44" s="289">
        <f>E31+E33+E35+E36+E43</f>
        <v>41679</v>
      </c>
      <c r="F44" s="510">
        <f t="shared" si="0"/>
        <v>0.8226064302208538</v>
      </c>
    </row>
  </sheetData>
  <sheetProtection selectLockedCells="1" selectUnlockedCells="1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1111111111111" right="0.2361111111111111" top="1.07" bottom="0.2" header="0.45" footer="0.24"/>
  <pageSetup horizontalDpi="300" verticalDpi="300" orientation="portrait" paperSize="9" scale="78" r:id="rId1"/>
  <headerFooter alignWithMargins="0">
    <oddHeader>&amp;C&amp;"Garamond,Félkövér"&amp;14 /2016. (    ) számú zárszámadási rendelethez
Zalakomár Nagyközség Önkormányzat és intézményei 
 egyéb működési célú kiadásainak és az ellátottak juttatásainak teljesítése 2015. évben&amp;R&amp;8&amp;A
&amp;P.oldal
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68" zoomScaleNormal="68" zoomScaleSheetLayoutView="56" zoomScalePageLayoutView="0" workbookViewId="0" topLeftCell="A1">
      <selection activeCell="G25" sqref="G25"/>
    </sheetView>
  </sheetViews>
  <sheetFormatPr defaultColWidth="9.00390625" defaultRowHeight="12.75"/>
  <cols>
    <col min="1" max="1" width="54.25390625" style="109" customWidth="1"/>
    <col min="2" max="2" width="15.875" style="333" customWidth="1"/>
    <col min="3" max="3" width="17.125" style="109" customWidth="1"/>
    <col min="4" max="4" width="17.375" style="109" customWidth="1"/>
    <col min="5" max="5" width="18.625" style="333" customWidth="1"/>
    <col min="6" max="6" width="17.625" style="109" customWidth="1"/>
    <col min="7" max="7" width="15.875" style="109" customWidth="1"/>
    <col min="8" max="8" width="12.125" style="517" customWidth="1"/>
    <col min="9" max="9" width="13.25390625" style="119" customWidth="1"/>
    <col min="10" max="16384" width="9.125" style="109" customWidth="1"/>
  </cols>
  <sheetData>
    <row r="1" spans="1:9" ht="30" customHeight="1">
      <c r="A1" s="577" t="s">
        <v>69</v>
      </c>
      <c r="B1" s="577" t="s">
        <v>522</v>
      </c>
      <c r="C1" s="577"/>
      <c r="D1" s="577"/>
      <c r="E1" s="578" t="s">
        <v>70</v>
      </c>
      <c r="F1" s="578"/>
      <c r="G1" s="578"/>
      <c r="H1" s="578" t="s">
        <v>71</v>
      </c>
      <c r="I1" s="578"/>
    </row>
    <row r="2" spans="1:9" ht="19.5" customHeight="1">
      <c r="A2" s="577"/>
      <c r="B2" s="327" t="s">
        <v>72</v>
      </c>
      <c r="C2" s="107" t="s">
        <v>155</v>
      </c>
      <c r="D2" s="110" t="s">
        <v>73</v>
      </c>
      <c r="E2" s="327" t="s">
        <v>72</v>
      </c>
      <c r="F2" s="107" t="s">
        <v>155</v>
      </c>
      <c r="G2" s="110" t="s">
        <v>73</v>
      </c>
      <c r="H2" s="513" t="s">
        <v>72</v>
      </c>
      <c r="I2" s="306" t="s">
        <v>74</v>
      </c>
    </row>
    <row r="3" spans="1:9" ht="19.5" customHeight="1">
      <c r="A3" s="107"/>
      <c r="B3" s="328"/>
      <c r="C3" s="107" t="s">
        <v>75</v>
      </c>
      <c r="D3" s="107" t="s">
        <v>76</v>
      </c>
      <c r="E3" s="328"/>
      <c r="F3" s="107" t="s">
        <v>75</v>
      </c>
      <c r="G3" s="107" t="s">
        <v>76</v>
      </c>
      <c r="H3" s="514"/>
      <c r="I3" s="307" t="s">
        <v>76</v>
      </c>
    </row>
    <row r="4" spans="1:9" ht="21" customHeight="1">
      <c r="A4" s="111"/>
      <c r="B4" s="329"/>
      <c r="C4" s="481"/>
      <c r="D4" s="481"/>
      <c r="E4" s="329"/>
      <c r="F4" s="112"/>
      <c r="G4" s="112"/>
      <c r="H4" s="515"/>
      <c r="I4" s="113"/>
    </row>
    <row r="5" spans="1:9" ht="21" customHeight="1">
      <c r="A5" s="114" t="s">
        <v>485</v>
      </c>
      <c r="B5" s="480">
        <v>12.03</v>
      </c>
      <c r="C5" s="115">
        <v>4580000</v>
      </c>
      <c r="D5" s="115">
        <v>55097400</v>
      </c>
      <c r="E5" s="480">
        <v>12.03</v>
      </c>
      <c r="F5" s="115">
        <v>4580000</v>
      </c>
      <c r="G5" s="115">
        <v>55097400</v>
      </c>
      <c r="H5" s="515">
        <f>E5-B5</f>
        <v>0</v>
      </c>
      <c r="I5" s="116">
        <f>G5-D5</f>
        <v>0</v>
      </c>
    </row>
    <row r="6" spans="1:9" ht="21" customHeight="1">
      <c r="A6" s="114" t="s">
        <v>486</v>
      </c>
      <c r="B6" s="331"/>
      <c r="C6" s="115"/>
      <c r="D6" s="115">
        <v>17621355</v>
      </c>
      <c r="E6" s="331"/>
      <c r="F6" s="115"/>
      <c r="G6" s="115">
        <v>17621355</v>
      </c>
      <c r="H6" s="515">
        <v>0</v>
      </c>
      <c r="I6" s="116">
        <v>0</v>
      </c>
    </row>
    <row r="7" spans="1:9" ht="21" customHeight="1">
      <c r="A7" s="114" t="s">
        <v>484</v>
      </c>
      <c r="B7" s="330"/>
      <c r="C7" s="115">
        <v>2700</v>
      </c>
      <c r="D7" s="115">
        <v>8353800</v>
      </c>
      <c r="E7" s="330"/>
      <c r="F7" s="115">
        <v>2700</v>
      </c>
      <c r="G7" s="115">
        <v>8353800</v>
      </c>
      <c r="H7" s="515">
        <f>E7-B7</f>
        <v>0</v>
      </c>
      <c r="I7" s="116">
        <f>G7-D7</f>
        <v>0</v>
      </c>
    </row>
    <row r="8" spans="1:9" ht="21" customHeight="1">
      <c r="A8" s="114" t="s">
        <v>526</v>
      </c>
      <c r="B8" s="330"/>
      <c r="C8" s="115">
        <v>2550</v>
      </c>
      <c r="D8" s="115">
        <v>91800</v>
      </c>
      <c r="E8" s="330"/>
      <c r="F8" s="115">
        <v>2550</v>
      </c>
      <c r="G8" s="115">
        <v>91800</v>
      </c>
      <c r="H8" s="515">
        <f>E8-B8</f>
        <v>0</v>
      </c>
      <c r="I8" s="116">
        <f>G8-D8</f>
        <v>0</v>
      </c>
    </row>
    <row r="9" spans="1:9" ht="21" customHeight="1">
      <c r="A9" s="114" t="s">
        <v>156</v>
      </c>
      <c r="B9" s="330">
        <v>16.4</v>
      </c>
      <c r="C9" s="115">
        <v>4152000</v>
      </c>
      <c r="D9" s="115">
        <v>45395200</v>
      </c>
      <c r="E9" s="330">
        <v>16.4</v>
      </c>
      <c r="F9" s="115">
        <v>4152000</v>
      </c>
      <c r="G9" s="115">
        <v>45395200</v>
      </c>
      <c r="H9" s="480">
        <f>H7</f>
        <v>0</v>
      </c>
      <c r="I9" s="116">
        <f aca="true" t="shared" si="0" ref="I9:I18">G9-D9</f>
        <v>0</v>
      </c>
    </row>
    <row r="10" spans="1:9" ht="21" customHeight="1">
      <c r="A10" s="114" t="s">
        <v>157</v>
      </c>
      <c r="B10" s="330">
        <v>11</v>
      </c>
      <c r="C10" s="115">
        <v>1800000</v>
      </c>
      <c r="D10" s="115">
        <v>13200000</v>
      </c>
      <c r="E10" s="330">
        <v>11</v>
      </c>
      <c r="F10" s="115">
        <v>1800000</v>
      </c>
      <c r="G10" s="115">
        <v>13200000</v>
      </c>
      <c r="H10" s="480">
        <f aca="true" t="shared" si="1" ref="H10:H17">E10-B10</f>
        <v>0</v>
      </c>
      <c r="I10" s="116">
        <f t="shared" si="0"/>
        <v>0</v>
      </c>
    </row>
    <row r="11" spans="1:9" ht="21" customHeight="1">
      <c r="A11" s="114" t="s">
        <v>158</v>
      </c>
      <c r="B11" s="331">
        <v>16.4</v>
      </c>
      <c r="C11" s="117">
        <v>4152000</v>
      </c>
      <c r="D11" s="115">
        <v>22697600</v>
      </c>
      <c r="E11" s="331">
        <v>14.9</v>
      </c>
      <c r="F11" s="117">
        <v>4152000</v>
      </c>
      <c r="G11" s="115">
        <v>20621600</v>
      </c>
      <c r="H11" s="480">
        <f t="shared" si="1"/>
        <v>-1.4999999999999982</v>
      </c>
      <c r="I11" s="116">
        <f t="shared" si="0"/>
        <v>-2076000</v>
      </c>
    </row>
    <row r="12" spans="1:9" ht="21" customHeight="1">
      <c r="A12" s="114" t="s">
        <v>159</v>
      </c>
      <c r="B12" s="331">
        <v>11</v>
      </c>
      <c r="C12" s="117">
        <v>1800000</v>
      </c>
      <c r="D12" s="115">
        <v>6600000</v>
      </c>
      <c r="E12" s="331">
        <v>11</v>
      </c>
      <c r="F12" s="117">
        <v>1800000</v>
      </c>
      <c r="G12" s="115">
        <v>6600000</v>
      </c>
      <c r="H12" s="480">
        <f t="shared" si="1"/>
        <v>0</v>
      </c>
      <c r="I12" s="116">
        <f t="shared" si="0"/>
        <v>0</v>
      </c>
    </row>
    <row r="13" spans="1:9" ht="21" customHeight="1">
      <c r="A13" s="114" t="s">
        <v>160</v>
      </c>
      <c r="B13" s="331">
        <v>16.4</v>
      </c>
      <c r="C13" s="117">
        <v>35000</v>
      </c>
      <c r="D13" s="115">
        <v>574000</v>
      </c>
      <c r="E13" s="331">
        <v>14.9</v>
      </c>
      <c r="F13" s="117">
        <v>35000</v>
      </c>
      <c r="G13" s="115">
        <v>521500</v>
      </c>
      <c r="H13" s="480">
        <f t="shared" si="1"/>
        <v>-1.4999999999999982</v>
      </c>
      <c r="I13" s="116">
        <f t="shared" si="0"/>
        <v>-52500</v>
      </c>
    </row>
    <row r="14" spans="1:9" ht="21" customHeight="1">
      <c r="A14" s="114" t="s">
        <v>161</v>
      </c>
      <c r="B14" s="330">
        <v>175</v>
      </c>
      <c r="C14" s="117">
        <v>70000</v>
      </c>
      <c r="D14" s="115">
        <v>8166667</v>
      </c>
      <c r="E14" s="330">
        <v>175</v>
      </c>
      <c r="F14" s="117">
        <v>70000</v>
      </c>
      <c r="G14" s="115">
        <v>8166667</v>
      </c>
      <c r="H14" s="515">
        <f t="shared" si="1"/>
        <v>0</v>
      </c>
      <c r="I14" s="116">
        <f t="shared" si="0"/>
        <v>0</v>
      </c>
    </row>
    <row r="15" spans="1:9" ht="21" customHeight="1">
      <c r="A15" s="114" t="s">
        <v>162</v>
      </c>
      <c r="B15" s="330">
        <v>175</v>
      </c>
      <c r="C15" s="117">
        <v>70000</v>
      </c>
      <c r="D15" s="115">
        <v>4083333</v>
      </c>
      <c r="E15" s="330">
        <v>159</v>
      </c>
      <c r="F15" s="117">
        <v>70000</v>
      </c>
      <c r="G15" s="115">
        <v>3710000</v>
      </c>
      <c r="H15" s="515">
        <f t="shared" si="1"/>
        <v>-16</v>
      </c>
      <c r="I15" s="116">
        <f t="shared" si="0"/>
        <v>-373333</v>
      </c>
    </row>
    <row r="16" spans="1:9" ht="21" customHeight="1">
      <c r="A16" s="114" t="s">
        <v>525</v>
      </c>
      <c r="B16" s="330">
        <v>4</v>
      </c>
      <c r="C16" s="117">
        <v>352000</v>
      </c>
      <c r="D16" s="115">
        <v>1408000</v>
      </c>
      <c r="E16" s="330">
        <v>4</v>
      </c>
      <c r="F16" s="117">
        <v>352000</v>
      </c>
      <c r="G16" s="115">
        <v>1408000</v>
      </c>
      <c r="H16" s="515">
        <f t="shared" si="1"/>
        <v>0</v>
      </c>
      <c r="I16" s="116">
        <f t="shared" si="0"/>
        <v>0</v>
      </c>
    </row>
    <row r="17" spans="1:9" ht="21" customHeight="1">
      <c r="A17" s="114" t="s">
        <v>527</v>
      </c>
      <c r="B17" s="330"/>
      <c r="C17" s="117"/>
      <c r="D17" s="115">
        <v>39015840</v>
      </c>
      <c r="E17" s="330"/>
      <c r="F17" s="117"/>
      <c r="G17" s="115">
        <v>38044751</v>
      </c>
      <c r="H17" s="515">
        <f t="shared" si="1"/>
        <v>0</v>
      </c>
      <c r="I17" s="116">
        <f t="shared" si="0"/>
        <v>-971089</v>
      </c>
    </row>
    <row r="18" spans="1:9" ht="22.5" customHeight="1">
      <c r="A18" s="114" t="s">
        <v>163</v>
      </c>
      <c r="B18" s="330"/>
      <c r="C18" s="117"/>
      <c r="D18" s="115"/>
      <c r="E18" s="330"/>
      <c r="F18" s="117"/>
      <c r="G18" s="115"/>
      <c r="H18" s="515"/>
      <c r="I18" s="116">
        <f t="shared" si="0"/>
        <v>0</v>
      </c>
    </row>
    <row r="19" spans="1:9" ht="21" customHeight="1">
      <c r="A19" s="241" t="s">
        <v>45</v>
      </c>
      <c r="B19" s="332"/>
      <c r="C19" s="242"/>
      <c r="D19" s="118">
        <f>SUM(D5:D18)</f>
        <v>222304995</v>
      </c>
      <c r="E19" s="332"/>
      <c r="F19" s="242"/>
      <c r="G19" s="118">
        <f>SUM(G5:G18)</f>
        <v>218832073</v>
      </c>
      <c r="H19" s="516"/>
      <c r="I19" s="243">
        <f>SUM(I5:I18)</f>
        <v>-3472922</v>
      </c>
    </row>
  </sheetData>
  <sheetProtection selectLockedCells="1" selectUnlockedCells="1"/>
  <mergeCells count="4">
    <mergeCell ref="A1:A2"/>
    <mergeCell ref="B1:D1"/>
    <mergeCell ref="E1:G1"/>
    <mergeCell ref="H1:I1"/>
  </mergeCells>
  <printOptions horizontalCentered="1"/>
  <pageMargins left="0.2362204724409449" right="0.2362204724409449" top="1.8110236220472442" bottom="0.1968503937007874" header="0.6692913385826772" footer="0.5118110236220472"/>
  <pageSetup horizontalDpi="300" verticalDpi="300" orientation="landscape" paperSize="9" scale="79" r:id="rId1"/>
  <headerFooter alignWithMargins="0">
    <oddHeader>&amp;C&amp;"Garamond,Félkövér"&amp;14 /2016. (     ) számú zárszámadási rendelethez 
Zalakomár Nagyközség Önkormányzata és intézményei
 költségvetési támogatásai teljesítése 2015. évre &amp;R&amp;A
&amp;P.oldal
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H108"/>
  <sheetViews>
    <sheetView zoomScale="68" zoomScaleNormal="68" zoomScaleSheetLayoutView="56" zoomScalePageLayoutView="0" workbookViewId="0" topLeftCell="A1">
      <selection activeCell="A51" sqref="A1:L51"/>
    </sheetView>
  </sheetViews>
  <sheetFormatPr defaultColWidth="9.00390625" defaultRowHeight="12.75"/>
  <cols>
    <col min="1" max="1" width="8.375" style="172" customWidth="1"/>
    <col min="2" max="2" width="29.75390625" style="19" customWidth="1"/>
    <col min="3" max="3" width="9.25390625" style="19" bestFit="1" customWidth="1"/>
    <col min="4" max="4" width="9.875" style="19" customWidth="1"/>
    <col min="5" max="6" width="10.25390625" style="19" customWidth="1"/>
    <col min="7" max="7" width="9.00390625" style="19" customWidth="1"/>
    <col min="8" max="10" width="9.375" style="19" customWidth="1"/>
    <col min="11" max="11" width="9.125" style="19" customWidth="1"/>
    <col min="12" max="12" width="6.75390625" style="172" customWidth="1"/>
    <col min="13" max="13" width="39.75390625" style="19" customWidth="1"/>
    <col min="14" max="14" width="8.25390625" style="19" customWidth="1"/>
    <col min="15" max="15" width="8.625" style="19" customWidth="1"/>
    <col min="16" max="16" width="9.125" style="19" customWidth="1"/>
    <col min="17" max="17" width="8.375" style="19" customWidth="1"/>
    <col min="18" max="18" width="8.25390625" style="19" customWidth="1"/>
    <col min="19" max="19" width="9.125" style="19" customWidth="1"/>
    <col min="20" max="20" width="8.25390625" style="19" customWidth="1"/>
    <col min="21" max="21" width="9.875" style="19" customWidth="1"/>
    <col min="22" max="22" width="9.125" style="19" customWidth="1"/>
    <col min="23" max="24" width="9.875" style="19" customWidth="1"/>
    <col min="25" max="25" width="10.00390625" style="19" customWidth="1"/>
    <col min="26" max="28" width="9.125" style="19" customWidth="1"/>
    <col min="29" max="29" width="13.75390625" style="19" customWidth="1"/>
    <col min="30" max="37" width="9.125" style="19" customWidth="1"/>
    <col min="38" max="38" width="10.00390625" style="19" customWidth="1"/>
    <col min="39" max="39" width="10.125" style="19" customWidth="1"/>
    <col min="40" max="16384" width="9.125" style="19" customWidth="1"/>
  </cols>
  <sheetData>
    <row r="1" spans="1:54" s="121" customFormat="1" ht="15" customHeight="1">
      <c r="A1" s="15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57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58"/>
      <c r="Z1" s="127"/>
      <c r="AA1" s="127"/>
      <c r="AB1" s="127"/>
      <c r="AC1" s="127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9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</row>
    <row r="2" spans="1:54" s="121" customFormat="1" ht="15" customHeight="1">
      <c r="A2" s="156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57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58"/>
      <c r="Z2" s="127"/>
      <c r="AA2" s="127"/>
      <c r="AB2" s="127"/>
      <c r="AC2" s="127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9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</row>
    <row r="3" spans="1:54" s="121" customFormat="1" ht="15" customHeight="1">
      <c r="A3" s="156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57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58"/>
      <c r="Z3" s="127"/>
      <c r="AA3" s="127"/>
      <c r="AB3" s="127"/>
      <c r="AC3" s="127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9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</row>
    <row r="4" spans="1:54" s="143" customFormat="1" ht="15" customHeight="1">
      <c r="A4" s="579" t="s">
        <v>86</v>
      </c>
      <c r="B4" s="579" t="s">
        <v>5</v>
      </c>
      <c r="C4" s="579" t="s">
        <v>369</v>
      </c>
      <c r="D4" s="579"/>
      <c r="E4" s="579"/>
      <c r="F4" s="579" t="s">
        <v>45</v>
      </c>
      <c r="G4" s="579"/>
      <c r="H4" s="579"/>
      <c r="I4" s="159"/>
      <c r="J4" s="159"/>
      <c r="K4" s="159"/>
      <c r="L4" s="160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61"/>
      <c r="Z4" s="601"/>
      <c r="AA4" s="601"/>
      <c r="AB4" s="601"/>
      <c r="AC4" s="601"/>
      <c r="AD4" s="159"/>
      <c r="AE4" s="159"/>
      <c r="AF4" s="159"/>
      <c r="AG4" s="159"/>
      <c r="AH4" s="159"/>
      <c r="AI4" s="159"/>
      <c r="AJ4" s="159"/>
      <c r="AK4" s="159"/>
      <c r="AL4" s="159"/>
      <c r="AM4" s="141"/>
      <c r="AN4" s="142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</row>
    <row r="5" spans="1:54" s="143" customFormat="1" ht="30.75" customHeight="1">
      <c r="A5" s="579"/>
      <c r="B5" s="579"/>
      <c r="C5" s="579"/>
      <c r="D5" s="579"/>
      <c r="E5" s="579"/>
      <c r="F5" s="579"/>
      <c r="G5" s="579"/>
      <c r="H5" s="579"/>
      <c r="I5" s="159"/>
      <c r="J5" s="159"/>
      <c r="K5" s="159"/>
      <c r="L5" s="160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61"/>
      <c r="Z5" s="595"/>
      <c r="AA5" s="595"/>
      <c r="AB5" s="595"/>
      <c r="AC5" s="595"/>
      <c r="AD5" s="159"/>
      <c r="AE5" s="159"/>
      <c r="AF5" s="159"/>
      <c r="AG5" s="162"/>
      <c r="AH5" s="162"/>
      <c r="AI5" s="162"/>
      <c r="AJ5" s="159"/>
      <c r="AK5" s="159"/>
      <c r="AL5" s="141"/>
      <c r="AM5" s="141"/>
      <c r="AN5" s="142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</row>
    <row r="6" spans="1:54" s="143" customFormat="1" ht="15" customHeight="1">
      <c r="A6" s="579"/>
      <c r="B6" s="579"/>
      <c r="C6" s="580" t="s">
        <v>370</v>
      </c>
      <c r="D6" s="580"/>
      <c r="E6" s="580"/>
      <c r="F6" s="600"/>
      <c r="G6" s="600"/>
      <c r="H6" s="600"/>
      <c r="I6" s="147"/>
      <c r="J6" s="147"/>
      <c r="K6" s="147"/>
      <c r="L6" s="148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61"/>
      <c r="Z6" s="140"/>
      <c r="AA6" s="140"/>
      <c r="AB6" s="140"/>
      <c r="AC6" s="140"/>
      <c r="AD6" s="147"/>
      <c r="AE6" s="147"/>
      <c r="AF6" s="147"/>
      <c r="AG6" s="147"/>
      <c r="AH6" s="147"/>
      <c r="AI6" s="147"/>
      <c r="AJ6" s="147"/>
      <c r="AK6" s="147"/>
      <c r="AL6" s="147"/>
      <c r="AM6" s="141"/>
      <c r="AN6" s="142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</row>
    <row r="7" spans="1:54" s="143" customFormat="1" ht="28.5" customHeight="1">
      <c r="A7" s="579"/>
      <c r="B7" s="579"/>
      <c r="C7" s="120" t="s">
        <v>496</v>
      </c>
      <c r="D7" s="120" t="s">
        <v>502</v>
      </c>
      <c r="E7" s="120" t="s">
        <v>498</v>
      </c>
      <c r="F7" s="120" t="s">
        <v>496</v>
      </c>
      <c r="G7" s="120" t="s">
        <v>502</v>
      </c>
      <c r="H7" s="120" t="s">
        <v>498</v>
      </c>
      <c r="I7" s="147"/>
      <c r="J7" s="147"/>
      <c r="K7" s="147"/>
      <c r="L7" s="148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9"/>
      <c r="Z7" s="140"/>
      <c r="AA7" s="140"/>
      <c r="AB7" s="140"/>
      <c r="AC7" s="140"/>
      <c r="AD7" s="147"/>
      <c r="AE7" s="147"/>
      <c r="AF7" s="147"/>
      <c r="AG7" s="150"/>
      <c r="AH7" s="150"/>
      <c r="AI7" s="150"/>
      <c r="AJ7" s="147"/>
      <c r="AK7" s="147"/>
      <c r="AL7" s="141"/>
      <c r="AM7" s="141"/>
      <c r="AN7" s="142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</row>
    <row r="8" spans="1:54" s="143" customFormat="1" ht="55.5" customHeight="1">
      <c r="A8" s="597" t="s">
        <v>36</v>
      </c>
      <c r="B8" s="598"/>
      <c r="C8" s="598"/>
      <c r="D8" s="598"/>
      <c r="E8" s="598"/>
      <c r="F8" s="598"/>
      <c r="G8" s="598"/>
      <c r="H8" s="599"/>
      <c r="I8" s="141"/>
      <c r="J8" s="141"/>
      <c r="K8" s="141"/>
      <c r="L8" s="152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5"/>
      <c r="Z8" s="595"/>
      <c r="AA8" s="595"/>
      <c r="AB8" s="595"/>
      <c r="AC8" s="595"/>
      <c r="AD8" s="141"/>
      <c r="AE8" s="141"/>
      <c r="AF8" s="141"/>
      <c r="AG8" s="146"/>
      <c r="AH8" s="146"/>
      <c r="AI8" s="146"/>
      <c r="AJ8" s="141"/>
      <c r="AK8" s="141"/>
      <c r="AL8" s="141"/>
      <c r="AM8" s="141"/>
      <c r="AN8" s="142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</row>
    <row r="9" spans="1:54" s="143" customFormat="1" ht="23.25" customHeight="1">
      <c r="A9" s="122"/>
      <c r="B9" s="124" t="s">
        <v>78</v>
      </c>
      <c r="C9" s="123"/>
      <c r="D9" s="123"/>
      <c r="E9" s="123"/>
      <c r="F9" s="123"/>
      <c r="G9" s="123"/>
      <c r="H9" s="123"/>
      <c r="I9" s="147"/>
      <c r="J9" s="147"/>
      <c r="K9" s="147"/>
      <c r="L9" s="148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5"/>
      <c r="Z9" s="140"/>
      <c r="AA9" s="140"/>
      <c r="AB9" s="140"/>
      <c r="AC9" s="140"/>
      <c r="AD9" s="147"/>
      <c r="AE9" s="147"/>
      <c r="AF9" s="147"/>
      <c r="AG9" s="147"/>
      <c r="AH9" s="147"/>
      <c r="AI9" s="147"/>
      <c r="AJ9" s="147"/>
      <c r="AK9" s="147"/>
      <c r="AL9" s="147"/>
      <c r="AM9" s="141"/>
      <c r="AN9" s="142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</row>
    <row r="10" spans="1:54" s="143" customFormat="1" ht="23.25" customHeight="1">
      <c r="A10" s="122" t="s">
        <v>11</v>
      </c>
      <c r="B10" s="125" t="s">
        <v>79</v>
      </c>
      <c r="C10" s="126">
        <v>4026</v>
      </c>
      <c r="D10" s="126">
        <v>4176</v>
      </c>
      <c r="E10" s="126">
        <v>4169</v>
      </c>
      <c r="F10" s="126">
        <f aca="true" t="shared" si="0" ref="F10:G20">C10</f>
        <v>4026</v>
      </c>
      <c r="G10" s="126">
        <f t="shared" si="0"/>
        <v>4176</v>
      </c>
      <c r="H10" s="126">
        <f>E10</f>
        <v>4169</v>
      </c>
      <c r="I10" s="163"/>
      <c r="J10" s="163"/>
      <c r="K10" s="163"/>
      <c r="L10" s="164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5"/>
      <c r="Z10" s="166"/>
      <c r="AA10" s="166"/>
      <c r="AB10" s="166"/>
      <c r="AC10" s="166"/>
      <c r="AD10" s="163"/>
      <c r="AE10" s="163"/>
      <c r="AF10" s="163"/>
      <c r="AG10" s="167"/>
      <c r="AH10" s="167"/>
      <c r="AI10" s="167"/>
      <c r="AJ10" s="163"/>
      <c r="AK10" s="163"/>
      <c r="AL10" s="139"/>
      <c r="AM10" s="144"/>
      <c r="AN10" s="168"/>
      <c r="AO10" s="139"/>
      <c r="AP10" s="139"/>
      <c r="AQ10" s="139"/>
      <c r="AR10" s="139"/>
      <c r="AS10" s="139"/>
      <c r="AT10" s="139"/>
      <c r="AU10" s="139"/>
      <c r="AV10" s="138"/>
      <c r="AW10" s="138"/>
      <c r="AX10" s="138"/>
      <c r="AY10" s="138"/>
      <c r="AZ10" s="138"/>
      <c r="BA10" s="138"/>
      <c r="BB10" s="138"/>
    </row>
    <row r="11" spans="1:60" s="143" customFormat="1" ht="24.75" customHeight="1">
      <c r="A11" s="122" t="s">
        <v>12</v>
      </c>
      <c r="B11" s="125" t="s">
        <v>80</v>
      </c>
      <c r="C11" s="126">
        <v>1087</v>
      </c>
      <c r="D11" s="126">
        <v>1132</v>
      </c>
      <c r="E11" s="126">
        <v>1124</v>
      </c>
      <c r="F11" s="126">
        <f t="shared" si="0"/>
        <v>1087</v>
      </c>
      <c r="G11" s="126">
        <f t="shared" si="0"/>
        <v>1132</v>
      </c>
      <c r="H11" s="126">
        <f>E11</f>
        <v>1124</v>
      </c>
      <c r="I11" s="163"/>
      <c r="J11" s="163"/>
      <c r="K11" s="163"/>
      <c r="L11" s="164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5"/>
      <c r="Z11" s="596"/>
      <c r="AA11" s="596"/>
      <c r="AB11" s="596"/>
      <c r="AC11" s="596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9"/>
      <c r="AO11" s="139"/>
      <c r="AP11" s="139"/>
      <c r="AQ11" s="139"/>
      <c r="AR11" s="139"/>
      <c r="AS11" s="139"/>
      <c r="AT11" s="163"/>
      <c r="AU11" s="163"/>
      <c r="AV11" s="163"/>
      <c r="AW11" s="163"/>
      <c r="AX11" s="163"/>
      <c r="AY11" s="163"/>
      <c r="AZ11" s="163"/>
      <c r="BA11" s="163"/>
      <c r="BB11" s="163"/>
      <c r="BC11" s="139"/>
      <c r="BD11" s="139"/>
      <c r="BE11" s="139"/>
      <c r="BF11" s="139"/>
      <c r="BG11" s="139"/>
      <c r="BH11" s="139"/>
    </row>
    <row r="12" spans="1:60" s="143" customFormat="1" ht="23.25" customHeight="1">
      <c r="A12" s="122" t="s">
        <v>33</v>
      </c>
      <c r="B12" s="125" t="s">
        <v>81</v>
      </c>
      <c r="C12" s="126">
        <v>3988</v>
      </c>
      <c r="D12" s="126">
        <v>3937</v>
      </c>
      <c r="E12" s="126">
        <v>2902</v>
      </c>
      <c r="F12" s="126">
        <f t="shared" si="0"/>
        <v>3988</v>
      </c>
      <c r="G12" s="126">
        <f t="shared" si="0"/>
        <v>3937</v>
      </c>
      <c r="H12" s="126">
        <f>E12</f>
        <v>2902</v>
      </c>
      <c r="I12" s="139"/>
      <c r="J12" s="139"/>
      <c r="K12" s="139"/>
      <c r="L12" s="10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</row>
    <row r="13" spans="1:60" s="143" customFormat="1" ht="23.25" customHeight="1">
      <c r="A13" s="122" t="s">
        <v>34</v>
      </c>
      <c r="B13" s="125" t="s">
        <v>25</v>
      </c>
      <c r="C13" s="126">
        <v>250</v>
      </c>
      <c r="D13" s="126">
        <v>22952</v>
      </c>
      <c r="E13" s="126">
        <v>22202</v>
      </c>
      <c r="F13" s="126">
        <f t="shared" si="0"/>
        <v>250</v>
      </c>
      <c r="G13" s="126">
        <f t="shared" si="0"/>
        <v>22952</v>
      </c>
      <c r="H13" s="126">
        <f>E13</f>
        <v>22202</v>
      </c>
      <c r="I13" s="139"/>
      <c r="J13" s="139"/>
      <c r="K13" s="139"/>
      <c r="L13" s="10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</row>
    <row r="14" spans="1:54" s="143" customFormat="1" ht="24.75" customHeight="1">
      <c r="A14" s="130"/>
      <c r="B14" s="131" t="s">
        <v>82</v>
      </c>
      <c r="C14" s="132">
        <f aca="true" t="shared" si="1" ref="C14:H14">C10+C11+C12+C13</f>
        <v>9351</v>
      </c>
      <c r="D14" s="132">
        <f t="shared" si="1"/>
        <v>32197</v>
      </c>
      <c r="E14" s="132">
        <f t="shared" si="1"/>
        <v>30397</v>
      </c>
      <c r="F14" s="132">
        <f t="shared" si="1"/>
        <v>9351</v>
      </c>
      <c r="G14" s="132">
        <f t="shared" si="1"/>
        <v>32197</v>
      </c>
      <c r="H14" s="132">
        <f t="shared" si="1"/>
        <v>30397</v>
      </c>
      <c r="I14" s="139"/>
      <c r="J14" s="139"/>
      <c r="K14" s="139"/>
      <c r="L14" s="10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8"/>
      <c r="AW14" s="138"/>
      <c r="AX14" s="138"/>
      <c r="AY14" s="138"/>
      <c r="AZ14" s="138"/>
      <c r="BA14" s="138"/>
      <c r="BB14" s="138"/>
    </row>
    <row r="15" spans="1:54" s="143" customFormat="1" ht="22.5" customHeight="1">
      <c r="A15" s="130"/>
      <c r="B15" s="133"/>
      <c r="C15" s="134"/>
      <c r="D15" s="134"/>
      <c r="E15" s="134"/>
      <c r="F15" s="132"/>
      <c r="G15" s="132"/>
      <c r="H15" s="132"/>
      <c r="I15" s="138"/>
      <c r="J15" s="138"/>
      <c r="K15" s="138"/>
      <c r="L15" s="151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</row>
    <row r="16" spans="1:54" s="143" customFormat="1" ht="23.25" customHeight="1">
      <c r="A16" s="135"/>
      <c r="B16" s="131" t="s">
        <v>43</v>
      </c>
      <c r="C16" s="126"/>
      <c r="D16" s="126"/>
      <c r="E16" s="126"/>
      <c r="F16" s="132"/>
      <c r="G16" s="132"/>
      <c r="H16" s="132"/>
      <c r="I16" s="138"/>
      <c r="J16" s="138"/>
      <c r="K16" s="138"/>
      <c r="L16" s="151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</row>
    <row r="17" spans="1:54" s="143" customFormat="1" ht="23.25" customHeight="1">
      <c r="A17" s="130" t="s">
        <v>11</v>
      </c>
      <c r="B17" s="125" t="s">
        <v>10</v>
      </c>
      <c r="C17" s="126">
        <v>100</v>
      </c>
      <c r="D17" s="126">
        <v>100</v>
      </c>
      <c r="E17" s="126">
        <v>229</v>
      </c>
      <c r="F17" s="126">
        <f t="shared" si="0"/>
        <v>100</v>
      </c>
      <c r="G17" s="126">
        <f t="shared" si="0"/>
        <v>100</v>
      </c>
      <c r="H17" s="126">
        <f>E17</f>
        <v>229</v>
      </c>
      <c r="I17" s="138"/>
      <c r="J17" s="138"/>
      <c r="K17" s="138"/>
      <c r="L17" s="151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</row>
    <row r="18" spans="1:54" s="143" customFormat="1" ht="23.25" customHeight="1">
      <c r="A18" s="130" t="s">
        <v>12</v>
      </c>
      <c r="B18" s="125" t="s">
        <v>374</v>
      </c>
      <c r="C18" s="126"/>
      <c r="D18" s="126"/>
      <c r="E18" s="126"/>
      <c r="F18" s="126">
        <f t="shared" si="0"/>
        <v>0</v>
      </c>
      <c r="G18" s="126">
        <f t="shared" si="0"/>
        <v>0</v>
      </c>
      <c r="H18" s="126">
        <f>E18</f>
        <v>0</v>
      </c>
      <c r="I18" s="138"/>
      <c r="J18" s="138"/>
      <c r="K18" s="138"/>
      <c r="L18" s="151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</row>
    <row r="19" spans="1:54" ht="23.25" customHeight="1">
      <c r="A19" s="130" t="s">
        <v>33</v>
      </c>
      <c r="B19" s="125" t="s">
        <v>83</v>
      </c>
      <c r="C19" s="126">
        <v>9251</v>
      </c>
      <c r="D19" s="126">
        <v>32088</v>
      </c>
      <c r="E19" s="126">
        <v>30240</v>
      </c>
      <c r="F19" s="126">
        <f t="shared" si="0"/>
        <v>9251</v>
      </c>
      <c r="G19" s="126">
        <f t="shared" si="0"/>
        <v>32088</v>
      </c>
      <c r="H19" s="126">
        <f>E19</f>
        <v>30240</v>
      </c>
      <c r="I19" s="170"/>
      <c r="J19" s="170"/>
      <c r="K19" s="170"/>
      <c r="L19" s="171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</row>
    <row r="20" spans="1:54" ht="23.25" customHeight="1">
      <c r="A20" s="130" t="s">
        <v>34</v>
      </c>
      <c r="B20" s="125" t="s">
        <v>371</v>
      </c>
      <c r="C20" s="126"/>
      <c r="D20" s="126">
        <v>9</v>
      </c>
      <c r="E20" s="126">
        <v>9</v>
      </c>
      <c r="F20" s="126">
        <f t="shared" si="0"/>
        <v>0</v>
      </c>
      <c r="G20" s="126">
        <f t="shared" si="0"/>
        <v>9</v>
      </c>
      <c r="H20" s="126">
        <f>E20</f>
        <v>9</v>
      </c>
      <c r="I20" s="170"/>
      <c r="J20" s="170"/>
      <c r="K20" s="170"/>
      <c r="L20" s="171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</row>
    <row r="21" spans="1:54" ht="23.25" customHeight="1">
      <c r="A21" s="130"/>
      <c r="B21" s="131" t="s">
        <v>84</v>
      </c>
      <c r="C21" s="132">
        <f>C17+C18+C19</f>
        <v>9351</v>
      </c>
      <c r="D21" s="132">
        <f>D17+D18+D19+D20</f>
        <v>32197</v>
      </c>
      <c r="E21" s="132">
        <f>E17+E18+E19+E20</f>
        <v>30478</v>
      </c>
      <c r="F21" s="132">
        <f>F17+F18+F19+F20</f>
        <v>9351</v>
      </c>
      <c r="G21" s="132">
        <f>G17+G18+G19+G20</f>
        <v>32197</v>
      </c>
      <c r="H21" s="132">
        <f>H17+H18+H19+H20</f>
        <v>30478</v>
      </c>
      <c r="I21" s="170"/>
      <c r="J21" s="170"/>
      <c r="K21" s="170"/>
      <c r="L21" s="171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</row>
    <row r="22" spans="1:54" ht="23.25" customHeight="1">
      <c r="A22" s="153"/>
      <c r="B22" s="154" t="s">
        <v>85</v>
      </c>
      <c r="C22" s="155">
        <v>2</v>
      </c>
      <c r="D22" s="155">
        <v>2</v>
      </c>
      <c r="E22" s="155">
        <v>2</v>
      </c>
      <c r="F22" s="340">
        <v>2</v>
      </c>
      <c r="G22" s="340">
        <v>2</v>
      </c>
      <c r="H22" s="340">
        <v>2</v>
      </c>
      <c r="I22" s="170"/>
      <c r="J22" s="170"/>
      <c r="K22" s="170"/>
      <c r="L22" s="171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</row>
    <row r="23" spans="1:54" ht="13.5" customHeight="1">
      <c r="A23" s="171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1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</row>
    <row r="24" spans="1:54" ht="13.5" customHeight="1">
      <c r="A24" s="171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1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</row>
    <row r="25" spans="1:54" ht="13.5" customHeight="1">
      <c r="A25" s="171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1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</row>
    <row r="26" spans="1:54" ht="6.75" customHeight="1">
      <c r="A26" s="171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</row>
    <row r="27" spans="1:54" ht="11.25" customHeight="1">
      <c r="A27" s="171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1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</row>
    <row r="28" spans="1:54" ht="12.75">
      <c r="A28" s="171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1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</row>
    <row r="29" spans="1:54" ht="12.75">
      <c r="A29" s="171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1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</row>
    <row r="30" spans="1:54" ht="19.5" customHeight="1">
      <c r="A30" s="579" t="s">
        <v>86</v>
      </c>
      <c r="B30" s="579" t="s">
        <v>5</v>
      </c>
      <c r="C30" s="579" t="s">
        <v>372</v>
      </c>
      <c r="D30" s="579"/>
      <c r="E30" s="579"/>
      <c r="F30" s="579" t="s">
        <v>60</v>
      </c>
      <c r="G30" s="579"/>
      <c r="H30" s="579"/>
      <c r="I30" s="585" t="s">
        <v>45</v>
      </c>
      <c r="J30" s="586"/>
      <c r="K30" s="587"/>
      <c r="L30" s="171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</row>
    <row r="31" spans="1:54" ht="17.25" customHeight="1">
      <c r="A31" s="579"/>
      <c r="B31" s="579"/>
      <c r="C31" s="579"/>
      <c r="D31" s="579"/>
      <c r="E31" s="579"/>
      <c r="F31" s="579"/>
      <c r="G31" s="579"/>
      <c r="H31" s="579"/>
      <c r="I31" s="588"/>
      <c r="J31" s="589"/>
      <c r="K31" s="590"/>
      <c r="L31" s="171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</row>
    <row r="32" spans="1:54" ht="17.25" customHeight="1">
      <c r="A32" s="579"/>
      <c r="B32" s="579"/>
      <c r="C32" s="594" t="s">
        <v>291</v>
      </c>
      <c r="D32" s="594"/>
      <c r="E32" s="594"/>
      <c r="F32" s="580" t="s">
        <v>298</v>
      </c>
      <c r="G32" s="580"/>
      <c r="H32" s="580"/>
      <c r="I32" s="591"/>
      <c r="J32" s="592"/>
      <c r="K32" s="593"/>
      <c r="L32" s="171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</row>
    <row r="33" spans="1:54" ht="33.75" customHeight="1">
      <c r="A33" s="579"/>
      <c r="B33" s="579"/>
      <c r="C33" s="120" t="s">
        <v>496</v>
      </c>
      <c r="D33" s="120" t="s">
        <v>502</v>
      </c>
      <c r="E33" s="120" t="s">
        <v>498</v>
      </c>
      <c r="F33" s="120" t="s">
        <v>496</v>
      </c>
      <c r="G33" s="120" t="s">
        <v>502</v>
      </c>
      <c r="H33" s="120" t="s">
        <v>498</v>
      </c>
      <c r="I33" s="120" t="s">
        <v>496</v>
      </c>
      <c r="J33" s="120" t="s">
        <v>502</v>
      </c>
      <c r="K33" s="120" t="s">
        <v>498</v>
      </c>
      <c r="L33" s="171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</row>
    <row r="34" spans="1:54" ht="48" customHeight="1">
      <c r="A34" s="581" t="s">
        <v>174</v>
      </c>
      <c r="B34" s="582"/>
      <c r="C34" s="582"/>
      <c r="D34" s="582"/>
      <c r="E34" s="582"/>
      <c r="F34" s="582"/>
      <c r="G34" s="582"/>
      <c r="H34" s="582"/>
      <c r="I34" s="583"/>
      <c r="J34" s="583"/>
      <c r="K34" s="584"/>
      <c r="L34" s="171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</row>
    <row r="35" spans="1:54" ht="22.5" customHeight="1">
      <c r="A35" s="122"/>
      <c r="B35" s="124" t="s">
        <v>78</v>
      </c>
      <c r="C35" s="308"/>
      <c r="D35" s="308"/>
      <c r="E35" s="308"/>
      <c r="F35" s="308"/>
      <c r="G35" s="308"/>
      <c r="H35" s="308"/>
      <c r="I35" s="313"/>
      <c r="J35" s="313"/>
      <c r="K35" s="313"/>
      <c r="L35" s="171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</row>
    <row r="36" spans="1:54" ht="23.25" customHeight="1">
      <c r="A36" s="122" t="s">
        <v>11</v>
      </c>
      <c r="B36" s="125" t="s">
        <v>79</v>
      </c>
      <c r="C36" s="314">
        <v>35579</v>
      </c>
      <c r="D36" s="314">
        <v>37042</v>
      </c>
      <c r="E36" s="314">
        <v>37210</v>
      </c>
      <c r="F36" s="314">
        <v>1000</v>
      </c>
      <c r="G36" s="314">
        <v>1000</v>
      </c>
      <c r="H36" s="314">
        <v>828</v>
      </c>
      <c r="I36" s="309">
        <f>C36+F36</f>
        <v>36579</v>
      </c>
      <c r="J36" s="309">
        <f aca="true" t="shared" si="2" ref="J36:K49">D36+G36</f>
        <v>38042</v>
      </c>
      <c r="K36" s="309">
        <f t="shared" si="2"/>
        <v>38038</v>
      </c>
      <c r="L36" s="171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</row>
    <row r="37" spans="1:54" ht="23.25" customHeight="1">
      <c r="A37" s="122" t="s">
        <v>12</v>
      </c>
      <c r="B37" s="125" t="s">
        <v>80</v>
      </c>
      <c r="C37" s="314">
        <v>9537</v>
      </c>
      <c r="D37" s="314">
        <v>10007</v>
      </c>
      <c r="E37" s="314">
        <v>10005</v>
      </c>
      <c r="F37" s="314">
        <v>212</v>
      </c>
      <c r="G37" s="314">
        <v>212</v>
      </c>
      <c r="H37" s="314">
        <v>212</v>
      </c>
      <c r="I37" s="309">
        <f aca="true" t="shared" si="3" ref="I37:I49">C37+F37</f>
        <v>9749</v>
      </c>
      <c r="J37" s="309">
        <f t="shared" si="2"/>
        <v>10219</v>
      </c>
      <c r="K37" s="309">
        <f t="shared" si="2"/>
        <v>10217</v>
      </c>
      <c r="L37" s="171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</row>
    <row r="38" spans="1:54" ht="23.25" customHeight="1">
      <c r="A38" s="122" t="s">
        <v>33</v>
      </c>
      <c r="B38" s="125" t="s">
        <v>81</v>
      </c>
      <c r="C38" s="71">
        <v>10881</v>
      </c>
      <c r="D38" s="71">
        <v>10609</v>
      </c>
      <c r="E38" s="71">
        <v>9200</v>
      </c>
      <c r="F38" s="71">
        <v>100</v>
      </c>
      <c r="G38" s="71">
        <v>100</v>
      </c>
      <c r="H38" s="71">
        <v>72</v>
      </c>
      <c r="I38" s="309">
        <f t="shared" si="3"/>
        <v>10981</v>
      </c>
      <c r="J38" s="309">
        <f t="shared" si="2"/>
        <v>10709</v>
      </c>
      <c r="K38" s="309">
        <f t="shared" si="2"/>
        <v>9272</v>
      </c>
      <c r="L38" s="171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</row>
    <row r="39" spans="1:54" ht="21" customHeight="1">
      <c r="A39" s="122" t="s">
        <v>34</v>
      </c>
      <c r="B39" s="125" t="s">
        <v>373</v>
      </c>
      <c r="C39" s="309">
        <v>70</v>
      </c>
      <c r="D39" s="309">
        <v>85</v>
      </c>
      <c r="E39" s="309">
        <v>85</v>
      </c>
      <c r="F39" s="309"/>
      <c r="G39" s="309"/>
      <c r="H39" s="309"/>
      <c r="I39" s="309">
        <f t="shared" si="3"/>
        <v>70</v>
      </c>
      <c r="J39" s="309">
        <f t="shared" si="2"/>
        <v>85</v>
      </c>
      <c r="K39" s="309">
        <f t="shared" si="2"/>
        <v>85</v>
      </c>
      <c r="L39" s="171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</row>
    <row r="40" spans="1:54" ht="21" customHeight="1">
      <c r="A40" s="122" t="s">
        <v>37</v>
      </c>
      <c r="B40" s="125" t="s">
        <v>1</v>
      </c>
      <c r="C40" s="309"/>
      <c r="D40" s="309"/>
      <c r="E40" s="309"/>
      <c r="F40" s="309"/>
      <c r="G40" s="309"/>
      <c r="H40" s="309"/>
      <c r="I40" s="309">
        <f t="shared" si="3"/>
        <v>0</v>
      </c>
      <c r="J40" s="309">
        <f t="shared" si="2"/>
        <v>0</v>
      </c>
      <c r="K40" s="309">
        <f t="shared" si="2"/>
        <v>0</v>
      </c>
      <c r="L40" s="171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</row>
    <row r="41" spans="1:54" ht="21" customHeight="1">
      <c r="A41" s="130"/>
      <c r="B41" s="131" t="s">
        <v>82</v>
      </c>
      <c r="C41" s="310">
        <f>C36+C37+C38+C39</f>
        <v>56067</v>
      </c>
      <c r="D41" s="310">
        <f>D36+D37+D38+D39+D40</f>
        <v>57743</v>
      </c>
      <c r="E41" s="310">
        <f>E36+E37+E38+E39+E40</f>
        <v>56500</v>
      </c>
      <c r="F41" s="310">
        <f>F36+F37+F38+F39+F40</f>
        <v>1312</v>
      </c>
      <c r="G41" s="310">
        <f>G36+G37+G38+G39+G40</f>
        <v>1312</v>
      </c>
      <c r="H41" s="310">
        <f>H36+H37+H38+H39+H40</f>
        <v>1112</v>
      </c>
      <c r="I41" s="310">
        <f t="shared" si="3"/>
        <v>57379</v>
      </c>
      <c r="J41" s="310">
        <f t="shared" si="2"/>
        <v>59055</v>
      </c>
      <c r="K41" s="310">
        <f t="shared" si="2"/>
        <v>57612</v>
      </c>
      <c r="L41" s="171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</row>
    <row r="42" spans="1:54" ht="25.5" customHeight="1">
      <c r="A42" s="130"/>
      <c r="B42" s="133"/>
      <c r="C42" s="311"/>
      <c r="D42" s="311"/>
      <c r="E42" s="311"/>
      <c r="F42" s="311"/>
      <c r="G42" s="311"/>
      <c r="H42" s="311"/>
      <c r="I42" s="309"/>
      <c r="J42" s="309"/>
      <c r="K42" s="309"/>
      <c r="L42" s="171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</row>
    <row r="43" spans="1:54" ht="21" customHeight="1">
      <c r="A43" s="135"/>
      <c r="B43" s="131" t="s">
        <v>43</v>
      </c>
      <c r="C43" s="309"/>
      <c r="D43" s="309"/>
      <c r="E43" s="309"/>
      <c r="F43" s="309"/>
      <c r="G43" s="309"/>
      <c r="H43" s="309"/>
      <c r="I43" s="309"/>
      <c r="J43" s="309"/>
      <c r="K43" s="309"/>
      <c r="L43" s="171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</row>
    <row r="44" spans="1:11" ht="23.25" customHeight="1">
      <c r="A44" s="130" t="s">
        <v>11</v>
      </c>
      <c r="B44" s="125" t="s">
        <v>10</v>
      </c>
      <c r="C44" s="309"/>
      <c r="D44" s="309"/>
      <c r="E44" s="309">
        <v>40</v>
      </c>
      <c r="F44" s="309"/>
      <c r="G44" s="309"/>
      <c r="H44" s="309"/>
      <c r="I44" s="309">
        <f t="shared" si="3"/>
        <v>0</v>
      </c>
      <c r="J44" s="309">
        <f t="shared" si="2"/>
        <v>0</v>
      </c>
      <c r="K44" s="309">
        <f t="shared" si="2"/>
        <v>40</v>
      </c>
    </row>
    <row r="45" spans="1:11" ht="21" customHeight="1">
      <c r="A45" s="130" t="s">
        <v>12</v>
      </c>
      <c r="B45" s="125" t="s">
        <v>374</v>
      </c>
      <c r="C45" s="309"/>
      <c r="D45" s="309"/>
      <c r="E45" s="309">
        <v>83</v>
      </c>
      <c r="F45" s="309"/>
      <c r="G45" s="309"/>
      <c r="H45" s="309"/>
      <c r="I45" s="309">
        <f t="shared" si="3"/>
        <v>0</v>
      </c>
      <c r="J45" s="309">
        <f t="shared" si="2"/>
        <v>0</v>
      </c>
      <c r="K45" s="309">
        <f t="shared" si="2"/>
        <v>83</v>
      </c>
    </row>
    <row r="46" spans="1:11" ht="23.25" customHeight="1">
      <c r="A46" s="130" t="s">
        <v>33</v>
      </c>
      <c r="B46" s="125" t="s">
        <v>83</v>
      </c>
      <c r="C46" s="309">
        <v>56067</v>
      </c>
      <c r="D46" s="309">
        <v>57567</v>
      </c>
      <c r="E46" s="309">
        <v>56201</v>
      </c>
      <c r="F46" s="309">
        <v>1312</v>
      </c>
      <c r="G46" s="309">
        <v>1312</v>
      </c>
      <c r="H46" s="309">
        <v>1112</v>
      </c>
      <c r="I46" s="309">
        <f t="shared" si="3"/>
        <v>57379</v>
      </c>
      <c r="J46" s="309">
        <f t="shared" si="2"/>
        <v>58879</v>
      </c>
      <c r="K46" s="309">
        <f t="shared" si="2"/>
        <v>57313</v>
      </c>
    </row>
    <row r="47" spans="1:11" ht="23.25" customHeight="1">
      <c r="A47" s="130" t="s">
        <v>34</v>
      </c>
      <c r="B47" s="125" t="s">
        <v>371</v>
      </c>
      <c r="C47" s="309"/>
      <c r="D47" s="309">
        <v>176</v>
      </c>
      <c r="E47" s="309">
        <v>176</v>
      </c>
      <c r="F47" s="309"/>
      <c r="G47" s="309"/>
      <c r="H47" s="309"/>
      <c r="I47" s="309">
        <f t="shared" si="3"/>
        <v>0</v>
      </c>
      <c r="J47" s="309">
        <f t="shared" si="2"/>
        <v>176</v>
      </c>
      <c r="K47" s="309">
        <f t="shared" si="2"/>
        <v>176</v>
      </c>
    </row>
    <row r="48" spans="1:12" ht="23.25" customHeight="1">
      <c r="A48" s="130"/>
      <c r="B48" s="131" t="s">
        <v>84</v>
      </c>
      <c r="C48" s="310">
        <f aca="true" t="shared" si="4" ref="C48:H48">C44+C46+C45+C47</f>
        <v>56067</v>
      </c>
      <c r="D48" s="310">
        <f t="shared" si="4"/>
        <v>57743</v>
      </c>
      <c r="E48" s="310">
        <f t="shared" si="4"/>
        <v>56500</v>
      </c>
      <c r="F48" s="310">
        <f t="shared" si="4"/>
        <v>1312</v>
      </c>
      <c r="G48" s="310">
        <f t="shared" si="4"/>
        <v>1312</v>
      </c>
      <c r="H48" s="310">
        <f t="shared" si="4"/>
        <v>1112</v>
      </c>
      <c r="I48" s="310">
        <f t="shared" si="3"/>
        <v>57379</v>
      </c>
      <c r="J48" s="310">
        <f t="shared" si="2"/>
        <v>59055</v>
      </c>
      <c r="K48" s="310">
        <f t="shared" si="2"/>
        <v>57612</v>
      </c>
      <c r="L48" s="479"/>
    </row>
    <row r="49" spans="1:12" ht="24.75" customHeight="1">
      <c r="A49" s="136"/>
      <c r="B49" s="137" t="s">
        <v>85</v>
      </c>
      <c r="C49" s="312">
        <v>13</v>
      </c>
      <c r="D49" s="312">
        <v>13</v>
      </c>
      <c r="E49" s="312">
        <v>13</v>
      </c>
      <c r="F49" s="312">
        <v>1</v>
      </c>
      <c r="G49" s="312">
        <v>1</v>
      </c>
      <c r="H49" s="312">
        <v>1</v>
      </c>
      <c r="I49" s="310">
        <f t="shared" si="3"/>
        <v>14</v>
      </c>
      <c r="J49" s="310">
        <f t="shared" si="2"/>
        <v>14</v>
      </c>
      <c r="K49" s="310">
        <f t="shared" si="2"/>
        <v>14</v>
      </c>
      <c r="L49" s="479"/>
    </row>
    <row r="80" ht="15">
      <c r="B80" s="16"/>
    </row>
    <row r="81" ht="15">
      <c r="B81" s="16"/>
    </row>
    <row r="82" spans="1:24" ht="15">
      <c r="A82" s="173"/>
      <c r="B82" s="16"/>
      <c r="D82" s="16"/>
      <c r="E82" s="16"/>
      <c r="F82" s="16"/>
      <c r="G82" s="16"/>
      <c r="H82" s="16"/>
      <c r="I82" s="16"/>
      <c r="J82" s="16"/>
      <c r="K82" s="16"/>
      <c r="L82" s="173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15">
      <c r="A83" s="17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73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ht="15">
      <c r="A84" s="17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3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ht="15">
      <c r="A85" s="17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73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15">
      <c r="A86" s="17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73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ht="15">
      <c r="A87" s="17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73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ht="15">
      <c r="A88" s="17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73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ht="15">
      <c r="A89" s="17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73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5">
      <c r="A90" s="17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73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15">
      <c r="A91" s="17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73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ht="15">
      <c r="A92" s="173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73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ht="15">
      <c r="A93" s="17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73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ht="15">
      <c r="A94" s="17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73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ht="15">
      <c r="A95" s="17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73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5">
      <c r="A96" s="173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73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15">
      <c r="A97" s="173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73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15">
      <c r="A98" s="173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73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5">
      <c r="A99" s="173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73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ht="15">
      <c r="A100" s="173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73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ht="15">
      <c r="A101" s="173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73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ht="15">
      <c r="A102" s="173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73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ht="15">
      <c r="A103" s="173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73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ht="15">
      <c r="A104" s="173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3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 ht="15">
      <c r="A105" s="173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73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ht="15">
      <c r="A106" s="173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73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15">
      <c r="A107" s="173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73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ht="15">
      <c r="C108" s="16"/>
    </row>
  </sheetData>
  <sheetProtection selectLockedCells="1" selectUnlockedCells="1"/>
  <mergeCells count="18">
    <mergeCell ref="Z5:AC5"/>
    <mergeCell ref="B4:B7"/>
    <mergeCell ref="C30:E31"/>
    <mergeCell ref="F30:H31"/>
    <mergeCell ref="Z8:AC8"/>
    <mergeCell ref="Z11:AC11"/>
    <mergeCell ref="A8:H8"/>
    <mergeCell ref="A4:A7"/>
    <mergeCell ref="F4:H6"/>
    <mergeCell ref="Z4:AC4"/>
    <mergeCell ref="C4:E5"/>
    <mergeCell ref="C6:E6"/>
    <mergeCell ref="A34:K34"/>
    <mergeCell ref="I30:K32"/>
    <mergeCell ref="A30:A33"/>
    <mergeCell ref="B30:B33"/>
    <mergeCell ref="C32:E32"/>
    <mergeCell ref="F32:H32"/>
  </mergeCells>
  <printOptions horizontalCentered="1"/>
  <pageMargins left="0.62" right="0.25" top="1.45" bottom="0.36" header="0.61" footer="0.53"/>
  <pageSetup horizontalDpi="300" verticalDpi="300" orientation="landscape" paperSize="9" scale="85" r:id="rId1"/>
  <headerFooter alignWithMargins="0">
    <oddHeader>&amp;C&amp;"Garamond,Félkövér"&amp;14 /2016. (    ) számú zárszámadási rendelethez az önkormányzat intézményei 2015. évi bevételeinek és kiadásainak teljesítése&amp;R&amp;8&amp;A
&amp;P.oldal
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V25"/>
  <sheetViews>
    <sheetView zoomScale="68" zoomScaleNormal="68" zoomScaleSheetLayoutView="56" zoomScalePageLayoutView="0" workbookViewId="0" topLeftCell="A1">
      <selection activeCell="G28" sqref="G28"/>
    </sheetView>
  </sheetViews>
  <sheetFormatPr defaultColWidth="9.00390625" defaultRowHeight="12.75"/>
  <cols>
    <col min="1" max="1" width="6.75390625" style="176" customWidth="1"/>
    <col min="2" max="2" width="54.375" style="174" customWidth="1"/>
    <col min="3" max="3" width="13.00390625" style="177" customWidth="1"/>
    <col min="4" max="4" width="12.625" style="177" customWidth="1"/>
    <col min="5" max="5" width="12.00390625" style="178" customWidth="1"/>
    <col min="6" max="6" width="10.875" style="174" customWidth="1"/>
    <col min="7" max="255" width="9.125" style="174" customWidth="1"/>
    <col min="256" max="16384" width="9.125" style="40" customWidth="1"/>
  </cols>
  <sheetData>
    <row r="2" spans="1:5" ht="15" customHeight="1">
      <c r="A2" s="603" t="s">
        <v>86</v>
      </c>
      <c r="B2" s="604" t="s">
        <v>88</v>
      </c>
      <c r="C2" s="605" t="s">
        <v>523</v>
      </c>
      <c r="D2" s="605" t="s">
        <v>524</v>
      </c>
      <c r="E2" s="602" t="s">
        <v>489</v>
      </c>
    </row>
    <row r="3" spans="1:5" ht="15" customHeight="1">
      <c r="A3" s="603"/>
      <c r="B3" s="604"/>
      <c r="C3" s="605"/>
      <c r="D3" s="605"/>
      <c r="E3" s="602"/>
    </row>
    <row r="4" spans="1:5" ht="10.5" customHeight="1">
      <c r="A4" s="603"/>
      <c r="B4" s="604"/>
      <c r="C4" s="605"/>
      <c r="D4" s="605"/>
      <c r="E4" s="602"/>
    </row>
    <row r="5" spans="1:5" ht="9.75" customHeight="1">
      <c r="A5" s="603"/>
      <c r="B5" s="604"/>
      <c r="C5" s="605"/>
      <c r="D5" s="605"/>
      <c r="E5" s="602"/>
    </row>
    <row r="6" spans="1:5" ht="19.5" customHeight="1">
      <c r="A6" s="518"/>
      <c r="B6" s="519" t="s">
        <v>89</v>
      </c>
      <c r="C6" s="520"/>
      <c r="D6" s="520"/>
      <c r="E6" s="521"/>
    </row>
    <row r="7" spans="1:5" ht="19.5" customHeight="1">
      <c r="A7" s="518" t="s">
        <v>24</v>
      </c>
      <c r="B7" s="522" t="s">
        <v>90</v>
      </c>
      <c r="C7" s="520"/>
      <c r="D7" s="520"/>
      <c r="E7" s="521"/>
    </row>
    <row r="8" spans="1:5" ht="19.5" customHeight="1">
      <c r="A8" s="523">
        <v>1</v>
      </c>
      <c r="B8" s="524" t="s">
        <v>4</v>
      </c>
      <c r="C8" s="525"/>
      <c r="D8" s="526">
        <v>318</v>
      </c>
      <c r="E8" s="526">
        <v>318</v>
      </c>
    </row>
    <row r="9" spans="1:5" ht="19.5" customHeight="1">
      <c r="A9" s="523">
        <v>2</v>
      </c>
      <c r="B9" s="524" t="s">
        <v>528</v>
      </c>
      <c r="C9" s="525">
        <v>200</v>
      </c>
      <c r="D9" s="526">
        <v>14818</v>
      </c>
      <c r="E9" s="527">
        <v>14816</v>
      </c>
    </row>
    <row r="10" spans="1:5" ht="19.5" customHeight="1">
      <c r="A10" s="523">
        <v>3</v>
      </c>
      <c r="B10" s="524" t="s">
        <v>529</v>
      </c>
      <c r="C10" s="525"/>
      <c r="D10" s="526">
        <v>10097</v>
      </c>
      <c r="E10" s="527">
        <v>10097</v>
      </c>
    </row>
    <row r="11" spans="1:5" ht="19.5" customHeight="1">
      <c r="A11" s="523">
        <v>4</v>
      </c>
      <c r="B11" s="524" t="s">
        <v>530</v>
      </c>
      <c r="C11" s="525"/>
      <c r="D11" s="526">
        <v>32</v>
      </c>
      <c r="E11" s="527">
        <v>32</v>
      </c>
    </row>
    <row r="12" spans="1:5" ht="19.5" customHeight="1">
      <c r="A12" s="523">
        <v>5</v>
      </c>
      <c r="B12" s="524" t="s">
        <v>176</v>
      </c>
      <c r="C12" s="525">
        <v>250</v>
      </c>
      <c r="D12" s="526">
        <v>250</v>
      </c>
      <c r="E12" s="527"/>
    </row>
    <row r="13" spans="1:5" ht="19.5" customHeight="1">
      <c r="A13" s="523">
        <v>6</v>
      </c>
      <c r="B13" s="524" t="s">
        <v>550</v>
      </c>
      <c r="C13" s="525">
        <v>8000</v>
      </c>
      <c r="D13" s="526"/>
      <c r="E13" s="527"/>
    </row>
    <row r="14" spans="1:256" s="174" customFormat="1" ht="19.5" customHeight="1">
      <c r="A14" s="523"/>
      <c r="B14" s="528" t="s">
        <v>91</v>
      </c>
      <c r="C14" s="529">
        <f>SUM(C8:C13)</f>
        <v>8450</v>
      </c>
      <c r="D14" s="529">
        <f>SUM(D8:D13)</f>
        <v>25515</v>
      </c>
      <c r="E14" s="529">
        <f>SUM(E8:E13)</f>
        <v>25263</v>
      </c>
      <c r="F14" s="175"/>
      <c r="IV14" s="40"/>
    </row>
    <row r="15" spans="1:5" ht="19.5" customHeight="1">
      <c r="A15" s="523"/>
      <c r="B15" s="524"/>
      <c r="C15" s="525"/>
      <c r="D15" s="526"/>
      <c r="E15" s="526"/>
    </row>
    <row r="16" spans="1:5" ht="19.5" customHeight="1">
      <c r="A16" s="518" t="s">
        <v>14</v>
      </c>
      <c r="B16" s="528" t="s">
        <v>92</v>
      </c>
      <c r="C16" s="525"/>
      <c r="D16" s="526"/>
      <c r="E16" s="526"/>
    </row>
    <row r="17" spans="1:5" ht="19.5" customHeight="1">
      <c r="A17" s="523">
        <v>1</v>
      </c>
      <c r="B17" s="524" t="s">
        <v>531</v>
      </c>
      <c r="C17" s="525"/>
      <c r="D17" s="526">
        <v>4031</v>
      </c>
      <c r="E17" s="527">
        <v>4031</v>
      </c>
    </row>
    <row r="18" spans="1:5" ht="19.5" customHeight="1">
      <c r="A18" s="523">
        <v>2</v>
      </c>
      <c r="B18" s="524" t="s">
        <v>532</v>
      </c>
      <c r="C18" s="525"/>
      <c r="D18" s="526">
        <v>22702</v>
      </c>
      <c r="E18" s="527">
        <v>22202</v>
      </c>
    </row>
    <row r="19" spans="1:256" s="174" customFormat="1" ht="19.5" customHeight="1">
      <c r="A19" s="523"/>
      <c r="B19" s="528" t="s">
        <v>93</v>
      </c>
      <c r="C19" s="529">
        <f>SUM(C17:C18)</f>
        <v>0</v>
      </c>
      <c r="D19" s="529">
        <f>SUM(D17:D18)</f>
        <v>26733</v>
      </c>
      <c r="E19" s="529">
        <f>SUM(E17:E18)</f>
        <v>26233</v>
      </c>
      <c r="IV19" s="40"/>
    </row>
    <row r="20" spans="1:5" ht="19.5" customHeight="1">
      <c r="A20" s="523"/>
      <c r="B20" s="530"/>
      <c r="C20" s="526"/>
      <c r="D20" s="526"/>
      <c r="E20" s="526"/>
    </row>
    <row r="21" spans="1:5" ht="19.5" customHeight="1">
      <c r="A21" s="531"/>
      <c r="B21" s="532" t="s">
        <v>26</v>
      </c>
      <c r="C21" s="533">
        <f>C14+C19</f>
        <v>8450</v>
      </c>
      <c r="D21" s="533">
        <f>D14+D19</f>
        <v>52248</v>
      </c>
      <c r="E21" s="533">
        <f>E14+E19</f>
        <v>51496</v>
      </c>
    </row>
    <row r="25" ht="15.75">
      <c r="B25" s="174" t="s">
        <v>533</v>
      </c>
    </row>
  </sheetData>
  <sheetProtection selectLockedCells="1" selectUnlockedCells="1"/>
  <mergeCells count="5">
    <mergeCell ref="E2:E5"/>
    <mergeCell ref="A2:A5"/>
    <mergeCell ref="B2:B5"/>
    <mergeCell ref="C2:C5"/>
    <mergeCell ref="D2:D5"/>
  </mergeCells>
  <printOptions horizontalCentered="1"/>
  <pageMargins left="0.2361111111111111" right="0.2361111111111111" top="2.4368055555555554" bottom="0.19027777777777777" header="0.4236111111111111" footer="0.5118055555555555"/>
  <pageSetup horizontalDpi="300" verticalDpi="300" orientation="portrait" paperSize="9" scale="95" r:id="rId1"/>
  <headerFooter alignWithMargins="0">
    <oddHeader>&amp;C&amp;"Garamond,Félkövér"&amp;14
/2016. (    ) számú zárszámadási rendelethez
Zalakomár Nagyközség Önkormányzata és intézményei 2015. évi felhalmozási kiadásainak teljesítése feladatonként&amp;R&amp;8&amp;A
&amp;P.oldal
ezer 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jegyzo</cp:lastModifiedBy>
  <cp:lastPrinted>2016-05-18T08:16:12Z</cp:lastPrinted>
  <dcterms:created xsi:type="dcterms:W3CDTF">2012-03-30T08:31:15Z</dcterms:created>
  <dcterms:modified xsi:type="dcterms:W3CDTF">2016-06-01T09:31:50Z</dcterms:modified>
  <cp:category/>
  <cp:version/>
  <cp:contentType/>
  <cp:contentStatus/>
</cp:coreProperties>
</file>