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048" tabRatio="601" firstSheet="4" activeTab="7"/>
  </bookViews>
  <sheets>
    <sheet name="Bevételek mindösszesen" sheetId="1" r:id="rId1"/>
    <sheet name="Bevétel önkormányzat" sheetId="2" r:id="rId2"/>
    <sheet name="Bevétel Közös Hivatal" sheetId="3" r:id="rId3"/>
    <sheet name="Bevétel Óvoda" sheetId="4" r:id="rId4"/>
    <sheet name="Kiadások összesen" sheetId="5" r:id="rId5"/>
    <sheet name="Kiadás önkormányzat" sheetId="6" r:id="rId6"/>
    <sheet name="Kiadás Közös Hivatal" sheetId="7" r:id="rId7"/>
    <sheet name="Kiadás Óvoda" sheetId="8" r:id="rId8"/>
    <sheet name="Költségvetési mérleg" sheetId="9" r:id="rId9"/>
    <sheet name="Beruházás" sheetId="10" r:id="rId10"/>
    <sheet name="Felújítás" sheetId="11" r:id="rId11"/>
    <sheet name="Előirányzatfelh. ütemtemterv" sheetId="12" r:id="rId12"/>
  </sheets>
  <definedNames/>
  <calcPr fullCalcOnLoad="1"/>
</workbook>
</file>

<file path=xl/sharedStrings.xml><?xml version="1.0" encoding="utf-8"?>
<sst xmlns="http://schemas.openxmlformats.org/spreadsheetml/2006/main" count="1995" uniqueCount="491">
  <si>
    <t xml:space="preserve"> 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</si>
  <si>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</si>
  <si>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</si>
  <si>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</si>
  <si>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</si>
  <si>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</si>
  <si>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</si>
  <si>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</si>
  <si>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</si>
  <si>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</si>
  <si>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</si>
  <si>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</si>
  <si>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</si>
  <si>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</si>
  <si>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</si>
  <si>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</si>
  <si>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</si>
  <si>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</si>
  <si>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</si>
  <si>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</si>
  <si>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</si>
  <si>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</si>
  <si>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Sor-szám</t>
  </si>
  <si>
    <t>Sor-
szám</t>
  </si>
  <si>
    <t>Rovat megnevezése</t>
  </si>
  <si>
    <t>Rovat
száma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</si>
  <si>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</si>
  <si>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</si>
  <si>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</si>
  <si>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</si>
  <si>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</si>
  <si>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</si>
  <si>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</si>
  <si>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</si>
  <si>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</si>
  <si>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</si>
  <si>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</si>
  <si>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</si>
  <si>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</si>
  <si>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</si>
  <si>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</si>
  <si>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</si>
  <si>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</si>
  <si>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</si>
  <si>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</si>
  <si>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</si>
  <si>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</si>
  <si>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</si>
  <si>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</si>
  <si>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</si>
  <si>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</si>
  <si>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</si>
  <si>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K5</t>
  </si>
  <si>
    <t>K6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</si>
  <si>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</si>
  <si>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</si>
  <si>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</si>
  <si>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</si>
  <si>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</si>
  <si>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</si>
  <si>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</si>
  <si>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</si>
  <si>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</si>
  <si>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</si>
  <si>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</si>
  <si>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</si>
  <si>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</si>
  <si>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</si>
  <si>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</si>
  <si>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</si>
  <si>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</si>
  <si>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</si>
  <si>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</si>
  <si>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Személyi juttatások összesen</t>
  </si>
  <si>
    <t xml:space="preserve">Dologi kiadások </t>
  </si>
  <si>
    <t xml:space="preserve">Ellátottak pénzbeli juttatásai </t>
  </si>
  <si>
    <t>Egyéb működési célú kiadások</t>
  </si>
  <si>
    <t>MŰKÖDÉSI KÖLTSÉGVETÉS KIADÁSAI</t>
  </si>
  <si>
    <t>FELHALMOZÁSI KÖLTSÉGVETÉS KIADÁSAI</t>
  </si>
  <si>
    <t xml:space="preserve">Beruházások </t>
  </si>
  <si>
    <t xml:space="preserve">Felújítások </t>
  </si>
  <si>
    <t>1.1.</t>
  </si>
  <si>
    <t>1.2.</t>
  </si>
  <si>
    <t>1.4.</t>
  </si>
  <si>
    <t>1.5.</t>
  </si>
  <si>
    <t>2.1.</t>
  </si>
  <si>
    <t>2.2.</t>
  </si>
  <si>
    <t xml:space="preserve">Egyéb felhalmozási célú kiadások </t>
  </si>
  <si>
    <t>2.3.</t>
  </si>
  <si>
    <t>TARTALÉKOK</t>
  </si>
  <si>
    <t xml:space="preserve">Hosszú lejáratú hitelek, kölcsönök törlesztése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</si>
  <si>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</si>
  <si>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</si>
  <si>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</si>
  <si>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</si>
  <si>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</si>
  <si>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</si>
  <si>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</si>
  <si>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</si>
  <si>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</si>
  <si>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</si>
  <si>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</si>
  <si>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</si>
  <si>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</si>
  <si>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</si>
  <si>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</si>
  <si>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</si>
  <si>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</si>
  <si>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</si>
  <si>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</si>
  <si>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</si>
  <si>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</si>
  <si>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</si>
  <si>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</si>
  <si>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</si>
  <si>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</si>
  <si>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</si>
  <si>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</si>
  <si>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</si>
  <si>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</si>
  <si>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</si>
  <si>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</si>
  <si>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</si>
  <si>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</si>
  <si>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K92</t>
  </si>
  <si>
    <t>K9</t>
  </si>
  <si>
    <t>KÖLTSÉGVETÉSI KIADÁSOK ÖSSZESEN</t>
  </si>
  <si>
    <t xml:space="preserve">Belföldi értékpapírok kiadásai </t>
  </si>
  <si>
    <t xml:space="preserve">Hitel-, kölcsöntörlesztés államháztartáson kívülre </t>
  </si>
  <si>
    <t xml:space="preserve">Belföldi finanszírozás kiadásai </t>
  </si>
  <si>
    <t>FINANSZÍROZÁSI KIADÁSOK</t>
  </si>
  <si>
    <t>2.3.1</t>
  </si>
  <si>
    <t>2.3.2</t>
  </si>
  <si>
    <t>2.3.4.</t>
  </si>
  <si>
    <t>2.3.5.</t>
  </si>
  <si>
    <t>2.3.6.</t>
  </si>
  <si>
    <t>2.3.7.</t>
  </si>
  <si>
    <t>2.3.8.</t>
  </si>
  <si>
    <t>3.1.</t>
  </si>
  <si>
    <t>3.2.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</si>
  <si>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</si>
  <si>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</si>
  <si>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</si>
  <si>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</si>
  <si>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</si>
  <si>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</si>
  <si>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</si>
  <si>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</si>
  <si>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</si>
  <si>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</si>
  <si>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</si>
  <si>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6.4.</t>
  </si>
  <si>
    <t>2.3.9.</t>
  </si>
  <si>
    <t>8.1.</t>
  </si>
  <si>
    <t>8.3.</t>
  </si>
  <si>
    <t>8.4.</t>
  </si>
  <si>
    <t>8.5.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</si>
  <si>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</si>
  <si>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</si>
  <si>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</si>
  <si>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</si>
  <si>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</si>
  <si>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</si>
  <si>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</si>
  <si>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</si>
  <si>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</si>
  <si>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</si>
  <si>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KIADÁSOK MINDÖSSZESEN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</si>
  <si>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</si>
  <si>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</si>
  <si>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</si>
  <si>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</si>
  <si>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</si>
  <si>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</si>
  <si>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</si>
  <si>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</si>
  <si>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</si>
  <si>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</si>
  <si>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</si>
  <si>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</si>
  <si>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</si>
  <si>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</si>
  <si>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</si>
  <si>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</si>
  <si>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</si>
  <si>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</si>
  <si>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</si>
  <si>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</si>
  <si>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</si>
  <si>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</si>
  <si>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</si>
  <si>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</si>
  <si>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</si>
  <si>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</si>
  <si>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</si>
  <si>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</si>
  <si>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</si>
  <si>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</si>
  <si>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</si>
  <si>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</si>
  <si>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</si>
  <si>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</si>
  <si>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</si>
  <si>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 xml:space="preserve">Vagyoni tipusú adók </t>
  </si>
  <si>
    <t>B34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</si>
  <si>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</si>
  <si>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</si>
  <si>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</si>
  <si>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</si>
  <si>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</si>
  <si>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</si>
  <si>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</si>
  <si>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</si>
  <si>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</si>
  <si>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</si>
  <si>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</si>
  <si>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</si>
  <si>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</si>
  <si>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</si>
  <si>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</si>
  <si>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</si>
  <si>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</si>
  <si>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</si>
  <si>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</si>
  <si>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</si>
  <si>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</si>
  <si>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</si>
  <si>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</si>
  <si>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</si>
  <si>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</si>
  <si>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</si>
  <si>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</si>
  <si>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</si>
  <si>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</si>
  <si>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</si>
  <si>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</si>
  <si>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</si>
  <si>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</si>
  <si>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</si>
  <si>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</si>
  <si>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</si>
  <si>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</si>
  <si>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</si>
  <si>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</si>
  <si>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</si>
  <si>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</si>
  <si>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</si>
  <si>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</si>
  <si>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</si>
  <si>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</si>
  <si>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</si>
  <si>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Egyéb felhalmozási célú átvett pénzeszközök</t>
  </si>
  <si>
    <t>B7</t>
  </si>
  <si>
    <t>B1-B7</t>
  </si>
  <si>
    <t xml:space="preserve">Működési célú támogatások államháztartáson belülről </t>
  </si>
  <si>
    <t xml:space="preserve">Önkormányzatok működési támogatásai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</si>
  <si>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</si>
  <si>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</si>
  <si>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</si>
  <si>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</si>
  <si>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</si>
  <si>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</si>
  <si>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</si>
  <si>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</si>
  <si>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</si>
  <si>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</si>
  <si>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</si>
  <si>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</si>
  <si>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</si>
  <si>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</si>
  <si>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</si>
  <si>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</si>
  <si>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</si>
  <si>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</si>
  <si>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</si>
  <si>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</si>
  <si>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</si>
  <si>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</si>
  <si>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</si>
  <si>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</si>
  <si>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</si>
  <si>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</si>
  <si>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</si>
  <si>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</si>
  <si>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</si>
  <si>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</si>
  <si>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</si>
  <si>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</si>
  <si>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</si>
  <si>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</si>
  <si>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</si>
  <si>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</si>
  <si>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</si>
  <si>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</si>
  <si>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</si>
  <si>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</si>
  <si>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</si>
  <si>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</si>
  <si>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</si>
  <si>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</si>
  <si>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</si>
  <si>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</si>
  <si>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</si>
  <si>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</si>
  <si>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</si>
  <si>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</si>
  <si>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</si>
  <si>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</si>
  <si>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</si>
  <si>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1.3.</t>
  </si>
  <si>
    <t>1.6.</t>
  </si>
  <si>
    <t>2.4.</t>
  </si>
  <si>
    <t>2.5.</t>
  </si>
  <si>
    <t>3.3.</t>
  </si>
  <si>
    <t>3.4.</t>
  </si>
  <si>
    <t>3.5.</t>
  </si>
  <si>
    <t>5.4.</t>
  </si>
  <si>
    <t>5.5.</t>
  </si>
  <si>
    <t>8.2.</t>
  </si>
  <si>
    <t>10.1.</t>
  </si>
  <si>
    <t>10.2.</t>
  </si>
  <si>
    <t>11.1.</t>
  </si>
  <si>
    <t>11.2.</t>
  </si>
  <si>
    <t>11.3.</t>
  </si>
  <si>
    <t>11.4.</t>
  </si>
  <si>
    <t>12.1.</t>
  </si>
  <si>
    <t>12.2.</t>
  </si>
  <si>
    <t>Öreglaki Közös Önkormányzati Hivatal</t>
  </si>
  <si>
    <t>Engedélyezett létszám előirányzat (fő)</t>
  </si>
  <si>
    <t>Közfoglalkoztatott  létszám (fő)</t>
  </si>
  <si>
    <t>Öreglaki Kerekerdő Óvoda</t>
  </si>
  <si>
    <t xml:space="preserve">Felhalmozási célú támogatások államháztartáson belülről </t>
  </si>
  <si>
    <t>Közhatalmi bevételek</t>
  </si>
  <si>
    <t xml:space="preserve">Finanszírozási bevételek </t>
  </si>
  <si>
    <t>Összesen</t>
  </si>
  <si>
    <t>Értékesítési és forgalmi adók</t>
  </si>
  <si>
    <t>B351</t>
  </si>
  <si>
    <t>4.1.</t>
  </si>
  <si>
    <t>4.2.</t>
  </si>
  <si>
    <t>4.3.</t>
  </si>
  <si>
    <t>4.4.</t>
  </si>
  <si>
    <t>4.5.</t>
  </si>
  <si>
    <t>Központi irányítószervi támogatás</t>
  </si>
  <si>
    <t>Megnevezés</t>
  </si>
  <si>
    <t>Működési bevételek</t>
  </si>
  <si>
    <t>Ellátottak pénzbeli juttatásai</t>
  </si>
  <si>
    <t>Felújítások</t>
  </si>
  <si>
    <t>KIADÁSOK ÖSSZESEN</t>
  </si>
  <si>
    <t>Külföldi finanszírozás kiadásai</t>
  </si>
  <si>
    <t xml:space="preserve">Közhatalmi bevételek </t>
  </si>
  <si>
    <t>Kötelező feladat</t>
  </si>
  <si>
    <t>Önként vállalt feladat</t>
  </si>
  <si>
    <t>Államigazg. feladat</t>
  </si>
  <si>
    <t>Öreglak Község Önkormányzatának összesített</t>
  </si>
  <si>
    <t>Rovat-szám</t>
  </si>
  <si>
    <t>Önkormányzat</t>
  </si>
  <si>
    <t>Maradvány igénybevétele - működési</t>
  </si>
  <si>
    <t>Maradvány igénybevétele - felhalmozási</t>
  </si>
  <si>
    <t>Mindösszesen</t>
  </si>
  <si>
    <t>Közös Önkormányzati Hivatal</t>
  </si>
  <si>
    <t>Felhalmozási bevételek</t>
  </si>
  <si>
    <t>Intézményfinanszírozás</t>
  </si>
  <si>
    <t>e Ft-ban</t>
  </si>
  <si>
    <t>adatok ezer Ft-ban</t>
  </si>
  <si>
    <t>Műk. célú támog. áht-n belülről</t>
  </si>
  <si>
    <t>Felhalm. célú támog. áht-n belülről</t>
  </si>
  <si>
    <t>Műk. célú átvett pénzeszközök</t>
  </si>
  <si>
    <t>Felhalm. célú átvett pénzeszközök</t>
  </si>
  <si>
    <t>Költségvetési bevételek összesen</t>
  </si>
  <si>
    <t>Hitel-, kölcsönfelvétel áht-n kívülről - felhalm.</t>
  </si>
  <si>
    <t>Intézményfinanszírozás kiszűrése</t>
  </si>
  <si>
    <t>BEVÉTELEK ÖSSZESEN</t>
  </si>
  <si>
    <t>Működési célú bevételek</t>
  </si>
  <si>
    <t>Felhalmozási célú bevételek</t>
  </si>
  <si>
    <t>Személyi juttatások</t>
  </si>
  <si>
    <t>Munkaadókat terh. jár. és szoc. hozzájár. adó</t>
  </si>
  <si>
    <t>Dologi kiadások</t>
  </si>
  <si>
    <t>Beruházások</t>
  </si>
  <si>
    <t>Egyéb felhalmozási célú kiadások</t>
  </si>
  <si>
    <t>Költségvetési kiadások összesen</t>
  </si>
  <si>
    <t xml:space="preserve">Hitel-, kölcsöntörlesztés áht-n kívülre </t>
  </si>
  <si>
    <t>Működési célú kiadások</t>
  </si>
  <si>
    <t>Felhalmozási célú kiadások</t>
  </si>
  <si>
    <t>Működési célú bevételek - kiadások</t>
  </si>
  <si>
    <t>Felhalmozási célú bevételek - kiadások</t>
  </si>
  <si>
    <t xml:space="preserve">Kiadások </t>
  </si>
  <si>
    <t xml:space="preserve"> KIADÁSOK ÖSSZESEN</t>
  </si>
  <si>
    <t xml:space="preserve"> BEVÉTELEK ÖSSZESEN</t>
  </si>
  <si>
    <t xml:space="preserve"> BEVÉTELE ÉS KIADÁSOK EGYENLEGE</t>
  </si>
  <si>
    <t>Általános tartalék működési</t>
  </si>
  <si>
    <t>Általános tartalék felhalmozási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</si>
  <si>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</si>
  <si>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</si>
  <si>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</si>
  <si>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</si>
  <si>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</si>
  <si>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</si>
  <si>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</si>
  <si>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</si>
  <si>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</si>
  <si>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</si>
  <si>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</si>
  <si>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</si>
  <si>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</si>
  <si>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</si>
  <si>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Bevételek összesen</t>
  </si>
  <si>
    <t>Kiadások összesen</t>
  </si>
  <si>
    <t xml:space="preserve">Öreglak Község Önkormányzatának </t>
  </si>
  <si>
    <t>B74</t>
  </si>
  <si>
    <t>2016. ÉVI KÖLTSÉGVETÉSI KIADÁSAI</t>
  </si>
  <si>
    <t>1. melléklet az 2 /2016.(II.12.) Önkormányzati rendelethez</t>
  </si>
  <si>
    <t>1/2. melléklet az 2 /2016.(II.12.) Önkormányzati rendelethez</t>
  </si>
  <si>
    <t>1/1. melléklet az 2 /2016.(II.12.) Önkormányzati rendelethez</t>
  </si>
  <si>
    <t>Finanszírozási kiadások</t>
  </si>
  <si>
    <t>2017. évi előirányzat</t>
  </si>
  <si>
    <t>1.1.1.</t>
  </si>
  <si>
    <t>1.1.2.</t>
  </si>
  <si>
    <t>1.1.3.</t>
  </si>
  <si>
    <t>1.1.4.</t>
  </si>
  <si>
    <t>1.1.5.</t>
  </si>
  <si>
    <t>1.1.6.</t>
  </si>
  <si>
    <t>4.6.</t>
  </si>
  <si>
    <t>4.7.</t>
  </si>
  <si>
    <t>4.8.</t>
  </si>
  <si>
    <t>4.9.</t>
  </si>
  <si>
    <t>4.10.</t>
  </si>
  <si>
    <t>B411</t>
  </si>
  <si>
    <t>B64</t>
  </si>
  <si>
    <t>B65</t>
  </si>
  <si>
    <t>B75</t>
  </si>
  <si>
    <t>9.1.</t>
  </si>
  <si>
    <t>9.2</t>
  </si>
  <si>
    <t>9.3</t>
  </si>
  <si>
    <t>9.4.</t>
  </si>
  <si>
    <t>11.5.</t>
  </si>
  <si>
    <t>12.3.</t>
  </si>
  <si>
    <t>12.4.</t>
  </si>
  <si>
    <t>12.5.</t>
  </si>
  <si>
    <t>BEVÉTELEK  MINDÖSSZESEN:</t>
  </si>
  <si>
    <t>2017. évi módosított előirányzat</t>
  </si>
  <si>
    <t>2017. ÉVI KÖLTSÉGVETÉSI BEVÉTELEI</t>
  </si>
  <si>
    <t>K513</t>
  </si>
  <si>
    <t>Általános tartalék</t>
  </si>
  <si>
    <t>Céltartalék</t>
  </si>
  <si>
    <t xml:space="preserve">ÖREGLAK  KÖZSÉG ÖNKORMÁNYZAT 2017. ÉVI KÖLTSÉGVETÉSE </t>
  </si>
  <si>
    <t>2017. évi eredeti előirányzat</t>
  </si>
  <si>
    <t>2017. ÉVI KÖLTSÉGVETÉSI KIADÁSAI</t>
  </si>
  <si>
    <t>2. melléklet az 1 /2017.(II.10.) Önkormányzati rendelethez</t>
  </si>
  <si>
    <t>2/1. melléklet az 1 /2017.(II.10.) Önkormányzati rendelethez</t>
  </si>
  <si>
    <t>2/2. melléklet az 1 /2017.(II.10.) Önkormányzati rendelethez</t>
  </si>
  <si>
    <t>3. melléklet a  2/2017.(II.10.) Önkormányzati rendelethez</t>
  </si>
  <si>
    <t>2017. évi előirányzat-felhasználási ütemterve</t>
  </si>
  <si>
    <t xml:space="preserve">   9. melléklet az 1/2017.( II.10. ) Önkormányzati rendelethez</t>
  </si>
  <si>
    <t xml:space="preserve">ÖREGLAK KÖZSÉGI ÖNKORMÁNYZAT </t>
  </si>
  <si>
    <t>1/3. melléklet az 1/2017.(II.10.) Önkormányzati rendelethez</t>
  </si>
  <si>
    <t>1/2. melléklet a 12/2017.(XI.20.) Önkormányzati rendelethez</t>
  </si>
  <si>
    <t>2/3. melléklet az 1/2017.(II.10.) Önkormányzati rendelethez</t>
  </si>
  <si>
    <t>Öreglaki  Kerekerdő Óvoda</t>
  </si>
  <si>
    <t>2/3. melléklet a 12/2017.(XI.21.) Önkormányzati rendelethez</t>
  </si>
  <si>
    <t>1/3. melléklet a 12/2017.(XI.21.) Önkormányzati rendelethez</t>
  </si>
  <si>
    <t>5.  melléklet az  1/2017.( II.10. ) Önkormányzati rendelethez</t>
  </si>
  <si>
    <t>Öreglak Község Önkormányzatának</t>
  </si>
  <si>
    <t>Beruházási ( felhalmozási ) kiadási előirányzatai beruházásonként</t>
  </si>
  <si>
    <t>Beruházás megnevezése</t>
  </si>
  <si>
    <t>Kezdési és befejezés éve</t>
  </si>
  <si>
    <t>Teljes költség</t>
  </si>
  <si>
    <t>Melegedőhelyiség építés</t>
  </si>
  <si>
    <t>2017.</t>
  </si>
  <si>
    <t>Temetőbe facsemete vásárlás</t>
  </si>
  <si>
    <t>Egyéb 200 ezer forint értékhatár alatti eszközök beszerzése (Önkormányzat)</t>
  </si>
  <si>
    <t>Egyéb 200 ezer forint értékhatár alatti eszközök beszerzése (Közfoglalkoztatás)</t>
  </si>
  <si>
    <t>Eszközbeszerzés (Közfoglalkoztatás) állvány, rázóasztal,aggregátor</t>
  </si>
  <si>
    <t>ESET NOD 32 licenszdíj</t>
  </si>
  <si>
    <t>Egyéb 200 ezer forint értékhatár alatti eszközök beszerzése (Hivatal)</t>
  </si>
  <si>
    <t>Egyéb 200 ezer forint értékhatár alatti eszközök beszerzése (Óvoda)</t>
  </si>
  <si>
    <t>4.  melléklet a 12/2017.( XI.21 ) Önkormányzati rendelethez</t>
  </si>
  <si>
    <t xml:space="preserve">   6. melléklet az 1/2017.( II.10. ) Önkormányzati rendelethez</t>
  </si>
  <si>
    <t xml:space="preserve">felújítási kiadási előirányzatai </t>
  </si>
  <si>
    <t>Ivóvízhálózat felújítás</t>
  </si>
  <si>
    <t>Közút felújítás</t>
  </si>
  <si>
    <t>Baráti óvoda külső vakolat</t>
  </si>
  <si>
    <t>Fogorvosi rendelő vizesblokk WC csésze csere</t>
  </si>
  <si>
    <t>Informatikai eszköz beszerzés (Router)</t>
  </si>
  <si>
    <t>1/1. melléklet a 12/2017.(XI.21.)Önkormányzati rendelethez</t>
  </si>
  <si>
    <t>1. melléklet a 12/2017.(XI.21.) Önkormányzati rendelethez</t>
  </si>
  <si>
    <t>2/1. melléklet a 12/2017.(XI.21.) Önkormányzati rendelethez</t>
  </si>
  <si>
    <t>5.  melléklet a 12/2017.( XI.21 ) Önkormányzati rendelethez</t>
  </si>
  <si>
    <t>3. melléklet a 12/2017.(XI.21.) Önkormányzati rendelethez</t>
  </si>
  <si>
    <t>6.  melléklet a 12/2017.( XI.21. ) Önkormányzati rendelethez</t>
  </si>
  <si>
    <t>2 melléklet a 12/2017.(XI.21.) Önkormányzati rendelethez</t>
  </si>
  <si>
    <t>2/2. melléklet a 12/2017.(XI.21.)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</si>
</sst>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0_ ;\-0\ "/>
    <numFmt numFmtId="169" formatCode="[$¥€-2]\ #\ ##,000_);[Red]\([$€-2]\ #\ ##,0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3" fontId="8" fillId="0" borderId="11" xfId="55" applyNumberFormat="1" applyFont="1" applyFill="1" applyBorder="1" applyAlignment="1">
      <alignment horizontal="center" vertical="center" wrapText="1"/>
      <protection/>
    </xf>
    <xf numFmtId="3" fontId="8" fillId="0" borderId="12" xfId="55" applyNumberFormat="1" applyFont="1" applyFill="1" applyBorder="1" applyAlignment="1">
      <alignment horizontal="center" vertical="center" wrapText="1"/>
      <protection/>
    </xf>
    <xf numFmtId="3" fontId="8" fillId="0" borderId="13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4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9" fillId="0" borderId="30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3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3" fontId="9" fillId="0" borderId="5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7" fillId="0" borderId="0" xfId="55" applyNumberFormat="1" applyFont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vertical="center" wrapText="1"/>
      <protection/>
    </xf>
    <xf numFmtId="3" fontId="6" fillId="0" borderId="0" xfId="55" applyNumberFormat="1" applyFont="1" applyAlignment="1">
      <alignment horizontal="right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3" fontId="6" fillId="0" borderId="52" xfId="55" applyNumberFormat="1" applyFont="1" applyFill="1" applyBorder="1" applyAlignment="1">
      <alignment horizontal="center" vertical="center" wrapText="1"/>
      <protection/>
    </xf>
    <xf numFmtId="3" fontId="6" fillId="0" borderId="51" xfId="55" applyNumberFormat="1" applyFont="1" applyFill="1" applyBorder="1" applyAlignment="1">
      <alignment horizontal="center" vertical="center" wrapText="1"/>
      <protection/>
    </xf>
    <xf numFmtId="3" fontId="6" fillId="0" borderId="63" xfId="55" applyNumberFormat="1" applyFont="1" applyFill="1" applyBorder="1" applyAlignment="1">
      <alignment horizontal="center" vertical="center" wrapText="1"/>
      <protection/>
    </xf>
    <xf numFmtId="3" fontId="6" fillId="0" borderId="62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15" xfId="55" applyNumberFormat="1" applyFont="1" applyFill="1" applyBorder="1" applyAlignment="1">
      <alignment horizontal="center" vertical="center" wrapText="1"/>
      <protection/>
    </xf>
    <xf numFmtId="3" fontId="6" fillId="0" borderId="49" xfId="55" applyNumberFormat="1" applyFont="1" applyFill="1" applyBorder="1" applyAlignment="1">
      <alignment horizontal="center" vertical="center" wrapText="1"/>
      <protection/>
    </xf>
    <xf numFmtId="3" fontId="6" fillId="0" borderId="44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vertical="center" wrapText="1"/>
    </xf>
    <xf numFmtId="3" fontId="7" fillId="0" borderId="21" xfId="55" applyNumberFormat="1" applyFont="1" applyFill="1" applyBorder="1" applyAlignment="1">
      <alignment vertical="center"/>
      <protection/>
    </xf>
    <xf numFmtId="3" fontId="7" fillId="0" borderId="20" xfId="55" applyNumberFormat="1" applyFont="1" applyFill="1" applyBorder="1" applyAlignment="1">
      <alignment vertical="center"/>
      <protection/>
    </xf>
    <xf numFmtId="3" fontId="7" fillId="0" borderId="24" xfId="55" applyNumberFormat="1" applyFont="1" applyFill="1" applyBorder="1" applyAlignment="1">
      <alignment vertical="center"/>
      <protection/>
    </xf>
    <xf numFmtId="3" fontId="7" fillId="0" borderId="22" xfId="55" applyNumberFormat="1" applyFont="1" applyFill="1" applyBorder="1" applyAlignment="1">
      <alignment vertical="center"/>
      <protection/>
    </xf>
    <xf numFmtId="3" fontId="7" fillId="0" borderId="64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 vertical="center"/>
      <protection/>
    </xf>
    <xf numFmtId="3" fontId="7" fillId="0" borderId="20" xfId="55" applyNumberFormat="1" applyFont="1" applyBorder="1" applyAlignment="1">
      <alignment vertical="center"/>
      <protection/>
    </xf>
    <xf numFmtId="3" fontId="7" fillId="0" borderId="22" xfId="55" applyNumberFormat="1" applyFont="1" applyBorder="1" applyAlignment="1">
      <alignment vertical="center"/>
      <protection/>
    </xf>
    <xf numFmtId="3" fontId="7" fillId="0" borderId="25" xfId="55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vertical="center"/>
    </xf>
    <xf numFmtId="3" fontId="7" fillId="0" borderId="0" xfId="55" applyNumberFormat="1" applyFont="1" applyBorder="1" applyAlignment="1">
      <alignment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6" fillId="0" borderId="61" xfId="55" applyFont="1" applyFill="1" applyBorder="1" applyAlignment="1">
      <alignment horizontal="center" vertical="center" wrapText="1"/>
      <protection/>
    </xf>
    <xf numFmtId="3" fontId="7" fillId="0" borderId="65" xfId="55" applyNumberFormat="1" applyFont="1" applyFill="1" applyBorder="1" applyAlignment="1">
      <alignment vertical="center"/>
      <protection/>
    </xf>
    <xf numFmtId="3" fontId="7" fillId="0" borderId="66" xfId="55" applyNumberFormat="1" applyFont="1" applyFill="1" applyBorder="1" applyAlignment="1">
      <alignment vertical="center"/>
      <protection/>
    </xf>
    <xf numFmtId="0" fontId="7" fillId="0" borderId="23" xfId="0" applyFont="1" applyFill="1" applyBorder="1" applyAlignment="1">
      <alignment vertical="center" wrapText="1"/>
    </xf>
    <xf numFmtId="3" fontId="7" fillId="0" borderId="24" xfId="55" applyNumberFormat="1" applyFont="1" applyFill="1" applyBorder="1" applyAlignment="1">
      <alignment vertical="center" wrapText="1"/>
      <protection/>
    </xf>
    <xf numFmtId="3" fontId="7" fillId="0" borderId="20" xfId="55" applyNumberFormat="1" applyFont="1" applyFill="1" applyBorder="1" applyAlignment="1">
      <alignment vertical="center" wrapText="1"/>
      <protection/>
    </xf>
    <xf numFmtId="0" fontId="11" fillId="0" borderId="13" xfId="0" applyFont="1" applyFill="1" applyBorder="1" applyAlignment="1">
      <alignment vertical="center" wrapText="1"/>
    </xf>
    <xf numFmtId="3" fontId="7" fillId="0" borderId="26" xfId="55" applyNumberFormat="1" applyFont="1" applyFill="1" applyBorder="1" applyAlignment="1">
      <alignment vertical="center"/>
      <protection/>
    </xf>
    <xf numFmtId="3" fontId="7" fillId="0" borderId="50" xfId="55" applyNumberFormat="1" applyFont="1" applyFill="1" applyBorder="1" applyAlignment="1">
      <alignment vertical="center"/>
      <protection/>
    </xf>
    <xf numFmtId="3" fontId="7" fillId="0" borderId="46" xfId="55" applyNumberFormat="1" applyFont="1" applyFill="1" applyBorder="1" applyAlignment="1">
      <alignment vertical="center"/>
      <protection/>
    </xf>
    <xf numFmtId="0" fontId="6" fillId="0" borderId="57" xfId="55" applyFont="1" applyFill="1" applyBorder="1" applyAlignment="1">
      <alignment vertical="center" wrapText="1"/>
      <protection/>
    </xf>
    <xf numFmtId="3" fontId="6" fillId="0" borderId="48" xfId="55" applyNumberFormat="1" applyFont="1" applyFill="1" applyBorder="1" applyAlignment="1">
      <alignment vertical="center"/>
      <protection/>
    </xf>
    <xf numFmtId="3" fontId="6" fillId="0" borderId="0" xfId="55" applyNumberFormat="1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56" xfId="55" applyFont="1" applyFill="1" applyBorder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0" fontId="12" fillId="0" borderId="0" xfId="56" applyFont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7" fillId="0" borderId="21" xfId="55" applyNumberFormat="1" applyFont="1" applyBorder="1" applyAlignment="1">
      <alignment vertical="center"/>
      <protection/>
    </xf>
    <xf numFmtId="3" fontId="13" fillId="0" borderId="21" xfId="55" applyNumberFormat="1" applyFont="1" applyFill="1" applyBorder="1" applyAlignment="1">
      <alignment/>
      <protection/>
    </xf>
    <xf numFmtId="3" fontId="8" fillId="0" borderId="64" xfId="0" applyNumberFormat="1" applyFont="1" applyFill="1" applyBorder="1" applyAlignment="1">
      <alignment vertical="center"/>
    </xf>
    <xf numFmtId="3" fontId="7" fillId="0" borderId="25" xfId="55" applyNumberFormat="1" applyFont="1" applyBorder="1" applyAlignment="1">
      <alignment vertical="center"/>
      <protection/>
    </xf>
    <xf numFmtId="3" fontId="7" fillId="0" borderId="30" xfId="55" applyNumberFormat="1" applyFont="1" applyFill="1" applyBorder="1" applyAlignment="1">
      <alignment vertical="center"/>
      <protection/>
    </xf>
    <xf numFmtId="3" fontId="8" fillId="0" borderId="57" xfId="0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/>
    </xf>
    <xf numFmtId="3" fontId="7" fillId="0" borderId="0" xfId="0" applyNumberFormat="1" applyFont="1" applyAlignment="1">
      <alignment/>
    </xf>
    <xf numFmtId="3" fontId="58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right"/>
    </xf>
    <xf numFmtId="0" fontId="7" fillId="0" borderId="20" xfId="0" applyFont="1" applyBorder="1" applyAlignment="1">
      <alignment wrapText="1"/>
    </xf>
    <xf numFmtId="49" fontId="7" fillId="0" borderId="20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14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59" fillId="0" borderId="0" xfId="0" applyFont="1" applyAlignment="1">
      <alignment/>
    </xf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 horizontal="right" vertical="center"/>
    </xf>
    <xf numFmtId="49" fontId="16" fillId="0" borderId="20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0" fontId="17" fillId="0" borderId="20" xfId="0" applyFont="1" applyBorder="1" applyAlignment="1">
      <alignment/>
    </xf>
    <xf numFmtId="3" fontId="17" fillId="0" borderId="20" xfId="0" applyNumberFormat="1" applyFont="1" applyBorder="1" applyAlignment="1">
      <alignment horizontal="right" vertical="center"/>
    </xf>
    <xf numFmtId="49" fontId="16" fillId="0" borderId="20" xfId="0" applyNumberFormat="1" applyFont="1" applyBorder="1" applyAlignment="1">
      <alignment horizontal="left" vertical="center"/>
    </xf>
    <xf numFmtId="0" fontId="17" fillId="0" borderId="22" xfId="0" applyFont="1" applyBorder="1" applyAlignment="1">
      <alignment/>
    </xf>
    <xf numFmtId="0" fontId="17" fillId="0" borderId="0" xfId="0" applyFont="1" applyAlignment="1">
      <alignment/>
    </xf>
    <xf numFmtId="3" fontId="59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2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66" xfId="0" applyFont="1" applyBorder="1" applyAlignment="1">
      <alignment horizontal="right"/>
    </xf>
    <xf numFmtId="0" fontId="7" fillId="0" borderId="66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right"/>
    </xf>
    <xf numFmtId="0" fontId="17" fillId="0" borderId="66" xfId="0" applyFont="1" applyBorder="1" applyAlignment="1">
      <alignment/>
    </xf>
    <xf numFmtId="0" fontId="18" fillId="0" borderId="66" xfId="0" applyFont="1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right"/>
    </xf>
    <xf numFmtId="0" fontId="1" fillId="0" borderId="66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9" fillId="0" borderId="1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3" fontId="8" fillId="0" borderId="16" xfId="55" applyNumberFormat="1" applyFont="1" applyFill="1" applyBorder="1" applyAlignment="1">
      <alignment horizontal="center" vertical="center"/>
      <protection/>
    </xf>
    <xf numFmtId="3" fontId="8" fillId="0" borderId="15" xfId="55" applyNumberFormat="1" applyFont="1" applyFill="1" applyBorder="1" applyAlignment="1">
      <alignment horizontal="center" vertical="center"/>
      <protection/>
    </xf>
    <xf numFmtId="3" fontId="8" fillId="0" borderId="17" xfId="55" applyNumberFormat="1" applyFont="1" applyFill="1" applyBorder="1" applyAlignment="1">
      <alignment horizontal="center" vertical="center"/>
      <protection/>
    </xf>
    <xf numFmtId="3" fontId="8" fillId="0" borderId="44" xfId="55" applyNumberFormat="1" applyFont="1" applyFill="1" applyBorder="1" applyAlignment="1">
      <alignment horizontal="center" vertical="center" wrapText="1"/>
      <protection/>
    </xf>
    <xf numFmtId="3" fontId="8" fillId="0" borderId="25" xfId="55" applyNumberFormat="1" applyFont="1" applyFill="1" applyBorder="1" applyAlignment="1">
      <alignment horizontal="center" vertical="center" wrapText="1"/>
      <protection/>
    </xf>
    <xf numFmtId="3" fontId="8" fillId="0" borderId="68" xfId="55" applyNumberFormat="1" applyFont="1" applyFill="1" applyBorder="1" applyAlignment="1">
      <alignment horizontal="center" vertical="center" wrapText="1"/>
      <protection/>
    </xf>
    <xf numFmtId="3" fontId="8" fillId="0" borderId="21" xfId="55" applyNumberFormat="1" applyFont="1" applyFill="1" applyBorder="1" applyAlignment="1">
      <alignment horizontal="center" vertical="center" wrapText="1"/>
      <protection/>
    </xf>
    <xf numFmtId="3" fontId="8" fillId="0" borderId="20" xfId="55" applyNumberFormat="1" applyFont="1" applyFill="1" applyBorder="1" applyAlignment="1">
      <alignment horizontal="center" vertical="center" wrapText="1"/>
      <protection/>
    </xf>
    <xf numFmtId="3" fontId="8" fillId="0" borderId="22" xfId="55" applyNumberFormat="1" applyFont="1" applyFill="1" applyBorder="1" applyAlignment="1">
      <alignment horizontal="center" vertical="center" wrapText="1"/>
      <protection/>
    </xf>
    <xf numFmtId="3" fontId="8" fillId="0" borderId="23" xfId="55" applyNumberFormat="1" applyFont="1" applyFill="1" applyBorder="1" applyAlignment="1">
      <alignment horizontal="center" vertical="center" wrapText="1"/>
      <protection/>
    </xf>
    <xf numFmtId="3" fontId="8" fillId="0" borderId="24" xfId="55" applyNumberFormat="1" applyFont="1" applyFill="1" applyBorder="1" applyAlignment="1">
      <alignment horizontal="center" vertical="center" wrapText="1"/>
      <protection/>
    </xf>
    <xf numFmtId="3" fontId="8" fillId="0" borderId="69" xfId="55" applyNumberFormat="1" applyFont="1" applyFill="1" applyBorder="1" applyAlignment="1">
      <alignment horizontal="center" vertical="center" wrapText="1"/>
      <protection/>
    </xf>
    <xf numFmtId="3" fontId="8" fillId="0" borderId="39" xfId="55" applyNumberFormat="1" applyFont="1" applyFill="1" applyBorder="1" applyAlignment="1">
      <alignment horizontal="center" vertical="center" wrapText="1"/>
      <protection/>
    </xf>
    <xf numFmtId="3" fontId="8" fillId="0" borderId="70" xfId="55" applyNumberFormat="1" applyFont="1" applyFill="1" applyBorder="1" applyAlignment="1">
      <alignment horizontal="center" vertical="center" wrapText="1"/>
      <protection/>
    </xf>
    <xf numFmtId="0" fontId="9" fillId="0" borderId="71" xfId="0" applyFont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6" fillId="0" borderId="0" xfId="57" applyFont="1" applyAlignment="1">
      <alignment horizontal="center" vertical="center"/>
      <protection/>
    </xf>
    <xf numFmtId="3" fontId="7" fillId="0" borderId="0" xfId="55" applyNumberFormat="1" applyFont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_14.sz.melléklet" xfId="56"/>
    <cellStyle name="Normál_17.sz.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J23" sqref="J23"/>
    </sheetView>
  </sheetViews>
  <sheetFormatPr defaultColWidth="9.140625" defaultRowHeight="12.75"/>
  <cols>
    <col min="1" max="1" width="3.8515625" style="166" customWidth="1"/>
    <col min="2" max="2" width="61.140625" style="166" customWidth="1"/>
    <col min="3" max="3" width="4.421875" style="166" customWidth="1"/>
    <col min="4" max="4" width="7.00390625" style="166" customWidth="1"/>
    <col min="5" max="5" width="8.421875" style="166" customWidth="1"/>
    <col min="6" max="6" width="8.140625" style="166" customWidth="1"/>
    <col min="7" max="7" width="7.57421875" style="166" customWidth="1"/>
    <col min="8" max="16384" width="9.140625" style="166" customWidth="1"/>
  </cols>
  <sheetData>
    <row r="1" spans="1:11" ht="9.75">
      <c r="A1" s="238" t="s">
        <v>484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38" t="s">
        <v>410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</row>
    <row r="3" spans="1:11" ht="9.75">
      <c r="A3" s="246" t="s">
        <v>353</v>
      </c>
      <c r="B3" s="246"/>
      <c r="C3" s="246"/>
      <c r="D3" s="246"/>
      <c r="E3" s="246"/>
      <c r="F3" s="246"/>
      <c r="G3" s="239"/>
      <c r="H3" s="239"/>
      <c r="I3" s="239"/>
      <c r="J3" s="239"/>
      <c r="K3" s="239"/>
    </row>
    <row r="4" spans="1:11" ht="9.75">
      <c r="A4" s="247" t="s">
        <v>440</v>
      </c>
      <c r="B4" s="247"/>
      <c r="C4" s="247"/>
      <c r="D4" s="247"/>
      <c r="E4" s="247"/>
      <c r="F4" s="247"/>
      <c r="G4" s="239"/>
      <c r="H4" s="239"/>
      <c r="I4" s="239"/>
      <c r="J4" s="239"/>
      <c r="K4" s="239"/>
    </row>
    <row r="5" spans="1:11" ht="9.75">
      <c r="A5" s="167"/>
      <c r="B5" s="167"/>
      <c r="C5" s="167"/>
      <c r="D5" s="167"/>
      <c r="E5" s="167"/>
      <c r="F5" s="167"/>
      <c r="G5" s="165"/>
      <c r="H5" s="165"/>
      <c r="I5" s="165"/>
      <c r="J5" s="165"/>
      <c r="K5" s="165"/>
    </row>
    <row r="6" spans="1:11" ht="9" customHeight="1">
      <c r="A6" s="242" t="s">
        <v>1</v>
      </c>
      <c r="B6" s="242"/>
      <c r="C6" s="242"/>
      <c r="D6" s="242"/>
      <c r="E6" s="242"/>
      <c r="F6" s="242"/>
      <c r="G6" s="243"/>
      <c r="H6" s="243"/>
      <c r="I6" s="243"/>
      <c r="J6" s="243"/>
      <c r="K6" s="243"/>
    </row>
    <row r="7" spans="1:11" ht="15" customHeight="1">
      <c r="A7" s="244" t="s">
        <v>23</v>
      </c>
      <c r="B7" s="244" t="s">
        <v>24</v>
      </c>
      <c r="C7" s="244" t="s">
        <v>25</v>
      </c>
      <c r="D7" s="245" t="s">
        <v>414</v>
      </c>
      <c r="E7" s="245"/>
      <c r="F7" s="245"/>
      <c r="G7" s="245"/>
      <c r="H7" s="248" t="s">
        <v>439</v>
      </c>
      <c r="I7" s="248"/>
      <c r="J7" s="248"/>
      <c r="K7" s="248"/>
    </row>
    <row r="8" spans="1:11" ht="12.75" customHeight="1">
      <c r="A8" s="241"/>
      <c r="B8" s="241"/>
      <c r="C8" s="241"/>
      <c r="D8" s="240" t="s">
        <v>350</v>
      </c>
      <c r="E8" s="240" t="s">
        <v>351</v>
      </c>
      <c r="F8" s="240" t="s">
        <v>352</v>
      </c>
      <c r="G8" s="240" t="s">
        <v>334</v>
      </c>
      <c r="H8" s="240" t="s">
        <v>350</v>
      </c>
      <c r="I8" s="240" t="s">
        <v>351</v>
      </c>
      <c r="J8" s="240" t="s">
        <v>352</v>
      </c>
      <c r="K8" s="240" t="s">
        <v>334</v>
      </c>
    </row>
    <row r="9" spans="1:11" ht="15.7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ht="8.25" customHeight="1">
      <c r="A10" s="170" t="s">
        <v>2</v>
      </c>
      <c r="B10" s="171" t="s">
        <v>254</v>
      </c>
      <c r="C10" s="171" t="s">
        <v>191</v>
      </c>
      <c r="D10" s="172">
        <f aca="true" t="shared" si="0" ref="D10:K10">D11+D18+D19+D20+D21+D22</f>
        <v>110956</v>
      </c>
      <c r="E10" s="172">
        <f t="shared" si="0"/>
        <v>0</v>
      </c>
      <c r="F10" s="172">
        <f t="shared" si="0"/>
        <v>35999</v>
      </c>
      <c r="G10" s="172">
        <f t="shared" si="0"/>
        <v>146955</v>
      </c>
      <c r="H10" s="172">
        <f t="shared" si="0"/>
        <v>194992</v>
      </c>
      <c r="I10" s="172">
        <f t="shared" si="0"/>
        <v>0</v>
      </c>
      <c r="J10" s="172">
        <f t="shared" si="0"/>
        <v>37855</v>
      </c>
      <c r="K10" s="172">
        <f t="shared" si="0"/>
        <v>232847</v>
      </c>
    </row>
    <row r="11" spans="1:11" ht="8.25" customHeight="1">
      <c r="A11" s="173" t="s">
        <v>81</v>
      </c>
      <c r="B11" s="171" t="s">
        <v>255</v>
      </c>
      <c r="C11" s="171" t="s">
        <v>180</v>
      </c>
      <c r="D11" s="172">
        <f aca="true" t="shared" si="1" ref="D11:K11">SUM(D12:D17)</f>
        <v>85329</v>
      </c>
      <c r="E11" s="172">
        <f t="shared" si="1"/>
        <v>0</v>
      </c>
      <c r="F11" s="172">
        <f t="shared" si="1"/>
        <v>35999</v>
      </c>
      <c r="G11" s="172">
        <f t="shared" si="1"/>
        <v>121328</v>
      </c>
      <c r="H11" s="172">
        <f t="shared" si="1"/>
        <v>103998</v>
      </c>
      <c r="I11" s="172">
        <f t="shared" si="1"/>
        <v>0</v>
      </c>
      <c r="J11" s="172">
        <f t="shared" si="1"/>
        <v>36392</v>
      </c>
      <c r="K11" s="172">
        <f t="shared" si="1"/>
        <v>140390</v>
      </c>
    </row>
    <row r="12" spans="1:11" ht="9.75">
      <c r="A12" s="174" t="s">
        <v>415</v>
      </c>
      <c r="B12" s="175" t="s">
        <v>168</v>
      </c>
      <c r="C12" s="175" t="s">
        <v>169</v>
      </c>
      <c r="D12" s="176">
        <v>20335</v>
      </c>
      <c r="E12" s="176"/>
      <c r="F12" s="176">
        <v>35999</v>
      </c>
      <c r="G12" s="176">
        <f aca="true" t="shared" si="2" ref="G12:G17">SUM(D12:F12)</f>
        <v>56334</v>
      </c>
      <c r="H12" s="176">
        <v>20335</v>
      </c>
      <c r="I12" s="176"/>
      <c r="J12" s="176">
        <v>35999</v>
      </c>
      <c r="K12" s="176">
        <f aca="true" t="shared" si="3" ref="K12:K17">SUM(H12:J12)</f>
        <v>56334</v>
      </c>
    </row>
    <row r="13" spans="1:11" ht="9.75">
      <c r="A13" s="174" t="s">
        <v>416</v>
      </c>
      <c r="B13" s="175" t="s">
        <v>170</v>
      </c>
      <c r="C13" s="175" t="s">
        <v>171</v>
      </c>
      <c r="D13" s="176">
        <v>39676</v>
      </c>
      <c r="E13" s="176"/>
      <c r="F13" s="176"/>
      <c r="G13" s="176">
        <f t="shared" si="2"/>
        <v>39676</v>
      </c>
      <c r="H13" s="176">
        <v>44047</v>
      </c>
      <c r="I13" s="176"/>
      <c r="J13" s="176"/>
      <c r="K13" s="176">
        <f t="shared" si="3"/>
        <v>44047</v>
      </c>
    </row>
    <row r="14" spans="1:11" ht="9.75">
      <c r="A14" s="174" t="s">
        <v>417</v>
      </c>
      <c r="B14" s="175" t="s">
        <v>172</v>
      </c>
      <c r="C14" s="175" t="s">
        <v>173</v>
      </c>
      <c r="D14" s="176">
        <v>23541</v>
      </c>
      <c r="E14" s="176"/>
      <c r="F14" s="176"/>
      <c r="G14" s="176">
        <f t="shared" si="2"/>
        <v>23541</v>
      </c>
      <c r="H14" s="176">
        <v>23555</v>
      </c>
      <c r="I14" s="176"/>
      <c r="J14" s="176"/>
      <c r="K14" s="176">
        <f t="shared" si="3"/>
        <v>23555</v>
      </c>
    </row>
    <row r="15" spans="1:11" ht="9.75">
      <c r="A15" s="174" t="s">
        <v>418</v>
      </c>
      <c r="B15" s="175" t="s">
        <v>174</v>
      </c>
      <c r="C15" s="175" t="s">
        <v>175</v>
      </c>
      <c r="D15" s="176">
        <v>1777</v>
      </c>
      <c r="E15" s="176"/>
      <c r="F15" s="176"/>
      <c r="G15" s="176">
        <f t="shared" si="2"/>
        <v>1777</v>
      </c>
      <c r="H15" s="176">
        <v>1777</v>
      </c>
      <c r="I15" s="176"/>
      <c r="J15" s="176"/>
      <c r="K15" s="176">
        <f t="shared" si="3"/>
        <v>1777</v>
      </c>
    </row>
    <row r="16" spans="1:11" ht="9.75">
      <c r="A16" s="174" t="s">
        <v>419</v>
      </c>
      <c r="B16" s="175" t="s">
        <v>176</v>
      </c>
      <c r="C16" s="175" t="s">
        <v>177</v>
      </c>
      <c r="D16" s="176">
        <v>0</v>
      </c>
      <c r="E16" s="176"/>
      <c r="F16" s="176"/>
      <c r="G16" s="176">
        <f t="shared" si="2"/>
        <v>0</v>
      </c>
      <c r="H16" s="176">
        <v>14284</v>
      </c>
      <c r="I16" s="176"/>
      <c r="J16" s="176">
        <v>393</v>
      </c>
      <c r="K16" s="176">
        <f t="shared" si="3"/>
        <v>14677</v>
      </c>
    </row>
    <row r="17" spans="1:11" ht="9.75">
      <c r="A17" s="174" t="s">
        <v>420</v>
      </c>
      <c r="B17" s="175" t="s">
        <v>178</v>
      </c>
      <c r="C17" s="175" t="s">
        <v>179</v>
      </c>
      <c r="D17" s="176"/>
      <c r="E17" s="176"/>
      <c r="F17" s="176"/>
      <c r="G17" s="176">
        <f t="shared" si="2"/>
        <v>0</v>
      </c>
      <c r="H17" s="176"/>
      <c r="I17" s="176"/>
      <c r="J17" s="176"/>
      <c r="K17" s="176">
        <f t="shared" si="3"/>
        <v>0</v>
      </c>
    </row>
    <row r="18" spans="1:11" ht="9.75">
      <c r="A18" s="174" t="s">
        <v>82</v>
      </c>
      <c r="B18" s="175" t="s">
        <v>181</v>
      </c>
      <c r="C18" s="175" t="s">
        <v>182</v>
      </c>
      <c r="D18" s="176"/>
      <c r="E18" s="176"/>
      <c r="F18" s="176"/>
      <c r="G18" s="176"/>
      <c r="H18" s="176"/>
      <c r="I18" s="176"/>
      <c r="J18" s="176"/>
      <c r="K18" s="176"/>
    </row>
    <row r="19" spans="1:11" ht="9.75">
      <c r="A19" s="174" t="s">
        <v>309</v>
      </c>
      <c r="B19" s="175" t="s">
        <v>183</v>
      </c>
      <c r="C19" s="175" t="s">
        <v>184</v>
      </c>
      <c r="D19" s="176"/>
      <c r="E19" s="176"/>
      <c r="F19" s="176"/>
      <c r="G19" s="176"/>
      <c r="H19" s="176"/>
      <c r="I19" s="176"/>
      <c r="J19" s="176"/>
      <c r="K19" s="176"/>
    </row>
    <row r="20" spans="1:11" ht="9.75">
      <c r="A20" s="174" t="s">
        <v>83</v>
      </c>
      <c r="B20" s="175" t="s">
        <v>185</v>
      </c>
      <c r="C20" s="175" t="s">
        <v>186</v>
      </c>
      <c r="D20" s="176"/>
      <c r="E20" s="176"/>
      <c r="F20" s="176"/>
      <c r="G20" s="176"/>
      <c r="H20" s="176"/>
      <c r="I20" s="176"/>
      <c r="J20" s="176"/>
      <c r="K20" s="176"/>
    </row>
    <row r="21" spans="1:11" ht="9.75">
      <c r="A21" s="174" t="s">
        <v>84</v>
      </c>
      <c r="B21" s="175" t="s">
        <v>187</v>
      </c>
      <c r="C21" s="175" t="s">
        <v>188</v>
      </c>
      <c r="D21" s="176"/>
      <c r="E21" s="176"/>
      <c r="F21" s="176"/>
      <c r="G21" s="176"/>
      <c r="H21" s="176"/>
      <c r="I21" s="176"/>
      <c r="J21" s="176"/>
      <c r="K21" s="176"/>
    </row>
    <row r="22" spans="1:11" ht="9.75">
      <c r="A22" s="174" t="s">
        <v>310</v>
      </c>
      <c r="B22" s="175" t="s">
        <v>189</v>
      </c>
      <c r="C22" s="175" t="s">
        <v>190</v>
      </c>
      <c r="D22" s="176">
        <v>25627</v>
      </c>
      <c r="E22" s="176"/>
      <c r="F22" s="176"/>
      <c r="G22" s="176">
        <f>SUM(D22:F22)</f>
        <v>25627</v>
      </c>
      <c r="H22" s="176">
        <v>90994</v>
      </c>
      <c r="I22" s="176"/>
      <c r="J22" s="176">
        <v>1463</v>
      </c>
      <c r="K22" s="176">
        <f>SUM(H22:J22)</f>
        <v>92457</v>
      </c>
    </row>
    <row r="23" spans="1:11" ht="9.75">
      <c r="A23" s="177" t="s">
        <v>3</v>
      </c>
      <c r="B23" s="171" t="s">
        <v>331</v>
      </c>
      <c r="C23" s="171" t="s">
        <v>202</v>
      </c>
      <c r="D23" s="172">
        <f>SUM(D24:D28)</f>
        <v>8000</v>
      </c>
      <c r="E23" s="172">
        <f>SUM(E24:E28)</f>
        <v>0</v>
      </c>
      <c r="F23" s="172">
        <f>SUM(F24:F28)</f>
        <v>0</v>
      </c>
      <c r="G23" s="172">
        <f aca="true" t="shared" si="4" ref="G23:G28">SUM(D23:F23)</f>
        <v>8000</v>
      </c>
      <c r="H23" s="172">
        <f>SUM(H24:H28)</f>
        <v>16655</v>
      </c>
      <c r="I23" s="172">
        <f>SUM(I24:I28)</f>
        <v>0</v>
      </c>
      <c r="J23" s="172">
        <f>SUM(J24:J28)</f>
        <v>0</v>
      </c>
      <c r="K23" s="172">
        <f aca="true" t="shared" si="5" ref="K23:K28">SUM(H23:J23)</f>
        <v>16655</v>
      </c>
    </row>
    <row r="24" spans="1:11" ht="9.75">
      <c r="A24" s="174" t="s">
        <v>85</v>
      </c>
      <c r="B24" s="175" t="s">
        <v>192</v>
      </c>
      <c r="C24" s="175" t="s">
        <v>193</v>
      </c>
      <c r="D24" s="176"/>
      <c r="E24" s="176"/>
      <c r="F24" s="176"/>
      <c r="G24" s="176">
        <f t="shared" si="4"/>
        <v>0</v>
      </c>
      <c r="H24" s="176"/>
      <c r="I24" s="176"/>
      <c r="J24" s="176"/>
      <c r="K24" s="176">
        <f t="shared" si="5"/>
        <v>0</v>
      </c>
    </row>
    <row r="25" spans="1:11" ht="9.75">
      <c r="A25" s="174" t="s">
        <v>86</v>
      </c>
      <c r="B25" s="175" t="s">
        <v>194</v>
      </c>
      <c r="C25" s="175" t="s">
        <v>195</v>
      </c>
      <c r="D25" s="176"/>
      <c r="E25" s="176"/>
      <c r="F25" s="176"/>
      <c r="G25" s="176">
        <f t="shared" si="4"/>
        <v>0</v>
      </c>
      <c r="H25" s="176"/>
      <c r="I25" s="176"/>
      <c r="J25" s="176"/>
      <c r="K25" s="176">
        <f t="shared" si="5"/>
        <v>0</v>
      </c>
    </row>
    <row r="26" spans="1:11" ht="9.75">
      <c r="A26" s="174" t="s">
        <v>88</v>
      </c>
      <c r="B26" s="175" t="s">
        <v>196</v>
      </c>
      <c r="C26" s="175" t="s">
        <v>197</v>
      </c>
      <c r="D26" s="176"/>
      <c r="E26" s="176"/>
      <c r="F26" s="176"/>
      <c r="G26" s="176">
        <f t="shared" si="4"/>
        <v>0</v>
      </c>
      <c r="H26" s="176"/>
      <c r="I26" s="176"/>
      <c r="J26" s="176"/>
      <c r="K26" s="176">
        <f t="shared" si="5"/>
        <v>0</v>
      </c>
    </row>
    <row r="27" spans="1:11" ht="9.75">
      <c r="A27" s="174" t="s">
        <v>311</v>
      </c>
      <c r="B27" s="175" t="s">
        <v>198</v>
      </c>
      <c r="C27" s="175" t="s">
        <v>199</v>
      </c>
      <c r="D27" s="176"/>
      <c r="E27" s="176"/>
      <c r="F27" s="176"/>
      <c r="G27" s="176">
        <f t="shared" si="4"/>
        <v>0</v>
      </c>
      <c r="H27" s="176"/>
      <c r="I27" s="176"/>
      <c r="J27" s="176"/>
      <c r="K27" s="176">
        <f t="shared" si="5"/>
        <v>0</v>
      </c>
    </row>
    <row r="28" spans="1:11" ht="9.75">
      <c r="A28" s="174" t="s">
        <v>312</v>
      </c>
      <c r="B28" s="175" t="s">
        <v>200</v>
      </c>
      <c r="C28" s="175" t="s">
        <v>201</v>
      </c>
      <c r="D28" s="176">
        <v>8000</v>
      </c>
      <c r="E28" s="176"/>
      <c r="F28" s="176"/>
      <c r="G28" s="176">
        <f t="shared" si="4"/>
        <v>8000</v>
      </c>
      <c r="H28" s="176">
        <v>16655</v>
      </c>
      <c r="I28" s="176"/>
      <c r="J28" s="176"/>
      <c r="K28" s="176">
        <f t="shared" si="5"/>
        <v>16655</v>
      </c>
    </row>
    <row r="29" spans="1:11" ht="9.75">
      <c r="A29" s="170" t="s">
        <v>4</v>
      </c>
      <c r="B29" s="171" t="s">
        <v>349</v>
      </c>
      <c r="C29" s="171" t="s">
        <v>211</v>
      </c>
      <c r="D29" s="172">
        <f aca="true" t="shared" si="6" ref="D29:K29">SUM(D30:D34)</f>
        <v>21908</v>
      </c>
      <c r="E29" s="172">
        <f t="shared" si="6"/>
        <v>0</v>
      </c>
      <c r="F29" s="172">
        <f t="shared" si="6"/>
        <v>0</v>
      </c>
      <c r="G29" s="172">
        <f t="shared" si="6"/>
        <v>21908</v>
      </c>
      <c r="H29" s="172">
        <f t="shared" si="6"/>
        <v>22927</v>
      </c>
      <c r="I29" s="172">
        <f t="shared" si="6"/>
        <v>0</v>
      </c>
      <c r="J29" s="172">
        <f t="shared" si="6"/>
        <v>15</v>
      </c>
      <c r="K29" s="172">
        <f t="shared" si="6"/>
        <v>22942</v>
      </c>
    </row>
    <row r="30" spans="1:11" ht="8.25" customHeight="1">
      <c r="A30" s="174" t="s">
        <v>138</v>
      </c>
      <c r="B30" s="178" t="s">
        <v>203</v>
      </c>
      <c r="C30" s="175" t="s">
        <v>204</v>
      </c>
      <c r="D30" s="176">
        <v>1550</v>
      </c>
      <c r="E30" s="176"/>
      <c r="F30" s="176"/>
      <c r="G30" s="176">
        <f>SUM(D30:F30)</f>
        <v>1550</v>
      </c>
      <c r="H30" s="176">
        <v>1550</v>
      </c>
      <c r="I30" s="176"/>
      <c r="J30" s="176"/>
      <c r="K30" s="176">
        <f>SUM(H30:J30)</f>
        <v>1550</v>
      </c>
    </row>
    <row r="31" spans="1:11" ht="9.75">
      <c r="A31" s="174" t="s">
        <v>139</v>
      </c>
      <c r="B31" s="166" t="s">
        <v>335</v>
      </c>
      <c r="C31" s="175" t="s">
        <v>336</v>
      </c>
      <c r="D31" s="176">
        <v>18000</v>
      </c>
      <c r="E31" s="176"/>
      <c r="F31" s="176"/>
      <c r="G31" s="176">
        <f>SUM(D31:F31)</f>
        <v>18000</v>
      </c>
      <c r="H31" s="176">
        <v>19015</v>
      </c>
      <c r="I31" s="176"/>
      <c r="J31" s="176"/>
      <c r="K31" s="176">
        <f>SUM(H31:J31)</f>
        <v>19015</v>
      </c>
    </row>
    <row r="32" spans="1:11" ht="9.75">
      <c r="A32" s="174" t="s">
        <v>313</v>
      </c>
      <c r="B32" s="178" t="s">
        <v>205</v>
      </c>
      <c r="C32" s="175" t="s">
        <v>206</v>
      </c>
      <c r="D32" s="176">
        <v>2300</v>
      </c>
      <c r="E32" s="176"/>
      <c r="F32" s="176"/>
      <c r="G32" s="176">
        <f>SUM(D32:F32)</f>
        <v>2300</v>
      </c>
      <c r="H32" s="176">
        <v>2300</v>
      </c>
      <c r="I32" s="176"/>
      <c r="J32" s="176"/>
      <c r="K32" s="176">
        <f>SUM(H32:J32)</f>
        <v>2300</v>
      </c>
    </row>
    <row r="33" spans="1:11" ht="9.75">
      <c r="A33" s="174" t="s">
        <v>314</v>
      </c>
      <c r="B33" s="175" t="s">
        <v>207</v>
      </c>
      <c r="C33" s="175" t="s">
        <v>208</v>
      </c>
      <c r="D33" s="176"/>
      <c r="E33" s="176"/>
      <c r="F33" s="176"/>
      <c r="G33" s="176"/>
      <c r="H33" s="176"/>
      <c r="I33" s="176"/>
      <c r="J33" s="176"/>
      <c r="K33" s="176">
        <f>SUM(H33:J33)</f>
        <v>0</v>
      </c>
    </row>
    <row r="34" spans="1:11" ht="9.75">
      <c r="A34" s="174" t="s">
        <v>315</v>
      </c>
      <c r="B34" s="175" t="s">
        <v>209</v>
      </c>
      <c r="C34" s="175" t="s">
        <v>210</v>
      </c>
      <c r="D34" s="176">
        <v>58</v>
      </c>
      <c r="E34" s="176"/>
      <c r="F34" s="176"/>
      <c r="G34" s="176">
        <v>58</v>
      </c>
      <c r="H34" s="176">
        <v>62</v>
      </c>
      <c r="I34" s="176"/>
      <c r="J34" s="176">
        <v>15</v>
      </c>
      <c r="K34" s="176">
        <f>SUM(H34:J34)</f>
        <v>77</v>
      </c>
    </row>
    <row r="35" spans="1:11" ht="9.75">
      <c r="A35" s="170" t="s">
        <v>5</v>
      </c>
      <c r="B35" s="171" t="s">
        <v>256</v>
      </c>
      <c r="C35" s="171" t="s">
        <v>231</v>
      </c>
      <c r="D35" s="172">
        <f aca="true" t="shared" si="7" ref="D35:K35">SUM(D36:D45)</f>
        <v>6383</v>
      </c>
      <c r="E35" s="172">
        <f t="shared" si="7"/>
        <v>0</v>
      </c>
      <c r="F35" s="172">
        <f t="shared" si="7"/>
        <v>0</v>
      </c>
      <c r="G35" s="172">
        <f t="shared" si="7"/>
        <v>6383</v>
      </c>
      <c r="H35" s="172">
        <f t="shared" si="7"/>
        <v>7375</v>
      </c>
      <c r="I35" s="172">
        <f t="shared" si="7"/>
        <v>0</v>
      </c>
      <c r="J35" s="172">
        <f t="shared" si="7"/>
        <v>0</v>
      </c>
      <c r="K35" s="172">
        <f t="shared" si="7"/>
        <v>7375</v>
      </c>
    </row>
    <row r="36" spans="1:11" ht="9.75">
      <c r="A36" s="174" t="s">
        <v>337</v>
      </c>
      <c r="B36" s="175" t="s">
        <v>212</v>
      </c>
      <c r="C36" s="175" t="s">
        <v>213</v>
      </c>
      <c r="D36" s="176"/>
      <c r="E36" s="176"/>
      <c r="F36" s="176"/>
      <c r="G36" s="176"/>
      <c r="H36" s="176">
        <v>90</v>
      </c>
      <c r="I36" s="176"/>
      <c r="J36" s="176"/>
      <c r="K36" s="176">
        <f>SUM(H36:J36)</f>
        <v>90</v>
      </c>
    </row>
    <row r="37" spans="1:11" ht="9.75">
      <c r="A37" s="174" t="s">
        <v>338</v>
      </c>
      <c r="B37" s="175" t="s">
        <v>214</v>
      </c>
      <c r="C37" s="175" t="s">
        <v>215</v>
      </c>
      <c r="D37" s="176">
        <v>1560</v>
      </c>
      <c r="E37" s="176"/>
      <c r="F37" s="176"/>
      <c r="G37" s="176">
        <f aca="true" t="shared" si="8" ref="G37:G43">SUM(D37:F37)</f>
        <v>1560</v>
      </c>
      <c r="H37" s="176">
        <v>2120</v>
      </c>
      <c r="I37" s="176"/>
      <c r="J37" s="176"/>
      <c r="K37" s="176">
        <f aca="true" t="shared" si="9" ref="K37:K45">SUM(H37:J37)</f>
        <v>2120</v>
      </c>
    </row>
    <row r="38" spans="1:11" ht="9.75">
      <c r="A38" s="174" t="s">
        <v>339</v>
      </c>
      <c r="B38" s="175" t="s">
        <v>216</v>
      </c>
      <c r="C38" s="175" t="s">
        <v>217</v>
      </c>
      <c r="D38" s="176">
        <v>829</v>
      </c>
      <c r="E38" s="176"/>
      <c r="F38" s="176"/>
      <c r="G38" s="176">
        <f t="shared" si="8"/>
        <v>829</v>
      </c>
      <c r="H38" s="176">
        <v>829</v>
      </c>
      <c r="I38" s="176"/>
      <c r="J38" s="176"/>
      <c r="K38" s="176">
        <f t="shared" si="9"/>
        <v>829</v>
      </c>
    </row>
    <row r="39" spans="1:11" ht="9.75">
      <c r="A39" s="174" t="s">
        <v>340</v>
      </c>
      <c r="B39" s="175" t="s">
        <v>218</v>
      </c>
      <c r="C39" s="175" t="s">
        <v>219</v>
      </c>
      <c r="D39" s="176">
        <v>1450</v>
      </c>
      <c r="E39" s="176"/>
      <c r="F39" s="176"/>
      <c r="G39" s="176">
        <f t="shared" si="8"/>
        <v>1450</v>
      </c>
      <c r="H39" s="176">
        <v>1698</v>
      </c>
      <c r="I39" s="176"/>
      <c r="J39" s="176"/>
      <c r="K39" s="176">
        <f t="shared" si="9"/>
        <v>1698</v>
      </c>
    </row>
    <row r="40" spans="1:11" ht="9.75">
      <c r="A40" s="174" t="s">
        <v>341</v>
      </c>
      <c r="B40" s="175" t="s">
        <v>220</v>
      </c>
      <c r="C40" s="175" t="s">
        <v>221</v>
      </c>
      <c r="D40" s="176">
        <v>0</v>
      </c>
      <c r="E40" s="176"/>
      <c r="F40" s="176"/>
      <c r="G40" s="176">
        <f t="shared" si="8"/>
        <v>0</v>
      </c>
      <c r="H40" s="176">
        <v>0</v>
      </c>
      <c r="I40" s="176"/>
      <c r="J40" s="176"/>
      <c r="K40" s="176">
        <f t="shared" si="9"/>
        <v>0</v>
      </c>
    </row>
    <row r="41" spans="1:11" ht="9.75">
      <c r="A41" s="174" t="s">
        <v>421</v>
      </c>
      <c r="B41" s="175" t="s">
        <v>222</v>
      </c>
      <c r="C41" s="175" t="s">
        <v>223</v>
      </c>
      <c r="D41" s="176">
        <v>767</v>
      </c>
      <c r="E41" s="176"/>
      <c r="F41" s="176"/>
      <c r="G41" s="176">
        <f t="shared" si="8"/>
        <v>767</v>
      </c>
      <c r="H41" s="176">
        <v>858</v>
      </c>
      <c r="I41" s="176"/>
      <c r="J41" s="176"/>
      <c r="K41" s="176">
        <f t="shared" si="9"/>
        <v>858</v>
      </c>
    </row>
    <row r="42" spans="1:11" ht="9.75">
      <c r="A42" s="174" t="s">
        <v>422</v>
      </c>
      <c r="B42" s="175" t="s">
        <v>224</v>
      </c>
      <c r="C42" s="175" t="s">
        <v>225</v>
      </c>
      <c r="D42" s="176">
        <v>1766</v>
      </c>
      <c r="E42" s="176"/>
      <c r="F42" s="176"/>
      <c r="G42" s="176">
        <f t="shared" si="8"/>
        <v>1766</v>
      </c>
      <c r="H42" s="176">
        <v>1766</v>
      </c>
      <c r="I42" s="176"/>
      <c r="J42" s="176"/>
      <c r="K42" s="176">
        <f t="shared" si="9"/>
        <v>1766</v>
      </c>
    </row>
    <row r="43" spans="1:11" ht="9.75">
      <c r="A43" s="174" t="s">
        <v>423</v>
      </c>
      <c r="B43" s="175" t="s">
        <v>226</v>
      </c>
      <c r="C43" s="175" t="s">
        <v>227</v>
      </c>
      <c r="D43" s="176">
        <v>10</v>
      </c>
      <c r="E43" s="176"/>
      <c r="F43" s="176"/>
      <c r="G43" s="176">
        <f t="shared" si="8"/>
        <v>10</v>
      </c>
      <c r="H43" s="176">
        <v>10</v>
      </c>
      <c r="I43" s="176"/>
      <c r="J43" s="176"/>
      <c r="K43" s="176">
        <f t="shared" si="9"/>
        <v>10</v>
      </c>
    </row>
    <row r="44" spans="1:11" ht="9.75">
      <c r="A44" s="174" t="s">
        <v>424</v>
      </c>
      <c r="B44" s="175" t="s">
        <v>228</v>
      </c>
      <c r="C44" s="175" t="s">
        <v>229</v>
      </c>
      <c r="D44" s="176"/>
      <c r="E44" s="176"/>
      <c r="F44" s="176"/>
      <c r="G44" s="176"/>
      <c r="H44" s="176"/>
      <c r="I44" s="176"/>
      <c r="J44" s="176"/>
      <c r="K44" s="176">
        <f t="shared" si="9"/>
        <v>0</v>
      </c>
    </row>
    <row r="45" spans="1:11" ht="9.75">
      <c r="A45" s="174" t="s">
        <v>425</v>
      </c>
      <c r="B45" s="175" t="s">
        <v>230</v>
      </c>
      <c r="C45" s="175" t="s">
        <v>426</v>
      </c>
      <c r="D45" s="176">
        <v>1</v>
      </c>
      <c r="E45" s="176"/>
      <c r="F45" s="176"/>
      <c r="G45" s="176">
        <v>1</v>
      </c>
      <c r="H45" s="176">
        <v>4</v>
      </c>
      <c r="I45" s="176"/>
      <c r="J45" s="176"/>
      <c r="K45" s="176">
        <f t="shared" si="9"/>
        <v>4</v>
      </c>
    </row>
    <row r="46" spans="1:11" ht="9.75">
      <c r="A46" s="170" t="s">
        <v>6</v>
      </c>
      <c r="B46" s="171" t="s">
        <v>257</v>
      </c>
      <c r="C46" s="171" t="s">
        <v>242</v>
      </c>
      <c r="D46" s="172">
        <f aca="true" t="shared" si="10" ref="D46:K46">SUM(D47:D51)</f>
        <v>0</v>
      </c>
      <c r="E46" s="172">
        <f t="shared" si="10"/>
        <v>0</v>
      </c>
      <c r="F46" s="172">
        <f t="shared" si="10"/>
        <v>0</v>
      </c>
      <c r="G46" s="172">
        <f t="shared" si="10"/>
        <v>0</v>
      </c>
      <c r="H46" s="172">
        <f t="shared" si="10"/>
        <v>307</v>
      </c>
      <c r="I46" s="172">
        <f t="shared" si="10"/>
        <v>0</v>
      </c>
      <c r="J46" s="172">
        <f t="shared" si="10"/>
        <v>0</v>
      </c>
      <c r="K46" s="172">
        <f t="shared" si="10"/>
        <v>307</v>
      </c>
    </row>
    <row r="47" spans="1:11" ht="9.75">
      <c r="A47" s="174" t="s">
        <v>140</v>
      </c>
      <c r="B47" s="175" t="s">
        <v>232</v>
      </c>
      <c r="C47" s="175" t="s">
        <v>233</v>
      </c>
      <c r="D47" s="176"/>
      <c r="E47" s="176"/>
      <c r="F47" s="176"/>
      <c r="G47" s="176"/>
      <c r="H47" s="176"/>
      <c r="I47" s="176"/>
      <c r="J47" s="176"/>
      <c r="K47" s="176"/>
    </row>
    <row r="48" spans="1:11" ht="9.75">
      <c r="A48" s="174" t="s">
        <v>141</v>
      </c>
      <c r="B48" s="175" t="s">
        <v>234</v>
      </c>
      <c r="C48" s="175" t="s">
        <v>235</v>
      </c>
      <c r="D48" s="176"/>
      <c r="E48" s="176"/>
      <c r="F48" s="176"/>
      <c r="G48" s="176"/>
      <c r="H48" s="176">
        <v>307</v>
      </c>
      <c r="I48" s="176"/>
      <c r="J48" s="176"/>
      <c r="K48" s="176">
        <f>SUM(H48:J48)</f>
        <v>307</v>
      </c>
    </row>
    <row r="49" spans="1:11" ht="9.75">
      <c r="A49" s="174" t="s">
        <v>142</v>
      </c>
      <c r="B49" s="175" t="s">
        <v>236</v>
      </c>
      <c r="C49" s="175" t="s">
        <v>237</v>
      </c>
      <c r="D49" s="176"/>
      <c r="E49" s="176"/>
      <c r="F49" s="176"/>
      <c r="G49" s="176"/>
      <c r="H49" s="176"/>
      <c r="I49" s="176"/>
      <c r="J49" s="176"/>
      <c r="K49" s="176"/>
    </row>
    <row r="50" spans="1:11" ht="9.75">
      <c r="A50" s="174" t="s">
        <v>316</v>
      </c>
      <c r="B50" s="175" t="s">
        <v>238</v>
      </c>
      <c r="C50" s="175" t="s">
        <v>239</v>
      </c>
      <c r="D50" s="176"/>
      <c r="E50" s="176"/>
      <c r="F50" s="176"/>
      <c r="G50" s="176"/>
      <c r="H50" s="176"/>
      <c r="I50" s="176"/>
      <c r="J50" s="176"/>
      <c r="K50" s="176"/>
    </row>
    <row r="51" spans="1:11" ht="9.75">
      <c r="A51" s="174" t="s">
        <v>317</v>
      </c>
      <c r="B51" s="175" t="s">
        <v>240</v>
      </c>
      <c r="C51" s="175" t="s">
        <v>241</v>
      </c>
      <c r="D51" s="176"/>
      <c r="E51" s="176"/>
      <c r="F51" s="176"/>
      <c r="G51" s="176"/>
      <c r="H51" s="176"/>
      <c r="I51" s="176"/>
      <c r="J51" s="176"/>
      <c r="K51" s="176"/>
    </row>
    <row r="52" spans="1:11" ht="9.75">
      <c r="A52" s="170" t="s">
        <v>7</v>
      </c>
      <c r="B52" s="171" t="s">
        <v>258</v>
      </c>
      <c r="C52" s="171" t="s">
        <v>247</v>
      </c>
      <c r="D52" s="172">
        <f>D53+D54+D25</f>
        <v>912</v>
      </c>
      <c r="E52" s="172">
        <f>E53+E54+E25</f>
        <v>0</v>
      </c>
      <c r="F52" s="172">
        <f>F53+F54+F25</f>
        <v>0</v>
      </c>
      <c r="G52" s="172">
        <f>G53+G54+G25</f>
        <v>912</v>
      </c>
      <c r="H52" s="172">
        <f>H53+H54+H55</f>
        <v>1080</v>
      </c>
      <c r="I52" s="172">
        <f>I53+I54+I55</f>
        <v>0</v>
      </c>
      <c r="J52" s="172">
        <f>J53+J54+J55</f>
        <v>0</v>
      </c>
      <c r="K52" s="172">
        <f>K53+K54+K55</f>
        <v>1080</v>
      </c>
    </row>
    <row r="53" spans="1:11" ht="9.75">
      <c r="A53" s="174" t="s">
        <v>143</v>
      </c>
      <c r="B53" s="175" t="s">
        <v>243</v>
      </c>
      <c r="C53" s="175" t="s">
        <v>244</v>
      </c>
      <c r="D53" s="176"/>
      <c r="E53" s="176"/>
      <c r="F53" s="176"/>
      <c r="G53" s="176"/>
      <c r="H53" s="176"/>
      <c r="I53" s="176"/>
      <c r="J53" s="176"/>
      <c r="K53" s="176"/>
    </row>
    <row r="54" spans="1:11" ht="9.75">
      <c r="A54" s="174" t="s">
        <v>144</v>
      </c>
      <c r="B54" s="175" t="s">
        <v>245</v>
      </c>
      <c r="C54" s="175" t="s">
        <v>427</v>
      </c>
      <c r="D54" s="176">
        <v>912</v>
      </c>
      <c r="E54" s="176"/>
      <c r="F54" s="176"/>
      <c r="G54" s="176">
        <v>912</v>
      </c>
      <c r="H54" s="176">
        <v>912</v>
      </c>
      <c r="I54" s="176"/>
      <c r="J54" s="176"/>
      <c r="K54" s="176">
        <f>SUM(H54:J54)</f>
        <v>912</v>
      </c>
    </row>
    <row r="55" spans="1:11" ht="9.75">
      <c r="A55" s="174" t="s">
        <v>145</v>
      </c>
      <c r="B55" s="175" t="s">
        <v>246</v>
      </c>
      <c r="C55" s="175" t="s">
        <v>428</v>
      </c>
      <c r="D55" s="176"/>
      <c r="E55" s="176"/>
      <c r="F55" s="176"/>
      <c r="G55" s="176"/>
      <c r="H55" s="176">
        <v>168</v>
      </c>
      <c r="I55" s="176"/>
      <c r="J55" s="176"/>
      <c r="K55" s="176">
        <f>SUM(H55:J55)</f>
        <v>168</v>
      </c>
    </row>
    <row r="56" spans="1:11" ht="9.75">
      <c r="A56" s="170" t="s">
        <v>8</v>
      </c>
      <c r="B56" s="171" t="s">
        <v>259</v>
      </c>
      <c r="C56" s="171" t="s">
        <v>252</v>
      </c>
      <c r="D56" s="172">
        <f aca="true" t="shared" si="11" ref="D56:K56">SUM(D57:D59)</f>
        <v>200</v>
      </c>
      <c r="E56" s="172">
        <f t="shared" si="11"/>
        <v>0</v>
      </c>
      <c r="F56" s="172">
        <f t="shared" si="11"/>
        <v>0</v>
      </c>
      <c r="G56" s="172">
        <f t="shared" si="11"/>
        <v>200</v>
      </c>
      <c r="H56" s="172">
        <f t="shared" si="11"/>
        <v>200</v>
      </c>
      <c r="I56" s="172">
        <f t="shared" si="11"/>
        <v>0</v>
      </c>
      <c r="J56" s="172">
        <f t="shared" si="11"/>
        <v>0</v>
      </c>
      <c r="K56" s="172">
        <f t="shared" si="11"/>
        <v>200</v>
      </c>
    </row>
    <row r="57" spans="1:11" ht="9.75">
      <c r="A57" s="174" t="s">
        <v>146</v>
      </c>
      <c r="B57" s="175" t="s">
        <v>248</v>
      </c>
      <c r="C57" s="175" t="s">
        <v>249</v>
      </c>
      <c r="D57" s="176"/>
      <c r="E57" s="176"/>
      <c r="F57" s="176"/>
      <c r="G57" s="176"/>
      <c r="H57" s="176"/>
      <c r="I57" s="176"/>
      <c r="J57" s="176"/>
      <c r="K57" s="176"/>
    </row>
    <row r="58" spans="1:11" ht="9.75">
      <c r="A58" s="174" t="s">
        <v>147</v>
      </c>
      <c r="B58" s="175" t="s">
        <v>250</v>
      </c>
      <c r="C58" s="175" t="s">
        <v>408</v>
      </c>
      <c r="D58" s="176">
        <v>200</v>
      </c>
      <c r="E58" s="176"/>
      <c r="F58" s="176"/>
      <c r="G58" s="176">
        <f>SUM(D58:F58)</f>
        <v>200</v>
      </c>
      <c r="H58" s="176">
        <v>200</v>
      </c>
      <c r="I58" s="176"/>
      <c r="J58" s="176"/>
      <c r="K58" s="176">
        <f>SUM(H58:J58)</f>
        <v>200</v>
      </c>
    </row>
    <row r="59" spans="1:11" ht="9.75">
      <c r="A59" s="174" t="s">
        <v>148</v>
      </c>
      <c r="B59" s="175" t="s">
        <v>251</v>
      </c>
      <c r="C59" s="175" t="s">
        <v>429</v>
      </c>
      <c r="D59" s="176">
        <v>0</v>
      </c>
      <c r="E59" s="176"/>
      <c r="F59" s="176"/>
      <c r="G59" s="176">
        <f>SUM(D59:F59)</f>
        <v>0</v>
      </c>
      <c r="H59" s="176">
        <v>0</v>
      </c>
      <c r="I59" s="176"/>
      <c r="J59" s="176"/>
      <c r="K59" s="176">
        <f>SUM(H59:J59)</f>
        <v>0</v>
      </c>
    </row>
    <row r="60" spans="1:11" ht="9.75">
      <c r="A60" s="173"/>
      <c r="B60" s="171" t="s">
        <v>260</v>
      </c>
      <c r="C60" s="171" t="s">
        <v>253</v>
      </c>
      <c r="D60" s="172">
        <f aca="true" t="shared" si="12" ref="D60:K60">D10+D23+D29+D35+D46+D52+D56</f>
        <v>148359</v>
      </c>
      <c r="E60" s="172">
        <f t="shared" si="12"/>
        <v>0</v>
      </c>
      <c r="F60" s="172">
        <f t="shared" si="12"/>
        <v>35999</v>
      </c>
      <c r="G60" s="172">
        <f t="shared" si="12"/>
        <v>184358</v>
      </c>
      <c r="H60" s="172">
        <f t="shared" si="12"/>
        <v>243536</v>
      </c>
      <c r="I60" s="172">
        <f t="shared" si="12"/>
        <v>0</v>
      </c>
      <c r="J60" s="172">
        <f t="shared" si="12"/>
        <v>37870</v>
      </c>
      <c r="K60" s="172">
        <f t="shared" si="12"/>
        <v>281406</v>
      </c>
    </row>
    <row r="61" spans="1:11" ht="9.75">
      <c r="A61" s="170" t="s">
        <v>9</v>
      </c>
      <c r="B61" s="171" t="s">
        <v>304</v>
      </c>
      <c r="C61" s="171" t="s">
        <v>267</v>
      </c>
      <c r="D61" s="176">
        <f aca="true" t="shared" si="13" ref="D61:K61">SUM(D62:D64)</f>
        <v>0</v>
      </c>
      <c r="E61" s="176">
        <f t="shared" si="13"/>
        <v>0</v>
      </c>
      <c r="F61" s="176">
        <f t="shared" si="13"/>
        <v>0</v>
      </c>
      <c r="G61" s="176">
        <f t="shared" si="13"/>
        <v>0</v>
      </c>
      <c r="H61" s="176">
        <f t="shared" si="13"/>
        <v>0</v>
      </c>
      <c r="I61" s="176">
        <f t="shared" si="13"/>
        <v>0</v>
      </c>
      <c r="J61" s="176">
        <f t="shared" si="13"/>
        <v>0</v>
      </c>
      <c r="K61" s="176">
        <f t="shared" si="13"/>
        <v>0</v>
      </c>
    </row>
    <row r="62" spans="1:11" ht="9.75">
      <c r="A62" s="174" t="s">
        <v>153</v>
      </c>
      <c r="B62" s="175" t="s">
        <v>261</v>
      </c>
      <c r="C62" s="175" t="s">
        <v>262</v>
      </c>
      <c r="D62" s="176"/>
      <c r="E62" s="176"/>
      <c r="F62" s="176"/>
      <c r="G62" s="176"/>
      <c r="H62" s="176"/>
      <c r="I62" s="176"/>
      <c r="J62" s="176"/>
      <c r="K62" s="176"/>
    </row>
    <row r="63" spans="1:11" ht="12.75" customHeight="1">
      <c r="A63" s="174" t="s">
        <v>318</v>
      </c>
      <c r="B63" s="175" t="s">
        <v>263</v>
      </c>
      <c r="C63" s="175" t="s">
        <v>264</v>
      </c>
      <c r="D63" s="176"/>
      <c r="E63" s="176"/>
      <c r="F63" s="176"/>
      <c r="G63" s="176"/>
      <c r="H63" s="176"/>
      <c r="I63" s="176"/>
      <c r="J63" s="176"/>
      <c r="K63" s="176"/>
    </row>
    <row r="64" spans="1:11" ht="9.75">
      <c r="A64" s="174" t="s">
        <v>154</v>
      </c>
      <c r="B64" s="175" t="s">
        <v>265</v>
      </c>
      <c r="C64" s="175" t="s">
        <v>266</v>
      </c>
      <c r="D64" s="176"/>
      <c r="E64" s="176"/>
      <c r="F64" s="176"/>
      <c r="G64" s="176"/>
      <c r="H64" s="176"/>
      <c r="I64" s="176"/>
      <c r="J64" s="176"/>
      <c r="K64" s="176"/>
    </row>
    <row r="65" spans="1:11" ht="12.75" customHeight="1">
      <c r="A65" s="170" t="s">
        <v>10</v>
      </c>
      <c r="B65" s="171" t="s">
        <v>305</v>
      </c>
      <c r="C65" s="171" t="s">
        <v>276</v>
      </c>
      <c r="D65" s="176">
        <f aca="true" t="shared" si="14" ref="D65:K65">SUM(D66:D69)</f>
        <v>0</v>
      </c>
      <c r="E65" s="176">
        <f t="shared" si="14"/>
        <v>0</v>
      </c>
      <c r="F65" s="176">
        <f t="shared" si="14"/>
        <v>0</v>
      </c>
      <c r="G65" s="176">
        <f t="shared" si="14"/>
        <v>0</v>
      </c>
      <c r="H65" s="176">
        <f t="shared" si="14"/>
        <v>0</v>
      </c>
      <c r="I65" s="176">
        <f t="shared" si="14"/>
        <v>0</v>
      </c>
      <c r="J65" s="176">
        <f t="shared" si="14"/>
        <v>0</v>
      </c>
      <c r="K65" s="176">
        <f t="shared" si="14"/>
        <v>0</v>
      </c>
    </row>
    <row r="66" spans="1:11" ht="12.75" customHeight="1">
      <c r="A66" s="174" t="s">
        <v>430</v>
      </c>
      <c r="B66" s="175" t="s">
        <v>268</v>
      </c>
      <c r="C66" s="175" t="s">
        <v>269</v>
      </c>
      <c r="D66" s="176"/>
      <c r="E66" s="176"/>
      <c r="F66" s="176"/>
      <c r="G66" s="176"/>
      <c r="H66" s="176"/>
      <c r="I66" s="176"/>
      <c r="J66" s="176"/>
      <c r="K66" s="176"/>
    </row>
    <row r="67" spans="1:11" ht="9.75">
      <c r="A67" s="174" t="s">
        <v>431</v>
      </c>
      <c r="B67" s="175" t="s">
        <v>270</v>
      </c>
      <c r="C67" s="175" t="s">
        <v>271</v>
      </c>
      <c r="D67" s="176"/>
      <c r="E67" s="176"/>
      <c r="F67" s="176"/>
      <c r="G67" s="176"/>
      <c r="H67" s="176"/>
      <c r="I67" s="176"/>
      <c r="J67" s="176"/>
      <c r="K67" s="176"/>
    </row>
    <row r="68" spans="1:11" ht="12.75" customHeight="1">
      <c r="A68" s="174" t="s">
        <v>432</v>
      </c>
      <c r="B68" s="175" t="s">
        <v>272</v>
      </c>
      <c r="C68" s="175" t="s">
        <v>273</v>
      </c>
      <c r="D68" s="176"/>
      <c r="E68" s="176"/>
      <c r="F68" s="176"/>
      <c r="G68" s="176"/>
      <c r="H68" s="176"/>
      <c r="I68" s="176"/>
      <c r="J68" s="176"/>
      <c r="K68" s="176"/>
    </row>
    <row r="69" spans="1:11" ht="9.75">
      <c r="A69" s="174" t="s">
        <v>433</v>
      </c>
      <c r="B69" s="175" t="s">
        <v>274</v>
      </c>
      <c r="C69" s="175" t="s">
        <v>275</v>
      </c>
      <c r="D69" s="176"/>
      <c r="E69" s="176"/>
      <c r="F69" s="176"/>
      <c r="G69" s="176"/>
      <c r="H69" s="176"/>
      <c r="I69" s="176"/>
      <c r="J69" s="176"/>
      <c r="K69" s="176"/>
    </row>
    <row r="70" spans="1:11" ht="9.75">
      <c r="A70" s="173" t="s">
        <v>11</v>
      </c>
      <c r="B70" s="171" t="s">
        <v>306</v>
      </c>
      <c r="C70" s="171" t="s">
        <v>281</v>
      </c>
      <c r="D70" s="172">
        <f aca="true" t="shared" si="15" ref="D70:K70">SUM(D71:D72)</f>
        <v>147700</v>
      </c>
      <c r="E70" s="172">
        <f t="shared" si="15"/>
        <v>0</v>
      </c>
      <c r="F70" s="172">
        <f t="shared" si="15"/>
        <v>2827</v>
      </c>
      <c r="G70" s="172">
        <f t="shared" si="15"/>
        <v>150527</v>
      </c>
      <c r="H70" s="172">
        <f t="shared" si="15"/>
        <v>147700</v>
      </c>
      <c r="I70" s="172">
        <f t="shared" si="15"/>
        <v>0</v>
      </c>
      <c r="J70" s="172">
        <f t="shared" si="15"/>
        <v>2827</v>
      </c>
      <c r="K70" s="172">
        <f t="shared" si="15"/>
        <v>150527</v>
      </c>
    </row>
    <row r="71" spans="1:11" ht="12.75" customHeight="1">
      <c r="A71" s="174" t="s">
        <v>319</v>
      </c>
      <c r="B71" s="175" t="s">
        <v>277</v>
      </c>
      <c r="C71" s="175" t="s">
        <v>278</v>
      </c>
      <c r="D71" s="176">
        <v>147700</v>
      </c>
      <c r="E71" s="176">
        <v>0</v>
      </c>
      <c r="F71" s="176">
        <v>2827</v>
      </c>
      <c r="G71" s="176">
        <f>SUM(D71:F71)</f>
        <v>150527</v>
      </c>
      <c r="H71" s="176">
        <v>147700</v>
      </c>
      <c r="I71" s="176">
        <v>0</v>
      </c>
      <c r="J71" s="176">
        <v>2827</v>
      </c>
      <c r="K71" s="176">
        <f>SUM(H71:J71)</f>
        <v>150527</v>
      </c>
    </row>
    <row r="72" spans="1:11" ht="12.75" customHeight="1">
      <c r="A72" s="174" t="s">
        <v>320</v>
      </c>
      <c r="B72" s="175" t="s">
        <v>279</v>
      </c>
      <c r="C72" s="175" t="s">
        <v>280</v>
      </c>
      <c r="D72" s="176"/>
      <c r="E72" s="176"/>
      <c r="F72" s="176"/>
      <c r="G72" s="176"/>
      <c r="H72" s="176"/>
      <c r="I72" s="176"/>
      <c r="J72" s="176"/>
      <c r="K72" s="176"/>
    </row>
    <row r="73" spans="1:11" ht="12.75" customHeight="1">
      <c r="A73" s="170" t="s">
        <v>12</v>
      </c>
      <c r="B73" s="171" t="s">
        <v>307</v>
      </c>
      <c r="C73" s="171" t="s">
        <v>291</v>
      </c>
      <c r="D73" s="172">
        <f aca="true" t="shared" si="16" ref="D73:K73">SUM(D74:D78)</f>
        <v>0</v>
      </c>
      <c r="E73" s="172">
        <f t="shared" si="16"/>
        <v>0</v>
      </c>
      <c r="F73" s="172">
        <f t="shared" si="16"/>
        <v>0</v>
      </c>
      <c r="G73" s="172">
        <f t="shared" si="16"/>
        <v>0</v>
      </c>
      <c r="H73" s="172">
        <f t="shared" si="16"/>
        <v>0</v>
      </c>
      <c r="I73" s="172">
        <f t="shared" si="16"/>
        <v>0</v>
      </c>
      <c r="J73" s="172">
        <f t="shared" si="16"/>
        <v>0</v>
      </c>
      <c r="K73" s="172">
        <f t="shared" si="16"/>
        <v>0</v>
      </c>
    </row>
    <row r="74" spans="1:11" ht="9.75">
      <c r="A74" s="174" t="s">
        <v>321</v>
      </c>
      <c r="B74" s="175" t="s">
        <v>282</v>
      </c>
      <c r="C74" s="175" t="s">
        <v>283</v>
      </c>
      <c r="D74" s="176"/>
      <c r="E74" s="176"/>
      <c r="F74" s="176"/>
      <c r="G74" s="176"/>
      <c r="H74" s="176"/>
      <c r="I74" s="176"/>
      <c r="J74" s="176"/>
      <c r="K74" s="176"/>
    </row>
    <row r="75" spans="1:11" ht="9.75">
      <c r="A75" s="174" t="s">
        <v>322</v>
      </c>
      <c r="B75" s="175" t="s">
        <v>284</v>
      </c>
      <c r="C75" s="175" t="s">
        <v>285</v>
      </c>
      <c r="D75" s="176"/>
      <c r="E75" s="176"/>
      <c r="F75" s="176"/>
      <c r="G75" s="176"/>
      <c r="H75" s="176"/>
      <c r="I75" s="176"/>
      <c r="J75" s="176"/>
      <c r="K75" s="176"/>
    </row>
    <row r="76" spans="1:11" ht="9.75">
      <c r="A76" s="174" t="s">
        <v>323</v>
      </c>
      <c r="B76" s="175" t="s">
        <v>286</v>
      </c>
      <c r="C76" s="175" t="s">
        <v>287</v>
      </c>
      <c r="D76" s="176"/>
      <c r="E76" s="176"/>
      <c r="F76" s="176"/>
      <c r="G76" s="176"/>
      <c r="H76" s="176"/>
      <c r="I76" s="176"/>
      <c r="J76" s="176"/>
      <c r="K76" s="176"/>
    </row>
    <row r="77" spans="1:11" ht="9.75">
      <c r="A77" s="174" t="s">
        <v>324</v>
      </c>
      <c r="B77" s="175" t="s">
        <v>288</v>
      </c>
      <c r="C77" s="175" t="s">
        <v>289</v>
      </c>
      <c r="D77" s="176"/>
      <c r="E77" s="176"/>
      <c r="F77" s="176"/>
      <c r="G77" s="176"/>
      <c r="H77" s="176"/>
      <c r="I77" s="176"/>
      <c r="J77" s="176"/>
      <c r="K77" s="176"/>
    </row>
    <row r="78" spans="1:11" ht="12.75" customHeight="1">
      <c r="A78" s="174" t="s">
        <v>434</v>
      </c>
      <c r="B78" s="175" t="s">
        <v>342</v>
      </c>
      <c r="C78" s="175" t="s">
        <v>290</v>
      </c>
      <c r="D78" s="176"/>
      <c r="E78" s="176"/>
      <c r="F78" s="176"/>
      <c r="G78" s="176"/>
      <c r="H78" s="176"/>
      <c r="I78" s="176"/>
      <c r="J78" s="176"/>
      <c r="K78" s="176"/>
    </row>
    <row r="79" spans="1:11" ht="12.75" customHeight="1">
      <c r="A79" s="173" t="s">
        <v>13</v>
      </c>
      <c r="B79" s="171" t="s">
        <v>308</v>
      </c>
      <c r="C79" s="171" t="s">
        <v>300</v>
      </c>
      <c r="D79" s="176">
        <f aca="true" t="shared" si="17" ref="D79:K79">SUM(D80:D84)</f>
        <v>0</v>
      </c>
      <c r="E79" s="176">
        <f t="shared" si="17"/>
        <v>0</v>
      </c>
      <c r="F79" s="176">
        <f t="shared" si="17"/>
        <v>0</v>
      </c>
      <c r="G79" s="176">
        <f t="shared" si="17"/>
        <v>0</v>
      </c>
      <c r="H79" s="176">
        <f t="shared" si="17"/>
        <v>0</v>
      </c>
      <c r="I79" s="176">
        <f t="shared" si="17"/>
        <v>0</v>
      </c>
      <c r="J79" s="176">
        <f t="shared" si="17"/>
        <v>0</v>
      </c>
      <c r="K79" s="176">
        <f t="shared" si="17"/>
        <v>0</v>
      </c>
    </row>
    <row r="80" spans="1:11" ht="12.75" customHeight="1">
      <c r="A80" s="174" t="s">
        <v>325</v>
      </c>
      <c r="B80" s="175" t="s">
        <v>292</v>
      </c>
      <c r="C80" s="175" t="s">
        <v>293</v>
      </c>
      <c r="D80" s="176"/>
      <c r="E80" s="176"/>
      <c r="F80" s="176"/>
      <c r="G80" s="176"/>
      <c r="H80" s="176"/>
      <c r="I80" s="176"/>
      <c r="J80" s="176"/>
      <c r="K80" s="176"/>
    </row>
    <row r="81" spans="1:11" ht="12.75" customHeight="1">
      <c r="A81" s="174" t="s">
        <v>326</v>
      </c>
      <c r="B81" s="175" t="s">
        <v>294</v>
      </c>
      <c r="C81" s="175" t="s">
        <v>295</v>
      </c>
      <c r="D81" s="176"/>
      <c r="E81" s="176"/>
      <c r="F81" s="176"/>
      <c r="G81" s="176"/>
      <c r="H81" s="176"/>
      <c r="I81" s="176"/>
      <c r="J81" s="176"/>
      <c r="K81" s="176"/>
    </row>
    <row r="82" spans="1:11" ht="9.75">
      <c r="A82" s="174" t="s">
        <v>435</v>
      </c>
      <c r="B82" s="175" t="s">
        <v>296</v>
      </c>
      <c r="C82" s="175" t="s">
        <v>297</v>
      </c>
      <c r="D82" s="176"/>
      <c r="E82" s="176"/>
      <c r="F82" s="176"/>
      <c r="G82" s="176"/>
      <c r="H82" s="176"/>
      <c r="I82" s="176"/>
      <c r="J82" s="176"/>
      <c r="K82" s="176"/>
    </row>
    <row r="83" spans="1:11" ht="9.75">
      <c r="A83" s="174" t="s">
        <v>436</v>
      </c>
      <c r="B83" s="175" t="s">
        <v>298</v>
      </c>
      <c r="C83" s="175" t="s">
        <v>299</v>
      </c>
      <c r="D83" s="176"/>
      <c r="E83" s="176"/>
      <c r="F83" s="176"/>
      <c r="G83" s="176"/>
      <c r="H83" s="176"/>
      <c r="I83" s="176"/>
      <c r="J83" s="176"/>
      <c r="K83" s="176"/>
    </row>
    <row r="84" spans="1:11" ht="12.75" customHeight="1">
      <c r="A84" s="174" t="s">
        <v>437</v>
      </c>
      <c r="B84" s="175" t="s">
        <v>301</v>
      </c>
      <c r="C84" s="175" t="s">
        <v>302</v>
      </c>
      <c r="D84" s="176"/>
      <c r="E84" s="176"/>
      <c r="F84" s="176"/>
      <c r="G84" s="176"/>
      <c r="H84" s="176"/>
      <c r="I84" s="176"/>
      <c r="J84" s="176"/>
      <c r="K84" s="176"/>
    </row>
    <row r="85" spans="1:11" ht="9.75">
      <c r="A85" s="174"/>
      <c r="B85" s="175" t="s">
        <v>333</v>
      </c>
      <c r="C85" s="175" t="s">
        <v>303</v>
      </c>
      <c r="D85" s="176">
        <f aca="true" t="shared" si="18" ref="D85:K85">D61+D65+D70+D73+D79</f>
        <v>147700</v>
      </c>
      <c r="E85" s="176">
        <f t="shared" si="18"/>
        <v>0</v>
      </c>
      <c r="F85" s="176">
        <f t="shared" si="18"/>
        <v>2827</v>
      </c>
      <c r="G85" s="176">
        <f t="shared" si="18"/>
        <v>150527</v>
      </c>
      <c r="H85" s="176">
        <f t="shared" si="18"/>
        <v>147700</v>
      </c>
      <c r="I85" s="176">
        <f t="shared" si="18"/>
        <v>0</v>
      </c>
      <c r="J85" s="176">
        <f t="shared" si="18"/>
        <v>2827</v>
      </c>
      <c r="K85" s="176">
        <f t="shared" si="18"/>
        <v>150527</v>
      </c>
    </row>
    <row r="86" spans="1:11" ht="9.75">
      <c r="A86" s="174"/>
      <c r="B86" s="171" t="s">
        <v>438</v>
      </c>
      <c r="C86" s="175"/>
      <c r="D86" s="172">
        <f aca="true" t="shared" si="19" ref="D86:K86">D60+D85</f>
        <v>296059</v>
      </c>
      <c r="E86" s="172">
        <f t="shared" si="19"/>
        <v>0</v>
      </c>
      <c r="F86" s="172">
        <f t="shared" si="19"/>
        <v>38826</v>
      </c>
      <c r="G86" s="172">
        <f t="shared" si="19"/>
        <v>334885</v>
      </c>
      <c r="H86" s="172">
        <f t="shared" si="19"/>
        <v>391236</v>
      </c>
      <c r="I86" s="172">
        <f t="shared" si="19"/>
        <v>0</v>
      </c>
      <c r="J86" s="172">
        <f t="shared" si="19"/>
        <v>40697</v>
      </c>
      <c r="K86" s="172">
        <f t="shared" si="19"/>
        <v>431933</v>
      </c>
    </row>
  </sheetData>
  <sheetProtection/>
  <mergeCells count="18">
    <mergeCell ref="A1:K1"/>
    <mergeCell ref="A3:K3"/>
    <mergeCell ref="A4:K4"/>
    <mergeCell ref="D8:D9"/>
    <mergeCell ref="E8:E9"/>
    <mergeCell ref="F8:F9"/>
    <mergeCell ref="G8:G9"/>
    <mergeCell ref="H7:K7"/>
    <mergeCell ref="H8:H9"/>
    <mergeCell ref="I8:I9"/>
    <mergeCell ref="A2:K2"/>
    <mergeCell ref="J8:J9"/>
    <mergeCell ref="K8:K9"/>
    <mergeCell ref="A6:K6"/>
    <mergeCell ref="A7:A9"/>
    <mergeCell ref="B7:B9"/>
    <mergeCell ref="C7:C9"/>
    <mergeCell ref="D7:G7"/>
  </mergeCells>
  <printOptions/>
  <pageMargins left="0.3937007874015748" right="0" top="0.3937007874015748" bottom="0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7.7109375" style="0" customWidth="1"/>
    <col min="2" max="2" width="20.28125" style="0" customWidth="1"/>
    <col min="3" max="3" width="16.28125" style="0" customWidth="1"/>
    <col min="4" max="4" width="18.140625" style="0" customWidth="1"/>
    <col min="5" max="5" width="19.57421875" style="0" customWidth="1"/>
  </cols>
  <sheetData>
    <row r="1" spans="1:5" ht="12.75">
      <c r="A1" s="313" t="s">
        <v>475</v>
      </c>
      <c r="B1" s="313"/>
      <c r="C1" s="283"/>
      <c r="D1" s="283"/>
      <c r="E1" s="283"/>
    </row>
    <row r="2" spans="1:6" ht="22.5" customHeight="1">
      <c r="A2" s="313" t="s">
        <v>460</v>
      </c>
      <c r="B2" s="313"/>
      <c r="C2" s="283"/>
      <c r="D2" s="283"/>
      <c r="E2" s="283"/>
      <c r="F2" s="220"/>
    </row>
    <row r="3" spans="1:5" ht="24.75" customHeight="1">
      <c r="A3" s="314" t="s">
        <v>461</v>
      </c>
      <c r="B3" s="314"/>
      <c r="C3" s="314"/>
      <c r="D3" s="314"/>
      <c r="E3" s="314"/>
    </row>
    <row r="4" spans="1:5" ht="28.5" customHeight="1">
      <c r="A4" s="314" t="s">
        <v>462</v>
      </c>
      <c r="B4" s="314"/>
      <c r="C4" s="314"/>
      <c r="D4" s="314"/>
      <c r="E4" s="314"/>
    </row>
    <row r="5" spans="1:5" ht="28.5" customHeight="1">
      <c r="A5" s="222"/>
      <c r="B5" s="222"/>
      <c r="C5" s="222"/>
      <c r="D5" s="222"/>
      <c r="E5" s="222"/>
    </row>
    <row r="6" ht="30.75" customHeight="1">
      <c r="E6" s="223" t="s">
        <v>1</v>
      </c>
    </row>
    <row r="7" spans="1:5" ht="37.5" customHeight="1">
      <c r="A7" s="224" t="s">
        <v>463</v>
      </c>
      <c r="B7" s="224" t="s">
        <v>464</v>
      </c>
      <c r="C7" s="224" t="s">
        <v>465</v>
      </c>
      <c r="D7" s="224" t="s">
        <v>445</v>
      </c>
      <c r="E7" s="224" t="s">
        <v>439</v>
      </c>
    </row>
    <row r="8" spans="1:5" ht="30" customHeight="1">
      <c r="A8" s="225" t="s">
        <v>466</v>
      </c>
      <c r="B8" s="226" t="s">
        <v>467</v>
      </c>
      <c r="C8" s="226">
        <v>6000</v>
      </c>
      <c r="D8" s="224">
        <v>6000</v>
      </c>
      <c r="E8" s="224">
        <v>7100</v>
      </c>
    </row>
    <row r="9" spans="1:5" ht="30" customHeight="1">
      <c r="A9" s="225" t="s">
        <v>481</v>
      </c>
      <c r="B9" s="226" t="s">
        <v>467</v>
      </c>
      <c r="C9" s="226">
        <v>19</v>
      </c>
      <c r="D9" s="224"/>
      <c r="E9" s="224">
        <v>19</v>
      </c>
    </row>
    <row r="10" spans="1:7" ht="27" customHeight="1">
      <c r="A10" s="227" t="s">
        <v>468</v>
      </c>
      <c r="B10" s="226" t="s">
        <v>467</v>
      </c>
      <c r="C10" s="228">
        <v>159</v>
      </c>
      <c r="D10" s="224">
        <v>159</v>
      </c>
      <c r="E10" s="224">
        <f>C10</f>
        <v>159</v>
      </c>
      <c r="G10" s="229"/>
    </row>
    <row r="11" spans="1:7" ht="27" customHeight="1">
      <c r="A11" s="227" t="s">
        <v>482</v>
      </c>
      <c r="B11" s="226" t="s">
        <v>467</v>
      </c>
      <c r="C11" s="228"/>
      <c r="D11" s="224"/>
      <c r="E11" s="224">
        <v>8</v>
      </c>
      <c r="G11" s="229"/>
    </row>
    <row r="12" spans="1:5" ht="27" customHeight="1">
      <c r="A12" s="227" t="s">
        <v>469</v>
      </c>
      <c r="B12" s="226" t="s">
        <v>467</v>
      </c>
      <c r="C12" s="230">
        <v>3151</v>
      </c>
      <c r="D12" s="224">
        <v>3150</v>
      </c>
      <c r="E12" s="224">
        <v>2023</v>
      </c>
    </row>
    <row r="13" spans="1:5" ht="27" customHeight="1">
      <c r="A13" s="227" t="s">
        <v>470</v>
      </c>
      <c r="B13" s="226" t="s">
        <v>467</v>
      </c>
      <c r="C13" s="230">
        <v>4771</v>
      </c>
      <c r="D13" s="224"/>
      <c r="E13" s="224">
        <v>4772</v>
      </c>
    </row>
    <row r="14" spans="1:5" ht="27" customHeight="1">
      <c r="A14" s="227" t="s">
        <v>471</v>
      </c>
      <c r="B14" s="226" t="s">
        <v>467</v>
      </c>
      <c r="C14" s="230">
        <v>1115</v>
      </c>
      <c r="D14" s="224"/>
      <c r="E14" s="224">
        <v>1115</v>
      </c>
    </row>
    <row r="15" spans="1:5" ht="27" customHeight="1">
      <c r="A15" s="227" t="s">
        <v>472</v>
      </c>
      <c r="B15" s="226" t="s">
        <v>467</v>
      </c>
      <c r="C15" s="230">
        <v>159</v>
      </c>
      <c r="D15" s="224">
        <v>159</v>
      </c>
      <c r="E15" s="224">
        <v>159</v>
      </c>
    </row>
    <row r="16" spans="1:7" ht="27" customHeight="1">
      <c r="A16" s="227" t="s">
        <v>473</v>
      </c>
      <c r="B16" s="226" t="s">
        <v>467</v>
      </c>
      <c r="C16" s="230">
        <v>190</v>
      </c>
      <c r="D16" s="224">
        <v>190</v>
      </c>
      <c r="E16" s="224">
        <v>190</v>
      </c>
      <c r="G16" s="229"/>
    </row>
    <row r="17" spans="1:5" ht="27" customHeight="1">
      <c r="A17" s="227" t="s">
        <v>474</v>
      </c>
      <c r="B17" s="226" t="s">
        <v>467</v>
      </c>
      <c r="C17" s="230">
        <v>667</v>
      </c>
      <c r="D17" s="224">
        <v>667</v>
      </c>
      <c r="E17" s="224">
        <v>88</v>
      </c>
    </row>
    <row r="18" spans="1:5" ht="28.5" customHeight="1">
      <c r="A18" s="227" t="s">
        <v>334</v>
      </c>
      <c r="B18" s="226"/>
      <c r="C18" s="228">
        <f>SUM(C8:C17)</f>
        <v>16231</v>
      </c>
      <c r="D18" s="224">
        <f>SUM(D8:D17)</f>
        <v>10325</v>
      </c>
      <c r="E18" s="224">
        <f>SUM(E8:E17)</f>
        <v>15633</v>
      </c>
    </row>
    <row r="19" ht="12.75">
      <c r="G19" s="229"/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0.140625" style="0" customWidth="1"/>
    <col min="2" max="2" width="21.421875" style="0" customWidth="1"/>
    <col min="3" max="3" width="19.8515625" style="0" customWidth="1"/>
    <col min="4" max="4" width="22.7109375" style="0" customWidth="1"/>
    <col min="5" max="5" width="21.28125" style="0" customWidth="1"/>
  </cols>
  <sheetData>
    <row r="1" spans="1:5" ht="12.75">
      <c r="A1" s="313" t="s">
        <v>486</v>
      </c>
      <c r="B1" s="313"/>
      <c r="C1" s="283"/>
      <c r="D1" s="283"/>
      <c r="E1" s="283"/>
    </row>
    <row r="2" spans="1:5" ht="22.5" customHeight="1">
      <c r="A2" s="313" t="s">
        <v>476</v>
      </c>
      <c r="B2" s="313"/>
      <c r="C2" s="283"/>
      <c r="D2" s="283"/>
      <c r="E2" s="308"/>
    </row>
    <row r="3" spans="1:5" ht="22.5" customHeight="1">
      <c r="A3" s="221"/>
      <c r="B3" s="221"/>
      <c r="C3" s="219"/>
      <c r="D3" s="219"/>
      <c r="E3" s="220"/>
    </row>
    <row r="4" spans="1:5" ht="22.5" customHeight="1">
      <c r="A4" s="221"/>
      <c r="B4" s="221"/>
      <c r="C4" s="219"/>
      <c r="D4" s="219"/>
      <c r="E4" s="220"/>
    </row>
    <row r="5" spans="1:5" ht="22.5" customHeight="1">
      <c r="A5" s="315" t="s">
        <v>461</v>
      </c>
      <c r="B5" s="315"/>
      <c r="C5" s="314"/>
      <c r="D5" s="314"/>
      <c r="E5" s="316"/>
    </row>
    <row r="6" spans="1:5" ht="24.75" customHeight="1">
      <c r="A6" s="317" t="s">
        <v>477</v>
      </c>
      <c r="B6" s="317"/>
      <c r="C6" s="317"/>
      <c r="D6" s="317"/>
      <c r="E6" s="316"/>
    </row>
    <row r="7" ht="28.5" customHeight="1"/>
    <row r="8" spans="4:5" ht="30.75" customHeight="1">
      <c r="D8" s="220"/>
      <c r="E8" s="220" t="s">
        <v>1</v>
      </c>
    </row>
    <row r="9" spans="1:5" ht="37.5" customHeight="1">
      <c r="A9" s="224" t="s">
        <v>463</v>
      </c>
      <c r="B9" s="224" t="s">
        <v>464</v>
      </c>
      <c r="C9" s="224" t="s">
        <v>465</v>
      </c>
      <c r="D9" s="224" t="s">
        <v>414</v>
      </c>
      <c r="E9" s="224" t="s">
        <v>439</v>
      </c>
    </row>
    <row r="10" spans="1:5" ht="24.75" customHeight="1">
      <c r="A10" s="231" t="s">
        <v>478</v>
      </c>
      <c r="B10" s="232" t="s">
        <v>467</v>
      </c>
      <c r="C10" s="233">
        <v>1270</v>
      </c>
      <c r="D10" s="233">
        <f>C10</f>
        <v>1270</v>
      </c>
      <c r="E10" s="233">
        <f>D10</f>
        <v>1270</v>
      </c>
    </row>
    <row r="11" spans="1:5" ht="24.75" customHeight="1">
      <c r="A11" s="231" t="s">
        <v>479</v>
      </c>
      <c r="B11" s="232" t="s">
        <v>467</v>
      </c>
      <c r="C11" s="233">
        <v>20001</v>
      </c>
      <c r="D11" s="233">
        <v>20001</v>
      </c>
      <c r="E11" s="233">
        <v>20001</v>
      </c>
    </row>
    <row r="12" spans="1:5" ht="24.75" customHeight="1">
      <c r="A12" s="237" t="s">
        <v>480</v>
      </c>
      <c r="B12" s="232" t="s">
        <v>467</v>
      </c>
      <c r="C12" s="233">
        <v>216</v>
      </c>
      <c r="D12" s="233">
        <v>216</v>
      </c>
      <c r="E12" s="233"/>
    </row>
    <row r="13" spans="1:5" ht="31.5" customHeight="1">
      <c r="A13" s="234" t="s">
        <v>334</v>
      </c>
      <c r="B13" s="235"/>
      <c r="C13" s="236">
        <f>SUM(C10:C12)</f>
        <v>21487</v>
      </c>
      <c r="D13" s="236">
        <f>SUM(D10:D12)</f>
        <v>21487</v>
      </c>
      <c r="E13" s="236">
        <f>SUM(E10:E12)</f>
        <v>21271</v>
      </c>
    </row>
  </sheetData>
  <sheetProtection/>
  <mergeCells count="4">
    <mergeCell ref="A1:E1"/>
    <mergeCell ref="A2:E2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57421875" style="108" customWidth="1"/>
    <col min="2" max="2" width="31.8515625" style="109" customWidth="1"/>
    <col min="3" max="3" width="8.57421875" style="107" customWidth="1"/>
    <col min="4" max="4" width="8.28125" style="107" customWidth="1"/>
    <col min="5" max="6" width="8.421875" style="107" customWidth="1"/>
    <col min="7" max="7" width="8.28125" style="107" customWidth="1"/>
    <col min="8" max="8" width="8.421875" style="107" customWidth="1"/>
    <col min="9" max="9" width="8.140625" style="107" customWidth="1"/>
    <col min="10" max="10" width="8.57421875" style="107" customWidth="1"/>
    <col min="11" max="11" width="9.57421875" style="107" customWidth="1"/>
    <col min="12" max="12" width="8.140625" style="107" customWidth="1"/>
    <col min="13" max="13" width="8.7109375" style="107" customWidth="1"/>
    <col min="14" max="14" width="8.28125" style="107" customWidth="1"/>
    <col min="15" max="15" width="8.421875" style="107" customWidth="1"/>
    <col min="16" max="16" width="9.140625" style="107" customWidth="1"/>
    <col min="17" max="16384" width="9.140625" style="108" customWidth="1"/>
  </cols>
  <sheetData>
    <row r="1" spans="1:15" ht="12.75">
      <c r="A1" s="313" t="s">
        <v>488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13" t="s">
        <v>452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5" customHeight="1">
      <c r="A3" s="318" t="s">
        <v>453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15" customHeight="1">
      <c r="A4" s="318" t="s">
        <v>451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ht="15" customHeight="1">
      <c r="O5" s="110" t="s">
        <v>362</v>
      </c>
    </row>
    <row r="6" ht="9" customHeight="1" thickBot="1"/>
    <row r="7" spans="1:15" ht="25.5" customHeight="1" thickBot="1">
      <c r="A7" s="111" t="s">
        <v>22</v>
      </c>
      <c r="B7" s="112" t="s">
        <v>343</v>
      </c>
      <c r="C7" s="113" t="s">
        <v>391</v>
      </c>
      <c r="D7" s="114" t="s">
        <v>392</v>
      </c>
      <c r="E7" s="114" t="s">
        <v>393</v>
      </c>
      <c r="F7" s="114" t="s">
        <v>394</v>
      </c>
      <c r="G7" s="114" t="s">
        <v>395</v>
      </c>
      <c r="H7" s="114" t="s">
        <v>396</v>
      </c>
      <c r="I7" s="114" t="s">
        <v>397</v>
      </c>
      <c r="J7" s="114" t="s">
        <v>398</v>
      </c>
      <c r="K7" s="114" t="s">
        <v>399</v>
      </c>
      <c r="L7" s="114" t="s">
        <v>400</v>
      </c>
      <c r="M7" s="114" t="s">
        <v>401</v>
      </c>
      <c r="N7" s="115" t="s">
        <v>402</v>
      </c>
      <c r="O7" s="116" t="s">
        <v>334</v>
      </c>
    </row>
    <row r="8" spans="1:15" s="123" customFormat="1" ht="15" customHeight="1">
      <c r="A8" s="117"/>
      <c r="B8" s="118" t="s">
        <v>403</v>
      </c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  <c r="O8" s="122"/>
    </row>
    <row r="9" spans="1:17" ht="15" customHeight="1">
      <c r="A9" s="124" t="s">
        <v>2</v>
      </c>
      <c r="B9" s="125" t="s">
        <v>364</v>
      </c>
      <c r="C9" s="126">
        <v>12246</v>
      </c>
      <c r="D9" s="126">
        <v>12246</v>
      </c>
      <c r="E9" s="126">
        <v>12533</v>
      </c>
      <c r="F9" s="126">
        <v>17623</v>
      </c>
      <c r="G9" s="126">
        <v>19589</v>
      </c>
      <c r="H9" s="126">
        <v>19589</v>
      </c>
      <c r="I9" s="126">
        <v>21969</v>
      </c>
      <c r="J9" s="126">
        <v>29631</v>
      </c>
      <c r="K9" s="126">
        <v>21363</v>
      </c>
      <c r="L9" s="126">
        <v>23732</v>
      </c>
      <c r="M9" s="126">
        <v>21468</v>
      </c>
      <c r="N9" s="126">
        <v>20859</v>
      </c>
      <c r="O9" s="130">
        <f>SUM(C9:N9)</f>
        <v>232848</v>
      </c>
      <c r="Q9" s="131"/>
    </row>
    <row r="10" spans="1:17" ht="15" customHeight="1">
      <c r="A10" s="124" t="s">
        <v>3</v>
      </c>
      <c r="B10" s="125" t="s">
        <v>365</v>
      </c>
      <c r="C10" s="158"/>
      <c r="D10" s="132"/>
      <c r="E10" s="132"/>
      <c r="F10" s="132">
        <v>4490</v>
      </c>
      <c r="G10" s="132">
        <v>3200</v>
      </c>
      <c r="H10" s="132">
        <v>2000</v>
      </c>
      <c r="I10" s="132">
        <v>1800</v>
      </c>
      <c r="J10" s="132">
        <v>2397</v>
      </c>
      <c r="K10" s="132">
        <v>2767</v>
      </c>
      <c r="L10" s="132"/>
      <c r="M10" s="132"/>
      <c r="N10" s="133"/>
      <c r="O10" s="161">
        <f>SUM(C10:N10)</f>
        <v>16654</v>
      </c>
      <c r="Q10" s="107"/>
    </row>
    <row r="11" spans="1:17" ht="15" customHeight="1">
      <c r="A11" s="124" t="s">
        <v>4</v>
      </c>
      <c r="B11" s="125" t="s">
        <v>332</v>
      </c>
      <c r="C11" s="126">
        <v>150</v>
      </c>
      <c r="D11" s="128">
        <v>200</v>
      </c>
      <c r="E11" s="127">
        <v>8500</v>
      </c>
      <c r="F11" s="128">
        <v>350</v>
      </c>
      <c r="G11" s="127">
        <v>3350</v>
      </c>
      <c r="H11" s="128">
        <v>350</v>
      </c>
      <c r="I11" s="128">
        <v>354</v>
      </c>
      <c r="J11" s="128">
        <v>350</v>
      </c>
      <c r="K11" s="127">
        <v>7223</v>
      </c>
      <c r="L11" s="128">
        <v>400</v>
      </c>
      <c r="M11" s="128">
        <v>350</v>
      </c>
      <c r="N11" s="129">
        <v>1350</v>
      </c>
      <c r="O11" s="134">
        <f aca="true" t="shared" si="0" ref="O11:O17">SUM(C11:N11)</f>
        <v>22927</v>
      </c>
      <c r="Q11" s="107"/>
    </row>
    <row r="12" spans="1:17" ht="15" customHeight="1">
      <c r="A12" s="124" t="s">
        <v>5</v>
      </c>
      <c r="B12" s="125" t="s">
        <v>344</v>
      </c>
      <c r="C12" s="126">
        <v>50</v>
      </c>
      <c r="D12" s="127">
        <v>50</v>
      </c>
      <c r="E12" s="127">
        <v>150</v>
      </c>
      <c r="F12" s="127">
        <v>600</v>
      </c>
      <c r="G12" s="127">
        <v>600</v>
      </c>
      <c r="H12" s="127">
        <v>815</v>
      </c>
      <c r="I12" s="127">
        <v>1289</v>
      </c>
      <c r="J12" s="127">
        <v>1100</v>
      </c>
      <c r="K12" s="127">
        <v>800</v>
      </c>
      <c r="L12" s="127">
        <v>600</v>
      </c>
      <c r="M12" s="127">
        <v>600</v>
      </c>
      <c r="N12" s="129">
        <v>736</v>
      </c>
      <c r="O12" s="134">
        <f t="shared" si="0"/>
        <v>7390</v>
      </c>
      <c r="Q12" s="107"/>
    </row>
    <row r="13" spans="1:17" ht="15" customHeight="1">
      <c r="A13" s="124" t="s">
        <v>6</v>
      </c>
      <c r="B13" s="125" t="s">
        <v>360</v>
      </c>
      <c r="C13" s="126">
        <v>0</v>
      </c>
      <c r="D13" s="127">
        <v>0</v>
      </c>
      <c r="E13" s="127"/>
      <c r="F13" s="127">
        <v>0</v>
      </c>
      <c r="G13" s="127"/>
      <c r="H13" s="127">
        <v>307</v>
      </c>
      <c r="I13" s="127"/>
      <c r="J13" s="127">
        <v>0</v>
      </c>
      <c r="K13" s="127"/>
      <c r="L13" s="127"/>
      <c r="M13" s="127"/>
      <c r="N13" s="129"/>
      <c r="O13" s="134">
        <f t="shared" si="0"/>
        <v>307</v>
      </c>
      <c r="Q13" s="107"/>
    </row>
    <row r="14" spans="1:17" ht="15" customHeight="1">
      <c r="A14" s="124" t="s">
        <v>7</v>
      </c>
      <c r="B14" s="125" t="s">
        <v>366</v>
      </c>
      <c r="C14" s="126">
        <v>76</v>
      </c>
      <c r="D14" s="126">
        <v>244</v>
      </c>
      <c r="E14" s="126">
        <v>76</v>
      </c>
      <c r="F14" s="126">
        <v>76</v>
      </c>
      <c r="G14" s="126">
        <v>76</v>
      </c>
      <c r="H14" s="126">
        <v>76</v>
      </c>
      <c r="I14" s="126">
        <v>76</v>
      </c>
      <c r="J14" s="126">
        <v>76</v>
      </c>
      <c r="K14" s="126">
        <v>76</v>
      </c>
      <c r="L14" s="126">
        <v>76</v>
      </c>
      <c r="M14" s="126">
        <v>76</v>
      </c>
      <c r="N14" s="126">
        <v>76</v>
      </c>
      <c r="O14" s="134">
        <f t="shared" si="0"/>
        <v>1080</v>
      </c>
      <c r="Q14" s="107"/>
    </row>
    <row r="15" spans="1:17" ht="15" customHeight="1">
      <c r="A15" s="124" t="s">
        <v>8</v>
      </c>
      <c r="B15" s="125" t="s">
        <v>367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9"/>
      <c r="O15" s="134">
        <f t="shared" si="0"/>
        <v>0</v>
      </c>
      <c r="Q15" s="107"/>
    </row>
    <row r="16" spans="1:17" ht="15" customHeight="1">
      <c r="A16" s="124" t="s">
        <v>9</v>
      </c>
      <c r="B16" s="135" t="s">
        <v>369</v>
      </c>
      <c r="C16" s="126">
        <v>15</v>
      </c>
      <c r="D16" s="127">
        <v>15</v>
      </c>
      <c r="E16" s="127">
        <v>15</v>
      </c>
      <c r="F16" s="127">
        <v>15</v>
      </c>
      <c r="G16" s="127">
        <v>20</v>
      </c>
      <c r="H16" s="127">
        <v>20</v>
      </c>
      <c r="I16" s="127">
        <v>20</v>
      </c>
      <c r="J16" s="127">
        <v>20</v>
      </c>
      <c r="K16" s="127">
        <v>20</v>
      </c>
      <c r="L16" s="127">
        <v>20</v>
      </c>
      <c r="M16" s="127">
        <v>10</v>
      </c>
      <c r="N16" s="127">
        <v>10</v>
      </c>
      <c r="O16" s="134">
        <f t="shared" si="0"/>
        <v>200</v>
      </c>
      <c r="Q16" s="107"/>
    </row>
    <row r="17" spans="1:17" ht="15" customHeight="1">
      <c r="A17" s="124" t="s">
        <v>10</v>
      </c>
      <c r="B17" s="135" t="s">
        <v>356</v>
      </c>
      <c r="C17" s="159">
        <v>8815</v>
      </c>
      <c r="D17" s="127">
        <v>2989</v>
      </c>
      <c r="E17" s="127"/>
      <c r="F17" s="127">
        <v>39895</v>
      </c>
      <c r="G17" s="127"/>
      <c r="H17" s="127">
        <v>25279</v>
      </c>
      <c r="I17" s="127">
        <v>6809</v>
      </c>
      <c r="J17" s="127">
        <v>3784</v>
      </c>
      <c r="K17" s="127">
        <v>864</v>
      </c>
      <c r="L17" s="127">
        <v>3034</v>
      </c>
      <c r="M17" s="127">
        <v>299</v>
      </c>
      <c r="N17" s="129">
        <v>58759</v>
      </c>
      <c r="O17" s="134">
        <f t="shared" si="0"/>
        <v>150527</v>
      </c>
      <c r="Q17" s="107"/>
    </row>
    <row r="18" spans="1:17" ht="15" customHeight="1">
      <c r="A18" s="137"/>
      <c r="B18" s="138" t="s">
        <v>404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0"/>
      <c r="Q18" s="136"/>
    </row>
    <row r="19" spans="1:17" ht="15" customHeight="1">
      <c r="A19" s="124" t="s">
        <v>11</v>
      </c>
      <c r="B19" s="141" t="s">
        <v>374</v>
      </c>
      <c r="C19" s="142">
        <v>11115</v>
      </c>
      <c r="D19" s="142">
        <v>11115</v>
      </c>
      <c r="E19" s="142">
        <v>11183</v>
      </c>
      <c r="F19" s="142">
        <v>13156</v>
      </c>
      <c r="G19" s="142">
        <v>13156</v>
      </c>
      <c r="H19" s="142">
        <v>13156</v>
      </c>
      <c r="I19" s="142">
        <v>13156</v>
      </c>
      <c r="J19" s="142">
        <v>13156</v>
      </c>
      <c r="K19" s="142">
        <v>13156</v>
      </c>
      <c r="L19" s="142">
        <v>13156</v>
      </c>
      <c r="M19" s="142">
        <v>13156</v>
      </c>
      <c r="N19" s="142">
        <v>17122</v>
      </c>
      <c r="O19" s="134">
        <f>SUM(C19:N19)</f>
        <v>155783</v>
      </c>
      <c r="Q19" s="107"/>
    </row>
    <row r="20" spans="1:18" ht="15" customHeight="1">
      <c r="A20" s="124" t="s">
        <v>12</v>
      </c>
      <c r="B20" s="141" t="s">
        <v>375</v>
      </c>
      <c r="C20" s="142">
        <v>3001</v>
      </c>
      <c r="D20" s="142">
        <v>2231</v>
      </c>
      <c r="E20" s="142">
        <v>2245</v>
      </c>
      <c r="F20" s="142">
        <v>2100</v>
      </c>
      <c r="G20" s="142">
        <v>2100</v>
      </c>
      <c r="H20" s="142">
        <v>2100</v>
      </c>
      <c r="I20" s="142">
        <v>2081</v>
      </c>
      <c r="J20" s="142">
        <v>2081</v>
      </c>
      <c r="K20" s="142">
        <v>2081</v>
      </c>
      <c r="L20" s="142">
        <v>2081</v>
      </c>
      <c r="M20" s="142">
        <v>2081</v>
      </c>
      <c r="N20" s="142">
        <v>3501</v>
      </c>
      <c r="O20" s="134">
        <f aca="true" t="shared" si="1" ref="O20:O26">SUM(C20:N20)</f>
        <v>27683</v>
      </c>
      <c r="Q20" s="107"/>
      <c r="R20" s="107"/>
    </row>
    <row r="21" spans="1:18" ht="15" customHeight="1">
      <c r="A21" s="124" t="s">
        <v>13</v>
      </c>
      <c r="B21" s="141" t="s">
        <v>376</v>
      </c>
      <c r="C21" s="142">
        <v>1692</v>
      </c>
      <c r="D21" s="127">
        <v>2500</v>
      </c>
      <c r="E21" s="143">
        <v>5500</v>
      </c>
      <c r="F21" s="127">
        <v>6500</v>
      </c>
      <c r="G21" s="143">
        <v>7500</v>
      </c>
      <c r="H21" s="127">
        <v>6800</v>
      </c>
      <c r="I21" s="143">
        <v>7000</v>
      </c>
      <c r="J21" s="127">
        <v>8000</v>
      </c>
      <c r="K21" s="143">
        <v>8006</v>
      </c>
      <c r="L21" s="127">
        <v>6000</v>
      </c>
      <c r="M21" s="143">
        <v>5670</v>
      </c>
      <c r="N21" s="129">
        <v>64024</v>
      </c>
      <c r="O21" s="134">
        <f t="shared" si="1"/>
        <v>129192</v>
      </c>
      <c r="Q21" s="107"/>
      <c r="R21" s="107"/>
    </row>
    <row r="22" spans="1:18" ht="15" customHeight="1">
      <c r="A22" s="124" t="s">
        <v>14</v>
      </c>
      <c r="B22" s="141" t="s">
        <v>345</v>
      </c>
      <c r="C22" s="142">
        <v>800</v>
      </c>
      <c r="D22" s="127">
        <v>800</v>
      </c>
      <c r="E22" s="143">
        <v>800</v>
      </c>
      <c r="F22" s="127">
        <v>1000</v>
      </c>
      <c r="G22" s="143">
        <v>1000</v>
      </c>
      <c r="H22" s="127">
        <v>800</v>
      </c>
      <c r="I22" s="143">
        <v>2471</v>
      </c>
      <c r="J22" s="127">
        <v>2000</v>
      </c>
      <c r="K22" s="143">
        <v>1000</v>
      </c>
      <c r="L22" s="127">
        <v>2728</v>
      </c>
      <c r="M22" s="143">
        <v>2194</v>
      </c>
      <c r="N22" s="129">
        <v>1084</v>
      </c>
      <c r="O22" s="134">
        <f t="shared" si="1"/>
        <v>16677</v>
      </c>
      <c r="Q22" s="107"/>
      <c r="R22" s="107"/>
    </row>
    <row r="23" spans="1:18" ht="15" customHeight="1">
      <c r="A23" s="124" t="s">
        <v>15</v>
      </c>
      <c r="B23" s="141" t="s">
        <v>76</v>
      </c>
      <c r="C23" s="128">
        <v>0</v>
      </c>
      <c r="D23" s="127">
        <v>168</v>
      </c>
      <c r="E23" s="127">
        <v>2095</v>
      </c>
      <c r="F23" s="127">
        <v>0</v>
      </c>
      <c r="G23" s="127">
        <v>0</v>
      </c>
      <c r="H23" s="127">
        <v>2095</v>
      </c>
      <c r="I23" s="127">
        <v>0</v>
      </c>
      <c r="J23" s="127">
        <v>10602</v>
      </c>
      <c r="K23" s="127">
        <v>2095</v>
      </c>
      <c r="L23" s="127">
        <v>0</v>
      </c>
      <c r="M23" s="127">
        <v>2789</v>
      </c>
      <c r="N23" s="129">
        <v>41536</v>
      </c>
      <c r="O23" s="134">
        <f t="shared" si="1"/>
        <v>61380</v>
      </c>
      <c r="Q23" s="107"/>
      <c r="R23" s="107"/>
    </row>
    <row r="24" spans="1:18" ht="15" customHeight="1">
      <c r="A24" s="124" t="s">
        <v>16</v>
      </c>
      <c r="B24" s="141" t="s">
        <v>377</v>
      </c>
      <c r="C24" s="128">
        <v>500</v>
      </c>
      <c r="D24" s="127">
        <v>500</v>
      </c>
      <c r="E24" s="127">
        <v>2500</v>
      </c>
      <c r="F24" s="127">
        <v>2500</v>
      </c>
      <c r="G24" s="127">
        <v>2500</v>
      </c>
      <c r="H24" s="127">
        <v>2500</v>
      </c>
      <c r="I24" s="127">
        <v>2767</v>
      </c>
      <c r="J24" s="127">
        <v>1000</v>
      </c>
      <c r="K24" s="127">
        <v>543</v>
      </c>
      <c r="L24" s="127">
        <v>0</v>
      </c>
      <c r="M24" s="127">
        <v>323</v>
      </c>
      <c r="N24" s="129"/>
      <c r="O24" s="134">
        <f t="shared" si="1"/>
        <v>15633</v>
      </c>
      <c r="Q24" s="107"/>
      <c r="R24" s="107"/>
    </row>
    <row r="25" spans="1:18" ht="15" customHeight="1">
      <c r="A25" s="124" t="s">
        <v>17</v>
      </c>
      <c r="B25" s="141" t="s">
        <v>346</v>
      </c>
      <c r="C25" s="128"/>
      <c r="D25" s="127"/>
      <c r="E25" s="127"/>
      <c r="F25" s="127"/>
      <c r="G25" s="127"/>
      <c r="H25" s="127">
        <v>20000</v>
      </c>
      <c r="I25" s="127">
        <v>1271</v>
      </c>
      <c r="J25" s="127"/>
      <c r="K25" s="127"/>
      <c r="L25" s="127"/>
      <c r="M25" s="127"/>
      <c r="N25" s="129"/>
      <c r="O25" s="134">
        <f t="shared" si="1"/>
        <v>21271</v>
      </c>
      <c r="R25" s="107"/>
    </row>
    <row r="26" spans="1:18" ht="15" customHeight="1">
      <c r="A26" s="124" t="s">
        <v>18</v>
      </c>
      <c r="B26" s="141" t="s">
        <v>378</v>
      </c>
      <c r="C26" s="12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9"/>
      <c r="O26" s="134">
        <f t="shared" si="1"/>
        <v>0</v>
      </c>
      <c r="Q26" s="107"/>
      <c r="R26" s="107"/>
    </row>
    <row r="27" spans="1:18" s="123" customFormat="1" ht="15" customHeight="1" thickBot="1">
      <c r="A27" s="124" t="s">
        <v>19</v>
      </c>
      <c r="B27" s="144" t="s">
        <v>413</v>
      </c>
      <c r="C27" s="162">
        <v>4314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7">
        <v>4314</v>
      </c>
      <c r="P27" s="131"/>
      <c r="R27" s="107"/>
    </row>
    <row r="28" spans="1:16" s="123" customFormat="1" ht="15" customHeight="1" thickBot="1">
      <c r="A28" s="124" t="s">
        <v>20</v>
      </c>
      <c r="B28" s="148" t="s">
        <v>405</v>
      </c>
      <c r="C28" s="149">
        <f>SUM(C9:C17)</f>
        <v>21352</v>
      </c>
      <c r="D28" s="149">
        <f aca="true" t="shared" si="2" ref="D28:O28">SUM(D9:D17)</f>
        <v>15744</v>
      </c>
      <c r="E28" s="149">
        <f t="shared" si="2"/>
        <v>21274</v>
      </c>
      <c r="F28" s="149">
        <f t="shared" si="2"/>
        <v>63049</v>
      </c>
      <c r="G28" s="149">
        <f t="shared" si="2"/>
        <v>26835</v>
      </c>
      <c r="H28" s="149">
        <f t="shared" si="2"/>
        <v>48436</v>
      </c>
      <c r="I28" s="149">
        <f t="shared" si="2"/>
        <v>32317</v>
      </c>
      <c r="J28" s="149">
        <f t="shared" si="2"/>
        <v>37358</v>
      </c>
      <c r="K28" s="149">
        <f t="shared" si="2"/>
        <v>33113</v>
      </c>
      <c r="L28" s="149">
        <f t="shared" si="2"/>
        <v>27862</v>
      </c>
      <c r="M28" s="149">
        <f t="shared" si="2"/>
        <v>22803</v>
      </c>
      <c r="N28" s="149">
        <f t="shared" si="2"/>
        <v>81790</v>
      </c>
      <c r="O28" s="149">
        <f t="shared" si="2"/>
        <v>431933</v>
      </c>
      <c r="P28" s="131"/>
    </row>
    <row r="29" spans="1:17" s="151" customFormat="1" ht="18" customHeight="1" thickBot="1">
      <c r="A29" s="124" t="s">
        <v>21</v>
      </c>
      <c r="B29" s="152" t="s">
        <v>406</v>
      </c>
      <c r="C29" s="149">
        <f>SUM(C19:C27)</f>
        <v>21422</v>
      </c>
      <c r="D29" s="149">
        <f aca="true" t="shared" si="3" ref="D29:O29">SUM(D19:D27)</f>
        <v>17314</v>
      </c>
      <c r="E29" s="149">
        <f t="shared" si="3"/>
        <v>24323</v>
      </c>
      <c r="F29" s="149">
        <f t="shared" si="3"/>
        <v>25256</v>
      </c>
      <c r="G29" s="149">
        <f t="shared" si="3"/>
        <v>26256</v>
      </c>
      <c r="H29" s="149">
        <f t="shared" si="3"/>
        <v>47451</v>
      </c>
      <c r="I29" s="149">
        <f t="shared" si="3"/>
        <v>28746</v>
      </c>
      <c r="J29" s="149">
        <f t="shared" si="3"/>
        <v>36839</v>
      </c>
      <c r="K29" s="149">
        <f t="shared" si="3"/>
        <v>26881</v>
      </c>
      <c r="L29" s="149">
        <f t="shared" si="3"/>
        <v>23965</v>
      </c>
      <c r="M29" s="149">
        <f t="shared" si="3"/>
        <v>26213</v>
      </c>
      <c r="N29" s="149">
        <f t="shared" si="3"/>
        <v>127267</v>
      </c>
      <c r="O29" s="149">
        <f t="shared" si="3"/>
        <v>431933</v>
      </c>
      <c r="P29" s="150"/>
      <c r="Q29" s="150"/>
    </row>
    <row r="30" spans="1:15" ht="18" customHeight="1">
      <c r="A30" s="123"/>
      <c r="B30" s="153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9.75">
      <c r="A31" s="123"/>
      <c r="B31" s="153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9.75">
      <c r="A32" s="123"/>
      <c r="B32" s="15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2" s="107" customFormat="1" ht="9.75">
      <c r="A33" s="154"/>
      <c r="B33" s="109"/>
    </row>
    <row r="39" spans="1:4" s="107" customFormat="1" ht="9.75">
      <c r="A39" s="108"/>
      <c r="B39" s="109"/>
      <c r="C39" s="319"/>
      <c r="D39" s="319"/>
    </row>
    <row r="41" spans="1:4" s="107" customFormat="1" ht="9.75">
      <c r="A41" s="108"/>
      <c r="B41" s="109"/>
      <c r="C41" s="319"/>
      <c r="D41" s="319"/>
    </row>
  </sheetData>
  <sheetProtection/>
  <mergeCells count="6">
    <mergeCell ref="A1:O1"/>
    <mergeCell ref="A2:O2"/>
    <mergeCell ref="A3:O3"/>
    <mergeCell ref="A4:O4"/>
    <mergeCell ref="C39:D39"/>
    <mergeCell ref="C41:D41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150" zoomScaleNormal="150" zoomScalePageLayoutView="0" workbookViewId="0" topLeftCell="B4">
      <selection activeCell="J29" sqref="J29"/>
    </sheetView>
  </sheetViews>
  <sheetFormatPr defaultColWidth="9.140625" defaultRowHeight="12.75"/>
  <cols>
    <col min="1" max="1" width="3.8515625" style="166" customWidth="1"/>
    <col min="2" max="2" width="61.140625" style="166" customWidth="1"/>
    <col min="3" max="3" width="4.421875" style="166" customWidth="1"/>
    <col min="4" max="4" width="7.00390625" style="166" customWidth="1"/>
    <col min="5" max="5" width="9.140625" style="166" customWidth="1"/>
    <col min="6" max="6" width="8.140625" style="166" customWidth="1"/>
    <col min="7" max="7" width="7.57421875" style="166" customWidth="1"/>
    <col min="8" max="16384" width="9.140625" style="166" customWidth="1"/>
  </cols>
  <sheetData>
    <row r="1" spans="1:11" ht="9.75">
      <c r="A1" s="238" t="s">
        <v>483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38" t="s">
        <v>412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</row>
    <row r="3" spans="1:11" ht="9.75">
      <c r="A3" s="246" t="s">
        <v>407</v>
      </c>
      <c r="B3" s="246"/>
      <c r="C3" s="246"/>
      <c r="D3" s="246"/>
      <c r="E3" s="246"/>
      <c r="F3" s="246"/>
      <c r="G3" s="239"/>
      <c r="H3" s="239"/>
      <c r="I3" s="239"/>
      <c r="J3" s="239"/>
      <c r="K3" s="239"/>
    </row>
    <row r="4" spans="1:11" ht="9.75">
      <c r="A4" s="247" t="s">
        <v>440</v>
      </c>
      <c r="B4" s="247"/>
      <c r="C4" s="247"/>
      <c r="D4" s="247"/>
      <c r="E4" s="247"/>
      <c r="F4" s="247"/>
      <c r="G4" s="239"/>
      <c r="H4" s="239"/>
      <c r="I4" s="239"/>
      <c r="J4" s="239"/>
      <c r="K4" s="239"/>
    </row>
    <row r="5" spans="1:11" ht="9.75">
      <c r="A5" s="167"/>
      <c r="B5" s="167"/>
      <c r="C5" s="167"/>
      <c r="D5" s="167"/>
      <c r="E5" s="167"/>
      <c r="F5" s="167"/>
      <c r="G5" s="165"/>
      <c r="H5" s="165"/>
      <c r="I5" s="165"/>
      <c r="J5" s="165"/>
      <c r="K5" s="165"/>
    </row>
    <row r="6" spans="1:11" ht="9" customHeight="1">
      <c r="A6" s="242" t="s">
        <v>1</v>
      </c>
      <c r="B6" s="242"/>
      <c r="C6" s="242"/>
      <c r="D6" s="242"/>
      <c r="E6" s="242"/>
      <c r="F6" s="242"/>
      <c r="G6" s="243"/>
      <c r="H6" s="243"/>
      <c r="I6" s="243"/>
      <c r="J6" s="243"/>
      <c r="K6" s="243"/>
    </row>
    <row r="7" spans="1:11" ht="15" customHeight="1">
      <c r="A7" s="244" t="s">
        <v>23</v>
      </c>
      <c r="B7" s="244" t="s">
        <v>24</v>
      </c>
      <c r="C7" s="244" t="s">
        <v>25</v>
      </c>
      <c r="D7" s="245" t="s">
        <v>414</v>
      </c>
      <c r="E7" s="245"/>
      <c r="F7" s="245"/>
      <c r="G7" s="245"/>
      <c r="H7" s="248" t="s">
        <v>439</v>
      </c>
      <c r="I7" s="248"/>
      <c r="J7" s="248"/>
      <c r="K7" s="248"/>
    </row>
    <row r="8" spans="1:11" ht="12.75" customHeight="1">
      <c r="A8" s="241"/>
      <c r="B8" s="241"/>
      <c r="C8" s="241"/>
      <c r="D8" s="240" t="s">
        <v>350</v>
      </c>
      <c r="E8" s="240" t="s">
        <v>351</v>
      </c>
      <c r="F8" s="240" t="s">
        <v>352</v>
      </c>
      <c r="G8" s="240" t="s">
        <v>334</v>
      </c>
      <c r="H8" s="240" t="s">
        <v>350</v>
      </c>
      <c r="I8" s="240" t="s">
        <v>351</v>
      </c>
      <c r="J8" s="240" t="s">
        <v>352</v>
      </c>
      <c r="K8" s="240" t="s">
        <v>334</v>
      </c>
    </row>
    <row r="9" spans="1:11" ht="13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ht="11.25" customHeight="1">
      <c r="A10" s="170" t="s">
        <v>2</v>
      </c>
      <c r="B10" s="171" t="s">
        <v>254</v>
      </c>
      <c r="C10" s="171" t="s">
        <v>191</v>
      </c>
      <c r="D10" s="172">
        <f aca="true" t="shared" si="0" ref="D10:K10">D11+D18+D19+D20+D21+D22</f>
        <v>110956</v>
      </c>
      <c r="E10" s="172">
        <f t="shared" si="0"/>
        <v>0</v>
      </c>
      <c r="F10" s="172">
        <f t="shared" si="0"/>
        <v>35999</v>
      </c>
      <c r="G10" s="172">
        <f t="shared" si="0"/>
        <v>146955</v>
      </c>
      <c r="H10" s="172">
        <f t="shared" si="0"/>
        <v>194992</v>
      </c>
      <c r="I10" s="172">
        <f t="shared" si="0"/>
        <v>0</v>
      </c>
      <c r="J10" s="172">
        <f t="shared" si="0"/>
        <v>37855</v>
      </c>
      <c r="K10" s="172">
        <f t="shared" si="0"/>
        <v>232847</v>
      </c>
    </row>
    <row r="11" spans="1:11" ht="10.5" customHeight="1">
      <c r="A11" s="173" t="s">
        <v>81</v>
      </c>
      <c r="B11" s="171" t="s">
        <v>255</v>
      </c>
      <c r="C11" s="171" t="s">
        <v>180</v>
      </c>
      <c r="D11" s="172">
        <f aca="true" t="shared" si="1" ref="D11:K11">SUM(D12:D17)</f>
        <v>85329</v>
      </c>
      <c r="E11" s="172">
        <f t="shared" si="1"/>
        <v>0</v>
      </c>
      <c r="F11" s="172">
        <f t="shared" si="1"/>
        <v>35999</v>
      </c>
      <c r="G11" s="172">
        <f t="shared" si="1"/>
        <v>121328</v>
      </c>
      <c r="H11" s="172">
        <f t="shared" si="1"/>
        <v>103998</v>
      </c>
      <c r="I11" s="172">
        <f t="shared" si="1"/>
        <v>0</v>
      </c>
      <c r="J11" s="172">
        <f t="shared" si="1"/>
        <v>36392</v>
      </c>
      <c r="K11" s="172">
        <f t="shared" si="1"/>
        <v>140390</v>
      </c>
    </row>
    <row r="12" spans="1:11" ht="9.75">
      <c r="A12" s="174" t="s">
        <v>415</v>
      </c>
      <c r="B12" s="175" t="s">
        <v>168</v>
      </c>
      <c r="C12" s="175" t="s">
        <v>169</v>
      </c>
      <c r="D12" s="176">
        <v>20335</v>
      </c>
      <c r="E12" s="176"/>
      <c r="F12" s="176">
        <v>35999</v>
      </c>
      <c r="G12" s="176">
        <f aca="true" t="shared" si="2" ref="G12:G17">SUM(D12:F12)</f>
        <v>56334</v>
      </c>
      <c r="H12" s="176">
        <v>20335</v>
      </c>
      <c r="I12" s="176"/>
      <c r="J12" s="176">
        <v>35999</v>
      </c>
      <c r="K12" s="176">
        <f aca="true" t="shared" si="3" ref="K12:K17">SUM(H12:J12)</f>
        <v>56334</v>
      </c>
    </row>
    <row r="13" spans="1:11" ht="9.75">
      <c r="A13" s="174" t="s">
        <v>416</v>
      </c>
      <c r="B13" s="175" t="s">
        <v>170</v>
      </c>
      <c r="C13" s="175" t="s">
        <v>171</v>
      </c>
      <c r="D13" s="176">
        <v>39676</v>
      </c>
      <c r="E13" s="176"/>
      <c r="F13" s="176"/>
      <c r="G13" s="176">
        <f t="shared" si="2"/>
        <v>39676</v>
      </c>
      <c r="H13" s="176">
        <v>44047</v>
      </c>
      <c r="I13" s="176"/>
      <c r="J13" s="176"/>
      <c r="K13" s="176">
        <f t="shared" si="3"/>
        <v>44047</v>
      </c>
    </row>
    <row r="14" spans="1:11" ht="9.75">
      <c r="A14" s="174" t="s">
        <v>417</v>
      </c>
      <c r="B14" s="175" t="s">
        <v>172</v>
      </c>
      <c r="C14" s="175" t="s">
        <v>173</v>
      </c>
      <c r="D14" s="176">
        <v>23541</v>
      </c>
      <c r="E14" s="176"/>
      <c r="F14" s="176"/>
      <c r="G14" s="176">
        <f t="shared" si="2"/>
        <v>23541</v>
      </c>
      <c r="H14" s="176">
        <v>23555</v>
      </c>
      <c r="I14" s="176"/>
      <c r="J14" s="176"/>
      <c r="K14" s="176">
        <f t="shared" si="3"/>
        <v>23555</v>
      </c>
    </row>
    <row r="15" spans="1:11" ht="9.75">
      <c r="A15" s="174" t="s">
        <v>418</v>
      </c>
      <c r="B15" s="175" t="s">
        <v>174</v>
      </c>
      <c r="C15" s="175" t="s">
        <v>175</v>
      </c>
      <c r="D15" s="176">
        <v>1777</v>
      </c>
      <c r="E15" s="176"/>
      <c r="F15" s="176"/>
      <c r="G15" s="176">
        <f t="shared" si="2"/>
        <v>1777</v>
      </c>
      <c r="H15" s="176">
        <v>1777</v>
      </c>
      <c r="I15" s="176"/>
      <c r="J15" s="176"/>
      <c r="K15" s="176">
        <f t="shared" si="3"/>
        <v>1777</v>
      </c>
    </row>
    <row r="16" spans="1:11" ht="9.75">
      <c r="A16" s="174" t="s">
        <v>419</v>
      </c>
      <c r="B16" s="175" t="s">
        <v>176</v>
      </c>
      <c r="C16" s="175" t="s">
        <v>177</v>
      </c>
      <c r="D16" s="176">
        <v>0</v>
      </c>
      <c r="E16" s="176"/>
      <c r="F16" s="176"/>
      <c r="G16" s="176">
        <f t="shared" si="2"/>
        <v>0</v>
      </c>
      <c r="H16" s="176">
        <v>14284</v>
      </c>
      <c r="I16" s="176"/>
      <c r="J16" s="176">
        <v>393</v>
      </c>
      <c r="K16" s="176">
        <f t="shared" si="3"/>
        <v>14677</v>
      </c>
    </row>
    <row r="17" spans="1:11" ht="9.75">
      <c r="A17" s="174" t="s">
        <v>420</v>
      </c>
      <c r="B17" s="175" t="s">
        <v>178</v>
      </c>
      <c r="C17" s="175" t="s">
        <v>179</v>
      </c>
      <c r="D17" s="176"/>
      <c r="E17" s="176"/>
      <c r="F17" s="176"/>
      <c r="G17" s="176">
        <f t="shared" si="2"/>
        <v>0</v>
      </c>
      <c r="H17" s="176"/>
      <c r="I17" s="176"/>
      <c r="J17" s="176"/>
      <c r="K17" s="176">
        <f t="shared" si="3"/>
        <v>0</v>
      </c>
    </row>
    <row r="18" spans="1:11" ht="9.75">
      <c r="A18" s="174" t="s">
        <v>82</v>
      </c>
      <c r="B18" s="175" t="s">
        <v>181</v>
      </c>
      <c r="C18" s="175" t="s">
        <v>182</v>
      </c>
      <c r="D18" s="176"/>
      <c r="E18" s="176"/>
      <c r="F18" s="176"/>
      <c r="G18" s="176"/>
      <c r="H18" s="176"/>
      <c r="I18" s="176"/>
      <c r="J18" s="176"/>
      <c r="K18" s="176"/>
    </row>
    <row r="19" spans="1:11" ht="9.75">
      <c r="A19" s="174" t="s">
        <v>309</v>
      </c>
      <c r="B19" s="175" t="s">
        <v>183</v>
      </c>
      <c r="C19" s="175" t="s">
        <v>184</v>
      </c>
      <c r="D19" s="176"/>
      <c r="E19" s="176"/>
      <c r="F19" s="176"/>
      <c r="G19" s="176"/>
      <c r="H19" s="176"/>
      <c r="I19" s="176"/>
      <c r="J19" s="176"/>
      <c r="K19" s="176"/>
    </row>
    <row r="20" spans="1:11" ht="9.75">
      <c r="A20" s="174" t="s">
        <v>83</v>
      </c>
      <c r="B20" s="175" t="s">
        <v>185</v>
      </c>
      <c r="C20" s="175" t="s">
        <v>186</v>
      </c>
      <c r="D20" s="176"/>
      <c r="E20" s="176"/>
      <c r="F20" s="176"/>
      <c r="G20" s="176"/>
      <c r="H20" s="176"/>
      <c r="I20" s="176"/>
      <c r="J20" s="176"/>
      <c r="K20" s="176"/>
    </row>
    <row r="21" spans="1:12" ht="9.75">
      <c r="A21" s="174" t="s">
        <v>84</v>
      </c>
      <c r="B21" s="175" t="s">
        <v>187</v>
      </c>
      <c r="C21" s="175" t="s">
        <v>188</v>
      </c>
      <c r="D21" s="176"/>
      <c r="E21" s="176"/>
      <c r="F21" s="176"/>
      <c r="G21" s="176"/>
      <c r="H21" s="176"/>
      <c r="I21" s="176"/>
      <c r="J21" s="176"/>
      <c r="K21" s="176"/>
      <c r="L21" s="179"/>
    </row>
    <row r="22" spans="1:12" ht="9.75">
      <c r="A22" s="174" t="s">
        <v>310</v>
      </c>
      <c r="B22" s="175" t="s">
        <v>189</v>
      </c>
      <c r="C22" s="175" t="s">
        <v>190</v>
      </c>
      <c r="D22" s="176">
        <v>25627</v>
      </c>
      <c r="E22" s="176"/>
      <c r="F22" s="176"/>
      <c r="G22" s="176">
        <f>SUM(D22:F22)</f>
        <v>25627</v>
      </c>
      <c r="H22" s="176">
        <v>90994</v>
      </c>
      <c r="I22" s="176"/>
      <c r="J22" s="176">
        <v>1463</v>
      </c>
      <c r="K22" s="176">
        <f>SUM(H22:J22)</f>
        <v>92457</v>
      </c>
      <c r="L22" s="179"/>
    </row>
    <row r="23" spans="1:11" ht="9.75">
      <c r="A23" s="177" t="s">
        <v>3</v>
      </c>
      <c r="B23" s="171" t="s">
        <v>331</v>
      </c>
      <c r="C23" s="171" t="s">
        <v>202</v>
      </c>
      <c r="D23" s="172">
        <f>SUM(D24:D28)</f>
        <v>8000</v>
      </c>
      <c r="E23" s="172">
        <f>SUM(E24:E28)</f>
        <v>0</v>
      </c>
      <c r="F23" s="172">
        <f>SUM(F24:F28)</f>
        <v>0</v>
      </c>
      <c r="G23" s="172">
        <f aca="true" t="shared" si="4" ref="G23:G28">SUM(D23:F23)</f>
        <v>8000</v>
      </c>
      <c r="H23" s="172">
        <f>SUM(H24:H28)</f>
        <v>16655</v>
      </c>
      <c r="I23" s="172">
        <f>SUM(I24:I28)</f>
        <v>0</v>
      </c>
      <c r="J23" s="172">
        <f>SUM(J24:J28)</f>
        <v>0</v>
      </c>
      <c r="K23" s="172">
        <f aca="true" t="shared" si="5" ref="K23:K28">SUM(H23:J23)</f>
        <v>16655</v>
      </c>
    </row>
    <row r="24" spans="1:11" ht="9.75">
      <c r="A24" s="174" t="s">
        <v>85</v>
      </c>
      <c r="B24" s="175" t="s">
        <v>192</v>
      </c>
      <c r="C24" s="175" t="s">
        <v>193</v>
      </c>
      <c r="D24" s="176"/>
      <c r="E24" s="176"/>
      <c r="F24" s="176"/>
      <c r="G24" s="176">
        <f t="shared" si="4"/>
        <v>0</v>
      </c>
      <c r="H24" s="176"/>
      <c r="I24" s="176"/>
      <c r="J24" s="176"/>
      <c r="K24" s="176">
        <f t="shared" si="5"/>
        <v>0</v>
      </c>
    </row>
    <row r="25" spans="1:11" ht="9.75">
      <c r="A25" s="174" t="s">
        <v>86</v>
      </c>
      <c r="B25" s="175" t="s">
        <v>194</v>
      </c>
      <c r="C25" s="175" t="s">
        <v>195</v>
      </c>
      <c r="D25" s="176"/>
      <c r="E25" s="176"/>
      <c r="F25" s="176"/>
      <c r="G25" s="176">
        <f t="shared" si="4"/>
        <v>0</v>
      </c>
      <c r="H25" s="176"/>
      <c r="I25" s="176"/>
      <c r="J25" s="176"/>
      <c r="K25" s="176">
        <f t="shared" si="5"/>
        <v>0</v>
      </c>
    </row>
    <row r="26" spans="1:11" ht="9.75">
      <c r="A26" s="174" t="s">
        <v>88</v>
      </c>
      <c r="B26" s="175" t="s">
        <v>196</v>
      </c>
      <c r="C26" s="175" t="s">
        <v>197</v>
      </c>
      <c r="D26" s="176"/>
      <c r="E26" s="176"/>
      <c r="F26" s="176"/>
      <c r="G26" s="176">
        <f t="shared" si="4"/>
        <v>0</v>
      </c>
      <c r="H26" s="176"/>
      <c r="I26" s="176"/>
      <c r="J26" s="176"/>
      <c r="K26" s="176">
        <f t="shared" si="5"/>
        <v>0</v>
      </c>
    </row>
    <row r="27" spans="1:11" ht="9.75">
      <c r="A27" s="174" t="s">
        <v>311</v>
      </c>
      <c r="B27" s="175" t="s">
        <v>198</v>
      </c>
      <c r="C27" s="175" t="s">
        <v>199</v>
      </c>
      <c r="D27" s="176"/>
      <c r="E27" s="176"/>
      <c r="F27" s="176"/>
      <c r="G27" s="176">
        <f t="shared" si="4"/>
        <v>0</v>
      </c>
      <c r="H27" s="176"/>
      <c r="I27" s="176"/>
      <c r="J27" s="176"/>
      <c r="K27" s="176">
        <f t="shared" si="5"/>
        <v>0</v>
      </c>
    </row>
    <row r="28" spans="1:11" ht="9.75">
      <c r="A28" s="174" t="s">
        <v>312</v>
      </c>
      <c r="B28" s="175" t="s">
        <v>200</v>
      </c>
      <c r="C28" s="175" t="s">
        <v>201</v>
      </c>
      <c r="D28" s="176">
        <v>8000</v>
      </c>
      <c r="E28" s="176"/>
      <c r="F28" s="176"/>
      <c r="G28" s="176">
        <f t="shared" si="4"/>
        <v>8000</v>
      </c>
      <c r="H28" s="176">
        <v>16655</v>
      </c>
      <c r="I28" s="176"/>
      <c r="J28" s="176"/>
      <c r="K28" s="176">
        <f t="shared" si="5"/>
        <v>16655</v>
      </c>
    </row>
    <row r="29" spans="1:11" ht="9.75">
      <c r="A29" s="170" t="s">
        <v>4</v>
      </c>
      <c r="B29" s="171" t="s">
        <v>349</v>
      </c>
      <c r="C29" s="171" t="s">
        <v>211</v>
      </c>
      <c r="D29" s="172">
        <f aca="true" t="shared" si="6" ref="D29:K29">SUM(D30:D34)</f>
        <v>21908</v>
      </c>
      <c r="E29" s="172">
        <f t="shared" si="6"/>
        <v>0</v>
      </c>
      <c r="F29" s="172">
        <f t="shared" si="6"/>
        <v>0</v>
      </c>
      <c r="G29" s="172">
        <f t="shared" si="6"/>
        <v>21908</v>
      </c>
      <c r="H29" s="172">
        <f t="shared" si="6"/>
        <v>22927</v>
      </c>
      <c r="I29" s="172">
        <f t="shared" si="6"/>
        <v>0</v>
      </c>
      <c r="J29" s="172">
        <f t="shared" si="6"/>
        <v>0</v>
      </c>
      <c r="K29" s="172">
        <f t="shared" si="6"/>
        <v>22927</v>
      </c>
    </row>
    <row r="30" spans="1:11" ht="8.25" customHeight="1">
      <c r="A30" s="174" t="s">
        <v>138</v>
      </c>
      <c r="B30" s="178" t="s">
        <v>203</v>
      </c>
      <c r="C30" s="175" t="s">
        <v>204</v>
      </c>
      <c r="D30" s="176">
        <v>1550</v>
      </c>
      <c r="E30" s="176"/>
      <c r="F30" s="176"/>
      <c r="G30" s="176">
        <f>SUM(D30:F30)</f>
        <v>1550</v>
      </c>
      <c r="H30" s="176">
        <v>1550</v>
      </c>
      <c r="I30" s="176"/>
      <c r="J30" s="176"/>
      <c r="K30" s="176">
        <f>SUM(H30:J30)</f>
        <v>1550</v>
      </c>
    </row>
    <row r="31" spans="1:11" ht="9.75">
      <c r="A31" s="174" t="s">
        <v>139</v>
      </c>
      <c r="B31" s="166" t="s">
        <v>335</v>
      </c>
      <c r="C31" s="175" t="s">
        <v>336</v>
      </c>
      <c r="D31" s="176">
        <v>18000</v>
      </c>
      <c r="E31" s="176"/>
      <c r="F31" s="176"/>
      <c r="G31" s="176">
        <f>SUM(D31:F31)</f>
        <v>18000</v>
      </c>
      <c r="H31" s="176">
        <v>19015</v>
      </c>
      <c r="I31" s="176"/>
      <c r="J31" s="176"/>
      <c r="K31" s="176">
        <f>SUM(H31:J31)</f>
        <v>19015</v>
      </c>
    </row>
    <row r="32" spans="1:11" ht="9.75">
      <c r="A32" s="174" t="s">
        <v>313</v>
      </c>
      <c r="B32" s="178" t="s">
        <v>205</v>
      </c>
      <c r="C32" s="175" t="s">
        <v>206</v>
      </c>
      <c r="D32" s="176">
        <v>2300</v>
      </c>
      <c r="E32" s="176"/>
      <c r="F32" s="176"/>
      <c r="G32" s="176">
        <f>SUM(D32:F32)</f>
        <v>2300</v>
      </c>
      <c r="H32" s="176">
        <v>2300</v>
      </c>
      <c r="I32" s="176"/>
      <c r="J32" s="176"/>
      <c r="K32" s="176">
        <f>SUM(H32:J32)</f>
        <v>2300</v>
      </c>
    </row>
    <row r="33" spans="1:11" ht="9.75">
      <c r="A33" s="174" t="s">
        <v>314</v>
      </c>
      <c r="B33" s="175" t="s">
        <v>207</v>
      </c>
      <c r="C33" s="175" t="s">
        <v>208</v>
      </c>
      <c r="D33" s="176"/>
      <c r="E33" s="176"/>
      <c r="F33" s="176"/>
      <c r="G33" s="176"/>
      <c r="H33" s="176"/>
      <c r="I33" s="176"/>
      <c r="J33" s="176"/>
      <c r="K33" s="176"/>
    </row>
    <row r="34" spans="1:11" ht="9.75">
      <c r="A34" s="174" t="s">
        <v>315</v>
      </c>
      <c r="B34" s="175" t="s">
        <v>209</v>
      </c>
      <c r="C34" s="175" t="s">
        <v>210</v>
      </c>
      <c r="D34" s="176">
        <v>58</v>
      </c>
      <c r="E34" s="176"/>
      <c r="F34" s="176"/>
      <c r="G34" s="176">
        <v>58</v>
      </c>
      <c r="H34" s="176">
        <v>62</v>
      </c>
      <c r="I34" s="176"/>
      <c r="J34" s="176"/>
      <c r="K34" s="176">
        <v>62</v>
      </c>
    </row>
    <row r="35" spans="1:11" ht="9.75">
      <c r="A35" s="170" t="s">
        <v>5</v>
      </c>
      <c r="B35" s="171" t="s">
        <v>256</v>
      </c>
      <c r="C35" s="171" t="s">
        <v>231</v>
      </c>
      <c r="D35" s="172">
        <f aca="true" t="shared" si="7" ref="D35:K35">SUM(D36:D45)</f>
        <v>6383</v>
      </c>
      <c r="E35" s="172">
        <f t="shared" si="7"/>
        <v>0</v>
      </c>
      <c r="F35" s="172">
        <f t="shared" si="7"/>
        <v>0</v>
      </c>
      <c r="G35" s="172">
        <f t="shared" si="7"/>
        <v>6383</v>
      </c>
      <c r="H35" s="172">
        <f t="shared" si="7"/>
        <v>7372</v>
      </c>
      <c r="I35" s="172">
        <f t="shared" si="7"/>
        <v>0</v>
      </c>
      <c r="J35" s="172">
        <f t="shared" si="7"/>
        <v>0</v>
      </c>
      <c r="K35" s="172">
        <f t="shared" si="7"/>
        <v>7372</v>
      </c>
    </row>
    <row r="36" spans="1:11" ht="9.75">
      <c r="A36" s="174" t="s">
        <v>337</v>
      </c>
      <c r="B36" s="175" t="s">
        <v>212</v>
      </c>
      <c r="C36" s="175" t="s">
        <v>213</v>
      </c>
      <c r="D36" s="176"/>
      <c r="E36" s="176"/>
      <c r="F36" s="176"/>
      <c r="G36" s="176"/>
      <c r="H36" s="176">
        <v>90</v>
      </c>
      <c r="I36" s="176"/>
      <c r="J36" s="176"/>
      <c r="K36" s="176">
        <f>SUM(H36:J36)</f>
        <v>90</v>
      </c>
    </row>
    <row r="37" spans="1:11" ht="9.75">
      <c r="A37" s="174" t="s">
        <v>338</v>
      </c>
      <c r="B37" s="175" t="s">
        <v>214</v>
      </c>
      <c r="C37" s="175" t="s">
        <v>215</v>
      </c>
      <c r="D37" s="176">
        <v>1560</v>
      </c>
      <c r="E37" s="176"/>
      <c r="F37" s="176"/>
      <c r="G37" s="176">
        <f aca="true" t="shared" si="8" ref="G37:G43">SUM(D37:F37)</f>
        <v>1560</v>
      </c>
      <c r="H37" s="176">
        <v>2120</v>
      </c>
      <c r="I37" s="176"/>
      <c r="J37" s="176"/>
      <c r="K37" s="176">
        <f aca="true" t="shared" si="9" ref="K37:K43">SUM(H37:J37)</f>
        <v>2120</v>
      </c>
    </row>
    <row r="38" spans="1:11" ht="9.75">
      <c r="A38" s="174" t="s">
        <v>339</v>
      </c>
      <c r="B38" s="175" t="s">
        <v>216</v>
      </c>
      <c r="C38" s="175" t="s">
        <v>217</v>
      </c>
      <c r="D38" s="176">
        <v>829</v>
      </c>
      <c r="E38" s="176"/>
      <c r="F38" s="176"/>
      <c r="G38" s="176">
        <f t="shared" si="8"/>
        <v>829</v>
      </c>
      <c r="H38" s="176">
        <v>829</v>
      </c>
      <c r="I38" s="176"/>
      <c r="J38" s="176"/>
      <c r="K38" s="176">
        <f t="shared" si="9"/>
        <v>829</v>
      </c>
    </row>
    <row r="39" spans="1:11" ht="9.75">
      <c r="A39" s="174" t="s">
        <v>340</v>
      </c>
      <c r="B39" s="175" t="s">
        <v>218</v>
      </c>
      <c r="C39" s="175" t="s">
        <v>219</v>
      </c>
      <c r="D39" s="176">
        <v>1450</v>
      </c>
      <c r="E39" s="176"/>
      <c r="F39" s="176"/>
      <c r="G39" s="176">
        <f t="shared" si="8"/>
        <v>1450</v>
      </c>
      <c r="H39" s="176">
        <v>1698</v>
      </c>
      <c r="I39" s="176"/>
      <c r="J39" s="176"/>
      <c r="K39" s="176">
        <f t="shared" si="9"/>
        <v>1698</v>
      </c>
    </row>
    <row r="40" spans="1:11" ht="9.75">
      <c r="A40" s="174" t="s">
        <v>341</v>
      </c>
      <c r="B40" s="175" t="s">
        <v>220</v>
      </c>
      <c r="C40" s="175" t="s">
        <v>221</v>
      </c>
      <c r="D40" s="176">
        <v>0</v>
      </c>
      <c r="E40" s="176"/>
      <c r="F40" s="176"/>
      <c r="G40" s="176">
        <f t="shared" si="8"/>
        <v>0</v>
      </c>
      <c r="H40" s="176">
        <v>0</v>
      </c>
      <c r="I40" s="176"/>
      <c r="J40" s="176"/>
      <c r="K40" s="176">
        <f t="shared" si="9"/>
        <v>0</v>
      </c>
    </row>
    <row r="41" spans="1:11" ht="9.75">
      <c r="A41" s="174" t="s">
        <v>421</v>
      </c>
      <c r="B41" s="175" t="s">
        <v>222</v>
      </c>
      <c r="C41" s="175" t="s">
        <v>223</v>
      </c>
      <c r="D41" s="176">
        <v>767</v>
      </c>
      <c r="E41" s="176"/>
      <c r="F41" s="176"/>
      <c r="G41" s="176">
        <f t="shared" si="8"/>
        <v>767</v>
      </c>
      <c r="H41" s="176">
        <v>858</v>
      </c>
      <c r="I41" s="176"/>
      <c r="J41" s="176"/>
      <c r="K41" s="176">
        <f t="shared" si="9"/>
        <v>858</v>
      </c>
    </row>
    <row r="42" spans="1:11" ht="9.75">
      <c r="A42" s="174" t="s">
        <v>422</v>
      </c>
      <c r="B42" s="175" t="s">
        <v>224</v>
      </c>
      <c r="C42" s="175" t="s">
        <v>225</v>
      </c>
      <c r="D42" s="176">
        <v>1766</v>
      </c>
      <c r="E42" s="176"/>
      <c r="F42" s="176"/>
      <c r="G42" s="176">
        <f t="shared" si="8"/>
        <v>1766</v>
      </c>
      <c r="H42" s="176">
        <v>1766</v>
      </c>
      <c r="I42" s="176"/>
      <c r="J42" s="176"/>
      <c r="K42" s="176">
        <f t="shared" si="9"/>
        <v>1766</v>
      </c>
    </row>
    <row r="43" spans="1:11" ht="9.75">
      <c r="A43" s="174" t="s">
        <v>423</v>
      </c>
      <c r="B43" s="175" t="s">
        <v>226</v>
      </c>
      <c r="C43" s="175" t="s">
        <v>227</v>
      </c>
      <c r="D43" s="176">
        <v>10</v>
      </c>
      <c r="E43" s="176"/>
      <c r="F43" s="176"/>
      <c r="G43" s="176">
        <f t="shared" si="8"/>
        <v>10</v>
      </c>
      <c r="H43" s="176">
        <v>10</v>
      </c>
      <c r="I43" s="176"/>
      <c r="J43" s="176"/>
      <c r="K43" s="176">
        <f t="shared" si="9"/>
        <v>10</v>
      </c>
    </row>
    <row r="44" spans="1:11" ht="9.75">
      <c r="A44" s="174" t="s">
        <v>424</v>
      </c>
      <c r="B44" s="175" t="s">
        <v>228</v>
      </c>
      <c r="C44" s="175" t="s">
        <v>229</v>
      </c>
      <c r="D44" s="176"/>
      <c r="E44" s="176"/>
      <c r="F44" s="176"/>
      <c r="G44" s="176"/>
      <c r="H44" s="176"/>
      <c r="I44" s="176"/>
      <c r="J44" s="176"/>
      <c r="K44" s="176"/>
    </row>
    <row r="45" spans="1:11" ht="9.75">
      <c r="A45" s="174" t="s">
        <v>425</v>
      </c>
      <c r="B45" s="175" t="s">
        <v>230</v>
      </c>
      <c r="C45" s="175" t="s">
        <v>426</v>
      </c>
      <c r="D45" s="176">
        <v>1</v>
      </c>
      <c r="E45" s="176"/>
      <c r="F45" s="176"/>
      <c r="G45" s="176">
        <v>1</v>
      </c>
      <c r="H45" s="176">
        <v>1</v>
      </c>
      <c r="I45" s="176"/>
      <c r="J45" s="176"/>
      <c r="K45" s="176">
        <v>1</v>
      </c>
    </row>
    <row r="46" spans="1:11" ht="9.75">
      <c r="A46" s="170" t="s">
        <v>6</v>
      </c>
      <c r="B46" s="171" t="s">
        <v>257</v>
      </c>
      <c r="C46" s="171" t="s">
        <v>242</v>
      </c>
      <c r="D46" s="172">
        <f aca="true" t="shared" si="10" ref="D46:K46">SUM(D47:D51)</f>
        <v>0</v>
      </c>
      <c r="E46" s="172">
        <f t="shared" si="10"/>
        <v>0</v>
      </c>
      <c r="F46" s="172">
        <f t="shared" si="10"/>
        <v>0</v>
      </c>
      <c r="G46" s="172">
        <f t="shared" si="10"/>
        <v>0</v>
      </c>
      <c r="H46" s="172">
        <f t="shared" si="10"/>
        <v>307</v>
      </c>
      <c r="I46" s="172">
        <f t="shared" si="10"/>
        <v>0</v>
      </c>
      <c r="J46" s="172">
        <f t="shared" si="10"/>
        <v>0</v>
      </c>
      <c r="K46" s="172">
        <f t="shared" si="10"/>
        <v>307</v>
      </c>
    </row>
    <row r="47" spans="1:11" ht="9.75">
      <c r="A47" s="174" t="s">
        <v>140</v>
      </c>
      <c r="B47" s="175" t="s">
        <v>232</v>
      </c>
      <c r="C47" s="175" t="s">
        <v>233</v>
      </c>
      <c r="D47" s="176"/>
      <c r="E47" s="176"/>
      <c r="F47" s="176"/>
      <c r="G47" s="176"/>
      <c r="H47" s="176"/>
      <c r="I47" s="176"/>
      <c r="J47" s="176"/>
      <c r="K47" s="176"/>
    </row>
    <row r="48" spans="1:11" ht="9.75">
      <c r="A48" s="174" t="s">
        <v>141</v>
      </c>
      <c r="B48" s="175" t="s">
        <v>234</v>
      </c>
      <c r="C48" s="175" t="s">
        <v>235</v>
      </c>
      <c r="D48" s="176"/>
      <c r="E48" s="176"/>
      <c r="F48" s="176"/>
      <c r="G48" s="176"/>
      <c r="H48" s="176">
        <v>307</v>
      </c>
      <c r="I48" s="176"/>
      <c r="J48" s="176"/>
      <c r="K48" s="176">
        <f>SUM(H48:J48)</f>
        <v>307</v>
      </c>
    </row>
    <row r="49" spans="1:11" ht="9.75">
      <c r="A49" s="174" t="s">
        <v>142</v>
      </c>
      <c r="B49" s="175" t="s">
        <v>236</v>
      </c>
      <c r="C49" s="175" t="s">
        <v>237</v>
      </c>
      <c r="D49" s="176"/>
      <c r="E49" s="176"/>
      <c r="F49" s="176"/>
      <c r="G49" s="176"/>
      <c r="H49" s="176"/>
      <c r="I49" s="176"/>
      <c r="J49" s="176"/>
      <c r="K49" s="176"/>
    </row>
    <row r="50" spans="1:11" ht="9.75">
      <c r="A50" s="174" t="s">
        <v>316</v>
      </c>
      <c r="B50" s="175" t="s">
        <v>238</v>
      </c>
      <c r="C50" s="175" t="s">
        <v>239</v>
      </c>
      <c r="D50" s="176"/>
      <c r="E50" s="176"/>
      <c r="F50" s="176"/>
      <c r="G50" s="176"/>
      <c r="H50" s="176"/>
      <c r="I50" s="176"/>
      <c r="J50" s="176"/>
      <c r="K50" s="176"/>
    </row>
    <row r="51" spans="1:11" ht="9.75">
      <c r="A51" s="174" t="s">
        <v>317</v>
      </c>
      <c r="B51" s="175" t="s">
        <v>240</v>
      </c>
      <c r="C51" s="175" t="s">
        <v>241</v>
      </c>
      <c r="D51" s="176"/>
      <c r="E51" s="176"/>
      <c r="F51" s="176"/>
      <c r="G51" s="176"/>
      <c r="H51" s="176"/>
      <c r="I51" s="176"/>
      <c r="J51" s="176"/>
      <c r="K51" s="176"/>
    </row>
    <row r="52" spans="1:11" ht="9.75">
      <c r="A52" s="170" t="s">
        <v>7</v>
      </c>
      <c r="B52" s="171" t="s">
        <v>258</v>
      </c>
      <c r="C52" s="171" t="s">
        <v>247</v>
      </c>
      <c r="D52" s="172">
        <f>D53+D54+D25</f>
        <v>912</v>
      </c>
      <c r="E52" s="172">
        <f>E53+E54+E25</f>
        <v>0</v>
      </c>
      <c r="F52" s="172">
        <f>F53+F54+F25</f>
        <v>0</v>
      </c>
      <c r="G52" s="172">
        <f>G53+G54+G25</f>
        <v>912</v>
      </c>
      <c r="H52" s="172">
        <f>H53+H54+H55</f>
        <v>1080</v>
      </c>
      <c r="I52" s="172">
        <f>I53+I54+I55</f>
        <v>0</v>
      </c>
      <c r="J52" s="172">
        <f>J53+J54+J55</f>
        <v>0</v>
      </c>
      <c r="K52" s="172">
        <f>K53+K54+K55</f>
        <v>1080</v>
      </c>
    </row>
    <row r="53" spans="1:11" ht="9.75">
      <c r="A53" s="174" t="s">
        <v>143</v>
      </c>
      <c r="B53" s="175" t="s">
        <v>243</v>
      </c>
      <c r="C53" s="175" t="s">
        <v>244</v>
      </c>
      <c r="D53" s="176"/>
      <c r="E53" s="176"/>
      <c r="F53" s="176"/>
      <c r="G53" s="176"/>
      <c r="H53" s="176"/>
      <c r="I53" s="176"/>
      <c r="J53" s="176"/>
      <c r="K53" s="176"/>
    </row>
    <row r="54" spans="1:11" ht="9.75">
      <c r="A54" s="174" t="s">
        <v>144</v>
      </c>
      <c r="B54" s="175" t="s">
        <v>245</v>
      </c>
      <c r="C54" s="175" t="s">
        <v>427</v>
      </c>
      <c r="D54" s="176">
        <v>912</v>
      </c>
      <c r="E54" s="176"/>
      <c r="F54" s="176"/>
      <c r="G54" s="176">
        <v>912</v>
      </c>
      <c r="H54" s="176">
        <v>912</v>
      </c>
      <c r="I54" s="176"/>
      <c r="J54" s="176"/>
      <c r="K54" s="176">
        <f>SUM(H54:J54)</f>
        <v>912</v>
      </c>
    </row>
    <row r="55" spans="1:11" ht="9.75">
      <c r="A55" s="174" t="s">
        <v>145</v>
      </c>
      <c r="B55" s="175" t="s">
        <v>246</v>
      </c>
      <c r="C55" s="175" t="s">
        <v>428</v>
      </c>
      <c r="D55" s="176"/>
      <c r="E55" s="176"/>
      <c r="F55" s="176"/>
      <c r="G55" s="176"/>
      <c r="H55" s="176">
        <v>168</v>
      </c>
      <c r="I55" s="176"/>
      <c r="J55" s="176"/>
      <c r="K55" s="176">
        <f>SUM(H55:J55)</f>
        <v>168</v>
      </c>
    </row>
    <row r="56" spans="1:11" ht="9.75">
      <c r="A56" s="170" t="s">
        <v>8</v>
      </c>
      <c r="B56" s="171" t="s">
        <v>259</v>
      </c>
      <c r="C56" s="171" t="s">
        <v>252</v>
      </c>
      <c r="D56" s="172">
        <f aca="true" t="shared" si="11" ref="D56:K56">SUM(D57:D59)</f>
        <v>200</v>
      </c>
      <c r="E56" s="172">
        <f t="shared" si="11"/>
        <v>0</v>
      </c>
      <c r="F56" s="172">
        <f t="shared" si="11"/>
        <v>0</v>
      </c>
      <c r="G56" s="172">
        <f t="shared" si="11"/>
        <v>200</v>
      </c>
      <c r="H56" s="172">
        <f t="shared" si="11"/>
        <v>200</v>
      </c>
      <c r="I56" s="172">
        <f t="shared" si="11"/>
        <v>0</v>
      </c>
      <c r="J56" s="172">
        <f t="shared" si="11"/>
        <v>0</v>
      </c>
      <c r="K56" s="172">
        <f t="shared" si="11"/>
        <v>200</v>
      </c>
    </row>
    <row r="57" spans="1:11" ht="9.75">
      <c r="A57" s="174" t="s">
        <v>146</v>
      </c>
      <c r="B57" s="175" t="s">
        <v>248</v>
      </c>
      <c r="C57" s="175" t="s">
        <v>249</v>
      </c>
      <c r="D57" s="176"/>
      <c r="E57" s="176"/>
      <c r="F57" s="176"/>
      <c r="G57" s="176"/>
      <c r="H57" s="176"/>
      <c r="I57" s="176"/>
      <c r="J57" s="176"/>
      <c r="K57" s="176"/>
    </row>
    <row r="58" spans="1:11" ht="9.75">
      <c r="A58" s="174" t="s">
        <v>147</v>
      </c>
      <c r="B58" s="175" t="s">
        <v>250</v>
      </c>
      <c r="C58" s="175" t="s">
        <v>408</v>
      </c>
      <c r="D58" s="176">
        <v>200</v>
      </c>
      <c r="E58" s="176"/>
      <c r="F58" s="176"/>
      <c r="G58" s="176">
        <f>SUM(D58:F58)</f>
        <v>200</v>
      </c>
      <c r="H58" s="176">
        <v>200</v>
      </c>
      <c r="I58" s="176"/>
      <c r="J58" s="176"/>
      <c r="K58" s="176">
        <f>SUM(H58:J58)</f>
        <v>200</v>
      </c>
    </row>
    <row r="59" spans="1:11" ht="9.75">
      <c r="A59" s="174" t="s">
        <v>148</v>
      </c>
      <c r="B59" s="175" t="s">
        <v>251</v>
      </c>
      <c r="C59" s="175" t="s">
        <v>429</v>
      </c>
      <c r="D59" s="176">
        <v>0</v>
      </c>
      <c r="E59" s="176"/>
      <c r="F59" s="176"/>
      <c r="G59" s="176">
        <f>SUM(D59:F59)</f>
        <v>0</v>
      </c>
      <c r="H59" s="176">
        <v>0</v>
      </c>
      <c r="I59" s="176"/>
      <c r="J59" s="176"/>
      <c r="K59" s="176">
        <f>SUM(H59:J59)</f>
        <v>0</v>
      </c>
    </row>
    <row r="60" spans="1:11" ht="9.75">
      <c r="A60" s="173"/>
      <c r="B60" s="171" t="s">
        <v>260</v>
      </c>
      <c r="C60" s="171" t="s">
        <v>253</v>
      </c>
      <c r="D60" s="172">
        <f aca="true" t="shared" si="12" ref="D60:K60">D10+D23+D29+D35+D46+D52+D56</f>
        <v>148359</v>
      </c>
      <c r="E60" s="172">
        <f t="shared" si="12"/>
        <v>0</v>
      </c>
      <c r="F60" s="172">
        <f t="shared" si="12"/>
        <v>35999</v>
      </c>
      <c r="G60" s="172">
        <f t="shared" si="12"/>
        <v>184358</v>
      </c>
      <c r="H60" s="172">
        <f t="shared" si="12"/>
        <v>243533</v>
      </c>
      <c r="I60" s="172">
        <f t="shared" si="12"/>
        <v>0</v>
      </c>
      <c r="J60" s="172">
        <f t="shared" si="12"/>
        <v>37855</v>
      </c>
      <c r="K60" s="172">
        <f t="shared" si="12"/>
        <v>281388</v>
      </c>
    </row>
    <row r="61" spans="1:11" ht="9.75">
      <c r="A61" s="170" t="s">
        <v>9</v>
      </c>
      <c r="B61" s="171" t="s">
        <v>304</v>
      </c>
      <c r="C61" s="171" t="s">
        <v>267</v>
      </c>
      <c r="D61" s="176">
        <f aca="true" t="shared" si="13" ref="D61:K61">SUM(D62:D64)</f>
        <v>0</v>
      </c>
      <c r="E61" s="176">
        <f t="shared" si="13"/>
        <v>0</v>
      </c>
      <c r="F61" s="176">
        <f t="shared" si="13"/>
        <v>0</v>
      </c>
      <c r="G61" s="176">
        <f t="shared" si="13"/>
        <v>0</v>
      </c>
      <c r="H61" s="176">
        <f t="shared" si="13"/>
        <v>0</v>
      </c>
      <c r="I61" s="176">
        <f t="shared" si="13"/>
        <v>0</v>
      </c>
      <c r="J61" s="176">
        <f t="shared" si="13"/>
        <v>0</v>
      </c>
      <c r="K61" s="176">
        <f t="shared" si="13"/>
        <v>0</v>
      </c>
    </row>
    <row r="62" spans="1:11" ht="9.75">
      <c r="A62" s="174" t="s">
        <v>153</v>
      </c>
      <c r="B62" s="175" t="s">
        <v>261</v>
      </c>
      <c r="C62" s="175" t="s">
        <v>262</v>
      </c>
      <c r="D62" s="176"/>
      <c r="E62" s="176"/>
      <c r="F62" s="176"/>
      <c r="G62" s="176"/>
      <c r="H62" s="176"/>
      <c r="I62" s="176"/>
      <c r="J62" s="176"/>
      <c r="K62" s="176"/>
    </row>
    <row r="63" spans="1:11" ht="12.75" customHeight="1">
      <c r="A63" s="174" t="s">
        <v>318</v>
      </c>
      <c r="B63" s="175" t="s">
        <v>263</v>
      </c>
      <c r="C63" s="175" t="s">
        <v>264</v>
      </c>
      <c r="D63" s="176"/>
      <c r="E63" s="176"/>
      <c r="F63" s="176"/>
      <c r="G63" s="176"/>
      <c r="H63" s="176"/>
      <c r="I63" s="176"/>
      <c r="J63" s="176"/>
      <c r="K63" s="176"/>
    </row>
    <row r="64" spans="1:11" ht="9.75">
      <c r="A64" s="174" t="s">
        <v>154</v>
      </c>
      <c r="B64" s="175" t="s">
        <v>265</v>
      </c>
      <c r="C64" s="175" t="s">
        <v>266</v>
      </c>
      <c r="D64" s="176"/>
      <c r="E64" s="176"/>
      <c r="F64" s="176"/>
      <c r="G64" s="176"/>
      <c r="H64" s="176"/>
      <c r="I64" s="176"/>
      <c r="J64" s="176"/>
      <c r="K64" s="176"/>
    </row>
    <row r="65" spans="1:11" ht="12.75" customHeight="1">
      <c r="A65" s="170" t="s">
        <v>10</v>
      </c>
      <c r="B65" s="171" t="s">
        <v>305</v>
      </c>
      <c r="C65" s="171" t="s">
        <v>276</v>
      </c>
      <c r="D65" s="176">
        <f aca="true" t="shared" si="14" ref="D65:K65">SUM(D66:D69)</f>
        <v>0</v>
      </c>
      <c r="E65" s="176">
        <f t="shared" si="14"/>
        <v>0</v>
      </c>
      <c r="F65" s="176">
        <f t="shared" si="14"/>
        <v>0</v>
      </c>
      <c r="G65" s="176">
        <f t="shared" si="14"/>
        <v>0</v>
      </c>
      <c r="H65" s="176">
        <f t="shared" si="14"/>
        <v>0</v>
      </c>
      <c r="I65" s="176">
        <f t="shared" si="14"/>
        <v>0</v>
      </c>
      <c r="J65" s="176">
        <f t="shared" si="14"/>
        <v>0</v>
      </c>
      <c r="K65" s="176">
        <f t="shared" si="14"/>
        <v>0</v>
      </c>
    </row>
    <row r="66" spans="1:11" ht="12.75" customHeight="1">
      <c r="A66" s="174" t="s">
        <v>430</v>
      </c>
      <c r="B66" s="175" t="s">
        <v>268</v>
      </c>
      <c r="C66" s="175" t="s">
        <v>269</v>
      </c>
      <c r="D66" s="176"/>
      <c r="E66" s="176"/>
      <c r="F66" s="176"/>
      <c r="G66" s="176"/>
      <c r="H66" s="176"/>
      <c r="I66" s="176"/>
      <c r="J66" s="176"/>
      <c r="K66" s="176"/>
    </row>
    <row r="67" spans="1:11" ht="9.75">
      <c r="A67" s="174" t="s">
        <v>431</v>
      </c>
      <c r="B67" s="175" t="s">
        <v>270</v>
      </c>
      <c r="C67" s="175" t="s">
        <v>271</v>
      </c>
      <c r="D67" s="176"/>
      <c r="E67" s="176"/>
      <c r="F67" s="176"/>
      <c r="G67" s="176"/>
      <c r="H67" s="176"/>
      <c r="I67" s="176"/>
      <c r="J67" s="176"/>
      <c r="K67" s="176"/>
    </row>
    <row r="68" spans="1:11" ht="12.75" customHeight="1">
      <c r="A68" s="174" t="s">
        <v>432</v>
      </c>
      <c r="B68" s="175" t="s">
        <v>272</v>
      </c>
      <c r="C68" s="175" t="s">
        <v>273</v>
      </c>
      <c r="D68" s="176"/>
      <c r="E68" s="176"/>
      <c r="F68" s="176"/>
      <c r="G68" s="176"/>
      <c r="H68" s="176"/>
      <c r="I68" s="176"/>
      <c r="J68" s="176"/>
      <c r="K68" s="176"/>
    </row>
    <row r="69" spans="1:11" ht="9.75">
      <c r="A69" s="174" t="s">
        <v>433</v>
      </c>
      <c r="B69" s="175" t="s">
        <v>274</v>
      </c>
      <c r="C69" s="175" t="s">
        <v>275</v>
      </c>
      <c r="D69" s="176"/>
      <c r="E69" s="176"/>
      <c r="F69" s="176"/>
      <c r="G69" s="176"/>
      <c r="H69" s="176"/>
      <c r="I69" s="176"/>
      <c r="J69" s="176"/>
      <c r="K69" s="176"/>
    </row>
    <row r="70" spans="1:11" ht="9.75">
      <c r="A70" s="173" t="s">
        <v>11</v>
      </c>
      <c r="B70" s="171" t="s">
        <v>306</v>
      </c>
      <c r="C70" s="171" t="s">
        <v>281</v>
      </c>
      <c r="D70" s="172">
        <f aca="true" t="shared" si="15" ref="D70:K70">SUM(D71:D72)</f>
        <v>146478</v>
      </c>
      <c r="E70" s="172">
        <f t="shared" si="15"/>
        <v>0</v>
      </c>
      <c r="F70" s="172">
        <f t="shared" si="15"/>
        <v>0</v>
      </c>
      <c r="G70" s="172">
        <f t="shared" si="15"/>
        <v>146478</v>
      </c>
      <c r="H70" s="172">
        <f t="shared" si="15"/>
        <v>146478</v>
      </c>
      <c r="I70" s="172">
        <f t="shared" si="15"/>
        <v>0</v>
      </c>
      <c r="J70" s="172">
        <f t="shared" si="15"/>
        <v>0</v>
      </c>
      <c r="K70" s="172">
        <f t="shared" si="15"/>
        <v>146478</v>
      </c>
    </row>
    <row r="71" spans="1:11" ht="12.75" customHeight="1">
      <c r="A71" s="174" t="s">
        <v>319</v>
      </c>
      <c r="B71" s="175" t="s">
        <v>277</v>
      </c>
      <c r="C71" s="175" t="s">
        <v>278</v>
      </c>
      <c r="D71" s="176">
        <v>146478</v>
      </c>
      <c r="E71" s="176">
        <v>0</v>
      </c>
      <c r="F71" s="176"/>
      <c r="G71" s="176">
        <f>SUM(D71:F71)</f>
        <v>146478</v>
      </c>
      <c r="H71" s="176">
        <v>146478</v>
      </c>
      <c r="I71" s="176">
        <v>0</v>
      </c>
      <c r="J71" s="176"/>
      <c r="K71" s="176">
        <f>SUM(H71:J71)</f>
        <v>146478</v>
      </c>
    </row>
    <row r="72" spans="1:11" ht="12.75" customHeight="1">
      <c r="A72" s="174" t="s">
        <v>320</v>
      </c>
      <c r="B72" s="175" t="s">
        <v>279</v>
      </c>
      <c r="C72" s="175" t="s">
        <v>280</v>
      </c>
      <c r="D72" s="176"/>
      <c r="E72" s="176"/>
      <c r="F72" s="176"/>
      <c r="G72" s="176"/>
      <c r="H72" s="176"/>
      <c r="I72" s="176"/>
      <c r="J72" s="176"/>
      <c r="K72" s="176"/>
    </row>
    <row r="73" spans="1:11" ht="12.75" customHeight="1">
      <c r="A73" s="170" t="s">
        <v>12</v>
      </c>
      <c r="B73" s="171" t="s">
        <v>307</v>
      </c>
      <c r="C73" s="171" t="s">
        <v>291</v>
      </c>
      <c r="D73" s="172">
        <f aca="true" t="shared" si="16" ref="D73:K73">SUM(D74:D78)</f>
        <v>0</v>
      </c>
      <c r="E73" s="172">
        <f t="shared" si="16"/>
        <v>0</v>
      </c>
      <c r="F73" s="172">
        <f t="shared" si="16"/>
        <v>0</v>
      </c>
      <c r="G73" s="172">
        <f t="shared" si="16"/>
        <v>0</v>
      </c>
      <c r="H73" s="172">
        <f t="shared" si="16"/>
        <v>0</v>
      </c>
      <c r="I73" s="172">
        <f t="shared" si="16"/>
        <v>0</v>
      </c>
      <c r="J73" s="172">
        <f t="shared" si="16"/>
        <v>0</v>
      </c>
      <c r="K73" s="172">
        <f t="shared" si="16"/>
        <v>0</v>
      </c>
    </row>
    <row r="74" spans="1:11" ht="9.75">
      <c r="A74" s="174" t="s">
        <v>321</v>
      </c>
      <c r="B74" s="175" t="s">
        <v>282</v>
      </c>
      <c r="C74" s="175" t="s">
        <v>283</v>
      </c>
      <c r="D74" s="176"/>
      <c r="E74" s="176"/>
      <c r="F74" s="176"/>
      <c r="G74" s="176"/>
      <c r="H74" s="176"/>
      <c r="I74" s="176"/>
      <c r="J74" s="176"/>
      <c r="K74" s="176"/>
    </row>
    <row r="75" spans="1:11" ht="9.75">
      <c r="A75" s="174" t="s">
        <v>322</v>
      </c>
      <c r="B75" s="175" t="s">
        <v>284</v>
      </c>
      <c r="C75" s="175" t="s">
        <v>285</v>
      </c>
      <c r="D75" s="176"/>
      <c r="E75" s="176"/>
      <c r="F75" s="176"/>
      <c r="G75" s="176"/>
      <c r="H75" s="176"/>
      <c r="I75" s="176"/>
      <c r="J75" s="176"/>
      <c r="K75" s="176"/>
    </row>
    <row r="76" spans="1:11" ht="9.75">
      <c r="A76" s="174" t="s">
        <v>323</v>
      </c>
      <c r="B76" s="175" t="s">
        <v>286</v>
      </c>
      <c r="C76" s="175" t="s">
        <v>287</v>
      </c>
      <c r="D76" s="176"/>
      <c r="E76" s="176"/>
      <c r="F76" s="176"/>
      <c r="G76" s="176"/>
      <c r="H76" s="176"/>
      <c r="I76" s="176"/>
      <c r="J76" s="176"/>
      <c r="K76" s="176"/>
    </row>
    <row r="77" spans="1:11" ht="9.75">
      <c r="A77" s="174" t="s">
        <v>324</v>
      </c>
      <c r="B77" s="175" t="s">
        <v>288</v>
      </c>
      <c r="C77" s="175" t="s">
        <v>289</v>
      </c>
      <c r="D77" s="176"/>
      <c r="E77" s="176"/>
      <c r="F77" s="176"/>
      <c r="G77" s="176"/>
      <c r="H77" s="176"/>
      <c r="I77" s="176"/>
      <c r="J77" s="176"/>
      <c r="K77" s="176"/>
    </row>
    <row r="78" spans="1:11" ht="12.75" customHeight="1">
      <c r="A78" s="174" t="s">
        <v>434</v>
      </c>
      <c r="B78" s="175" t="s">
        <v>342</v>
      </c>
      <c r="C78" s="175" t="s">
        <v>290</v>
      </c>
      <c r="D78" s="176"/>
      <c r="E78" s="176"/>
      <c r="F78" s="176"/>
      <c r="G78" s="176"/>
      <c r="H78" s="176"/>
      <c r="I78" s="176"/>
      <c r="J78" s="176"/>
      <c r="K78" s="176"/>
    </row>
    <row r="79" spans="1:11" ht="12.75" customHeight="1">
      <c r="A79" s="173" t="s">
        <v>13</v>
      </c>
      <c r="B79" s="171" t="s">
        <v>308</v>
      </c>
      <c r="C79" s="171" t="s">
        <v>300</v>
      </c>
      <c r="D79" s="176">
        <f aca="true" t="shared" si="17" ref="D79:K79">SUM(D80:D84)</f>
        <v>0</v>
      </c>
      <c r="E79" s="176">
        <f t="shared" si="17"/>
        <v>0</v>
      </c>
      <c r="F79" s="176">
        <f t="shared" si="17"/>
        <v>0</v>
      </c>
      <c r="G79" s="176">
        <f t="shared" si="17"/>
        <v>0</v>
      </c>
      <c r="H79" s="176">
        <f t="shared" si="17"/>
        <v>0</v>
      </c>
      <c r="I79" s="176">
        <f t="shared" si="17"/>
        <v>0</v>
      </c>
      <c r="J79" s="176">
        <f t="shared" si="17"/>
        <v>0</v>
      </c>
      <c r="K79" s="176">
        <f t="shared" si="17"/>
        <v>0</v>
      </c>
    </row>
    <row r="80" spans="1:11" ht="12.75" customHeight="1">
      <c r="A80" s="174" t="s">
        <v>325</v>
      </c>
      <c r="B80" s="175" t="s">
        <v>292</v>
      </c>
      <c r="C80" s="175" t="s">
        <v>293</v>
      </c>
      <c r="D80" s="176"/>
      <c r="E80" s="176"/>
      <c r="F80" s="176"/>
      <c r="G80" s="176"/>
      <c r="H80" s="176"/>
      <c r="I80" s="176"/>
      <c r="J80" s="176"/>
      <c r="K80" s="176"/>
    </row>
    <row r="81" spans="1:11" ht="12.75" customHeight="1">
      <c r="A81" s="174" t="s">
        <v>326</v>
      </c>
      <c r="B81" s="175" t="s">
        <v>294</v>
      </c>
      <c r="C81" s="175" t="s">
        <v>295</v>
      </c>
      <c r="D81" s="176"/>
      <c r="E81" s="176"/>
      <c r="F81" s="176"/>
      <c r="G81" s="176"/>
      <c r="H81" s="176"/>
      <c r="I81" s="176"/>
      <c r="J81" s="176"/>
      <c r="K81" s="176"/>
    </row>
    <row r="82" spans="1:11" ht="9.75">
      <c r="A82" s="174" t="s">
        <v>435</v>
      </c>
      <c r="B82" s="175" t="s">
        <v>296</v>
      </c>
      <c r="C82" s="175" t="s">
        <v>297</v>
      </c>
      <c r="D82" s="176"/>
      <c r="E82" s="176"/>
      <c r="F82" s="176"/>
      <c r="G82" s="176"/>
      <c r="H82" s="176"/>
      <c r="I82" s="176"/>
      <c r="J82" s="176"/>
      <c r="K82" s="176"/>
    </row>
    <row r="83" spans="1:11" ht="9.75">
      <c r="A83" s="174" t="s">
        <v>436</v>
      </c>
      <c r="B83" s="175" t="s">
        <v>298</v>
      </c>
      <c r="C83" s="175" t="s">
        <v>299</v>
      </c>
      <c r="D83" s="176"/>
      <c r="E83" s="176"/>
      <c r="F83" s="176"/>
      <c r="G83" s="176"/>
      <c r="H83" s="176"/>
      <c r="I83" s="176"/>
      <c r="J83" s="176"/>
      <c r="K83" s="176"/>
    </row>
    <row r="84" spans="1:11" ht="12.75" customHeight="1">
      <c r="A84" s="174" t="s">
        <v>437</v>
      </c>
      <c r="B84" s="175" t="s">
        <v>301</v>
      </c>
      <c r="C84" s="175" t="s">
        <v>302</v>
      </c>
      <c r="D84" s="176"/>
      <c r="E84" s="176"/>
      <c r="F84" s="176"/>
      <c r="G84" s="176"/>
      <c r="H84" s="176"/>
      <c r="I84" s="176"/>
      <c r="J84" s="176"/>
      <c r="K84" s="176"/>
    </row>
    <row r="85" spans="1:11" ht="9.75">
      <c r="A85" s="174"/>
      <c r="B85" s="175" t="s">
        <v>333</v>
      </c>
      <c r="C85" s="175" t="s">
        <v>303</v>
      </c>
      <c r="D85" s="176">
        <f aca="true" t="shared" si="18" ref="D85:K85">D61+D65+D70+D73+D79</f>
        <v>146478</v>
      </c>
      <c r="E85" s="176">
        <f t="shared" si="18"/>
        <v>0</v>
      </c>
      <c r="F85" s="176">
        <f t="shared" si="18"/>
        <v>0</v>
      </c>
      <c r="G85" s="176">
        <f t="shared" si="18"/>
        <v>146478</v>
      </c>
      <c r="H85" s="176">
        <f t="shared" si="18"/>
        <v>146478</v>
      </c>
      <c r="I85" s="176">
        <f t="shared" si="18"/>
        <v>0</v>
      </c>
      <c r="J85" s="176">
        <f t="shared" si="18"/>
        <v>0</v>
      </c>
      <c r="K85" s="176">
        <f t="shared" si="18"/>
        <v>146478</v>
      </c>
    </row>
    <row r="86" spans="1:11" ht="9.75">
      <c r="A86" s="174"/>
      <c r="B86" s="171" t="s">
        <v>438</v>
      </c>
      <c r="C86" s="175"/>
      <c r="D86" s="172">
        <f aca="true" t="shared" si="19" ref="D86:K86">D60+D85</f>
        <v>294837</v>
      </c>
      <c r="E86" s="172">
        <f t="shared" si="19"/>
        <v>0</v>
      </c>
      <c r="F86" s="172">
        <f t="shared" si="19"/>
        <v>35999</v>
      </c>
      <c r="G86" s="172">
        <f t="shared" si="19"/>
        <v>330836</v>
      </c>
      <c r="H86" s="172">
        <f t="shared" si="19"/>
        <v>390011</v>
      </c>
      <c r="I86" s="172">
        <f t="shared" si="19"/>
        <v>0</v>
      </c>
      <c r="J86" s="172">
        <f t="shared" si="19"/>
        <v>37855</v>
      </c>
      <c r="K86" s="172">
        <f t="shared" si="19"/>
        <v>427866</v>
      </c>
    </row>
  </sheetData>
  <sheetProtection/>
  <mergeCells count="18">
    <mergeCell ref="A1:K1"/>
    <mergeCell ref="A3:K3"/>
    <mergeCell ref="A4:K4"/>
    <mergeCell ref="A6:K6"/>
    <mergeCell ref="I8:I9"/>
    <mergeCell ref="J8:J9"/>
    <mergeCell ref="K8:K9"/>
    <mergeCell ref="A7:A9"/>
    <mergeCell ref="B7:B9"/>
    <mergeCell ref="C7:C9"/>
    <mergeCell ref="A2:K2"/>
    <mergeCell ref="D7:G7"/>
    <mergeCell ref="H7:K7"/>
    <mergeCell ref="D8:D9"/>
    <mergeCell ref="E8:E9"/>
    <mergeCell ref="F8:F9"/>
    <mergeCell ref="G8:G9"/>
    <mergeCell ref="H8:H9"/>
  </mergeCells>
  <printOptions/>
  <pageMargins left="0" right="0" top="0.7480314960629921" bottom="0.70866141732283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0">
      <selection activeCell="K35" sqref="K35"/>
    </sheetView>
  </sheetViews>
  <sheetFormatPr defaultColWidth="9.140625" defaultRowHeight="12.75"/>
  <cols>
    <col min="1" max="1" width="3.8515625" style="166" customWidth="1"/>
    <col min="2" max="2" width="61.140625" style="166" customWidth="1"/>
    <col min="3" max="3" width="4.421875" style="166" customWidth="1"/>
    <col min="4" max="4" width="7.00390625" style="166" customWidth="1"/>
    <col min="5" max="5" width="9.7109375" style="166" customWidth="1"/>
    <col min="6" max="6" width="8.140625" style="166" customWidth="1"/>
    <col min="7" max="7" width="7.57421875" style="166" customWidth="1"/>
    <col min="8" max="10" width="9.140625" style="166" customWidth="1"/>
    <col min="11" max="11" width="8.7109375" style="166" customWidth="1"/>
    <col min="12" max="16384" width="9.140625" style="166" customWidth="1"/>
  </cols>
  <sheetData>
    <row r="1" spans="1:11" ht="9.75">
      <c r="A1" s="238" t="s">
        <v>455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38" t="s">
        <v>411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</row>
    <row r="3" spans="1:11" ht="9.75">
      <c r="A3" s="246" t="s">
        <v>327</v>
      </c>
      <c r="B3" s="246"/>
      <c r="C3" s="246"/>
      <c r="D3" s="246"/>
      <c r="E3" s="246"/>
      <c r="F3" s="246"/>
      <c r="G3" s="239"/>
      <c r="H3" s="239"/>
      <c r="I3" s="239"/>
      <c r="J3" s="239"/>
      <c r="K3" s="239"/>
    </row>
    <row r="4" spans="1:11" ht="9.75">
      <c r="A4" s="247" t="s">
        <v>440</v>
      </c>
      <c r="B4" s="247"/>
      <c r="C4" s="247"/>
      <c r="D4" s="247"/>
      <c r="E4" s="247"/>
      <c r="F4" s="247"/>
      <c r="G4" s="239"/>
      <c r="H4" s="239"/>
      <c r="I4" s="239"/>
      <c r="J4" s="239"/>
      <c r="K4" s="239"/>
    </row>
    <row r="5" spans="1:11" ht="9.75">
      <c r="A5" s="167"/>
      <c r="B5" s="167"/>
      <c r="C5" s="167"/>
      <c r="D5" s="167"/>
      <c r="E5" s="167"/>
      <c r="F5" s="167"/>
      <c r="G5" s="165"/>
      <c r="H5" s="165"/>
      <c r="I5" s="165"/>
      <c r="J5" s="165"/>
      <c r="K5" s="165"/>
    </row>
    <row r="6" spans="1:11" ht="9" customHeight="1">
      <c r="A6" s="242" t="s">
        <v>1</v>
      </c>
      <c r="B6" s="242"/>
      <c r="C6" s="242"/>
      <c r="D6" s="242"/>
      <c r="E6" s="242"/>
      <c r="F6" s="242"/>
      <c r="G6" s="243"/>
      <c r="H6" s="243"/>
      <c r="I6" s="243"/>
      <c r="J6" s="243"/>
      <c r="K6" s="243"/>
    </row>
    <row r="7" spans="1:11" ht="15" customHeight="1">
      <c r="A7" s="244" t="s">
        <v>23</v>
      </c>
      <c r="B7" s="244" t="s">
        <v>24</v>
      </c>
      <c r="C7" s="244" t="s">
        <v>25</v>
      </c>
      <c r="D7" s="245" t="s">
        <v>414</v>
      </c>
      <c r="E7" s="245"/>
      <c r="F7" s="245"/>
      <c r="G7" s="245"/>
      <c r="H7" s="245" t="s">
        <v>439</v>
      </c>
      <c r="I7" s="245"/>
      <c r="J7" s="245"/>
      <c r="K7" s="245"/>
    </row>
    <row r="8" spans="1:11" ht="12.75" customHeight="1">
      <c r="A8" s="241"/>
      <c r="B8" s="241"/>
      <c r="C8" s="241"/>
      <c r="D8" s="240" t="s">
        <v>350</v>
      </c>
      <c r="E8" s="240" t="s">
        <v>351</v>
      </c>
      <c r="F8" s="240" t="s">
        <v>352</v>
      </c>
      <c r="G8" s="240" t="s">
        <v>334</v>
      </c>
      <c r="H8" s="240" t="s">
        <v>350</v>
      </c>
      <c r="I8" s="240" t="s">
        <v>351</v>
      </c>
      <c r="J8" s="240" t="s">
        <v>352</v>
      </c>
      <c r="K8" s="240" t="s">
        <v>334</v>
      </c>
    </row>
    <row r="9" spans="1:11" ht="13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ht="10.5" customHeight="1">
      <c r="A10" s="170" t="s">
        <v>2</v>
      </c>
      <c r="B10" s="171" t="s">
        <v>254</v>
      </c>
      <c r="C10" s="171" t="s">
        <v>191</v>
      </c>
      <c r="D10" s="172">
        <f aca="true" t="shared" si="0" ref="D10:K10">D11+D18+D19+D20+D21+D22</f>
        <v>0</v>
      </c>
      <c r="E10" s="172">
        <f t="shared" si="0"/>
        <v>0</v>
      </c>
      <c r="F10" s="172">
        <f t="shared" si="0"/>
        <v>0</v>
      </c>
      <c r="G10" s="172">
        <f t="shared" si="0"/>
        <v>0</v>
      </c>
      <c r="H10" s="172">
        <f t="shared" si="0"/>
        <v>0</v>
      </c>
      <c r="I10" s="172">
        <f t="shared" si="0"/>
        <v>0</v>
      </c>
      <c r="J10" s="172">
        <f t="shared" si="0"/>
        <v>0</v>
      </c>
      <c r="K10" s="172">
        <f t="shared" si="0"/>
        <v>0</v>
      </c>
    </row>
    <row r="11" spans="1:11" ht="9.75" customHeight="1">
      <c r="A11" s="173" t="s">
        <v>81</v>
      </c>
      <c r="B11" s="171" t="s">
        <v>255</v>
      </c>
      <c r="C11" s="171" t="s">
        <v>180</v>
      </c>
      <c r="D11" s="172">
        <f aca="true" t="shared" si="1" ref="D11:K11">SUM(D12:D17)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  <c r="I11" s="172">
        <f t="shared" si="1"/>
        <v>0</v>
      </c>
      <c r="J11" s="172">
        <f t="shared" si="1"/>
        <v>0</v>
      </c>
      <c r="K11" s="172">
        <f t="shared" si="1"/>
        <v>0</v>
      </c>
    </row>
    <row r="12" spans="1:11" ht="9.75">
      <c r="A12" s="174" t="s">
        <v>415</v>
      </c>
      <c r="B12" s="175" t="s">
        <v>168</v>
      </c>
      <c r="C12" s="175" t="s">
        <v>169</v>
      </c>
      <c r="D12" s="176"/>
      <c r="E12" s="176"/>
      <c r="F12" s="176"/>
      <c r="G12" s="176"/>
      <c r="H12" s="176"/>
      <c r="I12" s="176"/>
      <c r="J12" s="176"/>
      <c r="K12" s="176"/>
    </row>
    <row r="13" spans="1:11" ht="9.75">
      <c r="A13" s="174" t="s">
        <v>416</v>
      </c>
      <c r="B13" s="175" t="s">
        <v>170</v>
      </c>
      <c r="C13" s="175" t="s">
        <v>171</v>
      </c>
      <c r="D13" s="176"/>
      <c r="E13" s="176"/>
      <c r="F13" s="176"/>
      <c r="G13" s="176"/>
      <c r="H13" s="176"/>
      <c r="I13" s="176"/>
      <c r="J13" s="176"/>
      <c r="K13" s="176"/>
    </row>
    <row r="14" spans="1:11" ht="9.75">
      <c r="A14" s="174" t="s">
        <v>417</v>
      </c>
      <c r="B14" s="175" t="s">
        <v>172</v>
      </c>
      <c r="C14" s="175" t="s">
        <v>173</v>
      </c>
      <c r="D14" s="176"/>
      <c r="E14" s="176"/>
      <c r="F14" s="176"/>
      <c r="G14" s="176"/>
      <c r="H14" s="176"/>
      <c r="I14" s="176"/>
      <c r="J14" s="176"/>
      <c r="K14" s="176"/>
    </row>
    <row r="15" spans="1:11" ht="9.75">
      <c r="A15" s="174" t="s">
        <v>418</v>
      </c>
      <c r="B15" s="175" t="s">
        <v>174</v>
      </c>
      <c r="C15" s="175" t="s">
        <v>175</v>
      </c>
      <c r="D15" s="176"/>
      <c r="E15" s="176"/>
      <c r="F15" s="176"/>
      <c r="G15" s="176"/>
      <c r="H15" s="176"/>
      <c r="I15" s="176"/>
      <c r="J15" s="176"/>
      <c r="K15" s="176"/>
    </row>
    <row r="16" spans="1:11" ht="9.75">
      <c r="A16" s="174" t="s">
        <v>419</v>
      </c>
      <c r="B16" s="175" t="s">
        <v>176</v>
      </c>
      <c r="C16" s="175" t="s">
        <v>177</v>
      </c>
      <c r="D16" s="176"/>
      <c r="E16" s="176"/>
      <c r="F16" s="176"/>
      <c r="G16" s="176"/>
      <c r="H16" s="176"/>
      <c r="I16" s="176"/>
      <c r="J16" s="176"/>
      <c r="K16" s="176"/>
    </row>
    <row r="17" spans="1:11" ht="9.75">
      <c r="A17" s="174" t="s">
        <v>420</v>
      </c>
      <c r="B17" s="175" t="s">
        <v>178</v>
      </c>
      <c r="C17" s="175" t="s">
        <v>179</v>
      </c>
      <c r="D17" s="176"/>
      <c r="E17" s="176"/>
      <c r="F17" s="176"/>
      <c r="G17" s="176"/>
      <c r="H17" s="176"/>
      <c r="I17" s="176"/>
      <c r="J17" s="176"/>
      <c r="K17" s="176"/>
    </row>
    <row r="18" spans="1:11" ht="9.75">
      <c r="A18" s="174" t="s">
        <v>82</v>
      </c>
      <c r="B18" s="175" t="s">
        <v>181</v>
      </c>
      <c r="C18" s="175" t="s">
        <v>182</v>
      </c>
      <c r="D18" s="176"/>
      <c r="E18" s="176"/>
      <c r="F18" s="176"/>
      <c r="G18" s="176"/>
      <c r="H18" s="176"/>
      <c r="I18" s="176"/>
      <c r="J18" s="176"/>
      <c r="K18" s="176"/>
    </row>
    <row r="19" spans="1:11" ht="9.75">
      <c r="A19" s="174" t="s">
        <v>309</v>
      </c>
      <c r="B19" s="175" t="s">
        <v>183</v>
      </c>
      <c r="C19" s="175" t="s">
        <v>184</v>
      </c>
      <c r="D19" s="176"/>
      <c r="E19" s="176"/>
      <c r="F19" s="176"/>
      <c r="G19" s="176"/>
      <c r="H19" s="176"/>
      <c r="I19" s="176"/>
      <c r="J19" s="176"/>
      <c r="K19" s="176"/>
    </row>
    <row r="20" spans="1:11" ht="9.75">
      <c r="A20" s="174" t="s">
        <v>83</v>
      </c>
      <c r="B20" s="175" t="s">
        <v>185</v>
      </c>
      <c r="C20" s="175" t="s">
        <v>186</v>
      </c>
      <c r="D20" s="176"/>
      <c r="E20" s="176"/>
      <c r="F20" s="176"/>
      <c r="G20" s="176"/>
      <c r="H20" s="176"/>
      <c r="I20" s="176"/>
      <c r="J20" s="176"/>
      <c r="K20" s="176"/>
    </row>
    <row r="21" spans="1:11" ht="9.75">
      <c r="A21" s="174" t="s">
        <v>84</v>
      </c>
      <c r="B21" s="175" t="s">
        <v>187</v>
      </c>
      <c r="C21" s="175" t="s">
        <v>188</v>
      </c>
      <c r="D21" s="176"/>
      <c r="E21" s="176"/>
      <c r="F21" s="176"/>
      <c r="G21" s="176"/>
      <c r="H21" s="176"/>
      <c r="I21" s="176"/>
      <c r="J21" s="176"/>
      <c r="K21" s="176"/>
    </row>
    <row r="22" spans="1:11" ht="9.75">
      <c r="A22" s="174" t="s">
        <v>310</v>
      </c>
      <c r="B22" s="175" t="s">
        <v>189</v>
      </c>
      <c r="C22" s="175" t="s">
        <v>190</v>
      </c>
      <c r="D22" s="176"/>
      <c r="E22" s="176"/>
      <c r="F22" s="176"/>
      <c r="G22" s="176"/>
      <c r="H22" s="176"/>
      <c r="I22" s="176"/>
      <c r="J22" s="176"/>
      <c r="K22" s="176"/>
    </row>
    <row r="23" spans="1:11" ht="9.75">
      <c r="A23" s="177" t="s">
        <v>3</v>
      </c>
      <c r="B23" s="171" t="s">
        <v>331</v>
      </c>
      <c r="C23" s="171" t="s">
        <v>202</v>
      </c>
      <c r="D23" s="172">
        <f>SUM(D24:D28)</f>
        <v>0</v>
      </c>
      <c r="E23" s="172">
        <f>SUM(E24:E28)</f>
        <v>0</v>
      </c>
      <c r="F23" s="172">
        <f>SUM(F24:F28)</f>
        <v>0</v>
      </c>
      <c r="G23" s="176">
        <f aca="true" t="shared" si="2" ref="G23:G28">SUM(D23:F23)</f>
        <v>0</v>
      </c>
      <c r="H23" s="172">
        <f>SUM(H24:H28)</f>
        <v>0</v>
      </c>
      <c r="I23" s="172">
        <f>SUM(I24:I28)</f>
        <v>0</v>
      </c>
      <c r="J23" s="172">
        <f>SUM(J24:J28)</f>
        <v>0</v>
      </c>
      <c r="K23" s="176">
        <f aca="true" t="shared" si="3" ref="K23:K28">SUM(H23:J23)</f>
        <v>0</v>
      </c>
    </row>
    <row r="24" spans="1:11" ht="9.75">
      <c r="A24" s="174" t="s">
        <v>85</v>
      </c>
      <c r="B24" s="175" t="s">
        <v>192</v>
      </c>
      <c r="C24" s="175" t="s">
        <v>193</v>
      </c>
      <c r="D24" s="176"/>
      <c r="E24" s="176"/>
      <c r="F24" s="176"/>
      <c r="G24" s="176">
        <f t="shared" si="2"/>
        <v>0</v>
      </c>
      <c r="H24" s="176"/>
      <c r="I24" s="176"/>
      <c r="J24" s="176"/>
      <c r="K24" s="176">
        <f t="shared" si="3"/>
        <v>0</v>
      </c>
    </row>
    <row r="25" spans="1:11" ht="9.75">
      <c r="A25" s="174" t="s">
        <v>86</v>
      </c>
      <c r="B25" s="175" t="s">
        <v>194</v>
      </c>
      <c r="C25" s="175" t="s">
        <v>195</v>
      </c>
      <c r="D25" s="176"/>
      <c r="E25" s="176"/>
      <c r="F25" s="176"/>
      <c r="G25" s="176">
        <f t="shared" si="2"/>
        <v>0</v>
      </c>
      <c r="H25" s="176"/>
      <c r="I25" s="176"/>
      <c r="J25" s="176"/>
      <c r="K25" s="176">
        <f t="shared" si="3"/>
        <v>0</v>
      </c>
    </row>
    <row r="26" spans="1:11" ht="9.75">
      <c r="A26" s="174" t="s">
        <v>88</v>
      </c>
      <c r="B26" s="175" t="s">
        <v>196</v>
      </c>
      <c r="C26" s="175" t="s">
        <v>197</v>
      </c>
      <c r="D26" s="176"/>
      <c r="E26" s="176"/>
      <c r="F26" s="176"/>
      <c r="G26" s="176">
        <f t="shared" si="2"/>
        <v>0</v>
      </c>
      <c r="H26" s="176"/>
      <c r="I26" s="176"/>
      <c r="J26" s="176"/>
      <c r="K26" s="176">
        <f t="shared" si="3"/>
        <v>0</v>
      </c>
    </row>
    <row r="27" spans="1:11" ht="9.75">
      <c r="A27" s="174" t="s">
        <v>311</v>
      </c>
      <c r="B27" s="175" t="s">
        <v>198</v>
      </c>
      <c r="C27" s="175" t="s">
        <v>199</v>
      </c>
      <c r="D27" s="176"/>
      <c r="E27" s="176"/>
      <c r="F27" s="176"/>
      <c r="G27" s="176">
        <f t="shared" si="2"/>
        <v>0</v>
      </c>
      <c r="H27" s="176"/>
      <c r="I27" s="176"/>
      <c r="J27" s="176"/>
      <c r="K27" s="176">
        <f t="shared" si="3"/>
        <v>0</v>
      </c>
    </row>
    <row r="28" spans="1:11" ht="9.75">
      <c r="A28" s="174" t="s">
        <v>312</v>
      </c>
      <c r="B28" s="175" t="s">
        <v>200</v>
      </c>
      <c r="C28" s="175" t="s">
        <v>201</v>
      </c>
      <c r="D28" s="176"/>
      <c r="E28" s="176"/>
      <c r="F28" s="176"/>
      <c r="G28" s="176">
        <f t="shared" si="2"/>
        <v>0</v>
      </c>
      <c r="H28" s="176"/>
      <c r="I28" s="176"/>
      <c r="J28" s="176"/>
      <c r="K28" s="176">
        <f t="shared" si="3"/>
        <v>0</v>
      </c>
    </row>
    <row r="29" spans="1:11" ht="9.75">
      <c r="A29" s="170" t="s">
        <v>4</v>
      </c>
      <c r="B29" s="171" t="s">
        <v>349</v>
      </c>
      <c r="C29" s="171" t="s">
        <v>211</v>
      </c>
      <c r="D29" s="172">
        <f aca="true" t="shared" si="4" ref="D29:K29">SUM(D30:D34)</f>
        <v>0</v>
      </c>
      <c r="E29" s="172">
        <f t="shared" si="4"/>
        <v>0</v>
      </c>
      <c r="F29" s="172">
        <f t="shared" si="4"/>
        <v>0</v>
      </c>
      <c r="G29" s="172">
        <f t="shared" si="4"/>
        <v>0</v>
      </c>
      <c r="H29" s="172">
        <f t="shared" si="4"/>
        <v>0</v>
      </c>
      <c r="I29" s="172">
        <f t="shared" si="4"/>
        <v>0</v>
      </c>
      <c r="J29" s="172">
        <f t="shared" si="4"/>
        <v>15</v>
      </c>
      <c r="K29" s="172">
        <f t="shared" si="4"/>
        <v>15</v>
      </c>
    </row>
    <row r="30" spans="1:11" ht="8.25" customHeight="1">
      <c r="A30" s="174" t="s">
        <v>138</v>
      </c>
      <c r="B30" s="178" t="s">
        <v>203</v>
      </c>
      <c r="C30" s="175" t="s">
        <v>204</v>
      </c>
      <c r="D30" s="176"/>
      <c r="E30" s="176"/>
      <c r="F30" s="176"/>
      <c r="G30" s="176"/>
      <c r="H30" s="176"/>
      <c r="I30" s="176"/>
      <c r="J30" s="176"/>
      <c r="K30" s="176"/>
    </row>
    <row r="31" spans="1:11" ht="9.75">
      <c r="A31" s="174" t="s">
        <v>139</v>
      </c>
      <c r="B31" s="166" t="s">
        <v>335</v>
      </c>
      <c r="C31" s="175" t="s">
        <v>336</v>
      </c>
      <c r="D31" s="176"/>
      <c r="E31" s="176"/>
      <c r="F31" s="176"/>
      <c r="G31" s="176"/>
      <c r="H31" s="176"/>
      <c r="I31" s="176"/>
      <c r="J31" s="176"/>
      <c r="K31" s="176"/>
    </row>
    <row r="32" spans="1:11" ht="9.75">
      <c r="A32" s="174" t="s">
        <v>313</v>
      </c>
      <c r="B32" s="178" t="s">
        <v>205</v>
      </c>
      <c r="C32" s="175" t="s">
        <v>206</v>
      </c>
      <c r="D32" s="176"/>
      <c r="E32" s="176"/>
      <c r="F32" s="176"/>
      <c r="G32" s="176"/>
      <c r="H32" s="176"/>
      <c r="I32" s="176"/>
      <c r="J32" s="176"/>
      <c r="K32" s="176"/>
    </row>
    <row r="33" spans="1:11" ht="9.75">
      <c r="A33" s="174" t="s">
        <v>314</v>
      </c>
      <c r="B33" s="175" t="s">
        <v>207</v>
      </c>
      <c r="C33" s="175" t="s">
        <v>208</v>
      </c>
      <c r="D33" s="176"/>
      <c r="E33" s="176"/>
      <c r="F33" s="176"/>
      <c r="G33" s="176"/>
      <c r="H33" s="176"/>
      <c r="I33" s="176"/>
      <c r="J33" s="176"/>
      <c r="K33" s="176"/>
    </row>
    <row r="34" spans="1:11" ht="9.75">
      <c r="A34" s="174" t="s">
        <v>315</v>
      </c>
      <c r="B34" s="175" t="s">
        <v>209</v>
      </c>
      <c r="C34" s="175" t="s">
        <v>210</v>
      </c>
      <c r="D34" s="176"/>
      <c r="E34" s="176"/>
      <c r="F34" s="176"/>
      <c r="G34" s="176"/>
      <c r="H34" s="176"/>
      <c r="I34" s="176"/>
      <c r="J34" s="176">
        <v>15</v>
      </c>
      <c r="K34" s="176">
        <v>15</v>
      </c>
    </row>
    <row r="35" spans="1:11" ht="9.75">
      <c r="A35" s="170" t="s">
        <v>5</v>
      </c>
      <c r="B35" s="171" t="s">
        <v>256</v>
      </c>
      <c r="C35" s="171" t="s">
        <v>231</v>
      </c>
      <c r="D35" s="172">
        <f aca="true" t="shared" si="5" ref="D35:K35">SUM(D36:D45)</f>
        <v>0</v>
      </c>
      <c r="E35" s="172">
        <f t="shared" si="5"/>
        <v>0</v>
      </c>
      <c r="F35" s="172">
        <f t="shared" si="5"/>
        <v>0</v>
      </c>
      <c r="G35" s="172">
        <f t="shared" si="5"/>
        <v>0</v>
      </c>
      <c r="H35" s="172">
        <f t="shared" si="5"/>
        <v>0</v>
      </c>
      <c r="I35" s="172">
        <f t="shared" si="5"/>
        <v>0</v>
      </c>
      <c r="J35" s="172">
        <f t="shared" si="5"/>
        <v>0</v>
      </c>
      <c r="K35" s="172">
        <f t="shared" si="5"/>
        <v>0</v>
      </c>
    </row>
    <row r="36" spans="1:11" ht="9.75">
      <c r="A36" s="174" t="s">
        <v>337</v>
      </c>
      <c r="B36" s="175" t="s">
        <v>212</v>
      </c>
      <c r="C36" s="175" t="s">
        <v>213</v>
      </c>
      <c r="D36" s="176"/>
      <c r="E36" s="176"/>
      <c r="F36" s="176"/>
      <c r="G36" s="176"/>
      <c r="H36" s="176"/>
      <c r="I36" s="176"/>
      <c r="J36" s="176"/>
      <c r="K36" s="176"/>
    </row>
    <row r="37" spans="1:11" ht="9.75">
      <c r="A37" s="174" t="s">
        <v>338</v>
      </c>
      <c r="B37" s="175" t="s">
        <v>214</v>
      </c>
      <c r="C37" s="175" t="s">
        <v>215</v>
      </c>
      <c r="D37" s="176"/>
      <c r="E37" s="176"/>
      <c r="F37" s="176"/>
      <c r="G37" s="176"/>
      <c r="H37" s="176"/>
      <c r="I37" s="176"/>
      <c r="J37" s="176"/>
      <c r="K37" s="176"/>
    </row>
    <row r="38" spans="1:11" ht="9.75">
      <c r="A38" s="174" t="s">
        <v>339</v>
      </c>
      <c r="B38" s="175" t="s">
        <v>216</v>
      </c>
      <c r="C38" s="175" t="s">
        <v>217</v>
      </c>
      <c r="D38" s="176"/>
      <c r="E38" s="176"/>
      <c r="F38" s="176"/>
      <c r="G38" s="176"/>
      <c r="H38" s="176"/>
      <c r="I38" s="176"/>
      <c r="J38" s="176"/>
      <c r="K38" s="176"/>
    </row>
    <row r="39" spans="1:11" ht="9.75">
      <c r="A39" s="174" t="s">
        <v>340</v>
      </c>
      <c r="B39" s="175" t="s">
        <v>218</v>
      </c>
      <c r="C39" s="175" t="s">
        <v>219</v>
      </c>
      <c r="D39" s="176"/>
      <c r="E39" s="176"/>
      <c r="F39" s="176"/>
      <c r="G39" s="176"/>
      <c r="H39" s="176"/>
      <c r="I39" s="176"/>
      <c r="J39" s="176"/>
      <c r="K39" s="176"/>
    </row>
    <row r="40" spans="1:11" ht="9.75">
      <c r="A40" s="174" t="s">
        <v>341</v>
      </c>
      <c r="B40" s="175" t="s">
        <v>220</v>
      </c>
      <c r="C40" s="175" t="s">
        <v>221</v>
      </c>
      <c r="D40" s="176"/>
      <c r="E40" s="176"/>
      <c r="F40" s="176"/>
      <c r="G40" s="176"/>
      <c r="H40" s="176"/>
      <c r="I40" s="176"/>
      <c r="J40" s="176"/>
      <c r="K40" s="176"/>
    </row>
    <row r="41" spans="1:11" ht="9.75">
      <c r="A41" s="174" t="s">
        <v>421</v>
      </c>
      <c r="B41" s="175" t="s">
        <v>222</v>
      </c>
      <c r="C41" s="175" t="s">
        <v>223</v>
      </c>
      <c r="D41" s="176"/>
      <c r="E41" s="176"/>
      <c r="F41" s="176"/>
      <c r="G41" s="176"/>
      <c r="H41" s="176"/>
      <c r="I41" s="176"/>
      <c r="J41" s="176"/>
      <c r="K41" s="176"/>
    </row>
    <row r="42" spans="1:11" ht="9.75">
      <c r="A42" s="174" t="s">
        <v>422</v>
      </c>
      <c r="B42" s="175" t="s">
        <v>224</v>
      </c>
      <c r="C42" s="175" t="s">
        <v>225</v>
      </c>
      <c r="D42" s="180"/>
      <c r="E42" s="180"/>
      <c r="F42" s="180"/>
      <c r="G42" s="180"/>
      <c r="H42" s="180"/>
      <c r="I42" s="180"/>
      <c r="J42" s="180"/>
      <c r="K42" s="180"/>
    </row>
    <row r="43" spans="1:11" ht="9.75">
      <c r="A43" s="174" t="s">
        <v>423</v>
      </c>
      <c r="B43" s="175" t="s">
        <v>226</v>
      </c>
      <c r="C43" s="175" t="s">
        <v>227</v>
      </c>
      <c r="D43" s="176"/>
      <c r="E43" s="176"/>
      <c r="F43" s="176"/>
      <c r="G43" s="176"/>
      <c r="H43" s="176"/>
      <c r="I43" s="176"/>
      <c r="J43" s="176"/>
      <c r="K43" s="176"/>
    </row>
    <row r="44" spans="1:11" ht="9.75">
      <c r="A44" s="174" t="s">
        <v>424</v>
      </c>
      <c r="B44" s="175" t="s">
        <v>228</v>
      </c>
      <c r="C44" s="175" t="s">
        <v>229</v>
      </c>
      <c r="D44" s="176"/>
      <c r="E44" s="176"/>
      <c r="F44" s="176"/>
      <c r="G44" s="176"/>
      <c r="H44" s="176"/>
      <c r="I44" s="176"/>
      <c r="J44" s="176"/>
      <c r="K44" s="176"/>
    </row>
    <row r="45" spans="1:11" ht="9.75">
      <c r="A45" s="174" t="s">
        <v>425</v>
      </c>
      <c r="B45" s="175" t="s">
        <v>230</v>
      </c>
      <c r="C45" s="175" t="s">
        <v>426</v>
      </c>
      <c r="D45" s="176"/>
      <c r="E45" s="176"/>
      <c r="F45" s="176"/>
      <c r="G45" s="176"/>
      <c r="H45" s="176"/>
      <c r="I45" s="176"/>
      <c r="J45" s="176"/>
      <c r="K45" s="176"/>
    </row>
    <row r="46" spans="1:11" ht="9.75">
      <c r="A46" s="170" t="s">
        <v>6</v>
      </c>
      <c r="B46" s="171" t="s">
        <v>257</v>
      </c>
      <c r="C46" s="171" t="s">
        <v>242</v>
      </c>
      <c r="D46" s="172">
        <f aca="true" t="shared" si="6" ref="D46:K46">SUM(D47:D51)</f>
        <v>0</v>
      </c>
      <c r="E46" s="172">
        <f t="shared" si="6"/>
        <v>0</v>
      </c>
      <c r="F46" s="172">
        <f t="shared" si="6"/>
        <v>0</v>
      </c>
      <c r="G46" s="172">
        <f t="shared" si="6"/>
        <v>0</v>
      </c>
      <c r="H46" s="172">
        <f t="shared" si="6"/>
        <v>0</v>
      </c>
      <c r="I46" s="172">
        <f t="shared" si="6"/>
        <v>0</v>
      </c>
      <c r="J46" s="172">
        <f t="shared" si="6"/>
        <v>0</v>
      </c>
      <c r="K46" s="172">
        <f t="shared" si="6"/>
        <v>0</v>
      </c>
    </row>
    <row r="47" spans="1:11" ht="9.75">
      <c r="A47" s="174" t="s">
        <v>140</v>
      </c>
      <c r="B47" s="175" t="s">
        <v>232</v>
      </c>
      <c r="C47" s="175" t="s">
        <v>233</v>
      </c>
      <c r="D47" s="176"/>
      <c r="E47" s="176"/>
      <c r="F47" s="176"/>
      <c r="G47" s="176"/>
      <c r="H47" s="176"/>
      <c r="I47" s="176"/>
      <c r="J47" s="176"/>
      <c r="K47" s="176"/>
    </row>
    <row r="48" spans="1:11" ht="9.75">
      <c r="A48" s="174" t="s">
        <v>141</v>
      </c>
      <c r="B48" s="175" t="s">
        <v>234</v>
      </c>
      <c r="C48" s="175" t="s">
        <v>235</v>
      </c>
      <c r="D48" s="176"/>
      <c r="E48" s="176"/>
      <c r="F48" s="176"/>
      <c r="G48" s="176"/>
      <c r="H48" s="176"/>
      <c r="I48" s="176"/>
      <c r="J48" s="176"/>
      <c r="K48" s="176"/>
    </row>
    <row r="49" spans="1:11" ht="9.75">
      <c r="A49" s="174" t="s">
        <v>142</v>
      </c>
      <c r="B49" s="175" t="s">
        <v>236</v>
      </c>
      <c r="C49" s="175" t="s">
        <v>237</v>
      </c>
      <c r="D49" s="176"/>
      <c r="E49" s="176"/>
      <c r="F49" s="176"/>
      <c r="G49" s="176"/>
      <c r="H49" s="176"/>
      <c r="I49" s="176"/>
      <c r="J49" s="176"/>
      <c r="K49" s="176"/>
    </row>
    <row r="50" spans="1:11" ht="9.75">
      <c r="A50" s="174" t="s">
        <v>316</v>
      </c>
      <c r="B50" s="175" t="s">
        <v>238</v>
      </c>
      <c r="C50" s="175" t="s">
        <v>239</v>
      </c>
      <c r="D50" s="176"/>
      <c r="E50" s="176"/>
      <c r="F50" s="176"/>
      <c r="G50" s="176"/>
      <c r="H50" s="176"/>
      <c r="I50" s="176"/>
      <c r="J50" s="176"/>
      <c r="K50" s="176"/>
    </row>
    <row r="51" spans="1:11" ht="9.75">
      <c r="A51" s="174" t="s">
        <v>317</v>
      </c>
      <c r="B51" s="175" t="s">
        <v>240</v>
      </c>
      <c r="C51" s="175" t="s">
        <v>241</v>
      </c>
      <c r="D51" s="176"/>
      <c r="E51" s="176"/>
      <c r="F51" s="176"/>
      <c r="G51" s="176"/>
      <c r="H51" s="176"/>
      <c r="I51" s="176"/>
      <c r="J51" s="176"/>
      <c r="K51" s="176"/>
    </row>
    <row r="52" spans="1:11" ht="9.75">
      <c r="A52" s="170" t="s">
        <v>7</v>
      </c>
      <c r="B52" s="171" t="s">
        <v>258</v>
      </c>
      <c r="C52" s="171" t="s">
        <v>247</v>
      </c>
      <c r="D52" s="172">
        <f aca="true" t="shared" si="7" ref="D52:K52">D53+D54+D25</f>
        <v>0</v>
      </c>
      <c r="E52" s="172">
        <f t="shared" si="7"/>
        <v>0</v>
      </c>
      <c r="F52" s="172">
        <f t="shared" si="7"/>
        <v>0</v>
      </c>
      <c r="G52" s="172">
        <f t="shared" si="7"/>
        <v>0</v>
      </c>
      <c r="H52" s="172">
        <f t="shared" si="7"/>
        <v>0</v>
      </c>
      <c r="I52" s="172">
        <f t="shared" si="7"/>
        <v>0</v>
      </c>
      <c r="J52" s="172">
        <f t="shared" si="7"/>
        <v>0</v>
      </c>
      <c r="K52" s="172">
        <f t="shared" si="7"/>
        <v>0</v>
      </c>
    </row>
    <row r="53" spans="1:11" ht="9.75">
      <c r="A53" s="174" t="s">
        <v>143</v>
      </c>
      <c r="B53" s="175" t="s">
        <v>243</v>
      </c>
      <c r="C53" s="175" t="s">
        <v>244</v>
      </c>
      <c r="D53" s="176"/>
      <c r="E53" s="176"/>
      <c r="F53" s="176"/>
      <c r="G53" s="176"/>
      <c r="H53" s="176"/>
      <c r="I53" s="176"/>
      <c r="J53" s="176"/>
      <c r="K53" s="176"/>
    </row>
    <row r="54" spans="1:11" ht="9.75">
      <c r="A54" s="174" t="s">
        <v>144</v>
      </c>
      <c r="B54" s="175" t="s">
        <v>245</v>
      </c>
      <c r="C54" s="175" t="s">
        <v>427</v>
      </c>
      <c r="D54" s="176"/>
      <c r="E54" s="176"/>
      <c r="F54" s="176"/>
      <c r="G54" s="176"/>
      <c r="H54" s="176"/>
      <c r="I54" s="176"/>
      <c r="J54" s="176"/>
      <c r="K54" s="176"/>
    </row>
    <row r="55" spans="1:11" ht="9.75">
      <c r="A55" s="174" t="s">
        <v>145</v>
      </c>
      <c r="B55" s="175" t="s">
        <v>246</v>
      </c>
      <c r="C55" s="175" t="s">
        <v>428</v>
      </c>
      <c r="D55" s="176"/>
      <c r="E55" s="176"/>
      <c r="F55" s="176"/>
      <c r="G55" s="176"/>
      <c r="H55" s="176"/>
      <c r="I55" s="176"/>
      <c r="J55" s="176"/>
      <c r="K55" s="176"/>
    </row>
    <row r="56" spans="1:11" ht="9.75">
      <c r="A56" s="170" t="s">
        <v>8</v>
      </c>
      <c r="B56" s="171" t="s">
        <v>259</v>
      </c>
      <c r="C56" s="171" t="s">
        <v>252</v>
      </c>
      <c r="D56" s="172">
        <f aca="true" t="shared" si="8" ref="D56:K56">SUM(D57:D59)</f>
        <v>0</v>
      </c>
      <c r="E56" s="172">
        <f t="shared" si="8"/>
        <v>0</v>
      </c>
      <c r="F56" s="172">
        <f t="shared" si="8"/>
        <v>0</v>
      </c>
      <c r="G56" s="172">
        <f t="shared" si="8"/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</row>
    <row r="57" spans="1:11" ht="9.75">
      <c r="A57" s="174" t="s">
        <v>146</v>
      </c>
      <c r="B57" s="175" t="s">
        <v>248</v>
      </c>
      <c r="C57" s="175" t="s">
        <v>249</v>
      </c>
      <c r="D57" s="176"/>
      <c r="E57" s="176"/>
      <c r="F57" s="176"/>
      <c r="G57" s="176"/>
      <c r="H57" s="176"/>
      <c r="I57" s="176"/>
      <c r="J57" s="176"/>
      <c r="K57" s="176"/>
    </row>
    <row r="58" spans="1:11" ht="9.75">
      <c r="A58" s="174" t="s">
        <v>147</v>
      </c>
      <c r="B58" s="175" t="s">
        <v>250</v>
      </c>
      <c r="C58" s="175" t="s">
        <v>408</v>
      </c>
      <c r="D58" s="176"/>
      <c r="E58" s="176"/>
      <c r="F58" s="176"/>
      <c r="G58" s="176"/>
      <c r="H58" s="176"/>
      <c r="I58" s="176"/>
      <c r="J58" s="176"/>
      <c r="K58" s="176"/>
    </row>
    <row r="59" spans="1:11" ht="9.75">
      <c r="A59" s="174" t="s">
        <v>148</v>
      </c>
      <c r="B59" s="175" t="s">
        <v>251</v>
      </c>
      <c r="C59" s="175" t="s">
        <v>429</v>
      </c>
      <c r="D59" s="176">
        <v>0</v>
      </c>
      <c r="E59" s="176"/>
      <c r="F59" s="176"/>
      <c r="G59" s="176">
        <f>SUM(D59:F59)</f>
        <v>0</v>
      </c>
      <c r="H59" s="176">
        <v>0</v>
      </c>
      <c r="I59" s="176"/>
      <c r="J59" s="176"/>
      <c r="K59" s="176">
        <f>SUM(H59:J59)</f>
        <v>0</v>
      </c>
    </row>
    <row r="60" spans="1:11" ht="9.75">
      <c r="A60" s="173"/>
      <c r="B60" s="171" t="s">
        <v>260</v>
      </c>
      <c r="C60" s="171" t="s">
        <v>253</v>
      </c>
      <c r="D60" s="172">
        <f aca="true" t="shared" si="9" ref="D60:K60">D10+D23+D29+D35+D46+D52+D56</f>
        <v>0</v>
      </c>
      <c r="E60" s="172">
        <f t="shared" si="9"/>
        <v>0</v>
      </c>
      <c r="F60" s="172">
        <f t="shared" si="9"/>
        <v>0</v>
      </c>
      <c r="G60" s="172">
        <f t="shared" si="9"/>
        <v>0</v>
      </c>
      <c r="H60" s="172">
        <f t="shared" si="9"/>
        <v>0</v>
      </c>
      <c r="I60" s="172">
        <f t="shared" si="9"/>
        <v>0</v>
      </c>
      <c r="J60" s="172">
        <f t="shared" si="9"/>
        <v>15</v>
      </c>
      <c r="K60" s="172">
        <f t="shared" si="9"/>
        <v>15</v>
      </c>
    </row>
    <row r="61" spans="1:11" ht="9.75">
      <c r="A61" s="170" t="s">
        <v>9</v>
      </c>
      <c r="B61" s="171" t="s">
        <v>304</v>
      </c>
      <c r="C61" s="171" t="s">
        <v>267</v>
      </c>
      <c r="D61" s="176">
        <f aca="true" t="shared" si="10" ref="D61:K61">SUM(D62:D64)</f>
        <v>0</v>
      </c>
      <c r="E61" s="176">
        <f t="shared" si="10"/>
        <v>0</v>
      </c>
      <c r="F61" s="176">
        <f t="shared" si="10"/>
        <v>0</v>
      </c>
      <c r="G61" s="176">
        <f t="shared" si="10"/>
        <v>0</v>
      </c>
      <c r="H61" s="176">
        <f t="shared" si="10"/>
        <v>0</v>
      </c>
      <c r="I61" s="176">
        <f t="shared" si="10"/>
        <v>0</v>
      </c>
      <c r="J61" s="176">
        <f t="shared" si="10"/>
        <v>0</v>
      </c>
      <c r="K61" s="176">
        <f t="shared" si="10"/>
        <v>0</v>
      </c>
    </row>
    <row r="62" spans="1:11" ht="9.75">
      <c r="A62" s="174" t="s">
        <v>153</v>
      </c>
      <c r="B62" s="175" t="s">
        <v>261</v>
      </c>
      <c r="C62" s="175" t="s">
        <v>262</v>
      </c>
      <c r="D62" s="176"/>
      <c r="E62" s="176"/>
      <c r="F62" s="176"/>
      <c r="G62" s="176"/>
      <c r="H62" s="176"/>
      <c r="I62" s="176"/>
      <c r="J62" s="176"/>
      <c r="K62" s="176"/>
    </row>
    <row r="63" spans="1:11" ht="12.75" customHeight="1">
      <c r="A63" s="174" t="s">
        <v>318</v>
      </c>
      <c r="B63" s="175" t="s">
        <v>263</v>
      </c>
      <c r="C63" s="175" t="s">
        <v>264</v>
      </c>
      <c r="D63" s="176"/>
      <c r="E63" s="176"/>
      <c r="F63" s="176"/>
      <c r="G63" s="176"/>
      <c r="H63" s="176"/>
      <c r="I63" s="176"/>
      <c r="J63" s="176"/>
      <c r="K63" s="176"/>
    </row>
    <row r="64" spans="1:11" ht="9.75">
      <c r="A64" s="174" t="s">
        <v>154</v>
      </c>
      <c r="B64" s="175" t="s">
        <v>265</v>
      </c>
      <c r="C64" s="175" t="s">
        <v>266</v>
      </c>
      <c r="D64" s="176"/>
      <c r="E64" s="176"/>
      <c r="F64" s="176"/>
      <c r="G64" s="176"/>
      <c r="H64" s="176"/>
      <c r="I64" s="176"/>
      <c r="J64" s="176"/>
      <c r="K64" s="176"/>
    </row>
    <row r="65" spans="1:11" ht="12.75" customHeight="1">
      <c r="A65" s="170" t="s">
        <v>10</v>
      </c>
      <c r="B65" s="171" t="s">
        <v>305</v>
      </c>
      <c r="C65" s="171" t="s">
        <v>276</v>
      </c>
      <c r="D65" s="176">
        <f aca="true" t="shared" si="11" ref="D65:K65">SUM(D66:D69)</f>
        <v>0</v>
      </c>
      <c r="E65" s="176">
        <f t="shared" si="11"/>
        <v>0</v>
      </c>
      <c r="F65" s="176">
        <f t="shared" si="11"/>
        <v>0</v>
      </c>
      <c r="G65" s="176">
        <f t="shared" si="11"/>
        <v>0</v>
      </c>
      <c r="H65" s="176">
        <f t="shared" si="11"/>
        <v>0</v>
      </c>
      <c r="I65" s="176">
        <f t="shared" si="11"/>
        <v>0</v>
      </c>
      <c r="J65" s="176">
        <f t="shared" si="11"/>
        <v>0</v>
      </c>
      <c r="K65" s="176">
        <f t="shared" si="11"/>
        <v>0</v>
      </c>
    </row>
    <row r="66" spans="1:11" ht="12.75" customHeight="1">
      <c r="A66" s="174" t="s">
        <v>430</v>
      </c>
      <c r="B66" s="175" t="s">
        <v>268</v>
      </c>
      <c r="C66" s="175" t="s">
        <v>269</v>
      </c>
      <c r="D66" s="176"/>
      <c r="E66" s="176"/>
      <c r="F66" s="176"/>
      <c r="G66" s="176"/>
      <c r="H66" s="176"/>
      <c r="I66" s="176"/>
      <c r="J66" s="176"/>
      <c r="K66" s="176"/>
    </row>
    <row r="67" spans="1:11" ht="9.75">
      <c r="A67" s="174" t="s">
        <v>431</v>
      </c>
      <c r="B67" s="175" t="s">
        <v>270</v>
      </c>
      <c r="C67" s="175" t="s">
        <v>271</v>
      </c>
      <c r="D67" s="176"/>
      <c r="E67" s="176"/>
      <c r="F67" s="176"/>
      <c r="G67" s="176"/>
      <c r="H67" s="176"/>
      <c r="I67" s="176"/>
      <c r="J67" s="176"/>
      <c r="K67" s="176"/>
    </row>
    <row r="68" spans="1:11" ht="12.75" customHeight="1">
      <c r="A68" s="174" t="s">
        <v>432</v>
      </c>
      <c r="B68" s="175" t="s">
        <v>272</v>
      </c>
      <c r="C68" s="175" t="s">
        <v>273</v>
      </c>
      <c r="D68" s="176"/>
      <c r="E68" s="176"/>
      <c r="F68" s="176"/>
      <c r="G68" s="176"/>
      <c r="H68" s="176"/>
      <c r="I68" s="176"/>
      <c r="J68" s="176"/>
      <c r="K68" s="176"/>
    </row>
    <row r="69" spans="1:11" ht="9.75">
      <c r="A69" s="174" t="s">
        <v>433</v>
      </c>
      <c r="B69" s="175" t="s">
        <v>274</v>
      </c>
      <c r="C69" s="175" t="s">
        <v>275</v>
      </c>
      <c r="D69" s="176"/>
      <c r="E69" s="176"/>
      <c r="F69" s="176"/>
      <c r="G69" s="176"/>
      <c r="H69" s="176"/>
      <c r="I69" s="176"/>
      <c r="J69" s="176"/>
      <c r="K69" s="176"/>
    </row>
    <row r="70" spans="1:11" ht="9.75">
      <c r="A70" s="173" t="s">
        <v>11</v>
      </c>
      <c r="B70" s="171" t="s">
        <v>306</v>
      </c>
      <c r="C70" s="171" t="s">
        <v>281</v>
      </c>
      <c r="D70" s="172">
        <f aca="true" t="shared" si="12" ref="D70:K70">SUM(D71:D72)</f>
        <v>0</v>
      </c>
      <c r="E70" s="172">
        <f t="shared" si="12"/>
        <v>0</v>
      </c>
      <c r="F70" s="172">
        <f t="shared" si="12"/>
        <v>2827</v>
      </c>
      <c r="G70" s="172">
        <f t="shared" si="12"/>
        <v>2827</v>
      </c>
      <c r="H70" s="172">
        <f t="shared" si="12"/>
        <v>0</v>
      </c>
      <c r="I70" s="172">
        <f t="shared" si="12"/>
        <v>0</v>
      </c>
      <c r="J70" s="172">
        <f t="shared" si="12"/>
        <v>2827</v>
      </c>
      <c r="K70" s="172">
        <f t="shared" si="12"/>
        <v>2827</v>
      </c>
    </row>
    <row r="71" spans="1:11" ht="12.75" customHeight="1">
      <c r="A71" s="174" t="s">
        <v>319</v>
      </c>
      <c r="B71" s="175" t="s">
        <v>277</v>
      </c>
      <c r="C71" s="175" t="s">
        <v>278</v>
      </c>
      <c r="D71" s="176"/>
      <c r="E71" s="176"/>
      <c r="F71" s="176">
        <v>2827</v>
      </c>
      <c r="G71" s="176">
        <f>SUM(F71)</f>
        <v>2827</v>
      </c>
      <c r="H71" s="176"/>
      <c r="I71" s="176"/>
      <c r="J71" s="176">
        <v>2827</v>
      </c>
      <c r="K71" s="176">
        <f>SUM(J71)</f>
        <v>2827</v>
      </c>
    </row>
    <row r="72" spans="1:11" ht="12.75" customHeight="1">
      <c r="A72" s="174" t="s">
        <v>320</v>
      </c>
      <c r="B72" s="175" t="s">
        <v>279</v>
      </c>
      <c r="C72" s="175" t="s">
        <v>280</v>
      </c>
      <c r="D72" s="176"/>
      <c r="E72" s="176"/>
      <c r="F72" s="176"/>
      <c r="G72" s="176"/>
      <c r="H72" s="176"/>
      <c r="I72" s="176"/>
      <c r="J72" s="176"/>
      <c r="K72" s="176"/>
    </row>
    <row r="73" spans="1:11" ht="12.75" customHeight="1">
      <c r="A73" s="170" t="s">
        <v>12</v>
      </c>
      <c r="B73" s="171" t="s">
        <v>307</v>
      </c>
      <c r="C73" s="171" t="s">
        <v>291</v>
      </c>
      <c r="D73" s="172">
        <f aca="true" t="shared" si="13" ref="D73:K73">SUM(D74:D78)</f>
        <v>0</v>
      </c>
      <c r="E73" s="172">
        <f t="shared" si="13"/>
        <v>0</v>
      </c>
      <c r="F73" s="172">
        <f t="shared" si="13"/>
        <v>38809</v>
      </c>
      <c r="G73" s="172">
        <f t="shared" si="13"/>
        <v>38809</v>
      </c>
      <c r="H73" s="172">
        <f t="shared" si="13"/>
        <v>0</v>
      </c>
      <c r="I73" s="172">
        <f t="shared" si="13"/>
        <v>0</v>
      </c>
      <c r="J73" s="172">
        <f t="shared" si="13"/>
        <v>40717</v>
      </c>
      <c r="K73" s="172">
        <f t="shared" si="13"/>
        <v>40717</v>
      </c>
    </row>
    <row r="74" spans="1:11" ht="9.75">
      <c r="A74" s="174" t="s">
        <v>321</v>
      </c>
      <c r="B74" s="175" t="s">
        <v>282</v>
      </c>
      <c r="C74" s="175" t="s">
        <v>283</v>
      </c>
      <c r="D74" s="176"/>
      <c r="E74" s="176"/>
      <c r="F74" s="176"/>
      <c r="G74" s="176"/>
      <c r="H74" s="176"/>
      <c r="I74" s="176"/>
      <c r="J74" s="176"/>
      <c r="K74" s="176"/>
    </row>
    <row r="75" spans="1:11" ht="9.75">
      <c r="A75" s="174" t="s">
        <v>322</v>
      </c>
      <c r="B75" s="175" t="s">
        <v>284</v>
      </c>
      <c r="C75" s="175" t="s">
        <v>285</v>
      </c>
      <c r="D75" s="176"/>
      <c r="E75" s="176"/>
      <c r="F75" s="176"/>
      <c r="G75" s="176"/>
      <c r="H75" s="176"/>
      <c r="I75" s="176"/>
      <c r="J75" s="176"/>
      <c r="K75" s="176"/>
    </row>
    <row r="76" spans="1:11" ht="9.75">
      <c r="A76" s="174" t="s">
        <v>323</v>
      </c>
      <c r="B76" s="175" t="s">
        <v>286</v>
      </c>
      <c r="C76" s="175" t="s">
        <v>287</v>
      </c>
      <c r="D76" s="176"/>
      <c r="E76" s="176"/>
      <c r="F76" s="176">
        <v>38809</v>
      </c>
      <c r="G76" s="176">
        <f>SUM(F76)</f>
        <v>38809</v>
      </c>
      <c r="H76" s="176"/>
      <c r="I76" s="176"/>
      <c r="J76" s="176">
        <v>40717</v>
      </c>
      <c r="K76" s="176">
        <f>SUM(J76)</f>
        <v>40717</v>
      </c>
    </row>
    <row r="77" spans="1:11" ht="9.75">
      <c r="A77" s="174" t="s">
        <v>324</v>
      </c>
      <c r="B77" s="175" t="s">
        <v>288</v>
      </c>
      <c r="C77" s="175" t="s">
        <v>289</v>
      </c>
      <c r="D77" s="176"/>
      <c r="E77" s="176"/>
      <c r="F77" s="176"/>
      <c r="G77" s="176"/>
      <c r="H77" s="176"/>
      <c r="I77" s="176"/>
      <c r="J77" s="176"/>
      <c r="K77" s="176"/>
    </row>
    <row r="78" spans="1:11" ht="12.75" customHeight="1">
      <c r="A78" s="174" t="s">
        <v>434</v>
      </c>
      <c r="B78" s="175" t="s">
        <v>342</v>
      </c>
      <c r="C78" s="175" t="s">
        <v>290</v>
      </c>
      <c r="D78" s="176"/>
      <c r="E78" s="176"/>
      <c r="F78" s="176"/>
      <c r="G78" s="176"/>
      <c r="H78" s="176"/>
      <c r="I78" s="176"/>
      <c r="J78" s="176"/>
      <c r="K78" s="176"/>
    </row>
    <row r="79" spans="1:11" ht="12.75" customHeight="1">
      <c r="A79" s="173" t="s">
        <v>13</v>
      </c>
      <c r="B79" s="171" t="s">
        <v>308</v>
      </c>
      <c r="C79" s="171" t="s">
        <v>300</v>
      </c>
      <c r="D79" s="176">
        <f aca="true" t="shared" si="14" ref="D79:K79">SUM(D80:D84)</f>
        <v>0</v>
      </c>
      <c r="E79" s="176">
        <f t="shared" si="14"/>
        <v>0</v>
      </c>
      <c r="F79" s="176">
        <f t="shared" si="14"/>
        <v>0</v>
      </c>
      <c r="G79" s="176">
        <f t="shared" si="14"/>
        <v>0</v>
      </c>
      <c r="H79" s="176">
        <f t="shared" si="14"/>
        <v>0</v>
      </c>
      <c r="I79" s="176">
        <f t="shared" si="14"/>
        <v>0</v>
      </c>
      <c r="J79" s="176">
        <f t="shared" si="14"/>
        <v>0</v>
      </c>
      <c r="K79" s="176">
        <f t="shared" si="14"/>
        <v>0</v>
      </c>
    </row>
    <row r="80" spans="1:11" ht="12.75" customHeight="1">
      <c r="A80" s="174" t="s">
        <v>325</v>
      </c>
      <c r="B80" s="175" t="s">
        <v>292</v>
      </c>
      <c r="C80" s="175" t="s">
        <v>293</v>
      </c>
      <c r="D80" s="176"/>
      <c r="E80" s="176"/>
      <c r="F80" s="176"/>
      <c r="G80" s="176"/>
      <c r="H80" s="176"/>
      <c r="I80" s="176"/>
      <c r="J80" s="176"/>
      <c r="K80" s="176"/>
    </row>
    <row r="81" spans="1:11" ht="12.75" customHeight="1">
      <c r="A81" s="174" t="s">
        <v>326</v>
      </c>
      <c r="B81" s="175" t="s">
        <v>294</v>
      </c>
      <c r="C81" s="175" t="s">
        <v>295</v>
      </c>
      <c r="D81" s="176"/>
      <c r="E81" s="176"/>
      <c r="F81" s="176"/>
      <c r="G81" s="176"/>
      <c r="H81" s="176"/>
      <c r="I81" s="176"/>
      <c r="J81" s="176"/>
      <c r="K81" s="176"/>
    </row>
    <row r="82" spans="1:11" ht="9.75">
      <c r="A82" s="174" t="s">
        <v>435</v>
      </c>
      <c r="B82" s="175" t="s">
        <v>296</v>
      </c>
      <c r="C82" s="175" t="s">
        <v>297</v>
      </c>
      <c r="D82" s="176"/>
      <c r="E82" s="176"/>
      <c r="F82" s="176"/>
      <c r="G82" s="176"/>
      <c r="H82" s="176"/>
      <c r="I82" s="176"/>
      <c r="J82" s="176"/>
      <c r="K82" s="176"/>
    </row>
    <row r="83" spans="1:11" ht="9.75">
      <c r="A83" s="174" t="s">
        <v>436</v>
      </c>
      <c r="B83" s="175" t="s">
        <v>298</v>
      </c>
      <c r="C83" s="175" t="s">
        <v>299</v>
      </c>
      <c r="D83" s="176"/>
      <c r="E83" s="176"/>
      <c r="F83" s="176"/>
      <c r="G83" s="176"/>
      <c r="H83" s="176"/>
      <c r="I83" s="176"/>
      <c r="J83" s="176"/>
      <c r="K83" s="176"/>
    </row>
    <row r="84" spans="1:11" ht="12.75" customHeight="1">
      <c r="A84" s="174" t="s">
        <v>437</v>
      </c>
      <c r="B84" s="175" t="s">
        <v>301</v>
      </c>
      <c r="C84" s="175" t="s">
        <v>302</v>
      </c>
      <c r="D84" s="176"/>
      <c r="E84" s="176"/>
      <c r="F84" s="176"/>
      <c r="G84" s="176"/>
      <c r="H84" s="176"/>
      <c r="I84" s="176"/>
      <c r="J84" s="176"/>
      <c r="K84" s="176"/>
    </row>
    <row r="85" spans="1:11" ht="9.75">
      <c r="A85" s="174"/>
      <c r="B85" s="175" t="s">
        <v>333</v>
      </c>
      <c r="C85" s="175" t="s">
        <v>303</v>
      </c>
      <c r="D85" s="176">
        <f aca="true" t="shared" si="15" ref="D85:K85">D61+D65+D70+D73+D79</f>
        <v>0</v>
      </c>
      <c r="E85" s="176">
        <f t="shared" si="15"/>
        <v>0</v>
      </c>
      <c r="F85" s="176">
        <f t="shared" si="15"/>
        <v>41636</v>
      </c>
      <c r="G85" s="176">
        <f t="shared" si="15"/>
        <v>41636</v>
      </c>
      <c r="H85" s="176">
        <f t="shared" si="15"/>
        <v>0</v>
      </c>
      <c r="I85" s="176">
        <f t="shared" si="15"/>
        <v>0</v>
      </c>
      <c r="J85" s="176">
        <f t="shared" si="15"/>
        <v>43544</v>
      </c>
      <c r="K85" s="176">
        <f t="shared" si="15"/>
        <v>43544</v>
      </c>
    </row>
    <row r="86" spans="1:11" ht="9.75">
      <c r="A86" s="174"/>
      <c r="B86" s="171" t="s">
        <v>438</v>
      </c>
      <c r="C86" s="175"/>
      <c r="D86" s="172">
        <f aca="true" t="shared" si="16" ref="D86:K86">D60+D85</f>
        <v>0</v>
      </c>
      <c r="E86" s="172">
        <f t="shared" si="16"/>
        <v>0</v>
      </c>
      <c r="F86" s="172">
        <f t="shared" si="16"/>
        <v>41636</v>
      </c>
      <c r="G86" s="172">
        <f t="shared" si="16"/>
        <v>41636</v>
      </c>
      <c r="H86" s="172">
        <f t="shared" si="16"/>
        <v>0</v>
      </c>
      <c r="I86" s="172">
        <f t="shared" si="16"/>
        <v>0</v>
      </c>
      <c r="J86" s="172">
        <f t="shared" si="16"/>
        <v>43559</v>
      </c>
      <c r="K86" s="172">
        <f t="shared" si="16"/>
        <v>43559</v>
      </c>
    </row>
  </sheetData>
  <sheetProtection/>
  <mergeCells count="18">
    <mergeCell ref="A1:K1"/>
    <mergeCell ref="A3:K3"/>
    <mergeCell ref="A4:K4"/>
    <mergeCell ref="A6:K6"/>
    <mergeCell ref="A7:A9"/>
    <mergeCell ref="B7:B9"/>
    <mergeCell ref="C7:C9"/>
    <mergeCell ref="D7:G7"/>
    <mergeCell ref="H7:K7"/>
    <mergeCell ref="D8:D9"/>
    <mergeCell ref="A2:K2"/>
    <mergeCell ref="K8:K9"/>
    <mergeCell ref="E8:E9"/>
    <mergeCell ref="F8:F9"/>
    <mergeCell ref="G8:G9"/>
    <mergeCell ref="H8:H9"/>
    <mergeCell ref="I8:I9"/>
    <mergeCell ref="J8:J9"/>
  </mergeCells>
  <printOptions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R38" sqref="R38"/>
    </sheetView>
  </sheetViews>
  <sheetFormatPr defaultColWidth="9.140625" defaultRowHeight="12.75"/>
  <cols>
    <col min="1" max="1" width="3.8515625" style="207" customWidth="1"/>
    <col min="2" max="2" width="69.8515625" style="207" customWidth="1"/>
    <col min="3" max="3" width="4.421875" style="207" customWidth="1"/>
    <col min="4" max="4" width="7.00390625" style="207" customWidth="1"/>
    <col min="5" max="5" width="8.421875" style="207" customWidth="1"/>
    <col min="6" max="6" width="7.421875" style="207" customWidth="1"/>
    <col min="7" max="7" width="7.8515625" style="207" customWidth="1"/>
    <col min="8" max="16384" width="9.140625" style="207" customWidth="1"/>
  </cols>
  <sheetData>
    <row r="1" spans="1:11" ht="12">
      <c r="A1" s="251" t="s">
        <v>459</v>
      </c>
      <c r="B1" s="251"/>
      <c r="C1" s="251"/>
      <c r="D1" s="251"/>
      <c r="E1" s="251"/>
      <c r="F1" s="251"/>
      <c r="G1" s="252"/>
      <c r="H1" s="252"/>
      <c r="I1" s="252"/>
      <c r="J1" s="252"/>
      <c r="K1" s="252"/>
    </row>
    <row r="2" spans="1:11" ht="12">
      <c r="A2" s="251" t="s">
        <v>454</v>
      </c>
      <c r="B2" s="251"/>
      <c r="C2" s="251"/>
      <c r="D2" s="251"/>
      <c r="E2" s="251"/>
      <c r="F2" s="251"/>
      <c r="G2" s="252"/>
      <c r="H2" s="253"/>
      <c r="I2" s="253"/>
      <c r="J2" s="253"/>
      <c r="K2" s="253"/>
    </row>
    <row r="3" spans="1:11" ht="12">
      <c r="A3" s="254" t="s">
        <v>330</v>
      </c>
      <c r="B3" s="254"/>
      <c r="C3" s="254"/>
      <c r="D3" s="254"/>
      <c r="E3" s="254"/>
      <c r="F3" s="254"/>
      <c r="G3" s="252"/>
      <c r="H3" s="253"/>
      <c r="I3" s="253"/>
      <c r="J3" s="253"/>
      <c r="K3" s="253"/>
    </row>
    <row r="4" spans="1:11" ht="12">
      <c r="A4" s="255" t="s">
        <v>440</v>
      </c>
      <c r="B4" s="255"/>
      <c r="C4" s="255"/>
      <c r="D4" s="255"/>
      <c r="E4" s="255"/>
      <c r="F4" s="255"/>
      <c r="G4" s="252"/>
      <c r="H4" s="253"/>
      <c r="I4" s="253"/>
      <c r="J4" s="253"/>
      <c r="K4" s="253"/>
    </row>
    <row r="5" spans="1:11" ht="9" customHeight="1">
      <c r="A5" s="256" t="s">
        <v>1</v>
      </c>
      <c r="B5" s="256"/>
      <c r="C5" s="256"/>
      <c r="D5" s="256"/>
      <c r="E5" s="256"/>
      <c r="F5" s="256"/>
      <c r="G5" s="257"/>
      <c r="H5" s="258"/>
      <c r="I5" s="258"/>
      <c r="J5" s="258"/>
      <c r="K5" s="258"/>
    </row>
    <row r="6" spans="1:11" ht="9" customHeight="1">
      <c r="A6" s="259" t="s">
        <v>23</v>
      </c>
      <c r="B6" s="259" t="s">
        <v>24</v>
      </c>
      <c r="C6" s="259" t="s">
        <v>25</v>
      </c>
      <c r="D6" s="260" t="s">
        <v>445</v>
      </c>
      <c r="E6" s="260"/>
      <c r="F6" s="260"/>
      <c r="G6" s="260"/>
      <c r="H6" s="260" t="s">
        <v>439</v>
      </c>
      <c r="I6" s="260"/>
      <c r="J6" s="260"/>
      <c r="K6" s="260"/>
    </row>
    <row r="7" spans="1:11" ht="9" customHeight="1">
      <c r="A7" s="250"/>
      <c r="B7" s="250"/>
      <c r="C7" s="250"/>
      <c r="D7" s="249" t="s">
        <v>350</v>
      </c>
      <c r="E7" s="249" t="s">
        <v>351</v>
      </c>
      <c r="F7" s="249" t="s">
        <v>352</v>
      </c>
      <c r="G7" s="249" t="s">
        <v>334</v>
      </c>
      <c r="H7" s="249" t="s">
        <v>350</v>
      </c>
      <c r="I7" s="249" t="s">
        <v>351</v>
      </c>
      <c r="J7" s="249" t="s">
        <v>352</v>
      </c>
      <c r="K7" s="249" t="s">
        <v>334</v>
      </c>
    </row>
    <row r="8" spans="1:11" ht="12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ht="12.75" customHeight="1">
      <c r="A9" s="208" t="s">
        <v>2</v>
      </c>
      <c r="B9" s="209" t="s">
        <v>254</v>
      </c>
      <c r="C9" s="209" t="s">
        <v>191</v>
      </c>
      <c r="D9" s="210">
        <f aca="true" t="shared" si="0" ref="D9:K9">D10+D17+D18+D19+D20+D21</f>
        <v>0</v>
      </c>
      <c r="E9" s="210">
        <f t="shared" si="0"/>
        <v>0</v>
      </c>
      <c r="F9" s="210">
        <f t="shared" si="0"/>
        <v>0</v>
      </c>
      <c r="G9" s="210">
        <f t="shared" si="0"/>
        <v>0</v>
      </c>
      <c r="H9" s="210">
        <f t="shared" si="0"/>
        <v>0</v>
      </c>
      <c r="I9" s="210">
        <f t="shared" si="0"/>
        <v>0</v>
      </c>
      <c r="J9" s="210">
        <f t="shared" si="0"/>
        <v>0</v>
      </c>
      <c r="K9" s="210">
        <f t="shared" si="0"/>
        <v>0</v>
      </c>
    </row>
    <row r="10" spans="1:11" ht="12">
      <c r="A10" s="211" t="s">
        <v>81</v>
      </c>
      <c r="B10" s="209" t="s">
        <v>255</v>
      </c>
      <c r="C10" s="209" t="s">
        <v>180</v>
      </c>
      <c r="D10" s="210">
        <f aca="true" t="shared" si="1" ref="D10:K10">SUM(D11:D16)</f>
        <v>0</v>
      </c>
      <c r="E10" s="210">
        <f t="shared" si="1"/>
        <v>0</v>
      </c>
      <c r="F10" s="210">
        <f t="shared" si="1"/>
        <v>0</v>
      </c>
      <c r="G10" s="210">
        <f t="shared" si="1"/>
        <v>0</v>
      </c>
      <c r="H10" s="210">
        <f t="shared" si="1"/>
        <v>0</v>
      </c>
      <c r="I10" s="210">
        <f t="shared" si="1"/>
        <v>0</v>
      </c>
      <c r="J10" s="210">
        <f t="shared" si="1"/>
        <v>0</v>
      </c>
      <c r="K10" s="210">
        <f t="shared" si="1"/>
        <v>0</v>
      </c>
    </row>
    <row r="11" spans="1:11" ht="12">
      <c r="A11" s="212" t="s">
        <v>415</v>
      </c>
      <c r="B11" s="213" t="s">
        <v>168</v>
      </c>
      <c r="C11" s="213" t="s">
        <v>169</v>
      </c>
      <c r="D11" s="214"/>
      <c r="E11" s="214"/>
      <c r="F11" s="214"/>
      <c r="G11" s="214"/>
      <c r="H11" s="214"/>
      <c r="I11" s="214"/>
      <c r="J11" s="214"/>
      <c r="K11" s="214"/>
    </row>
    <row r="12" spans="1:11" ht="12">
      <c r="A12" s="212" t="s">
        <v>416</v>
      </c>
      <c r="B12" s="213" t="s">
        <v>170</v>
      </c>
      <c r="C12" s="213" t="s">
        <v>171</v>
      </c>
      <c r="D12" s="214"/>
      <c r="E12" s="214"/>
      <c r="F12" s="214"/>
      <c r="G12" s="214"/>
      <c r="H12" s="214"/>
      <c r="I12" s="214"/>
      <c r="J12" s="214"/>
      <c r="K12" s="214"/>
    </row>
    <row r="13" spans="1:11" ht="12">
      <c r="A13" s="212" t="s">
        <v>417</v>
      </c>
      <c r="B13" s="213" t="s">
        <v>172</v>
      </c>
      <c r="C13" s="213" t="s">
        <v>173</v>
      </c>
      <c r="D13" s="214"/>
      <c r="E13" s="214"/>
      <c r="F13" s="214"/>
      <c r="G13" s="214"/>
      <c r="H13" s="214"/>
      <c r="I13" s="214"/>
      <c r="J13" s="214"/>
      <c r="K13" s="214"/>
    </row>
    <row r="14" spans="1:11" ht="12">
      <c r="A14" s="212" t="s">
        <v>418</v>
      </c>
      <c r="B14" s="213" t="s">
        <v>174</v>
      </c>
      <c r="C14" s="213" t="s">
        <v>175</v>
      </c>
      <c r="D14" s="214"/>
      <c r="E14" s="214"/>
      <c r="F14" s="214"/>
      <c r="G14" s="214"/>
      <c r="H14" s="214"/>
      <c r="I14" s="214"/>
      <c r="J14" s="214"/>
      <c r="K14" s="214"/>
    </row>
    <row r="15" spans="1:11" ht="12">
      <c r="A15" s="212" t="s">
        <v>419</v>
      </c>
      <c r="B15" s="213" t="s">
        <v>176</v>
      </c>
      <c r="C15" s="213" t="s">
        <v>177</v>
      </c>
      <c r="D15" s="214"/>
      <c r="E15" s="214"/>
      <c r="F15" s="214"/>
      <c r="G15" s="214"/>
      <c r="H15" s="214"/>
      <c r="I15" s="214"/>
      <c r="J15" s="214"/>
      <c r="K15" s="214"/>
    </row>
    <row r="16" spans="1:11" ht="12">
      <c r="A16" s="212" t="s">
        <v>420</v>
      </c>
      <c r="B16" s="213" t="s">
        <v>178</v>
      </c>
      <c r="C16" s="213" t="s">
        <v>179</v>
      </c>
      <c r="D16" s="214"/>
      <c r="E16" s="214"/>
      <c r="F16" s="214"/>
      <c r="G16" s="214"/>
      <c r="H16" s="214"/>
      <c r="I16" s="214"/>
      <c r="J16" s="214"/>
      <c r="K16" s="214"/>
    </row>
    <row r="17" spans="1:11" ht="12">
      <c r="A17" s="212" t="s">
        <v>82</v>
      </c>
      <c r="B17" s="213" t="s">
        <v>181</v>
      </c>
      <c r="C17" s="213" t="s">
        <v>182</v>
      </c>
      <c r="D17" s="214"/>
      <c r="E17" s="214"/>
      <c r="F17" s="214"/>
      <c r="G17" s="214"/>
      <c r="H17" s="214"/>
      <c r="I17" s="214"/>
      <c r="J17" s="214"/>
      <c r="K17" s="214"/>
    </row>
    <row r="18" spans="1:11" ht="12">
      <c r="A18" s="212" t="s">
        <v>309</v>
      </c>
      <c r="B18" s="213" t="s">
        <v>183</v>
      </c>
      <c r="C18" s="213" t="s">
        <v>184</v>
      </c>
      <c r="D18" s="214"/>
      <c r="E18" s="214"/>
      <c r="F18" s="214"/>
      <c r="G18" s="214"/>
      <c r="H18" s="214"/>
      <c r="I18" s="214"/>
      <c r="J18" s="214"/>
      <c r="K18" s="214"/>
    </row>
    <row r="19" spans="1:11" ht="12">
      <c r="A19" s="212" t="s">
        <v>83</v>
      </c>
      <c r="B19" s="213" t="s">
        <v>185</v>
      </c>
      <c r="C19" s="213" t="s">
        <v>186</v>
      </c>
      <c r="D19" s="214"/>
      <c r="E19" s="214"/>
      <c r="F19" s="214"/>
      <c r="G19" s="214"/>
      <c r="H19" s="214"/>
      <c r="I19" s="214"/>
      <c r="J19" s="214"/>
      <c r="K19" s="214"/>
    </row>
    <row r="20" spans="1:11" ht="12">
      <c r="A20" s="212" t="s">
        <v>84</v>
      </c>
      <c r="B20" s="213" t="s">
        <v>187</v>
      </c>
      <c r="C20" s="213" t="s">
        <v>188</v>
      </c>
      <c r="D20" s="214"/>
      <c r="E20" s="214"/>
      <c r="F20" s="214"/>
      <c r="G20" s="214"/>
      <c r="H20" s="214"/>
      <c r="I20" s="214"/>
      <c r="J20" s="214"/>
      <c r="K20" s="214"/>
    </row>
    <row r="21" spans="1:11" ht="12">
      <c r="A21" s="212" t="s">
        <v>310</v>
      </c>
      <c r="B21" s="213" t="s">
        <v>189</v>
      </c>
      <c r="C21" s="213" t="s">
        <v>190</v>
      </c>
      <c r="D21" s="214"/>
      <c r="E21" s="214"/>
      <c r="F21" s="214"/>
      <c r="G21" s="214"/>
      <c r="H21" s="214"/>
      <c r="I21" s="214"/>
      <c r="J21" s="214"/>
      <c r="K21" s="214"/>
    </row>
    <row r="22" spans="1:11" ht="12">
      <c r="A22" s="215" t="s">
        <v>3</v>
      </c>
      <c r="B22" s="209" t="s">
        <v>331</v>
      </c>
      <c r="C22" s="209" t="s">
        <v>202</v>
      </c>
      <c r="D22" s="210">
        <f>SUM(D23:D27)</f>
        <v>0</v>
      </c>
      <c r="E22" s="210">
        <f>SUM(E23:E27)</f>
        <v>0</v>
      </c>
      <c r="F22" s="210">
        <f>SUM(F23:F27)</f>
        <v>0</v>
      </c>
      <c r="G22" s="214">
        <f aca="true" t="shared" si="2" ref="G22:G27">SUM(D22:F22)</f>
        <v>0</v>
      </c>
      <c r="H22" s="210">
        <f>SUM(H23:H27)</f>
        <v>0</v>
      </c>
      <c r="I22" s="210">
        <f>SUM(I23:I27)</f>
        <v>0</v>
      </c>
      <c r="J22" s="210">
        <f>SUM(J23:J27)</f>
        <v>0</v>
      </c>
      <c r="K22" s="214">
        <f aca="true" t="shared" si="3" ref="K22:K27">SUM(H22:J22)</f>
        <v>0</v>
      </c>
    </row>
    <row r="23" spans="1:11" ht="9" customHeight="1">
      <c r="A23" s="212" t="s">
        <v>85</v>
      </c>
      <c r="B23" s="213" t="s">
        <v>192</v>
      </c>
      <c r="C23" s="213" t="s">
        <v>193</v>
      </c>
      <c r="D23" s="214"/>
      <c r="E23" s="214"/>
      <c r="F23" s="214"/>
      <c r="G23" s="214">
        <f t="shared" si="2"/>
        <v>0</v>
      </c>
      <c r="H23" s="214"/>
      <c r="I23" s="214"/>
      <c r="J23" s="214"/>
      <c r="K23" s="214">
        <f t="shared" si="3"/>
        <v>0</v>
      </c>
    </row>
    <row r="24" spans="1:11" ht="12">
      <c r="A24" s="212" t="s">
        <v>86</v>
      </c>
      <c r="B24" s="213" t="s">
        <v>194</v>
      </c>
      <c r="C24" s="213" t="s">
        <v>195</v>
      </c>
      <c r="D24" s="214"/>
      <c r="E24" s="214"/>
      <c r="F24" s="214"/>
      <c r="G24" s="214">
        <f t="shared" si="2"/>
        <v>0</v>
      </c>
      <c r="H24" s="214"/>
      <c r="I24" s="214"/>
      <c r="J24" s="214"/>
      <c r="K24" s="214">
        <f t="shared" si="3"/>
        <v>0</v>
      </c>
    </row>
    <row r="25" spans="1:11" ht="12">
      <c r="A25" s="212" t="s">
        <v>88</v>
      </c>
      <c r="B25" s="213" t="s">
        <v>196</v>
      </c>
      <c r="C25" s="213" t="s">
        <v>197</v>
      </c>
      <c r="D25" s="214"/>
      <c r="E25" s="214"/>
      <c r="F25" s="214"/>
      <c r="G25" s="214">
        <f t="shared" si="2"/>
        <v>0</v>
      </c>
      <c r="H25" s="214"/>
      <c r="I25" s="214"/>
      <c r="J25" s="214"/>
      <c r="K25" s="214">
        <f t="shared" si="3"/>
        <v>0</v>
      </c>
    </row>
    <row r="26" spans="1:11" ht="12">
      <c r="A26" s="212" t="s">
        <v>311</v>
      </c>
      <c r="B26" s="213" t="s">
        <v>198</v>
      </c>
      <c r="C26" s="213" t="s">
        <v>199</v>
      </c>
      <c r="D26" s="214"/>
      <c r="E26" s="214"/>
      <c r="F26" s="214"/>
      <c r="G26" s="214">
        <f t="shared" si="2"/>
        <v>0</v>
      </c>
      <c r="H26" s="214"/>
      <c r="I26" s="214"/>
      <c r="J26" s="214"/>
      <c r="K26" s="214">
        <f t="shared" si="3"/>
        <v>0</v>
      </c>
    </row>
    <row r="27" spans="1:11" ht="12">
      <c r="A27" s="212" t="s">
        <v>312</v>
      </c>
      <c r="B27" s="213" t="s">
        <v>200</v>
      </c>
      <c r="C27" s="213" t="s">
        <v>201</v>
      </c>
      <c r="D27" s="214"/>
      <c r="E27" s="214"/>
      <c r="F27" s="214"/>
      <c r="G27" s="214">
        <f t="shared" si="2"/>
        <v>0</v>
      </c>
      <c r="H27" s="214"/>
      <c r="I27" s="214"/>
      <c r="J27" s="214"/>
      <c r="K27" s="214">
        <f t="shared" si="3"/>
        <v>0</v>
      </c>
    </row>
    <row r="28" spans="1:11" ht="12">
      <c r="A28" s="208" t="s">
        <v>4</v>
      </c>
      <c r="B28" s="209" t="s">
        <v>349</v>
      </c>
      <c r="C28" s="209" t="s">
        <v>211</v>
      </c>
      <c r="D28" s="210">
        <f aca="true" t="shared" si="4" ref="D28:K28">SUM(D29:D33)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0">
        <f t="shared" si="4"/>
        <v>0</v>
      </c>
    </row>
    <row r="29" spans="1:11" ht="8.25" customHeight="1">
      <c r="A29" s="212" t="s">
        <v>138</v>
      </c>
      <c r="B29" s="216" t="s">
        <v>203</v>
      </c>
      <c r="C29" s="213" t="s">
        <v>204</v>
      </c>
      <c r="D29" s="214"/>
      <c r="E29" s="214"/>
      <c r="F29" s="214"/>
      <c r="G29" s="214"/>
      <c r="H29" s="214"/>
      <c r="I29" s="214"/>
      <c r="J29" s="214"/>
      <c r="K29" s="214"/>
    </row>
    <row r="30" spans="1:11" ht="12">
      <c r="A30" s="212" t="s">
        <v>139</v>
      </c>
      <c r="B30" s="217" t="s">
        <v>335</v>
      </c>
      <c r="C30" s="213" t="s">
        <v>336</v>
      </c>
      <c r="D30" s="214"/>
      <c r="E30" s="214"/>
      <c r="F30" s="214"/>
      <c r="G30" s="214"/>
      <c r="H30" s="214"/>
      <c r="I30" s="214"/>
      <c r="J30" s="214"/>
      <c r="K30" s="214"/>
    </row>
    <row r="31" spans="1:11" ht="12">
      <c r="A31" s="212" t="s">
        <v>313</v>
      </c>
      <c r="B31" s="216" t="s">
        <v>205</v>
      </c>
      <c r="C31" s="213" t="s">
        <v>206</v>
      </c>
      <c r="D31" s="214"/>
      <c r="E31" s="214"/>
      <c r="F31" s="214"/>
      <c r="G31" s="214"/>
      <c r="H31" s="214"/>
      <c r="I31" s="214"/>
      <c r="J31" s="214"/>
      <c r="K31" s="214"/>
    </row>
    <row r="32" spans="1:11" ht="12">
      <c r="A32" s="212" t="s">
        <v>314</v>
      </c>
      <c r="B32" s="213" t="s">
        <v>207</v>
      </c>
      <c r="C32" s="213" t="s">
        <v>208</v>
      </c>
      <c r="D32" s="214"/>
      <c r="E32" s="214"/>
      <c r="F32" s="214"/>
      <c r="G32" s="214"/>
      <c r="H32" s="214"/>
      <c r="I32" s="214"/>
      <c r="J32" s="214"/>
      <c r="K32" s="214"/>
    </row>
    <row r="33" spans="1:11" ht="12">
      <c r="A33" s="212" t="s">
        <v>315</v>
      </c>
      <c r="B33" s="213" t="s">
        <v>209</v>
      </c>
      <c r="C33" s="213" t="s">
        <v>210</v>
      </c>
      <c r="D33" s="214"/>
      <c r="E33" s="214"/>
      <c r="F33" s="214"/>
      <c r="G33" s="214"/>
      <c r="H33" s="214"/>
      <c r="I33" s="214"/>
      <c r="J33" s="214"/>
      <c r="K33" s="214"/>
    </row>
    <row r="34" spans="1:11" ht="12">
      <c r="A34" s="208" t="s">
        <v>5</v>
      </c>
      <c r="B34" s="209" t="s">
        <v>256</v>
      </c>
      <c r="C34" s="209" t="s">
        <v>231</v>
      </c>
      <c r="D34" s="210">
        <f aca="true" t="shared" si="5" ref="D34:K34">SUM(D35:D44)</f>
        <v>0</v>
      </c>
      <c r="E34" s="210">
        <f t="shared" si="5"/>
        <v>0</v>
      </c>
      <c r="F34" s="210">
        <f t="shared" si="5"/>
        <v>0</v>
      </c>
      <c r="G34" s="210">
        <f t="shared" si="5"/>
        <v>0</v>
      </c>
      <c r="H34" s="210">
        <f t="shared" si="5"/>
        <v>3</v>
      </c>
      <c r="I34" s="210">
        <f t="shared" si="5"/>
        <v>0</v>
      </c>
      <c r="J34" s="210">
        <f t="shared" si="5"/>
        <v>0</v>
      </c>
      <c r="K34" s="210">
        <f t="shared" si="5"/>
        <v>3</v>
      </c>
    </row>
    <row r="35" spans="1:11" ht="12">
      <c r="A35" s="212" t="s">
        <v>337</v>
      </c>
      <c r="B35" s="213" t="s">
        <v>212</v>
      </c>
      <c r="C35" s="213" t="s">
        <v>213</v>
      </c>
      <c r="D35" s="214"/>
      <c r="E35" s="214"/>
      <c r="F35" s="214"/>
      <c r="G35" s="214"/>
      <c r="H35" s="214"/>
      <c r="I35" s="214"/>
      <c r="J35" s="214"/>
      <c r="K35" s="214"/>
    </row>
    <row r="36" spans="1:11" ht="12">
      <c r="A36" s="212" t="s">
        <v>338</v>
      </c>
      <c r="B36" s="213" t="s">
        <v>214</v>
      </c>
      <c r="C36" s="213" t="s">
        <v>215</v>
      </c>
      <c r="D36" s="214"/>
      <c r="E36" s="214"/>
      <c r="F36" s="214"/>
      <c r="G36" s="214"/>
      <c r="H36" s="214"/>
      <c r="I36" s="214"/>
      <c r="J36" s="214"/>
      <c r="K36" s="214"/>
    </row>
    <row r="37" spans="1:11" ht="12">
      <c r="A37" s="212" t="s">
        <v>339</v>
      </c>
      <c r="B37" s="213" t="s">
        <v>216</v>
      </c>
      <c r="C37" s="213" t="s">
        <v>217</v>
      </c>
      <c r="D37" s="214"/>
      <c r="E37" s="214"/>
      <c r="F37" s="214"/>
      <c r="G37" s="214"/>
      <c r="H37" s="214"/>
      <c r="I37" s="214"/>
      <c r="J37" s="214"/>
      <c r="K37" s="214"/>
    </row>
    <row r="38" spans="1:11" ht="12">
      <c r="A38" s="212" t="s">
        <v>340</v>
      </c>
      <c r="B38" s="213" t="s">
        <v>218</v>
      </c>
      <c r="C38" s="213" t="s">
        <v>219</v>
      </c>
      <c r="D38" s="214"/>
      <c r="E38" s="214"/>
      <c r="F38" s="214"/>
      <c r="G38" s="214"/>
      <c r="H38" s="214"/>
      <c r="I38" s="214"/>
      <c r="J38" s="214"/>
      <c r="K38" s="214"/>
    </row>
    <row r="39" spans="1:11" ht="12">
      <c r="A39" s="212" t="s">
        <v>341</v>
      </c>
      <c r="B39" s="213" t="s">
        <v>220</v>
      </c>
      <c r="C39" s="213" t="s">
        <v>221</v>
      </c>
      <c r="D39" s="214"/>
      <c r="E39" s="214"/>
      <c r="F39" s="214"/>
      <c r="G39" s="214"/>
      <c r="H39" s="214"/>
      <c r="I39" s="214"/>
      <c r="J39" s="214"/>
      <c r="K39" s="214"/>
    </row>
    <row r="40" spans="1:11" ht="12">
      <c r="A40" s="212" t="s">
        <v>421</v>
      </c>
      <c r="B40" s="213" t="s">
        <v>222</v>
      </c>
      <c r="C40" s="213" t="s">
        <v>223</v>
      </c>
      <c r="D40" s="214"/>
      <c r="E40" s="214"/>
      <c r="F40" s="214"/>
      <c r="G40" s="214"/>
      <c r="H40" s="214"/>
      <c r="I40" s="214"/>
      <c r="J40" s="214"/>
      <c r="K40" s="214"/>
    </row>
    <row r="41" spans="1:11" ht="12">
      <c r="A41" s="212" t="s">
        <v>422</v>
      </c>
      <c r="B41" s="213" t="s">
        <v>224</v>
      </c>
      <c r="C41" s="213" t="s">
        <v>225</v>
      </c>
      <c r="D41" s="218"/>
      <c r="E41" s="218"/>
      <c r="F41" s="218"/>
      <c r="G41" s="218"/>
      <c r="H41" s="218"/>
      <c r="I41" s="218"/>
      <c r="J41" s="218"/>
      <c r="K41" s="218"/>
    </row>
    <row r="42" spans="1:11" ht="12">
      <c r="A42" s="212" t="s">
        <v>423</v>
      </c>
      <c r="B42" s="213" t="s">
        <v>226</v>
      </c>
      <c r="C42" s="213" t="s">
        <v>227</v>
      </c>
      <c r="D42" s="214"/>
      <c r="E42" s="214"/>
      <c r="F42" s="214"/>
      <c r="G42" s="214"/>
      <c r="H42" s="214"/>
      <c r="I42" s="214"/>
      <c r="J42" s="214"/>
      <c r="K42" s="214"/>
    </row>
    <row r="43" spans="1:11" ht="12">
      <c r="A43" s="212" t="s">
        <v>424</v>
      </c>
      <c r="B43" s="213" t="s">
        <v>228</v>
      </c>
      <c r="C43" s="213" t="s">
        <v>229</v>
      </c>
      <c r="D43" s="214"/>
      <c r="E43" s="214"/>
      <c r="F43" s="214"/>
      <c r="G43" s="214"/>
      <c r="H43" s="214"/>
      <c r="I43" s="214"/>
      <c r="J43" s="214"/>
      <c r="K43" s="214"/>
    </row>
    <row r="44" spans="1:11" ht="12">
      <c r="A44" s="212" t="s">
        <v>425</v>
      </c>
      <c r="B44" s="213" t="s">
        <v>230</v>
      </c>
      <c r="C44" s="213" t="s">
        <v>426</v>
      </c>
      <c r="D44" s="214"/>
      <c r="E44" s="214"/>
      <c r="F44" s="214"/>
      <c r="G44" s="214"/>
      <c r="H44" s="214">
        <v>3</v>
      </c>
      <c r="I44" s="214"/>
      <c r="J44" s="214"/>
      <c r="K44" s="214">
        <v>3</v>
      </c>
    </row>
    <row r="45" spans="1:11" ht="12">
      <c r="A45" s="212"/>
      <c r="B45" s="213"/>
      <c r="C45" s="213"/>
      <c r="D45" s="214"/>
      <c r="E45" s="214"/>
      <c r="F45" s="214"/>
      <c r="G45" s="214"/>
      <c r="H45" s="214"/>
      <c r="I45" s="214"/>
      <c r="J45" s="214"/>
      <c r="K45" s="214"/>
    </row>
    <row r="46" spans="1:11" ht="12">
      <c r="A46" s="208" t="s">
        <v>6</v>
      </c>
      <c r="B46" s="209" t="s">
        <v>257</v>
      </c>
      <c r="C46" s="209" t="s">
        <v>242</v>
      </c>
      <c r="D46" s="210">
        <f aca="true" t="shared" si="6" ref="D46:K46">SUM(D47:D51)</f>
        <v>0</v>
      </c>
      <c r="E46" s="210">
        <f t="shared" si="6"/>
        <v>0</v>
      </c>
      <c r="F46" s="210">
        <f t="shared" si="6"/>
        <v>0</v>
      </c>
      <c r="G46" s="210">
        <f t="shared" si="6"/>
        <v>0</v>
      </c>
      <c r="H46" s="210">
        <f t="shared" si="6"/>
        <v>0</v>
      </c>
      <c r="I46" s="210">
        <f t="shared" si="6"/>
        <v>0</v>
      </c>
      <c r="J46" s="210">
        <f t="shared" si="6"/>
        <v>0</v>
      </c>
      <c r="K46" s="210">
        <f t="shared" si="6"/>
        <v>0</v>
      </c>
    </row>
    <row r="47" spans="1:11" ht="12">
      <c r="A47" s="212" t="s">
        <v>140</v>
      </c>
      <c r="B47" s="213" t="s">
        <v>232</v>
      </c>
      <c r="C47" s="213" t="s">
        <v>233</v>
      </c>
      <c r="D47" s="214"/>
      <c r="E47" s="214"/>
      <c r="F47" s="214"/>
      <c r="G47" s="214"/>
      <c r="H47" s="214"/>
      <c r="I47" s="214"/>
      <c r="J47" s="214"/>
      <c r="K47" s="214"/>
    </row>
    <row r="48" spans="1:11" ht="12">
      <c r="A48" s="212" t="s">
        <v>141</v>
      </c>
      <c r="B48" s="213" t="s">
        <v>234</v>
      </c>
      <c r="C48" s="213" t="s">
        <v>235</v>
      </c>
      <c r="D48" s="214"/>
      <c r="E48" s="214"/>
      <c r="F48" s="214"/>
      <c r="G48" s="214"/>
      <c r="H48" s="214"/>
      <c r="I48" s="214"/>
      <c r="J48" s="214"/>
      <c r="K48" s="214"/>
    </row>
    <row r="49" spans="1:11" ht="12">
      <c r="A49" s="212" t="s">
        <v>142</v>
      </c>
      <c r="B49" s="213" t="s">
        <v>236</v>
      </c>
      <c r="C49" s="213" t="s">
        <v>237</v>
      </c>
      <c r="D49" s="214"/>
      <c r="E49" s="214"/>
      <c r="F49" s="214"/>
      <c r="G49" s="214"/>
      <c r="H49" s="214"/>
      <c r="I49" s="214"/>
      <c r="J49" s="214"/>
      <c r="K49" s="214"/>
    </row>
    <row r="50" spans="1:11" ht="12">
      <c r="A50" s="212" t="s">
        <v>316</v>
      </c>
      <c r="B50" s="213" t="s">
        <v>238</v>
      </c>
      <c r="C50" s="213" t="s">
        <v>239</v>
      </c>
      <c r="D50" s="214"/>
      <c r="E50" s="214"/>
      <c r="F50" s="214"/>
      <c r="G50" s="214"/>
      <c r="H50" s="214"/>
      <c r="I50" s="214"/>
      <c r="J50" s="214"/>
      <c r="K50" s="214"/>
    </row>
    <row r="51" spans="1:11" ht="12">
      <c r="A51" s="212" t="s">
        <v>317</v>
      </c>
      <c r="B51" s="213" t="s">
        <v>240</v>
      </c>
      <c r="C51" s="213" t="s">
        <v>241</v>
      </c>
      <c r="D51" s="214"/>
      <c r="E51" s="214"/>
      <c r="F51" s="214"/>
      <c r="G51" s="214"/>
      <c r="H51" s="214"/>
      <c r="I51" s="214"/>
      <c r="J51" s="214"/>
      <c r="K51" s="214"/>
    </row>
    <row r="52" spans="1:11" ht="12">
      <c r="A52" s="208" t="s">
        <v>7</v>
      </c>
      <c r="B52" s="209" t="s">
        <v>258</v>
      </c>
      <c r="C52" s="209" t="s">
        <v>247</v>
      </c>
      <c r="D52" s="210">
        <f aca="true" t="shared" si="7" ref="D52:K52">D53+D54+D24</f>
        <v>0</v>
      </c>
      <c r="E52" s="210">
        <f t="shared" si="7"/>
        <v>0</v>
      </c>
      <c r="F52" s="210">
        <f t="shared" si="7"/>
        <v>0</v>
      </c>
      <c r="G52" s="210">
        <f t="shared" si="7"/>
        <v>0</v>
      </c>
      <c r="H52" s="210">
        <f t="shared" si="7"/>
        <v>0</v>
      </c>
      <c r="I52" s="210">
        <f t="shared" si="7"/>
        <v>0</v>
      </c>
      <c r="J52" s="210">
        <f t="shared" si="7"/>
        <v>0</v>
      </c>
      <c r="K52" s="210">
        <f t="shared" si="7"/>
        <v>0</v>
      </c>
    </row>
    <row r="53" spans="1:11" ht="12">
      <c r="A53" s="212" t="s">
        <v>143</v>
      </c>
      <c r="B53" s="213" t="s">
        <v>243</v>
      </c>
      <c r="C53" s="213" t="s">
        <v>244</v>
      </c>
      <c r="D53" s="214"/>
      <c r="E53" s="214"/>
      <c r="F53" s="214"/>
      <c r="G53" s="214"/>
      <c r="H53" s="214"/>
      <c r="I53" s="214"/>
      <c r="J53" s="214"/>
      <c r="K53" s="214"/>
    </row>
    <row r="54" spans="1:11" ht="12">
      <c r="A54" s="212" t="s">
        <v>144</v>
      </c>
      <c r="B54" s="213" t="s">
        <v>245</v>
      </c>
      <c r="C54" s="213" t="s">
        <v>427</v>
      </c>
      <c r="D54" s="214"/>
      <c r="E54" s="214"/>
      <c r="F54" s="214"/>
      <c r="G54" s="214"/>
      <c r="H54" s="214"/>
      <c r="I54" s="214"/>
      <c r="J54" s="214"/>
      <c r="K54" s="214"/>
    </row>
    <row r="55" spans="1:11" ht="12">
      <c r="A55" s="212" t="s">
        <v>145</v>
      </c>
      <c r="B55" s="213" t="s">
        <v>246</v>
      </c>
      <c r="C55" s="213" t="s">
        <v>428</v>
      </c>
      <c r="D55" s="214"/>
      <c r="E55" s="214"/>
      <c r="F55" s="214"/>
      <c r="G55" s="214"/>
      <c r="H55" s="214"/>
      <c r="I55" s="214"/>
      <c r="J55" s="214"/>
      <c r="K55" s="214"/>
    </row>
    <row r="56" spans="1:11" ht="12">
      <c r="A56" s="208" t="s">
        <v>8</v>
      </c>
      <c r="B56" s="209" t="s">
        <v>259</v>
      </c>
      <c r="C56" s="209" t="s">
        <v>252</v>
      </c>
      <c r="D56" s="210">
        <f aca="true" t="shared" si="8" ref="D56:K56">SUM(D57:D59)</f>
        <v>0</v>
      </c>
      <c r="E56" s="210">
        <f t="shared" si="8"/>
        <v>0</v>
      </c>
      <c r="F56" s="210">
        <f t="shared" si="8"/>
        <v>0</v>
      </c>
      <c r="G56" s="210">
        <f t="shared" si="8"/>
        <v>0</v>
      </c>
      <c r="H56" s="210">
        <f t="shared" si="8"/>
        <v>0</v>
      </c>
      <c r="I56" s="210">
        <f t="shared" si="8"/>
        <v>0</v>
      </c>
      <c r="J56" s="210">
        <f t="shared" si="8"/>
        <v>0</v>
      </c>
      <c r="K56" s="210">
        <f t="shared" si="8"/>
        <v>0</v>
      </c>
    </row>
    <row r="57" spans="1:11" ht="12">
      <c r="A57" s="212" t="s">
        <v>146</v>
      </c>
      <c r="B57" s="213" t="s">
        <v>248</v>
      </c>
      <c r="C57" s="213" t="s">
        <v>249</v>
      </c>
      <c r="D57" s="214"/>
      <c r="E57" s="214"/>
      <c r="F57" s="214"/>
      <c r="G57" s="214"/>
      <c r="H57" s="214"/>
      <c r="I57" s="214"/>
      <c r="J57" s="214"/>
      <c r="K57" s="214"/>
    </row>
    <row r="58" spans="1:11" ht="12">
      <c r="A58" s="212" t="s">
        <v>147</v>
      </c>
      <c r="B58" s="213" t="s">
        <v>250</v>
      </c>
      <c r="C58" s="213" t="s">
        <v>408</v>
      </c>
      <c r="D58" s="214"/>
      <c r="E58" s="214"/>
      <c r="F58" s="214"/>
      <c r="G58" s="214"/>
      <c r="H58" s="214"/>
      <c r="I58" s="214"/>
      <c r="J58" s="214"/>
      <c r="K58" s="214"/>
    </row>
    <row r="59" spans="1:11" ht="12">
      <c r="A59" s="212" t="s">
        <v>148</v>
      </c>
      <c r="B59" s="213" t="s">
        <v>251</v>
      </c>
      <c r="C59" s="213" t="s">
        <v>429</v>
      </c>
      <c r="D59" s="214">
        <v>0</v>
      </c>
      <c r="E59" s="214"/>
      <c r="F59" s="214"/>
      <c r="G59" s="214">
        <f>SUM(D59:F59)</f>
        <v>0</v>
      </c>
      <c r="H59" s="214">
        <v>0</v>
      </c>
      <c r="I59" s="214"/>
      <c r="J59" s="214"/>
      <c r="K59" s="214">
        <f>SUM(H59:J59)</f>
        <v>0</v>
      </c>
    </row>
    <row r="60" spans="1:11" ht="12">
      <c r="A60" s="211"/>
      <c r="B60" s="209" t="s">
        <v>260</v>
      </c>
      <c r="C60" s="209" t="s">
        <v>253</v>
      </c>
      <c r="D60" s="210">
        <f aca="true" t="shared" si="9" ref="D60:K60">D9+D22+D28+D34+D46+D52+D56</f>
        <v>0</v>
      </c>
      <c r="E60" s="210">
        <f t="shared" si="9"/>
        <v>0</v>
      </c>
      <c r="F60" s="210">
        <f t="shared" si="9"/>
        <v>0</v>
      </c>
      <c r="G60" s="210">
        <f t="shared" si="9"/>
        <v>0</v>
      </c>
      <c r="H60" s="210">
        <f t="shared" si="9"/>
        <v>3</v>
      </c>
      <c r="I60" s="210">
        <f t="shared" si="9"/>
        <v>0</v>
      </c>
      <c r="J60" s="210">
        <f t="shared" si="9"/>
        <v>0</v>
      </c>
      <c r="K60" s="210">
        <f t="shared" si="9"/>
        <v>3</v>
      </c>
    </row>
    <row r="61" spans="1:11" ht="12">
      <c r="A61" s="208" t="s">
        <v>9</v>
      </c>
      <c r="B61" s="209" t="s">
        <v>304</v>
      </c>
      <c r="C61" s="209" t="s">
        <v>267</v>
      </c>
      <c r="D61" s="214">
        <f aca="true" t="shared" si="10" ref="D61:K61">SUM(D62:D64)</f>
        <v>0</v>
      </c>
      <c r="E61" s="214">
        <f t="shared" si="10"/>
        <v>0</v>
      </c>
      <c r="F61" s="214">
        <f t="shared" si="10"/>
        <v>0</v>
      </c>
      <c r="G61" s="214">
        <f t="shared" si="10"/>
        <v>0</v>
      </c>
      <c r="H61" s="214">
        <f t="shared" si="10"/>
        <v>0</v>
      </c>
      <c r="I61" s="214">
        <f t="shared" si="10"/>
        <v>0</v>
      </c>
      <c r="J61" s="214">
        <f t="shared" si="10"/>
        <v>0</v>
      </c>
      <c r="K61" s="214">
        <f t="shared" si="10"/>
        <v>0</v>
      </c>
    </row>
    <row r="62" spans="1:11" ht="12">
      <c r="A62" s="212" t="s">
        <v>153</v>
      </c>
      <c r="B62" s="213" t="s">
        <v>261</v>
      </c>
      <c r="C62" s="213" t="s">
        <v>262</v>
      </c>
      <c r="D62" s="214"/>
      <c r="E62" s="214"/>
      <c r="F62" s="214"/>
      <c r="G62" s="214"/>
      <c r="H62" s="214"/>
      <c r="I62" s="214"/>
      <c r="J62" s="214"/>
      <c r="K62" s="214"/>
    </row>
    <row r="63" spans="1:11" ht="12.75" customHeight="1">
      <c r="A63" s="212" t="s">
        <v>318</v>
      </c>
      <c r="B63" s="213" t="s">
        <v>263</v>
      </c>
      <c r="C63" s="213" t="s">
        <v>264</v>
      </c>
      <c r="D63" s="214"/>
      <c r="E63" s="214"/>
      <c r="F63" s="214"/>
      <c r="G63" s="214"/>
      <c r="H63" s="214"/>
      <c r="I63" s="214"/>
      <c r="J63" s="214"/>
      <c r="K63" s="214"/>
    </row>
    <row r="64" spans="1:11" ht="12">
      <c r="A64" s="212" t="s">
        <v>154</v>
      </c>
      <c r="B64" s="213" t="s">
        <v>265</v>
      </c>
      <c r="C64" s="213" t="s">
        <v>266</v>
      </c>
      <c r="D64" s="214"/>
      <c r="E64" s="214"/>
      <c r="F64" s="214"/>
      <c r="G64" s="214"/>
      <c r="H64" s="214"/>
      <c r="I64" s="214"/>
      <c r="J64" s="214"/>
      <c r="K64" s="214"/>
    </row>
    <row r="65" spans="1:11" ht="12.75" customHeight="1">
      <c r="A65" s="208" t="s">
        <v>10</v>
      </c>
      <c r="B65" s="209" t="s">
        <v>305</v>
      </c>
      <c r="C65" s="209" t="s">
        <v>276</v>
      </c>
      <c r="D65" s="214">
        <f aca="true" t="shared" si="11" ref="D65:K65">SUM(D66:D69)</f>
        <v>0</v>
      </c>
      <c r="E65" s="214">
        <f t="shared" si="11"/>
        <v>0</v>
      </c>
      <c r="F65" s="214">
        <f t="shared" si="11"/>
        <v>0</v>
      </c>
      <c r="G65" s="214">
        <f t="shared" si="11"/>
        <v>0</v>
      </c>
      <c r="H65" s="214">
        <f t="shared" si="11"/>
        <v>0</v>
      </c>
      <c r="I65" s="214">
        <f t="shared" si="11"/>
        <v>0</v>
      </c>
      <c r="J65" s="214">
        <f t="shared" si="11"/>
        <v>0</v>
      </c>
      <c r="K65" s="214">
        <f t="shared" si="11"/>
        <v>0</v>
      </c>
    </row>
    <row r="66" spans="1:11" ht="12.75" customHeight="1">
      <c r="A66" s="212" t="s">
        <v>430</v>
      </c>
      <c r="B66" s="213" t="s">
        <v>268</v>
      </c>
      <c r="C66" s="213" t="s">
        <v>269</v>
      </c>
      <c r="D66" s="214"/>
      <c r="E66" s="214"/>
      <c r="F66" s="214"/>
      <c r="G66" s="214"/>
      <c r="H66" s="214"/>
      <c r="I66" s="214"/>
      <c r="J66" s="214"/>
      <c r="K66" s="214"/>
    </row>
    <row r="67" spans="1:11" ht="12">
      <c r="A67" s="212" t="s">
        <v>431</v>
      </c>
      <c r="B67" s="213" t="s">
        <v>270</v>
      </c>
      <c r="C67" s="213" t="s">
        <v>271</v>
      </c>
      <c r="D67" s="214"/>
      <c r="E67" s="214"/>
      <c r="F67" s="214"/>
      <c r="G67" s="214"/>
      <c r="H67" s="214"/>
      <c r="I67" s="214"/>
      <c r="J67" s="214"/>
      <c r="K67" s="214"/>
    </row>
    <row r="68" spans="1:11" ht="12.75" customHeight="1">
      <c r="A68" s="212" t="s">
        <v>432</v>
      </c>
      <c r="B68" s="213" t="s">
        <v>272</v>
      </c>
      <c r="C68" s="213" t="s">
        <v>273</v>
      </c>
      <c r="D68" s="214"/>
      <c r="E68" s="214"/>
      <c r="F68" s="214"/>
      <c r="G68" s="214"/>
      <c r="H68" s="214"/>
      <c r="I68" s="214"/>
      <c r="J68" s="214"/>
      <c r="K68" s="214"/>
    </row>
    <row r="69" spans="1:11" ht="12">
      <c r="A69" s="212" t="s">
        <v>433</v>
      </c>
      <c r="B69" s="213" t="s">
        <v>274</v>
      </c>
      <c r="C69" s="213" t="s">
        <v>275</v>
      </c>
      <c r="D69" s="214"/>
      <c r="E69" s="214"/>
      <c r="F69" s="214"/>
      <c r="G69" s="214"/>
      <c r="H69" s="214"/>
      <c r="I69" s="214"/>
      <c r="J69" s="214"/>
      <c r="K69" s="214"/>
    </row>
    <row r="70" spans="1:11" ht="12">
      <c r="A70" s="211" t="s">
        <v>11</v>
      </c>
      <c r="B70" s="209" t="s">
        <v>306</v>
      </c>
      <c r="C70" s="209" t="s">
        <v>281</v>
      </c>
      <c r="D70" s="210">
        <f aca="true" t="shared" si="12" ref="D70:K70">SUM(D71:D72)</f>
        <v>1222</v>
      </c>
      <c r="E70" s="210">
        <f t="shared" si="12"/>
        <v>0</v>
      </c>
      <c r="F70" s="210">
        <f t="shared" si="12"/>
        <v>0</v>
      </c>
      <c r="G70" s="210">
        <f t="shared" si="12"/>
        <v>1222</v>
      </c>
      <c r="H70" s="210">
        <f t="shared" si="12"/>
        <v>1222</v>
      </c>
      <c r="I70" s="210">
        <f t="shared" si="12"/>
        <v>0</v>
      </c>
      <c r="J70" s="210">
        <f t="shared" si="12"/>
        <v>0</v>
      </c>
      <c r="K70" s="210">
        <f t="shared" si="12"/>
        <v>1222</v>
      </c>
    </row>
    <row r="71" spans="1:11" ht="12.75" customHeight="1">
      <c r="A71" s="212" t="s">
        <v>319</v>
      </c>
      <c r="B71" s="213" t="s">
        <v>277</v>
      </c>
      <c r="C71" s="213" t="s">
        <v>278</v>
      </c>
      <c r="D71" s="214">
        <v>1222</v>
      </c>
      <c r="E71" s="214"/>
      <c r="F71" s="214"/>
      <c r="G71" s="214">
        <v>1222</v>
      </c>
      <c r="H71" s="214">
        <v>1222</v>
      </c>
      <c r="I71" s="214"/>
      <c r="J71" s="214"/>
      <c r="K71" s="214">
        <v>1222</v>
      </c>
    </row>
    <row r="72" spans="1:11" ht="12.75" customHeight="1">
      <c r="A72" s="212" t="s">
        <v>320</v>
      </c>
      <c r="B72" s="213" t="s">
        <v>279</v>
      </c>
      <c r="C72" s="213" t="s">
        <v>280</v>
      </c>
      <c r="D72" s="214"/>
      <c r="E72" s="214"/>
      <c r="F72" s="214"/>
      <c r="G72" s="214"/>
      <c r="H72" s="214"/>
      <c r="I72" s="214"/>
      <c r="J72" s="214"/>
      <c r="K72" s="214"/>
    </row>
    <row r="73" spans="1:11" ht="12.75" customHeight="1">
      <c r="A73" s="208" t="s">
        <v>12</v>
      </c>
      <c r="B73" s="209" t="s">
        <v>307</v>
      </c>
      <c r="C73" s="209" t="s">
        <v>291</v>
      </c>
      <c r="D73" s="210">
        <f aca="true" t="shared" si="13" ref="D73:K73">SUM(D74:D78)</f>
        <v>45300</v>
      </c>
      <c r="E73" s="210">
        <f t="shared" si="13"/>
        <v>0</v>
      </c>
      <c r="F73" s="210">
        <f t="shared" si="13"/>
        <v>0</v>
      </c>
      <c r="G73" s="210">
        <f t="shared" si="13"/>
        <v>45300</v>
      </c>
      <c r="H73" s="210">
        <f t="shared" si="13"/>
        <v>46731</v>
      </c>
      <c r="I73" s="210">
        <f t="shared" si="13"/>
        <v>0</v>
      </c>
      <c r="J73" s="210">
        <f t="shared" si="13"/>
        <v>0</v>
      </c>
      <c r="K73" s="210">
        <f t="shared" si="13"/>
        <v>46731</v>
      </c>
    </row>
    <row r="74" spans="1:11" ht="12">
      <c r="A74" s="212" t="s">
        <v>321</v>
      </c>
      <c r="B74" s="213" t="s">
        <v>282</v>
      </c>
      <c r="C74" s="213" t="s">
        <v>283</v>
      </c>
      <c r="D74" s="214"/>
      <c r="E74" s="214"/>
      <c r="F74" s="214"/>
      <c r="G74" s="214"/>
      <c r="H74" s="214"/>
      <c r="I74" s="214"/>
      <c r="J74" s="214"/>
      <c r="K74" s="214"/>
    </row>
    <row r="75" spans="1:11" ht="12">
      <c r="A75" s="212" t="s">
        <v>322</v>
      </c>
      <c r="B75" s="213" t="s">
        <v>284</v>
      </c>
      <c r="C75" s="213" t="s">
        <v>285</v>
      </c>
      <c r="D75" s="214"/>
      <c r="E75" s="214"/>
      <c r="F75" s="214"/>
      <c r="G75" s="214"/>
      <c r="H75" s="214"/>
      <c r="I75" s="214"/>
      <c r="J75" s="214"/>
      <c r="K75" s="214"/>
    </row>
    <row r="76" spans="1:11" ht="12">
      <c r="A76" s="212" t="s">
        <v>323</v>
      </c>
      <c r="B76" s="213" t="s">
        <v>286</v>
      </c>
      <c r="C76" s="213" t="s">
        <v>287</v>
      </c>
      <c r="D76" s="214">
        <v>45300</v>
      </c>
      <c r="E76" s="214"/>
      <c r="F76" s="214"/>
      <c r="G76" s="214">
        <v>45300</v>
      </c>
      <c r="H76" s="214">
        <v>46731</v>
      </c>
      <c r="I76" s="214"/>
      <c r="J76" s="214"/>
      <c r="K76" s="214">
        <f>SUM(H76:J76)</f>
        <v>46731</v>
      </c>
    </row>
    <row r="77" spans="1:11" ht="12">
      <c r="A77" s="212" t="s">
        <v>324</v>
      </c>
      <c r="B77" s="213" t="s">
        <v>288</v>
      </c>
      <c r="C77" s="213" t="s">
        <v>289</v>
      </c>
      <c r="D77" s="214"/>
      <c r="E77" s="214"/>
      <c r="F77" s="214"/>
      <c r="G77" s="214"/>
      <c r="H77" s="214"/>
      <c r="I77" s="214"/>
      <c r="J77" s="214"/>
      <c r="K77" s="214"/>
    </row>
    <row r="78" spans="1:11" ht="12.75" customHeight="1">
      <c r="A78" s="212" t="s">
        <v>434</v>
      </c>
      <c r="B78" s="213" t="s">
        <v>342</v>
      </c>
      <c r="C78" s="213" t="s">
        <v>290</v>
      </c>
      <c r="D78" s="214"/>
      <c r="E78" s="214"/>
      <c r="F78" s="214"/>
      <c r="G78" s="214"/>
      <c r="H78" s="214"/>
      <c r="I78" s="214"/>
      <c r="J78" s="214"/>
      <c r="K78" s="214"/>
    </row>
    <row r="79" spans="1:11" ht="12.75" customHeight="1">
      <c r="A79" s="211" t="s">
        <v>13</v>
      </c>
      <c r="B79" s="209" t="s">
        <v>308</v>
      </c>
      <c r="C79" s="209" t="s">
        <v>300</v>
      </c>
      <c r="D79" s="214">
        <f aca="true" t="shared" si="14" ref="D79:K79">SUM(D80:D84)</f>
        <v>0</v>
      </c>
      <c r="E79" s="214">
        <f t="shared" si="14"/>
        <v>0</v>
      </c>
      <c r="F79" s="214">
        <f t="shared" si="14"/>
        <v>0</v>
      </c>
      <c r="G79" s="214">
        <f t="shared" si="14"/>
        <v>0</v>
      </c>
      <c r="H79" s="214">
        <f t="shared" si="14"/>
        <v>0</v>
      </c>
      <c r="I79" s="214">
        <f t="shared" si="14"/>
        <v>0</v>
      </c>
      <c r="J79" s="214">
        <f t="shared" si="14"/>
        <v>0</v>
      </c>
      <c r="K79" s="214">
        <f t="shared" si="14"/>
        <v>0</v>
      </c>
    </row>
    <row r="80" spans="1:11" ht="12.75" customHeight="1">
      <c r="A80" s="212" t="s">
        <v>325</v>
      </c>
      <c r="B80" s="213" t="s">
        <v>292</v>
      </c>
      <c r="C80" s="213" t="s">
        <v>293</v>
      </c>
      <c r="D80" s="214"/>
      <c r="E80" s="214"/>
      <c r="F80" s="214"/>
      <c r="G80" s="214"/>
      <c r="H80" s="214"/>
      <c r="I80" s="214"/>
      <c r="J80" s="214"/>
      <c r="K80" s="214"/>
    </row>
    <row r="81" spans="1:11" ht="12.75" customHeight="1">
      <c r="A81" s="212" t="s">
        <v>326</v>
      </c>
      <c r="B81" s="213" t="s">
        <v>294</v>
      </c>
      <c r="C81" s="213" t="s">
        <v>295</v>
      </c>
      <c r="D81" s="214"/>
      <c r="E81" s="214"/>
      <c r="F81" s="214"/>
      <c r="G81" s="214"/>
      <c r="H81" s="214"/>
      <c r="I81" s="214"/>
      <c r="J81" s="214"/>
      <c r="K81" s="214"/>
    </row>
    <row r="82" spans="1:11" ht="12">
      <c r="A82" s="212" t="s">
        <v>435</v>
      </c>
      <c r="B82" s="213" t="s">
        <v>296</v>
      </c>
      <c r="C82" s="213" t="s">
        <v>297</v>
      </c>
      <c r="D82" s="214"/>
      <c r="E82" s="214"/>
      <c r="F82" s="214"/>
      <c r="G82" s="214"/>
      <c r="H82" s="214"/>
      <c r="I82" s="214"/>
      <c r="J82" s="214"/>
      <c r="K82" s="214"/>
    </row>
    <row r="83" spans="1:11" ht="12">
      <c r="A83" s="212" t="s">
        <v>436</v>
      </c>
      <c r="B83" s="213" t="s">
        <v>298</v>
      </c>
      <c r="C83" s="213" t="s">
        <v>299</v>
      </c>
      <c r="D83" s="214"/>
      <c r="E83" s="214"/>
      <c r="F83" s="214"/>
      <c r="G83" s="214"/>
      <c r="H83" s="214"/>
      <c r="I83" s="214"/>
      <c r="J83" s="214"/>
      <c r="K83" s="214"/>
    </row>
    <row r="84" spans="1:11" ht="12.75" customHeight="1">
      <c r="A84" s="212" t="s">
        <v>437</v>
      </c>
      <c r="B84" s="213" t="s">
        <v>301</v>
      </c>
      <c r="C84" s="213" t="s">
        <v>302</v>
      </c>
      <c r="D84" s="214"/>
      <c r="E84" s="214"/>
      <c r="F84" s="214"/>
      <c r="G84" s="214"/>
      <c r="H84" s="214"/>
      <c r="I84" s="214"/>
      <c r="J84" s="214"/>
      <c r="K84" s="214"/>
    </row>
    <row r="85" spans="1:11" ht="12">
      <c r="A85" s="212"/>
      <c r="B85" s="213" t="s">
        <v>333</v>
      </c>
      <c r="C85" s="213" t="s">
        <v>303</v>
      </c>
      <c r="D85" s="214">
        <f aca="true" t="shared" si="15" ref="D85:K85">D61+D65+D70+D73+D79</f>
        <v>46522</v>
      </c>
      <c r="E85" s="214">
        <f t="shared" si="15"/>
        <v>0</v>
      </c>
      <c r="F85" s="214">
        <f t="shared" si="15"/>
        <v>0</v>
      </c>
      <c r="G85" s="214">
        <f t="shared" si="15"/>
        <v>46522</v>
      </c>
      <c r="H85" s="214">
        <f t="shared" si="15"/>
        <v>47953</v>
      </c>
      <c r="I85" s="214">
        <f t="shared" si="15"/>
        <v>0</v>
      </c>
      <c r="J85" s="214">
        <f t="shared" si="15"/>
        <v>0</v>
      </c>
      <c r="K85" s="214">
        <f t="shared" si="15"/>
        <v>47953</v>
      </c>
    </row>
    <row r="86" spans="1:11" ht="12">
      <c r="A86" s="212"/>
      <c r="B86" s="209" t="s">
        <v>438</v>
      </c>
      <c r="C86" s="213"/>
      <c r="D86" s="210">
        <f aca="true" t="shared" si="16" ref="D86:K86">D60+D85</f>
        <v>46522</v>
      </c>
      <c r="E86" s="210">
        <f t="shared" si="16"/>
        <v>0</v>
      </c>
      <c r="F86" s="210">
        <f t="shared" si="16"/>
        <v>0</v>
      </c>
      <c r="G86" s="210">
        <f t="shared" si="16"/>
        <v>46522</v>
      </c>
      <c r="H86" s="210">
        <f t="shared" si="16"/>
        <v>47956</v>
      </c>
      <c r="I86" s="210">
        <f t="shared" si="16"/>
        <v>0</v>
      </c>
      <c r="J86" s="210">
        <f t="shared" si="16"/>
        <v>0</v>
      </c>
      <c r="K86" s="210">
        <f t="shared" si="16"/>
        <v>47956</v>
      </c>
    </row>
  </sheetData>
  <sheetProtection/>
  <mergeCells count="18">
    <mergeCell ref="A1:K1"/>
    <mergeCell ref="A2:K2"/>
    <mergeCell ref="A3:K3"/>
    <mergeCell ref="A4:K4"/>
    <mergeCell ref="A5:K5"/>
    <mergeCell ref="A6:A8"/>
    <mergeCell ref="B6:B8"/>
    <mergeCell ref="C6:C8"/>
    <mergeCell ref="D6:G6"/>
    <mergeCell ref="H6:K6"/>
    <mergeCell ref="J7:J8"/>
    <mergeCell ref="K7:K8"/>
    <mergeCell ref="D7:D8"/>
    <mergeCell ref="E7:E8"/>
    <mergeCell ref="F7:F8"/>
    <mergeCell ref="G7:G8"/>
    <mergeCell ref="H7:H8"/>
    <mergeCell ref="I7:I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A4">
      <selection activeCell="N14" sqref="N14"/>
    </sheetView>
  </sheetViews>
  <sheetFormatPr defaultColWidth="9.140625" defaultRowHeight="12.75"/>
  <cols>
    <col min="1" max="1" width="4.57421875" style="166" customWidth="1"/>
    <col min="2" max="2" width="45.140625" style="166" customWidth="1"/>
    <col min="3" max="3" width="4.7109375" style="166" customWidth="1"/>
    <col min="4" max="4" width="8.7109375" style="166" customWidth="1"/>
    <col min="5" max="5" width="9.421875" style="166" customWidth="1"/>
    <col min="6" max="7" width="8.140625" style="166" customWidth="1"/>
    <col min="8" max="16384" width="9.140625" style="166" customWidth="1"/>
  </cols>
  <sheetData>
    <row r="1" spans="1:11" ht="9.75">
      <c r="A1" s="238" t="s">
        <v>489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38" t="s">
        <v>447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</row>
    <row r="3" spans="1:11" ht="9.75">
      <c r="A3" s="246" t="s">
        <v>353</v>
      </c>
      <c r="B3" s="246"/>
      <c r="C3" s="246"/>
      <c r="D3" s="246"/>
      <c r="E3" s="246"/>
      <c r="F3" s="246"/>
      <c r="G3" s="263"/>
      <c r="H3" s="239"/>
      <c r="I3" s="239"/>
      <c r="J3" s="239"/>
      <c r="K3" s="239"/>
    </row>
    <row r="4" spans="1:11" ht="9.75">
      <c r="A4" s="247" t="s">
        <v>446</v>
      </c>
      <c r="B4" s="247"/>
      <c r="C4" s="247"/>
      <c r="D4" s="247"/>
      <c r="E4" s="247"/>
      <c r="F4" s="247"/>
      <c r="G4" s="264"/>
      <c r="H4" s="239"/>
      <c r="I4" s="239"/>
      <c r="J4" s="239"/>
      <c r="K4" s="239"/>
    </row>
    <row r="5" spans="1:11" ht="9.75">
      <c r="A5" s="242" t="s">
        <v>1</v>
      </c>
      <c r="B5" s="242"/>
      <c r="C5" s="242"/>
      <c r="D5" s="242"/>
      <c r="E5" s="242"/>
      <c r="F5" s="242"/>
      <c r="G5" s="242"/>
      <c r="H5" s="243"/>
      <c r="I5" s="243"/>
      <c r="J5" s="243"/>
      <c r="K5" s="243"/>
    </row>
    <row r="6" spans="1:11" ht="16.5" customHeight="1">
      <c r="A6" s="244" t="s">
        <v>23</v>
      </c>
      <c r="B6" s="244" t="s">
        <v>24</v>
      </c>
      <c r="C6" s="244" t="s">
        <v>25</v>
      </c>
      <c r="D6" s="245" t="s">
        <v>414</v>
      </c>
      <c r="E6" s="245"/>
      <c r="F6" s="245"/>
      <c r="G6" s="245"/>
      <c r="H6" s="265" t="s">
        <v>439</v>
      </c>
      <c r="I6" s="266"/>
      <c r="J6" s="266"/>
      <c r="K6" s="267"/>
    </row>
    <row r="7" spans="1:11" ht="13.5" customHeight="1">
      <c r="A7" s="241"/>
      <c r="B7" s="241"/>
      <c r="C7" s="241"/>
      <c r="D7" s="240" t="s">
        <v>350</v>
      </c>
      <c r="E7" s="240" t="s">
        <v>351</v>
      </c>
      <c r="F7" s="240" t="s">
        <v>352</v>
      </c>
      <c r="G7" s="240" t="s">
        <v>334</v>
      </c>
      <c r="H7" s="261" t="s">
        <v>350</v>
      </c>
      <c r="I7" s="261" t="s">
        <v>351</v>
      </c>
      <c r="J7" s="261" t="s">
        <v>352</v>
      </c>
      <c r="K7" s="261" t="s">
        <v>334</v>
      </c>
    </row>
    <row r="8" spans="1:11" ht="11.25" customHeight="1">
      <c r="A8" s="241"/>
      <c r="B8" s="241"/>
      <c r="C8" s="241"/>
      <c r="D8" s="241"/>
      <c r="E8" s="241"/>
      <c r="F8" s="241"/>
      <c r="G8" s="241"/>
      <c r="H8" s="262"/>
      <c r="I8" s="262"/>
      <c r="J8" s="262"/>
      <c r="K8" s="262"/>
    </row>
    <row r="9" spans="1:11" ht="11.25" customHeight="1">
      <c r="A9" s="168" t="s">
        <v>2</v>
      </c>
      <c r="B9" s="181" t="s">
        <v>77</v>
      </c>
      <c r="C9" s="168"/>
      <c r="D9" s="201">
        <f>SUM(D10:D14)</f>
        <v>220746</v>
      </c>
      <c r="E9" s="201">
        <f>SUM(E10:E14)</f>
        <v>0</v>
      </c>
      <c r="F9" s="201">
        <f>SUM(F10:F24)</f>
        <v>41287</v>
      </c>
      <c r="G9" s="201">
        <f>SUM(G10:G14)</f>
        <v>262033</v>
      </c>
      <c r="H9" s="201">
        <f>SUM(H10:H14)</f>
        <v>305651</v>
      </c>
      <c r="I9" s="201">
        <f>SUM(I10:I14)</f>
        <v>0</v>
      </c>
      <c r="J9" s="201">
        <f>SUM(J10:J24)</f>
        <v>43210</v>
      </c>
      <c r="K9" s="201">
        <f>SUM(K10:K14)</f>
        <v>348861</v>
      </c>
    </row>
    <row r="10" spans="1:11" ht="11.25" customHeight="1">
      <c r="A10" s="182" t="s">
        <v>81</v>
      </c>
      <c r="B10" s="175" t="s">
        <v>73</v>
      </c>
      <c r="C10" s="175" t="s">
        <v>26</v>
      </c>
      <c r="D10" s="202">
        <v>78719</v>
      </c>
      <c r="E10" s="202"/>
      <c r="F10" s="202">
        <v>28051</v>
      </c>
      <c r="G10" s="202">
        <f>SUM(D10:F10)</f>
        <v>106770</v>
      </c>
      <c r="H10" s="202">
        <v>126168</v>
      </c>
      <c r="I10" s="202"/>
      <c r="J10" s="202">
        <v>29615</v>
      </c>
      <c r="K10" s="202">
        <f aca="true" t="shared" si="0" ref="K10:K15">SUM(H10:J10)</f>
        <v>155783</v>
      </c>
    </row>
    <row r="11" spans="1:11" ht="13.5" customHeight="1">
      <c r="A11" s="182" t="s">
        <v>82</v>
      </c>
      <c r="B11" s="183" t="s">
        <v>27</v>
      </c>
      <c r="C11" s="175" t="s">
        <v>28</v>
      </c>
      <c r="D11" s="203">
        <v>15138</v>
      </c>
      <c r="E11" s="203"/>
      <c r="F11" s="203">
        <v>6428</v>
      </c>
      <c r="G11" s="203">
        <f>SUM(D11:F11)</f>
        <v>21566</v>
      </c>
      <c r="H11" s="203">
        <v>20911</v>
      </c>
      <c r="I11" s="203"/>
      <c r="J11" s="203">
        <v>6772</v>
      </c>
      <c r="K11" s="203">
        <f t="shared" si="0"/>
        <v>27683</v>
      </c>
    </row>
    <row r="12" spans="1:11" ht="9.75">
      <c r="A12" s="182" t="s">
        <v>309</v>
      </c>
      <c r="B12" s="175" t="s">
        <v>74</v>
      </c>
      <c r="C12" s="175" t="s">
        <v>29</v>
      </c>
      <c r="D12" s="203">
        <v>107427</v>
      </c>
      <c r="E12" s="203"/>
      <c r="F12" s="203">
        <v>6808</v>
      </c>
      <c r="G12" s="203">
        <f>SUM(D12:F12)</f>
        <v>114235</v>
      </c>
      <c r="H12" s="203">
        <v>122369</v>
      </c>
      <c r="I12" s="203"/>
      <c r="J12" s="203">
        <v>6823</v>
      </c>
      <c r="K12" s="203">
        <f t="shared" si="0"/>
        <v>129192</v>
      </c>
    </row>
    <row r="13" spans="1:11" ht="9.75">
      <c r="A13" s="182" t="s">
        <v>83</v>
      </c>
      <c r="B13" s="175" t="s">
        <v>75</v>
      </c>
      <c r="C13" s="175" t="s">
        <v>30</v>
      </c>
      <c r="D13" s="203">
        <v>11084</v>
      </c>
      <c r="E13" s="203"/>
      <c r="F13" s="203"/>
      <c r="G13" s="203">
        <v>11084</v>
      </c>
      <c r="H13" s="203">
        <v>16677</v>
      </c>
      <c r="I13" s="203"/>
      <c r="J13" s="203"/>
      <c r="K13" s="203">
        <f t="shared" si="0"/>
        <v>16677</v>
      </c>
    </row>
    <row r="14" spans="1:11" ht="9.75">
      <c r="A14" s="182" t="s">
        <v>84</v>
      </c>
      <c r="B14" s="175" t="s">
        <v>76</v>
      </c>
      <c r="C14" s="175" t="s">
        <v>52</v>
      </c>
      <c r="D14" s="203">
        <f>SUM(D15:D24)</f>
        <v>8378</v>
      </c>
      <c r="E14" s="203"/>
      <c r="F14" s="203"/>
      <c r="G14" s="203">
        <f>SUM(D14:F14)</f>
        <v>8378</v>
      </c>
      <c r="H14" s="203">
        <f>SUM(H15:H24)</f>
        <v>19526</v>
      </c>
      <c r="I14" s="203"/>
      <c r="J14" s="203"/>
      <c r="K14" s="203">
        <f t="shared" si="0"/>
        <v>19526</v>
      </c>
    </row>
    <row r="15" spans="1:11" ht="11.25" customHeight="1">
      <c r="A15" s="184" t="s">
        <v>157</v>
      </c>
      <c r="B15" s="175" t="s">
        <v>31</v>
      </c>
      <c r="C15" s="175" t="s">
        <v>32</v>
      </c>
      <c r="D15" s="203">
        <v>64</v>
      </c>
      <c r="E15" s="203"/>
      <c r="F15" s="203"/>
      <c r="G15" s="203">
        <f>SUM(D15:F15)</f>
        <v>64</v>
      </c>
      <c r="H15" s="203">
        <v>233</v>
      </c>
      <c r="I15" s="203"/>
      <c r="J15" s="203"/>
      <c r="K15" s="203">
        <f t="shared" si="0"/>
        <v>233</v>
      </c>
    </row>
    <row r="16" spans="1:11" ht="22.5" customHeight="1">
      <c r="A16" s="184" t="s">
        <v>158</v>
      </c>
      <c r="B16" s="183" t="s">
        <v>33</v>
      </c>
      <c r="C16" s="175" t="s">
        <v>34</v>
      </c>
      <c r="D16" s="203"/>
      <c r="E16" s="203"/>
      <c r="F16" s="203"/>
      <c r="G16" s="203"/>
      <c r="H16" s="203"/>
      <c r="I16" s="203"/>
      <c r="J16" s="203"/>
      <c r="K16" s="203"/>
    </row>
    <row r="17" spans="1:11" ht="23.25" customHeight="1">
      <c r="A17" s="184" t="s">
        <v>159</v>
      </c>
      <c r="B17" s="183" t="s">
        <v>35</v>
      </c>
      <c r="C17" s="175" t="s">
        <v>36</v>
      </c>
      <c r="D17" s="203"/>
      <c r="E17" s="203"/>
      <c r="F17" s="203"/>
      <c r="G17" s="203"/>
      <c r="H17" s="203"/>
      <c r="I17" s="203"/>
      <c r="J17" s="203"/>
      <c r="K17" s="203"/>
    </row>
    <row r="18" spans="1:11" ht="20.25">
      <c r="A18" s="184" t="s">
        <v>160</v>
      </c>
      <c r="B18" s="183" t="s">
        <v>37</v>
      </c>
      <c r="C18" s="175" t="s">
        <v>38</v>
      </c>
      <c r="D18" s="203"/>
      <c r="E18" s="203"/>
      <c r="F18" s="203"/>
      <c r="G18" s="203"/>
      <c r="H18" s="203"/>
      <c r="I18" s="203"/>
      <c r="J18" s="203"/>
      <c r="K18" s="203"/>
    </row>
    <row r="19" spans="1:11" ht="9.75">
      <c r="A19" s="184" t="s">
        <v>161</v>
      </c>
      <c r="B19" s="183" t="s">
        <v>39</v>
      </c>
      <c r="C19" s="175" t="s">
        <v>40</v>
      </c>
      <c r="D19" s="203">
        <v>5846</v>
      </c>
      <c r="E19" s="203"/>
      <c r="F19" s="203"/>
      <c r="G19" s="203">
        <f>SUM(D19:F19)</f>
        <v>5846</v>
      </c>
      <c r="H19" s="203">
        <v>5906</v>
      </c>
      <c r="I19" s="203"/>
      <c r="J19" s="203"/>
      <c r="K19" s="203">
        <f>SUM(H19:J19)</f>
        <v>5906</v>
      </c>
    </row>
    <row r="20" spans="1:11" ht="20.25">
      <c r="A20" s="184" t="s">
        <v>162</v>
      </c>
      <c r="B20" s="183" t="s">
        <v>41</v>
      </c>
      <c r="C20" s="175" t="s">
        <v>42</v>
      </c>
      <c r="D20" s="203"/>
      <c r="E20" s="203"/>
      <c r="F20" s="203"/>
      <c r="G20" s="203"/>
      <c r="H20" s="203"/>
      <c r="I20" s="203"/>
      <c r="J20" s="203"/>
      <c r="K20" s="203"/>
    </row>
    <row r="21" spans="1:11" ht="20.25">
      <c r="A21" s="184" t="s">
        <v>163</v>
      </c>
      <c r="B21" s="183" t="s">
        <v>43</v>
      </c>
      <c r="C21" s="175" t="s">
        <v>44</v>
      </c>
      <c r="D21" s="203">
        <v>912</v>
      </c>
      <c r="E21" s="203"/>
      <c r="F21" s="203"/>
      <c r="G21" s="203">
        <v>912</v>
      </c>
      <c r="H21" s="203">
        <v>912</v>
      </c>
      <c r="I21" s="203"/>
      <c r="J21" s="203"/>
      <c r="K21" s="203">
        <v>912</v>
      </c>
    </row>
    <row r="22" spans="1:11" ht="9.75">
      <c r="A22" s="184" t="s">
        <v>164</v>
      </c>
      <c r="B22" s="175" t="s">
        <v>45</v>
      </c>
      <c r="C22" s="175" t="s">
        <v>46</v>
      </c>
      <c r="D22" s="203"/>
      <c r="E22" s="203"/>
      <c r="F22" s="203"/>
      <c r="G22" s="203"/>
      <c r="H22" s="203"/>
      <c r="I22" s="203"/>
      <c r="J22" s="203"/>
      <c r="K22" s="203"/>
    </row>
    <row r="23" spans="1:11" ht="9.75">
      <c r="A23" s="184" t="s">
        <v>165</v>
      </c>
      <c r="B23" s="175" t="s">
        <v>47</v>
      </c>
      <c r="C23" s="175" t="s">
        <v>48</v>
      </c>
      <c r="D23" s="203"/>
      <c r="E23" s="203"/>
      <c r="F23" s="203"/>
      <c r="G23" s="203"/>
      <c r="H23" s="203"/>
      <c r="I23" s="203"/>
      <c r="J23" s="203"/>
      <c r="K23" s="203"/>
    </row>
    <row r="24" spans="1:11" ht="9.75">
      <c r="A24" s="184" t="s">
        <v>166</v>
      </c>
      <c r="B24" s="183" t="s">
        <v>49</v>
      </c>
      <c r="C24" s="175" t="s">
        <v>51</v>
      </c>
      <c r="D24" s="203">
        <v>1556</v>
      </c>
      <c r="E24" s="203"/>
      <c r="F24" s="203"/>
      <c r="G24" s="203">
        <f>SUM(D24:F24)</f>
        <v>1556</v>
      </c>
      <c r="H24" s="203">
        <v>12475</v>
      </c>
      <c r="I24" s="203"/>
      <c r="J24" s="203"/>
      <c r="K24" s="203">
        <f>SUM(H24:J24)</f>
        <v>12475</v>
      </c>
    </row>
    <row r="25" spans="1:11" ht="9.75">
      <c r="A25" s="185" t="s">
        <v>3</v>
      </c>
      <c r="B25" s="171" t="s">
        <v>78</v>
      </c>
      <c r="C25" s="171"/>
      <c r="D25" s="204">
        <f aca="true" t="shared" si="1" ref="D25:K25">D26+D27+D28</f>
        <v>31463</v>
      </c>
      <c r="E25" s="204">
        <f t="shared" si="1"/>
        <v>0</v>
      </c>
      <c r="F25" s="204">
        <f t="shared" si="1"/>
        <v>349</v>
      </c>
      <c r="G25" s="204">
        <f t="shared" si="1"/>
        <v>31812</v>
      </c>
      <c r="H25" s="204">
        <f t="shared" si="1"/>
        <v>36555</v>
      </c>
      <c r="I25" s="204">
        <f t="shared" si="1"/>
        <v>0</v>
      </c>
      <c r="J25" s="204">
        <f t="shared" si="1"/>
        <v>349</v>
      </c>
      <c r="K25" s="204">
        <f t="shared" si="1"/>
        <v>36904</v>
      </c>
    </row>
    <row r="26" spans="1:11" ht="9.75">
      <c r="A26" s="184" t="s">
        <v>85</v>
      </c>
      <c r="B26" s="175" t="s">
        <v>79</v>
      </c>
      <c r="C26" s="175" t="s">
        <v>53</v>
      </c>
      <c r="D26" s="203">
        <v>9976</v>
      </c>
      <c r="E26" s="203"/>
      <c r="F26" s="203">
        <v>349</v>
      </c>
      <c r="G26" s="203">
        <f>SUM(D26:F26)</f>
        <v>10325</v>
      </c>
      <c r="H26" s="203">
        <v>15284</v>
      </c>
      <c r="I26" s="203"/>
      <c r="J26" s="203">
        <v>349</v>
      </c>
      <c r="K26" s="203">
        <f>SUM(H26:J26)</f>
        <v>15633</v>
      </c>
    </row>
    <row r="27" spans="1:11" ht="9.75">
      <c r="A27" s="184" t="s">
        <v>86</v>
      </c>
      <c r="B27" s="175" t="s">
        <v>80</v>
      </c>
      <c r="C27" s="175" t="s">
        <v>54</v>
      </c>
      <c r="D27" s="203">
        <v>21487</v>
      </c>
      <c r="E27" s="203"/>
      <c r="F27" s="203">
        <v>0</v>
      </c>
      <c r="G27" s="203">
        <f>SUM(D27:F27)</f>
        <v>21487</v>
      </c>
      <c r="H27" s="203">
        <v>21271</v>
      </c>
      <c r="I27" s="203"/>
      <c r="J27" s="203">
        <v>0</v>
      </c>
      <c r="K27" s="203">
        <f>SUM(H27:J27)</f>
        <v>21271</v>
      </c>
    </row>
    <row r="28" spans="1:11" ht="9.75">
      <c r="A28" s="184" t="s">
        <v>88</v>
      </c>
      <c r="B28" s="183" t="s">
        <v>87</v>
      </c>
      <c r="C28" s="175" t="s">
        <v>71</v>
      </c>
      <c r="D28" s="203"/>
      <c r="E28" s="203">
        <f>SUM(E29:E36)</f>
        <v>0</v>
      </c>
      <c r="F28" s="203">
        <f>SUM(F29:F36)</f>
        <v>0</v>
      </c>
      <c r="G28" s="203">
        <f>SUM(D28:F28)</f>
        <v>0</v>
      </c>
      <c r="H28" s="203"/>
      <c r="I28" s="203">
        <f>SUM(I29:I36)</f>
        <v>0</v>
      </c>
      <c r="J28" s="203">
        <f>SUM(J29:J36)</f>
        <v>0</v>
      </c>
      <c r="K28" s="203">
        <f>SUM(H28:J28)</f>
        <v>0</v>
      </c>
    </row>
    <row r="29" spans="1:11" ht="22.5" customHeight="1">
      <c r="A29" s="184" t="s">
        <v>131</v>
      </c>
      <c r="B29" s="183" t="s">
        <v>55</v>
      </c>
      <c r="C29" s="175" t="s">
        <v>56</v>
      </c>
      <c r="D29" s="203"/>
      <c r="E29" s="203"/>
      <c r="F29" s="203"/>
      <c r="G29" s="203"/>
      <c r="H29" s="203"/>
      <c r="I29" s="203"/>
      <c r="J29" s="203"/>
      <c r="K29" s="203"/>
    </row>
    <row r="30" spans="1:11" ht="24.75" customHeight="1">
      <c r="A30" s="184" t="s">
        <v>132</v>
      </c>
      <c r="B30" s="183" t="s">
        <v>57</v>
      </c>
      <c r="C30" s="175" t="s">
        <v>58</v>
      </c>
      <c r="D30" s="203"/>
      <c r="E30" s="203"/>
      <c r="F30" s="203"/>
      <c r="G30" s="203"/>
      <c r="H30" s="203"/>
      <c r="I30" s="203"/>
      <c r="J30" s="203"/>
      <c r="K30" s="203"/>
    </row>
    <row r="31" spans="1:11" ht="20.25">
      <c r="A31" s="184" t="s">
        <v>133</v>
      </c>
      <c r="B31" s="183" t="s">
        <v>59</v>
      </c>
      <c r="C31" s="175" t="s">
        <v>60</v>
      </c>
      <c r="D31" s="203"/>
      <c r="E31" s="203"/>
      <c r="F31" s="203"/>
      <c r="G31" s="203"/>
      <c r="H31" s="203"/>
      <c r="I31" s="203"/>
      <c r="J31" s="203"/>
      <c r="K31" s="203"/>
    </row>
    <row r="32" spans="1:11" ht="9.75">
      <c r="A32" s="184" t="s">
        <v>134</v>
      </c>
      <c r="B32" s="183" t="s">
        <v>61</v>
      </c>
      <c r="C32" s="175" t="s">
        <v>62</v>
      </c>
      <c r="D32" s="203"/>
      <c r="E32" s="203"/>
      <c r="F32" s="203"/>
      <c r="G32" s="203">
        <f>SUM(D32:F32)</f>
        <v>0</v>
      </c>
      <c r="H32" s="203"/>
      <c r="I32" s="203"/>
      <c r="J32" s="203"/>
      <c r="K32" s="203">
        <f>SUM(H32:J32)</f>
        <v>0</v>
      </c>
    </row>
    <row r="33" spans="1:11" ht="20.25">
      <c r="A33" s="184" t="s">
        <v>135</v>
      </c>
      <c r="B33" s="183" t="s">
        <v>63</v>
      </c>
      <c r="C33" s="175" t="s">
        <v>64</v>
      </c>
      <c r="D33" s="203"/>
      <c r="E33" s="203"/>
      <c r="F33" s="203"/>
      <c r="G33" s="203"/>
      <c r="H33" s="203"/>
      <c r="I33" s="203"/>
      <c r="J33" s="203"/>
      <c r="K33" s="203"/>
    </row>
    <row r="34" spans="1:11" ht="20.25">
      <c r="A34" s="184" t="s">
        <v>136</v>
      </c>
      <c r="B34" s="183" t="s">
        <v>65</v>
      </c>
      <c r="C34" s="175" t="s">
        <v>66</v>
      </c>
      <c r="D34" s="203"/>
      <c r="E34" s="203"/>
      <c r="F34" s="203"/>
      <c r="G34" s="203"/>
      <c r="H34" s="203"/>
      <c r="I34" s="203"/>
      <c r="J34" s="203"/>
      <c r="K34" s="203"/>
    </row>
    <row r="35" spans="1:11" ht="16.5" customHeight="1">
      <c r="A35" s="184" t="s">
        <v>137</v>
      </c>
      <c r="B35" s="175" t="s">
        <v>67</v>
      </c>
      <c r="C35" s="175" t="s">
        <v>68</v>
      </c>
      <c r="D35" s="203"/>
      <c r="E35" s="203"/>
      <c r="F35" s="203"/>
      <c r="G35" s="203"/>
      <c r="H35" s="203"/>
      <c r="I35" s="203"/>
      <c r="J35" s="203"/>
      <c r="K35" s="203"/>
    </row>
    <row r="36" spans="1:11" ht="9.75">
      <c r="A36" s="184" t="s">
        <v>152</v>
      </c>
      <c r="B36" s="183" t="s">
        <v>69</v>
      </c>
      <c r="C36" s="175" t="s">
        <v>70</v>
      </c>
      <c r="D36" s="203">
        <v>0</v>
      </c>
      <c r="E36" s="203"/>
      <c r="F36" s="203"/>
      <c r="G36" s="203">
        <f>SUM(D36:F36)</f>
        <v>0</v>
      </c>
      <c r="H36" s="203">
        <v>0</v>
      </c>
      <c r="I36" s="203"/>
      <c r="J36" s="203"/>
      <c r="K36" s="203">
        <f>SUM(H36:J36)</f>
        <v>0</v>
      </c>
    </row>
    <row r="37" spans="1:11" ht="9.75">
      <c r="A37" s="185" t="s">
        <v>4</v>
      </c>
      <c r="B37" s="171" t="s">
        <v>89</v>
      </c>
      <c r="C37" s="171" t="s">
        <v>441</v>
      </c>
      <c r="D37" s="204">
        <f>SUM(D38:D39)</f>
        <v>36726</v>
      </c>
      <c r="E37" s="204">
        <f>SUM(E38:E39)</f>
        <v>0</v>
      </c>
      <c r="F37" s="204"/>
      <c r="G37" s="204">
        <f>SUM(G38:G39)</f>
        <v>36726</v>
      </c>
      <c r="H37" s="204">
        <f>SUM(H38:H39)</f>
        <v>41854</v>
      </c>
      <c r="I37" s="204">
        <f>SUM(I38:I39)</f>
        <v>0</v>
      </c>
      <c r="J37" s="204"/>
      <c r="K37" s="204">
        <f>SUM(K38:K39)</f>
        <v>41854</v>
      </c>
    </row>
    <row r="38" spans="1:11" ht="9.75">
      <c r="A38" s="184" t="s">
        <v>138</v>
      </c>
      <c r="B38" s="175" t="s">
        <v>389</v>
      </c>
      <c r="C38" s="175"/>
      <c r="D38" s="203">
        <v>36726</v>
      </c>
      <c r="E38" s="203"/>
      <c r="F38" s="203"/>
      <c r="G38" s="203">
        <f>SUM(D38:F38)</f>
        <v>36726</v>
      </c>
      <c r="H38" s="203">
        <v>41854</v>
      </c>
      <c r="I38" s="203"/>
      <c r="J38" s="203"/>
      <c r="K38" s="203">
        <f>SUM(H38:J38)</f>
        <v>41854</v>
      </c>
    </row>
    <row r="39" spans="1:11" ht="9.75">
      <c r="A39" s="184" t="s">
        <v>139</v>
      </c>
      <c r="B39" s="175" t="s">
        <v>390</v>
      </c>
      <c r="C39" s="175"/>
      <c r="D39" s="203"/>
      <c r="E39" s="203"/>
      <c r="F39" s="203"/>
      <c r="G39" s="203"/>
      <c r="H39" s="203"/>
      <c r="I39" s="203"/>
      <c r="J39" s="203"/>
      <c r="K39" s="203"/>
    </row>
    <row r="40" spans="1:11" ht="9.75">
      <c r="A40" s="185" t="s">
        <v>5</v>
      </c>
      <c r="B40" s="186" t="s">
        <v>126</v>
      </c>
      <c r="C40" s="171" t="s">
        <v>72</v>
      </c>
      <c r="D40" s="204">
        <f aca="true" t="shared" si="2" ref="D40:K40">D9+D25+D37</f>
        <v>288935</v>
      </c>
      <c r="E40" s="204">
        <f t="shared" si="2"/>
        <v>0</v>
      </c>
      <c r="F40" s="204">
        <f t="shared" si="2"/>
        <v>41636</v>
      </c>
      <c r="G40" s="204">
        <f t="shared" si="2"/>
        <v>330571</v>
      </c>
      <c r="H40" s="204">
        <f t="shared" si="2"/>
        <v>384060</v>
      </c>
      <c r="I40" s="204">
        <f t="shared" si="2"/>
        <v>0</v>
      </c>
      <c r="J40" s="204">
        <f t="shared" si="2"/>
        <v>43559</v>
      </c>
      <c r="K40" s="204">
        <f t="shared" si="2"/>
        <v>427619</v>
      </c>
    </row>
    <row r="41" spans="1:11" ht="9.75">
      <c r="A41" s="185" t="s">
        <v>6</v>
      </c>
      <c r="B41" s="171" t="s">
        <v>128</v>
      </c>
      <c r="C41" s="171" t="s">
        <v>95</v>
      </c>
      <c r="D41" s="203"/>
      <c r="E41" s="203"/>
      <c r="F41" s="203"/>
      <c r="G41" s="203"/>
      <c r="H41" s="203"/>
      <c r="I41" s="203"/>
      <c r="J41" s="203"/>
      <c r="K41" s="203"/>
    </row>
    <row r="42" spans="1:11" ht="9.75">
      <c r="A42" s="184" t="s">
        <v>140</v>
      </c>
      <c r="B42" s="175" t="s">
        <v>90</v>
      </c>
      <c r="C42" s="175" t="s">
        <v>0</v>
      </c>
      <c r="D42" s="203"/>
      <c r="E42" s="203"/>
      <c r="F42" s="203"/>
      <c r="G42" s="203"/>
      <c r="H42" s="203"/>
      <c r="I42" s="203"/>
      <c r="J42" s="203"/>
      <c r="K42" s="203"/>
    </row>
    <row r="43" spans="1:11" ht="10.5" customHeight="1">
      <c r="A43" s="184" t="s">
        <v>141</v>
      </c>
      <c r="B43" s="175" t="s">
        <v>91</v>
      </c>
      <c r="C43" s="175" t="s">
        <v>92</v>
      </c>
      <c r="D43" s="203"/>
      <c r="E43" s="203"/>
      <c r="F43" s="203"/>
      <c r="G43" s="203"/>
      <c r="H43" s="203"/>
      <c r="I43" s="203"/>
      <c r="J43" s="203"/>
      <c r="K43" s="203"/>
    </row>
    <row r="44" spans="1:11" ht="9.75">
      <c r="A44" s="184" t="s">
        <v>142</v>
      </c>
      <c r="B44" s="175" t="s">
        <v>93</v>
      </c>
      <c r="C44" s="175" t="s">
        <v>94</v>
      </c>
      <c r="D44" s="203"/>
      <c r="E44" s="203"/>
      <c r="F44" s="203"/>
      <c r="G44" s="203"/>
      <c r="H44" s="203"/>
      <c r="I44" s="203"/>
      <c r="J44" s="203"/>
      <c r="K44" s="203"/>
    </row>
    <row r="45" spans="1:11" ht="9.75">
      <c r="A45" s="184" t="s">
        <v>7</v>
      </c>
      <c r="B45" s="171" t="s">
        <v>127</v>
      </c>
      <c r="C45" s="171" t="s">
        <v>104</v>
      </c>
      <c r="D45" s="203"/>
      <c r="E45" s="203"/>
      <c r="F45" s="203"/>
      <c r="G45" s="203"/>
      <c r="H45" s="203"/>
      <c r="I45" s="203"/>
      <c r="J45" s="203"/>
      <c r="K45" s="203"/>
    </row>
    <row r="46" spans="1:11" ht="9.75">
      <c r="A46" s="184" t="s">
        <v>143</v>
      </c>
      <c r="B46" s="175" t="s">
        <v>96</v>
      </c>
      <c r="C46" s="175" t="s">
        <v>97</v>
      </c>
      <c r="D46" s="203"/>
      <c r="E46" s="203"/>
      <c r="F46" s="203"/>
      <c r="G46" s="203"/>
      <c r="H46" s="203"/>
      <c r="I46" s="203"/>
      <c r="J46" s="203"/>
      <c r="K46" s="203"/>
    </row>
    <row r="47" spans="1:11" ht="11.25" customHeight="1">
      <c r="A47" s="184" t="s">
        <v>144</v>
      </c>
      <c r="B47" s="175" t="s">
        <v>98</v>
      </c>
      <c r="C47" s="175" t="s">
        <v>99</v>
      </c>
      <c r="D47" s="203"/>
      <c r="E47" s="203"/>
      <c r="F47" s="203"/>
      <c r="G47" s="203"/>
      <c r="H47" s="203"/>
      <c r="I47" s="203"/>
      <c r="J47" s="203"/>
      <c r="K47" s="203"/>
    </row>
    <row r="48" spans="1:11" ht="9.75">
      <c r="A48" s="184" t="s">
        <v>145</v>
      </c>
      <c r="B48" s="175" t="s">
        <v>100</v>
      </c>
      <c r="C48" s="175" t="s">
        <v>101</v>
      </c>
      <c r="D48" s="203"/>
      <c r="E48" s="203"/>
      <c r="F48" s="203"/>
      <c r="G48" s="203"/>
      <c r="H48" s="203"/>
      <c r="I48" s="203"/>
      <c r="J48" s="203"/>
      <c r="K48" s="203"/>
    </row>
    <row r="49" spans="1:11" ht="9.75">
      <c r="A49" s="184" t="s">
        <v>151</v>
      </c>
      <c r="B49" s="175" t="s">
        <v>102</v>
      </c>
      <c r="C49" s="175" t="s">
        <v>103</v>
      </c>
      <c r="D49" s="203"/>
      <c r="E49" s="203"/>
      <c r="F49" s="203"/>
      <c r="G49" s="203"/>
      <c r="H49" s="203"/>
      <c r="I49" s="203"/>
      <c r="J49" s="203"/>
      <c r="K49" s="203"/>
    </row>
    <row r="50" spans="1:11" ht="10.5">
      <c r="A50" s="185" t="s">
        <v>8</v>
      </c>
      <c r="B50" s="171" t="s">
        <v>129</v>
      </c>
      <c r="C50" s="200" t="s">
        <v>115</v>
      </c>
      <c r="D50" s="205">
        <f aca="true" t="shared" si="3" ref="D50:K50">SUM(D51:D55)</f>
        <v>4314</v>
      </c>
      <c r="E50" s="205">
        <f t="shared" si="3"/>
        <v>0</v>
      </c>
      <c r="F50" s="203">
        <f t="shared" si="3"/>
        <v>0</v>
      </c>
      <c r="G50" s="205">
        <f t="shared" si="3"/>
        <v>4314</v>
      </c>
      <c r="H50" s="205">
        <f t="shared" si="3"/>
        <v>4314</v>
      </c>
      <c r="I50" s="205">
        <f t="shared" si="3"/>
        <v>0</v>
      </c>
      <c r="J50" s="203">
        <f t="shared" si="3"/>
        <v>0</v>
      </c>
      <c r="K50" s="205">
        <f t="shared" si="3"/>
        <v>4314</v>
      </c>
    </row>
    <row r="51" spans="1:11" ht="9.75">
      <c r="A51" s="184" t="s">
        <v>146</v>
      </c>
      <c r="B51" s="175" t="s">
        <v>105</v>
      </c>
      <c r="C51" s="175" t="s">
        <v>106</v>
      </c>
      <c r="D51" s="203"/>
      <c r="E51" s="203"/>
      <c r="F51" s="203"/>
      <c r="G51" s="203"/>
      <c r="H51" s="203"/>
      <c r="I51" s="203"/>
      <c r="J51" s="203"/>
      <c r="K51" s="203"/>
    </row>
    <row r="52" spans="1:11" ht="9.75">
      <c r="A52" s="184" t="s">
        <v>147</v>
      </c>
      <c r="B52" s="175" t="s">
        <v>107</v>
      </c>
      <c r="C52" s="175" t="s">
        <v>108</v>
      </c>
      <c r="D52" s="203">
        <v>4314</v>
      </c>
      <c r="E52" s="203"/>
      <c r="F52" s="203"/>
      <c r="G52" s="203">
        <f>SUM(D52:F52)</f>
        <v>4314</v>
      </c>
      <c r="H52" s="203">
        <v>4314</v>
      </c>
      <c r="I52" s="203"/>
      <c r="J52" s="203"/>
      <c r="K52" s="203">
        <f>SUM(H52:J52)</f>
        <v>4314</v>
      </c>
    </row>
    <row r="53" spans="1:11" ht="9.75">
      <c r="A53" s="184" t="s">
        <v>148</v>
      </c>
      <c r="B53" s="175" t="s">
        <v>109</v>
      </c>
      <c r="C53" s="175" t="s">
        <v>110</v>
      </c>
      <c r="D53" s="203"/>
      <c r="E53" s="203"/>
      <c r="F53" s="203"/>
      <c r="G53" s="203">
        <f>SUM(D53:F53)</f>
        <v>0</v>
      </c>
      <c r="H53" s="203"/>
      <c r="I53" s="203"/>
      <c r="J53" s="203"/>
      <c r="K53" s="203">
        <f>SUM(H53:J53)</f>
        <v>0</v>
      </c>
    </row>
    <row r="54" spans="1:11" ht="9.75">
      <c r="A54" s="184" t="s">
        <v>149</v>
      </c>
      <c r="B54" s="175" t="s">
        <v>111</v>
      </c>
      <c r="C54" s="175" t="s">
        <v>112</v>
      </c>
      <c r="D54" s="203"/>
      <c r="E54" s="203"/>
      <c r="F54" s="203"/>
      <c r="G54" s="203"/>
      <c r="H54" s="203"/>
      <c r="I54" s="203"/>
      <c r="J54" s="203"/>
      <c r="K54" s="203"/>
    </row>
    <row r="55" spans="1:11" ht="9.75">
      <c r="A55" s="184" t="s">
        <v>150</v>
      </c>
      <c r="B55" s="175" t="s">
        <v>113</v>
      </c>
      <c r="C55" s="175" t="s">
        <v>114</v>
      </c>
      <c r="D55" s="203"/>
      <c r="E55" s="203"/>
      <c r="F55" s="203"/>
      <c r="G55" s="203"/>
      <c r="H55" s="203"/>
      <c r="I55" s="203"/>
      <c r="J55" s="203"/>
      <c r="K55" s="203"/>
    </row>
    <row r="56" spans="1:11" ht="9.75">
      <c r="A56" s="185" t="s">
        <v>9</v>
      </c>
      <c r="B56" s="171" t="s">
        <v>348</v>
      </c>
      <c r="C56" s="171" t="s">
        <v>124</v>
      </c>
      <c r="D56" s="203"/>
      <c r="E56" s="203"/>
      <c r="F56" s="203"/>
      <c r="G56" s="203"/>
      <c r="H56" s="203"/>
      <c r="I56" s="203"/>
      <c r="J56" s="203"/>
      <c r="K56" s="203"/>
    </row>
    <row r="57" spans="1:11" ht="9.75">
      <c r="A57" s="184" t="s">
        <v>153</v>
      </c>
      <c r="B57" s="175" t="s">
        <v>116</v>
      </c>
      <c r="C57" s="175" t="s">
        <v>117</v>
      </c>
      <c r="D57" s="203"/>
      <c r="E57" s="203"/>
      <c r="F57" s="203"/>
      <c r="G57" s="203"/>
      <c r="H57" s="203"/>
      <c r="I57" s="203"/>
      <c r="J57" s="203"/>
      <c r="K57" s="203"/>
    </row>
    <row r="58" spans="1:11" ht="9.75">
      <c r="A58" s="184" t="s">
        <v>154</v>
      </c>
      <c r="B58" s="175" t="s">
        <v>118</v>
      </c>
      <c r="C58" s="175" t="s">
        <v>119</v>
      </c>
      <c r="D58" s="203"/>
      <c r="E58" s="203"/>
      <c r="F58" s="203"/>
      <c r="G58" s="203"/>
      <c r="H58" s="203"/>
      <c r="I58" s="203"/>
      <c r="J58" s="203"/>
      <c r="K58" s="203"/>
    </row>
    <row r="59" spans="1:11" ht="9.75">
      <c r="A59" s="184" t="s">
        <v>155</v>
      </c>
      <c r="B59" s="175" t="s">
        <v>120</v>
      </c>
      <c r="C59" s="175" t="s">
        <v>121</v>
      </c>
      <c r="D59" s="203"/>
      <c r="E59" s="203"/>
      <c r="F59" s="203"/>
      <c r="G59" s="203"/>
      <c r="H59" s="203"/>
      <c r="I59" s="203"/>
      <c r="J59" s="203"/>
      <c r="K59" s="203"/>
    </row>
    <row r="60" spans="1:11" ht="9.75">
      <c r="A60" s="184" t="s">
        <v>156</v>
      </c>
      <c r="B60" s="175" t="s">
        <v>122</v>
      </c>
      <c r="C60" s="175" t="s">
        <v>123</v>
      </c>
      <c r="D60" s="203"/>
      <c r="E60" s="203"/>
      <c r="F60" s="203"/>
      <c r="G60" s="203"/>
      <c r="H60" s="203"/>
      <c r="I60" s="203"/>
      <c r="J60" s="203"/>
      <c r="K60" s="203"/>
    </row>
    <row r="61" spans="1:11" ht="9.75">
      <c r="A61" s="185" t="s">
        <v>10</v>
      </c>
      <c r="B61" s="171" t="s">
        <v>130</v>
      </c>
      <c r="C61" s="171" t="s">
        <v>125</v>
      </c>
      <c r="D61" s="204">
        <f aca="true" t="shared" si="4" ref="D61:K61">D41+D45+D50+D56</f>
        <v>4314</v>
      </c>
      <c r="E61" s="204">
        <f t="shared" si="4"/>
        <v>0</v>
      </c>
      <c r="F61" s="204">
        <f t="shared" si="4"/>
        <v>0</v>
      </c>
      <c r="G61" s="204">
        <f t="shared" si="4"/>
        <v>4314</v>
      </c>
      <c r="H61" s="204">
        <f t="shared" si="4"/>
        <v>4314</v>
      </c>
      <c r="I61" s="204">
        <f t="shared" si="4"/>
        <v>0</v>
      </c>
      <c r="J61" s="204">
        <f t="shared" si="4"/>
        <v>0</v>
      </c>
      <c r="K61" s="204">
        <f t="shared" si="4"/>
        <v>4314</v>
      </c>
    </row>
    <row r="62" spans="1:11" ht="11.25" customHeight="1">
      <c r="A62" s="171" t="s">
        <v>11</v>
      </c>
      <c r="B62" s="171" t="s">
        <v>167</v>
      </c>
      <c r="C62" s="171"/>
      <c r="D62" s="204">
        <f aca="true" t="shared" si="5" ref="D62:K62">D40+D61</f>
        <v>293249</v>
      </c>
      <c r="E62" s="204">
        <f t="shared" si="5"/>
        <v>0</v>
      </c>
      <c r="F62" s="204">
        <f t="shared" si="5"/>
        <v>41636</v>
      </c>
      <c r="G62" s="204">
        <f t="shared" si="5"/>
        <v>334885</v>
      </c>
      <c r="H62" s="204">
        <f t="shared" si="5"/>
        <v>388374</v>
      </c>
      <c r="I62" s="204">
        <f t="shared" si="5"/>
        <v>0</v>
      </c>
      <c r="J62" s="204">
        <f t="shared" si="5"/>
        <v>43559</v>
      </c>
      <c r="K62" s="204">
        <f t="shared" si="5"/>
        <v>431933</v>
      </c>
    </row>
    <row r="64" spans="1:11" ht="9.75">
      <c r="A64" s="241" t="s">
        <v>328</v>
      </c>
      <c r="B64" s="241"/>
      <c r="C64" s="241"/>
      <c r="D64" s="187">
        <v>17</v>
      </c>
      <c r="E64" s="175"/>
      <c r="F64" s="187">
        <v>9</v>
      </c>
      <c r="G64" s="175">
        <v>26</v>
      </c>
      <c r="H64" s="187">
        <v>17</v>
      </c>
      <c r="I64" s="175"/>
      <c r="J64" s="187">
        <v>9</v>
      </c>
      <c r="K64" s="175">
        <v>26</v>
      </c>
    </row>
    <row r="65" spans="1:11" ht="9.75">
      <c r="A65" s="241" t="s">
        <v>329</v>
      </c>
      <c r="B65" s="241"/>
      <c r="C65" s="241"/>
      <c r="D65" s="187">
        <v>17</v>
      </c>
      <c r="E65" s="175"/>
      <c r="F65" s="187">
        <v>0</v>
      </c>
      <c r="G65" s="175">
        <v>17</v>
      </c>
      <c r="H65" s="187">
        <v>61</v>
      </c>
      <c r="I65" s="175"/>
      <c r="J65" s="187">
        <v>0</v>
      </c>
      <c r="K65" s="175">
        <v>61</v>
      </c>
    </row>
  </sheetData>
  <sheetProtection/>
  <mergeCells count="20">
    <mergeCell ref="A1:K1"/>
    <mergeCell ref="A2:K2"/>
    <mergeCell ref="A3:K3"/>
    <mergeCell ref="A4:K4"/>
    <mergeCell ref="A5:K5"/>
    <mergeCell ref="D7:D8"/>
    <mergeCell ref="E7:E8"/>
    <mergeCell ref="F7:F8"/>
    <mergeCell ref="G7:G8"/>
    <mergeCell ref="H6:K6"/>
    <mergeCell ref="H7:H8"/>
    <mergeCell ref="I7:I8"/>
    <mergeCell ref="J7:J8"/>
    <mergeCell ref="K7:K8"/>
    <mergeCell ref="A64:C64"/>
    <mergeCell ref="A65:C65"/>
    <mergeCell ref="A6:A8"/>
    <mergeCell ref="B6:B8"/>
    <mergeCell ref="C6:C8"/>
    <mergeCell ref="D6:G6"/>
  </mergeCells>
  <printOptions/>
  <pageMargins left="0.5118110236220472" right="0.31496062992125984" top="0.3937007874015748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B37">
      <selection activeCell="M13" sqref="M13"/>
    </sheetView>
  </sheetViews>
  <sheetFormatPr defaultColWidth="9.140625" defaultRowHeight="12.75"/>
  <cols>
    <col min="1" max="1" width="4.57421875" style="188" customWidth="1"/>
    <col min="2" max="2" width="45.140625" style="188" customWidth="1"/>
    <col min="3" max="3" width="4.7109375" style="188" customWidth="1"/>
    <col min="4" max="4" width="8.7109375" style="188" customWidth="1"/>
    <col min="5" max="5" width="9.421875" style="188" customWidth="1"/>
    <col min="6" max="7" width="8.140625" style="188" customWidth="1"/>
    <col min="8" max="16384" width="9.140625" style="188" customWidth="1"/>
  </cols>
  <sheetData>
    <row r="1" spans="1:11" ht="9.75">
      <c r="A1" s="274" t="s">
        <v>485</v>
      </c>
      <c r="B1" s="274"/>
      <c r="C1" s="274"/>
      <c r="D1" s="274"/>
      <c r="E1" s="274"/>
      <c r="F1" s="274"/>
      <c r="G1" s="275"/>
      <c r="H1" s="275"/>
      <c r="I1" s="275"/>
      <c r="J1" s="275"/>
      <c r="K1" s="275"/>
    </row>
    <row r="2" spans="1:11" ht="9.75">
      <c r="A2" s="274" t="s">
        <v>448</v>
      </c>
      <c r="B2" s="274"/>
      <c r="C2" s="274"/>
      <c r="D2" s="274"/>
      <c r="E2" s="274"/>
      <c r="F2" s="274"/>
      <c r="G2" s="275"/>
      <c r="H2" s="275"/>
      <c r="I2" s="275"/>
      <c r="J2" s="275"/>
      <c r="K2" s="275"/>
    </row>
    <row r="3" spans="1:11" ht="9.75">
      <c r="A3" s="276" t="s">
        <v>407</v>
      </c>
      <c r="B3" s="276"/>
      <c r="C3" s="276"/>
      <c r="D3" s="276"/>
      <c r="E3" s="276"/>
      <c r="F3" s="276"/>
      <c r="G3" s="277"/>
      <c r="H3" s="275"/>
      <c r="I3" s="275"/>
      <c r="J3" s="275"/>
      <c r="K3" s="275"/>
    </row>
    <row r="4" spans="1:11" ht="9.75">
      <c r="A4" s="278" t="s">
        <v>446</v>
      </c>
      <c r="B4" s="278"/>
      <c r="C4" s="278"/>
      <c r="D4" s="278"/>
      <c r="E4" s="278"/>
      <c r="F4" s="278"/>
      <c r="G4" s="279"/>
      <c r="H4" s="275"/>
      <c r="I4" s="275"/>
      <c r="J4" s="275"/>
      <c r="K4" s="275"/>
    </row>
    <row r="5" spans="1:11" ht="9.75">
      <c r="A5" s="280" t="s">
        <v>1</v>
      </c>
      <c r="B5" s="280"/>
      <c r="C5" s="280"/>
      <c r="D5" s="280"/>
      <c r="E5" s="280"/>
      <c r="F5" s="280"/>
      <c r="G5" s="280"/>
      <c r="H5" s="281"/>
      <c r="I5" s="281"/>
      <c r="J5" s="281"/>
      <c r="K5" s="281"/>
    </row>
    <row r="6" spans="1:11" ht="16.5" customHeight="1">
      <c r="A6" s="269" t="s">
        <v>23</v>
      </c>
      <c r="B6" s="269" t="s">
        <v>24</v>
      </c>
      <c r="C6" s="269" t="s">
        <v>25</v>
      </c>
      <c r="D6" s="270" t="s">
        <v>414</v>
      </c>
      <c r="E6" s="270"/>
      <c r="F6" s="270"/>
      <c r="G6" s="270"/>
      <c r="H6" s="282" t="s">
        <v>439</v>
      </c>
      <c r="I6" s="282"/>
      <c r="J6" s="282"/>
      <c r="K6" s="282"/>
    </row>
    <row r="7" spans="1:11" ht="13.5" customHeight="1">
      <c r="A7" s="268"/>
      <c r="B7" s="268"/>
      <c r="C7" s="268"/>
      <c r="D7" s="271" t="s">
        <v>350</v>
      </c>
      <c r="E7" s="271" t="s">
        <v>351</v>
      </c>
      <c r="F7" s="271" t="s">
        <v>352</v>
      </c>
      <c r="G7" s="271" t="s">
        <v>334</v>
      </c>
      <c r="H7" s="272" t="s">
        <v>350</v>
      </c>
      <c r="I7" s="272" t="s">
        <v>351</v>
      </c>
      <c r="J7" s="272" t="s">
        <v>352</v>
      </c>
      <c r="K7" s="272" t="s">
        <v>334</v>
      </c>
    </row>
    <row r="8" spans="1:11" ht="11.25" customHeight="1">
      <c r="A8" s="268"/>
      <c r="B8" s="268"/>
      <c r="C8" s="268"/>
      <c r="D8" s="268"/>
      <c r="E8" s="268"/>
      <c r="F8" s="268"/>
      <c r="G8" s="268"/>
      <c r="H8" s="273"/>
      <c r="I8" s="273"/>
      <c r="J8" s="273"/>
      <c r="K8" s="273"/>
    </row>
    <row r="9" spans="1:11" ht="11.25" customHeight="1">
      <c r="A9" s="189" t="s">
        <v>2</v>
      </c>
      <c r="B9" s="192" t="s">
        <v>77</v>
      </c>
      <c r="C9" s="189"/>
      <c r="D9" s="191">
        <f aca="true" t="shared" si="0" ref="D9:K9">SUM(D10:D14)</f>
        <v>175107</v>
      </c>
      <c r="E9" s="191">
        <f t="shared" si="0"/>
        <v>0</v>
      </c>
      <c r="F9" s="191">
        <f t="shared" si="0"/>
        <v>0</v>
      </c>
      <c r="G9" s="191">
        <f t="shared" si="0"/>
        <v>175107</v>
      </c>
      <c r="H9" s="191">
        <f t="shared" si="0"/>
        <v>257783</v>
      </c>
      <c r="I9" s="191">
        <f t="shared" si="0"/>
        <v>0</v>
      </c>
      <c r="J9" s="191">
        <f t="shared" si="0"/>
        <v>0</v>
      </c>
      <c r="K9" s="191">
        <f t="shared" si="0"/>
        <v>257783</v>
      </c>
    </row>
    <row r="10" spans="1:11" ht="11.25" customHeight="1">
      <c r="A10" s="193" t="s">
        <v>81</v>
      </c>
      <c r="B10" s="194" t="s">
        <v>73</v>
      </c>
      <c r="C10" s="194" t="s">
        <v>26</v>
      </c>
      <c r="D10" s="191">
        <v>45040</v>
      </c>
      <c r="E10" s="191"/>
      <c r="F10" s="191"/>
      <c r="G10" s="191">
        <v>45040</v>
      </c>
      <c r="H10" s="191">
        <v>90517</v>
      </c>
      <c r="I10" s="191"/>
      <c r="J10" s="191"/>
      <c r="K10" s="191">
        <f>SUM(H10:J10)</f>
        <v>90517</v>
      </c>
    </row>
    <row r="11" spans="1:11" ht="13.5" customHeight="1">
      <c r="A11" s="193" t="s">
        <v>82</v>
      </c>
      <c r="B11" s="195" t="s">
        <v>27</v>
      </c>
      <c r="C11" s="194" t="s">
        <v>28</v>
      </c>
      <c r="D11" s="194">
        <v>7846</v>
      </c>
      <c r="E11" s="194"/>
      <c r="F11" s="194"/>
      <c r="G11" s="194">
        <f>SUM(D11:F11)</f>
        <v>7846</v>
      </c>
      <c r="H11" s="194">
        <v>12920</v>
      </c>
      <c r="I11" s="194"/>
      <c r="J11" s="194"/>
      <c r="K11" s="191">
        <f>SUM(H11:J11)</f>
        <v>12920</v>
      </c>
    </row>
    <row r="12" spans="1:11" ht="9.75">
      <c r="A12" s="193" t="s">
        <v>309</v>
      </c>
      <c r="B12" s="194" t="s">
        <v>74</v>
      </c>
      <c r="C12" s="194" t="s">
        <v>29</v>
      </c>
      <c r="D12" s="194">
        <v>102759</v>
      </c>
      <c r="E12" s="194"/>
      <c r="F12" s="194"/>
      <c r="G12" s="194">
        <f>SUM(D12:F12)</f>
        <v>102759</v>
      </c>
      <c r="H12" s="194">
        <v>118143</v>
      </c>
      <c r="I12" s="194"/>
      <c r="J12" s="194"/>
      <c r="K12" s="191">
        <f>SUM(H12:J12)</f>
        <v>118143</v>
      </c>
    </row>
    <row r="13" spans="1:11" ht="9.75">
      <c r="A13" s="193" t="s">
        <v>83</v>
      </c>
      <c r="B13" s="194" t="s">
        <v>75</v>
      </c>
      <c r="C13" s="194" t="s">
        <v>30</v>
      </c>
      <c r="D13" s="194">
        <v>11084</v>
      </c>
      <c r="E13" s="194"/>
      <c r="F13" s="194"/>
      <c r="G13" s="194">
        <v>11084</v>
      </c>
      <c r="H13" s="194">
        <v>16677</v>
      </c>
      <c r="I13" s="194"/>
      <c r="J13" s="194"/>
      <c r="K13" s="191">
        <f>SUM(H13:J13)</f>
        <v>16677</v>
      </c>
    </row>
    <row r="14" spans="1:11" ht="9.75">
      <c r="A14" s="193" t="s">
        <v>84</v>
      </c>
      <c r="B14" s="194" t="s">
        <v>76</v>
      </c>
      <c r="C14" s="194" t="s">
        <v>52</v>
      </c>
      <c r="D14" s="194">
        <f>SUM(D15:D24)</f>
        <v>8378</v>
      </c>
      <c r="E14" s="194"/>
      <c r="F14" s="194"/>
      <c r="G14" s="194">
        <f>SUM(D14:F14)</f>
        <v>8378</v>
      </c>
      <c r="H14" s="194">
        <f>SUM(H15:H24)</f>
        <v>19526</v>
      </c>
      <c r="I14" s="194"/>
      <c r="J14" s="194"/>
      <c r="K14" s="194">
        <f>SUM(H14:J14)</f>
        <v>19526</v>
      </c>
    </row>
    <row r="15" spans="1:11" ht="11.25" customHeight="1">
      <c r="A15" s="196" t="s">
        <v>157</v>
      </c>
      <c r="B15" s="194" t="s">
        <v>31</v>
      </c>
      <c r="C15" s="194" t="s">
        <v>32</v>
      </c>
      <c r="D15" s="194">
        <v>64</v>
      </c>
      <c r="E15" s="194"/>
      <c r="F15" s="194"/>
      <c r="G15" s="194">
        <f>SUM(D15:F15)</f>
        <v>64</v>
      </c>
      <c r="H15" s="194">
        <v>233</v>
      </c>
      <c r="I15" s="194"/>
      <c r="J15" s="194"/>
      <c r="K15" s="194">
        <f>SUM(H15:J15)</f>
        <v>233</v>
      </c>
    </row>
    <row r="16" spans="1:11" ht="22.5" customHeight="1">
      <c r="A16" s="196" t="s">
        <v>158</v>
      </c>
      <c r="B16" s="195" t="s">
        <v>33</v>
      </c>
      <c r="C16" s="194" t="s">
        <v>34</v>
      </c>
      <c r="D16" s="194"/>
      <c r="E16" s="194"/>
      <c r="F16" s="194"/>
      <c r="G16" s="194"/>
      <c r="H16" s="194"/>
      <c r="I16" s="194"/>
      <c r="J16" s="194"/>
      <c r="K16" s="194"/>
    </row>
    <row r="17" spans="1:11" ht="23.25" customHeight="1">
      <c r="A17" s="196" t="s">
        <v>159</v>
      </c>
      <c r="B17" s="195" t="s">
        <v>35</v>
      </c>
      <c r="C17" s="194" t="s">
        <v>36</v>
      </c>
      <c r="D17" s="194"/>
      <c r="E17" s="194"/>
      <c r="F17" s="194"/>
      <c r="G17" s="194"/>
      <c r="H17" s="194"/>
      <c r="I17" s="194"/>
      <c r="J17" s="194"/>
      <c r="K17" s="194"/>
    </row>
    <row r="18" spans="1:11" ht="20.25">
      <c r="A18" s="196" t="s">
        <v>160</v>
      </c>
      <c r="B18" s="195" t="s">
        <v>37</v>
      </c>
      <c r="C18" s="194" t="s">
        <v>38</v>
      </c>
      <c r="D18" s="194"/>
      <c r="E18" s="194"/>
      <c r="F18" s="194"/>
      <c r="G18" s="194"/>
      <c r="H18" s="194"/>
      <c r="I18" s="194"/>
      <c r="J18" s="194"/>
      <c r="K18" s="194"/>
    </row>
    <row r="19" spans="1:11" ht="9.75">
      <c r="A19" s="196" t="s">
        <v>161</v>
      </c>
      <c r="B19" s="195" t="s">
        <v>39</v>
      </c>
      <c r="C19" s="194" t="s">
        <v>40</v>
      </c>
      <c r="D19" s="194">
        <v>5846</v>
      </c>
      <c r="E19" s="194"/>
      <c r="F19" s="194"/>
      <c r="G19" s="194">
        <f>SUM(D19:F19)</f>
        <v>5846</v>
      </c>
      <c r="H19" s="194">
        <v>5906</v>
      </c>
      <c r="I19" s="194"/>
      <c r="J19" s="194"/>
      <c r="K19" s="194">
        <f>SUM(H19:J19)</f>
        <v>5906</v>
      </c>
    </row>
    <row r="20" spans="1:11" ht="20.25">
      <c r="A20" s="196" t="s">
        <v>162</v>
      </c>
      <c r="B20" s="195" t="s">
        <v>41</v>
      </c>
      <c r="C20" s="194" t="s">
        <v>42</v>
      </c>
      <c r="D20" s="194"/>
      <c r="E20" s="194"/>
      <c r="F20" s="194"/>
      <c r="G20" s="194"/>
      <c r="H20" s="194"/>
      <c r="I20" s="194"/>
      <c r="J20" s="194"/>
      <c r="K20" s="194"/>
    </row>
    <row r="21" spans="1:11" ht="20.25">
      <c r="A21" s="196" t="s">
        <v>163</v>
      </c>
      <c r="B21" s="195" t="s">
        <v>43</v>
      </c>
      <c r="C21" s="194" t="s">
        <v>44</v>
      </c>
      <c r="D21" s="194">
        <v>912</v>
      </c>
      <c r="E21" s="194"/>
      <c r="F21" s="194"/>
      <c r="G21" s="194">
        <v>912</v>
      </c>
      <c r="H21" s="194">
        <v>912</v>
      </c>
      <c r="I21" s="194"/>
      <c r="J21" s="194"/>
      <c r="K21" s="194">
        <v>912</v>
      </c>
    </row>
    <row r="22" spans="1:11" ht="9.75">
      <c r="A22" s="196" t="s">
        <v>164</v>
      </c>
      <c r="B22" s="194" t="s">
        <v>45</v>
      </c>
      <c r="C22" s="194" t="s">
        <v>46</v>
      </c>
      <c r="D22" s="194"/>
      <c r="E22" s="194"/>
      <c r="F22" s="194"/>
      <c r="G22" s="194"/>
      <c r="H22" s="194"/>
      <c r="I22" s="194"/>
      <c r="J22" s="194"/>
      <c r="K22" s="194"/>
    </row>
    <row r="23" spans="1:11" ht="9.75">
      <c r="A23" s="196" t="s">
        <v>165</v>
      </c>
      <c r="B23" s="194" t="s">
        <v>47</v>
      </c>
      <c r="C23" s="194" t="s">
        <v>48</v>
      </c>
      <c r="D23" s="194"/>
      <c r="E23" s="194"/>
      <c r="F23" s="194"/>
      <c r="G23" s="194"/>
      <c r="H23" s="194"/>
      <c r="I23" s="194"/>
      <c r="J23" s="194"/>
      <c r="K23" s="194"/>
    </row>
    <row r="24" spans="1:11" ht="9.75">
      <c r="A24" s="196" t="s">
        <v>166</v>
      </c>
      <c r="B24" s="195" t="s">
        <v>49</v>
      </c>
      <c r="C24" s="194" t="s">
        <v>51</v>
      </c>
      <c r="D24" s="194">
        <v>1556</v>
      </c>
      <c r="E24" s="194"/>
      <c r="F24" s="194"/>
      <c r="G24" s="194">
        <f>SUM(D24:F24)</f>
        <v>1556</v>
      </c>
      <c r="H24" s="194">
        <v>12475</v>
      </c>
      <c r="I24" s="194"/>
      <c r="J24" s="194"/>
      <c r="K24" s="194">
        <f>SUM(H24:J24)</f>
        <v>12475</v>
      </c>
    </row>
    <row r="25" spans="1:11" ht="9.75">
      <c r="A25" s="197" t="s">
        <v>3</v>
      </c>
      <c r="B25" s="198" t="s">
        <v>78</v>
      </c>
      <c r="C25" s="198"/>
      <c r="D25" s="198">
        <f aca="true" t="shared" si="1" ref="D25:K25">D26+D27+D28</f>
        <v>30580</v>
      </c>
      <c r="E25" s="198">
        <f t="shared" si="1"/>
        <v>0</v>
      </c>
      <c r="F25" s="198">
        <f t="shared" si="1"/>
        <v>0</v>
      </c>
      <c r="G25" s="198">
        <f t="shared" si="1"/>
        <v>30580</v>
      </c>
      <c r="H25" s="198">
        <f t="shared" si="1"/>
        <v>36467</v>
      </c>
      <c r="I25" s="198">
        <f t="shared" si="1"/>
        <v>0</v>
      </c>
      <c r="J25" s="198">
        <f t="shared" si="1"/>
        <v>0</v>
      </c>
      <c r="K25" s="198">
        <f t="shared" si="1"/>
        <v>36467</v>
      </c>
    </row>
    <row r="26" spans="1:11" ht="9.75">
      <c r="A26" s="196" t="s">
        <v>85</v>
      </c>
      <c r="B26" s="194" t="s">
        <v>79</v>
      </c>
      <c r="C26" s="194" t="s">
        <v>53</v>
      </c>
      <c r="D26" s="194">
        <v>9309</v>
      </c>
      <c r="E26" s="194"/>
      <c r="F26" s="194"/>
      <c r="G26" s="194">
        <f>SUM(D26:F26)</f>
        <v>9309</v>
      </c>
      <c r="H26" s="194">
        <v>15196</v>
      </c>
      <c r="I26" s="194"/>
      <c r="J26" s="194"/>
      <c r="K26" s="194">
        <f>SUM(H26:J26)</f>
        <v>15196</v>
      </c>
    </row>
    <row r="27" spans="1:11" ht="9.75">
      <c r="A27" s="196" t="s">
        <v>86</v>
      </c>
      <c r="B27" s="194" t="s">
        <v>80</v>
      </c>
      <c r="C27" s="194" t="s">
        <v>54</v>
      </c>
      <c r="D27" s="194">
        <v>21271</v>
      </c>
      <c r="E27" s="194"/>
      <c r="F27" s="194"/>
      <c r="G27" s="194">
        <f>SUM(D27:F27)</f>
        <v>21271</v>
      </c>
      <c r="H27" s="194">
        <v>21271</v>
      </c>
      <c r="I27" s="194"/>
      <c r="J27" s="194"/>
      <c r="K27" s="194">
        <f>SUM(H27:J27)</f>
        <v>21271</v>
      </c>
    </row>
    <row r="28" spans="1:11" ht="9.75">
      <c r="A28" s="196" t="s">
        <v>88</v>
      </c>
      <c r="B28" s="195" t="s">
        <v>87</v>
      </c>
      <c r="C28" s="194" t="s">
        <v>71</v>
      </c>
      <c r="D28" s="194"/>
      <c r="E28" s="194">
        <f>SUM(E29:E36)</f>
        <v>0</v>
      </c>
      <c r="F28" s="194">
        <f>SUM(F29:F36)</f>
        <v>0</v>
      </c>
      <c r="G28" s="194">
        <f>SUM(D28:F28)</f>
        <v>0</v>
      </c>
      <c r="H28" s="194"/>
      <c r="I28" s="194">
        <f>SUM(I29:I36)</f>
        <v>0</v>
      </c>
      <c r="J28" s="194">
        <f>SUM(J29:J36)</f>
        <v>0</v>
      </c>
      <c r="K28" s="194">
        <f>SUM(H28:J28)</f>
        <v>0</v>
      </c>
    </row>
    <row r="29" spans="1:11" ht="22.5" customHeight="1">
      <c r="A29" s="196" t="s">
        <v>131</v>
      </c>
      <c r="B29" s="195" t="s">
        <v>55</v>
      </c>
      <c r="C29" s="194" t="s">
        <v>56</v>
      </c>
      <c r="D29" s="194"/>
      <c r="E29" s="194"/>
      <c r="F29" s="194"/>
      <c r="G29" s="194"/>
      <c r="H29" s="194"/>
      <c r="I29" s="194"/>
      <c r="J29" s="194"/>
      <c r="K29" s="194"/>
    </row>
    <row r="30" spans="1:11" ht="24.75" customHeight="1">
      <c r="A30" s="196" t="s">
        <v>132</v>
      </c>
      <c r="B30" s="195" t="s">
        <v>57</v>
      </c>
      <c r="C30" s="194" t="s">
        <v>58</v>
      </c>
      <c r="D30" s="194"/>
      <c r="E30" s="194"/>
      <c r="F30" s="194"/>
      <c r="G30" s="194"/>
      <c r="H30" s="194"/>
      <c r="I30" s="194"/>
      <c r="J30" s="194"/>
      <c r="K30" s="194"/>
    </row>
    <row r="31" spans="1:11" ht="20.25">
      <c r="A31" s="196" t="s">
        <v>133</v>
      </c>
      <c r="B31" s="195" t="s">
        <v>59</v>
      </c>
      <c r="C31" s="194" t="s">
        <v>60</v>
      </c>
      <c r="D31" s="194"/>
      <c r="E31" s="194"/>
      <c r="F31" s="194"/>
      <c r="G31" s="194"/>
      <c r="H31" s="194"/>
      <c r="I31" s="194"/>
      <c r="J31" s="194"/>
      <c r="K31" s="194"/>
    </row>
    <row r="32" spans="1:11" ht="9.75">
      <c r="A32" s="196" t="s">
        <v>134</v>
      </c>
      <c r="B32" s="195" t="s">
        <v>61</v>
      </c>
      <c r="C32" s="194" t="s">
        <v>62</v>
      </c>
      <c r="D32" s="194"/>
      <c r="E32" s="194"/>
      <c r="F32" s="194"/>
      <c r="G32" s="194">
        <f>SUM(D32:F32)</f>
        <v>0</v>
      </c>
      <c r="H32" s="194"/>
      <c r="I32" s="194"/>
      <c r="J32" s="194"/>
      <c r="K32" s="194">
        <f>SUM(H32:J32)</f>
        <v>0</v>
      </c>
    </row>
    <row r="33" spans="1:11" ht="20.25">
      <c r="A33" s="196" t="s">
        <v>135</v>
      </c>
      <c r="B33" s="195" t="s">
        <v>63</v>
      </c>
      <c r="C33" s="194" t="s">
        <v>64</v>
      </c>
      <c r="D33" s="194"/>
      <c r="E33" s="194"/>
      <c r="F33" s="194"/>
      <c r="G33" s="194"/>
      <c r="H33" s="194"/>
      <c r="I33" s="194"/>
      <c r="J33" s="194"/>
      <c r="K33" s="194"/>
    </row>
    <row r="34" spans="1:11" ht="20.25">
      <c r="A34" s="196" t="s">
        <v>136</v>
      </c>
      <c r="B34" s="195" t="s">
        <v>65</v>
      </c>
      <c r="C34" s="194" t="s">
        <v>66</v>
      </c>
      <c r="D34" s="194"/>
      <c r="E34" s="194"/>
      <c r="F34" s="194"/>
      <c r="G34" s="194"/>
      <c r="H34" s="194"/>
      <c r="I34" s="194"/>
      <c r="J34" s="194"/>
      <c r="K34" s="194"/>
    </row>
    <row r="35" spans="1:11" ht="16.5" customHeight="1">
      <c r="A35" s="196" t="s">
        <v>137</v>
      </c>
      <c r="B35" s="194" t="s">
        <v>67</v>
      </c>
      <c r="C35" s="194" t="s">
        <v>68</v>
      </c>
      <c r="D35" s="194"/>
      <c r="E35" s="194"/>
      <c r="F35" s="194"/>
      <c r="G35" s="194"/>
      <c r="H35" s="194"/>
      <c r="I35" s="194"/>
      <c r="J35" s="194"/>
      <c r="K35" s="194"/>
    </row>
    <row r="36" spans="1:11" ht="9.75">
      <c r="A36" s="196" t="s">
        <v>152</v>
      </c>
      <c r="B36" s="195" t="s">
        <v>69</v>
      </c>
      <c r="C36" s="194" t="s">
        <v>70</v>
      </c>
      <c r="D36" s="194">
        <v>0</v>
      </c>
      <c r="E36" s="194"/>
      <c r="F36" s="194"/>
      <c r="G36" s="194">
        <f>SUM(D36:F36)</f>
        <v>0</v>
      </c>
      <c r="H36" s="194">
        <v>0</v>
      </c>
      <c r="I36" s="194"/>
      <c r="J36" s="194"/>
      <c r="K36" s="194">
        <f>SUM(H36:J36)</f>
        <v>0</v>
      </c>
    </row>
    <row r="37" spans="1:11" ht="9.75">
      <c r="A37" s="197" t="s">
        <v>4</v>
      </c>
      <c r="B37" s="198" t="s">
        <v>89</v>
      </c>
      <c r="C37" s="194" t="s">
        <v>441</v>
      </c>
      <c r="D37" s="198">
        <f aca="true" t="shared" si="2" ref="D37:K37">SUM(D38:D39)</f>
        <v>36726</v>
      </c>
      <c r="E37" s="198">
        <f t="shared" si="2"/>
        <v>0</v>
      </c>
      <c r="F37" s="198">
        <f t="shared" si="2"/>
        <v>0</v>
      </c>
      <c r="G37" s="198">
        <f t="shared" si="2"/>
        <v>36726</v>
      </c>
      <c r="H37" s="198">
        <f t="shared" si="2"/>
        <v>41854</v>
      </c>
      <c r="I37" s="198">
        <f t="shared" si="2"/>
        <v>0</v>
      </c>
      <c r="J37" s="198">
        <f t="shared" si="2"/>
        <v>0</v>
      </c>
      <c r="K37" s="198">
        <f t="shared" si="2"/>
        <v>41854</v>
      </c>
    </row>
    <row r="38" spans="1:11" ht="9.75">
      <c r="A38" s="196" t="s">
        <v>138</v>
      </c>
      <c r="B38" s="194" t="s">
        <v>389</v>
      </c>
      <c r="C38" s="194"/>
      <c r="D38" s="194">
        <v>36726</v>
      </c>
      <c r="E38" s="194"/>
      <c r="F38" s="194"/>
      <c r="G38" s="194">
        <f>SUM(D38:F38)</f>
        <v>36726</v>
      </c>
      <c r="H38" s="194">
        <v>41854</v>
      </c>
      <c r="I38" s="194"/>
      <c r="J38" s="194"/>
      <c r="K38" s="194">
        <f>SUM(H38:J38)</f>
        <v>41854</v>
      </c>
    </row>
    <row r="39" spans="1:11" ht="9.75">
      <c r="A39" s="196" t="s">
        <v>139</v>
      </c>
      <c r="B39" s="194" t="s">
        <v>390</v>
      </c>
      <c r="C39" s="194"/>
      <c r="D39" s="194"/>
      <c r="E39" s="194"/>
      <c r="F39" s="194"/>
      <c r="G39" s="194"/>
      <c r="H39" s="194"/>
      <c r="I39" s="194"/>
      <c r="J39" s="194"/>
      <c r="K39" s="194"/>
    </row>
    <row r="40" spans="1:11" ht="9.75">
      <c r="A40" s="197" t="s">
        <v>5</v>
      </c>
      <c r="B40" s="199" t="s">
        <v>126</v>
      </c>
      <c r="C40" s="198" t="s">
        <v>72</v>
      </c>
      <c r="D40" s="198">
        <f aca="true" t="shared" si="3" ref="D40:K40">D9+D25+D37</f>
        <v>242413</v>
      </c>
      <c r="E40" s="198">
        <f t="shared" si="3"/>
        <v>0</v>
      </c>
      <c r="F40" s="198">
        <f t="shared" si="3"/>
        <v>0</v>
      </c>
      <c r="G40" s="198">
        <f t="shared" si="3"/>
        <v>242413</v>
      </c>
      <c r="H40" s="198">
        <f t="shared" si="3"/>
        <v>336104</v>
      </c>
      <c r="I40" s="198">
        <f t="shared" si="3"/>
        <v>0</v>
      </c>
      <c r="J40" s="198">
        <f t="shared" si="3"/>
        <v>0</v>
      </c>
      <c r="K40" s="198">
        <f t="shared" si="3"/>
        <v>336104</v>
      </c>
    </row>
    <row r="41" spans="1:11" ht="9.75">
      <c r="A41" s="197" t="s">
        <v>6</v>
      </c>
      <c r="B41" s="198" t="s">
        <v>128</v>
      </c>
      <c r="C41" s="198" t="s">
        <v>95</v>
      </c>
      <c r="D41" s="194"/>
      <c r="E41" s="194"/>
      <c r="F41" s="194"/>
      <c r="G41" s="194"/>
      <c r="H41" s="194"/>
      <c r="I41" s="194"/>
      <c r="J41" s="194"/>
      <c r="K41" s="194"/>
    </row>
    <row r="42" spans="1:11" ht="9.75">
      <c r="A42" s="196" t="s">
        <v>140</v>
      </c>
      <c r="B42" s="194" t="s">
        <v>90</v>
      </c>
      <c r="C42" s="194" t="s">
        <v>0</v>
      </c>
      <c r="D42" s="194"/>
      <c r="E42" s="194"/>
      <c r="F42" s="194"/>
      <c r="G42" s="194"/>
      <c r="H42" s="194"/>
      <c r="I42" s="194"/>
      <c r="J42" s="194"/>
      <c r="K42" s="194"/>
    </row>
    <row r="43" spans="1:11" ht="9.75">
      <c r="A43" s="196" t="s">
        <v>141</v>
      </c>
      <c r="B43" s="194" t="s">
        <v>91</v>
      </c>
      <c r="C43" s="194" t="s">
        <v>92</v>
      </c>
      <c r="D43" s="194"/>
      <c r="E43" s="194"/>
      <c r="F43" s="194"/>
      <c r="G43" s="194"/>
      <c r="H43" s="194"/>
      <c r="I43" s="194"/>
      <c r="J43" s="194"/>
      <c r="K43" s="194"/>
    </row>
    <row r="44" spans="1:11" ht="9.75">
      <c r="A44" s="196" t="s">
        <v>142</v>
      </c>
      <c r="B44" s="194" t="s">
        <v>93</v>
      </c>
      <c r="C44" s="194" t="s">
        <v>94</v>
      </c>
      <c r="D44" s="194"/>
      <c r="E44" s="194"/>
      <c r="F44" s="194"/>
      <c r="G44" s="194"/>
      <c r="H44" s="194"/>
      <c r="I44" s="194"/>
      <c r="J44" s="194"/>
      <c r="K44" s="194"/>
    </row>
    <row r="45" spans="1:11" ht="9.75">
      <c r="A45" s="196" t="s">
        <v>7</v>
      </c>
      <c r="B45" s="198" t="s">
        <v>127</v>
      </c>
      <c r="C45" s="198" t="s">
        <v>104</v>
      </c>
      <c r="D45" s="194"/>
      <c r="E45" s="194"/>
      <c r="F45" s="194"/>
      <c r="G45" s="194"/>
      <c r="H45" s="194"/>
      <c r="I45" s="194"/>
      <c r="J45" s="194"/>
      <c r="K45" s="194"/>
    </row>
    <row r="46" spans="1:11" ht="10.5" customHeight="1">
      <c r="A46" s="196" t="s">
        <v>143</v>
      </c>
      <c r="B46" s="194" t="s">
        <v>96</v>
      </c>
      <c r="C46" s="194" t="s">
        <v>97</v>
      </c>
      <c r="D46" s="194"/>
      <c r="E46" s="194"/>
      <c r="F46" s="194"/>
      <c r="G46" s="194"/>
      <c r="H46" s="194"/>
      <c r="I46" s="194"/>
      <c r="J46" s="194"/>
      <c r="K46" s="194"/>
    </row>
    <row r="47" spans="1:11" ht="9.75">
      <c r="A47" s="196" t="s">
        <v>144</v>
      </c>
      <c r="B47" s="194" t="s">
        <v>98</v>
      </c>
      <c r="C47" s="194" t="s">
        <v>99</v>
      </c>
      <c r="D47" s="194"/>
      <c r="E47" s="194"/>
      <c r="F47" s="194"/>
      <c r="G47" s="194"/>
      <c r="H47" s="194"/>
      <c r="I47" s="194"/>
      <c r="J47" s="194"/>
      <c r="K47" s="194"/>
    </row>
    <row r="48" spans="1:11" ht="9.75">
      <c r="A48" s="196" t="s">
        <v>145</v>
      </c>
      <c r="B48" s="194" t="s">
        <v>100</v>
      </c>
      <c r="C48" s="194" t="s">
        <v>101</v>
      </c>
      <c r="D48" s="194"/>
      <c r="E48" s="194"/>
      <c r="F48" s="194"/>
      <c r="G48" s="194"/>
      <c r="H48" s="194"/>
      <c r="I48" s="194"/>
      <c r="J48" s="194"/>
      <c r="K48" s="194"/>
    </row>
    <row r="49" spans="1:11" ht="9.75">
      <c r="A49" s="196" t="s">
        <v>151</v>
      </c>
      <c r="B49" s="194" t="s">
        <v>102</v>
      </c>
      <c r="C49" s="194" t="s">
        <v>103</v>
      </c>
      <c r="D49" s="194"/>
      <c r="E49" s="194"/>
      <c r="F49" s="194"/>
      <c r="G49" s="194"/>
      <c r="H49" s="194"/>
      <c r="I49" s="194"/>
      <c r="J49" s="194"/>
      <c r="K49" s="194"/>
    </row>
    <row r="50" spans="1:11" ht="11.25" customHeight="1">
      <c r="A50" s="197" t="s">
        <v>8</v>
      </c>
      <c r="B50" s="206" t="s">
        <v>129</v>
      </c>
      <c r="C50" s="206" t="s">
        <v>115</v>
      </c>
      <c r="D50" s="206">
        <f aca="true" t="shared" si="4" ref="D50:K50">SUM(D51:D55)</f>
        <v>49614</v>
      </c>
      <c r="E50" s="206">
        <f t="shared" si="4"/>
        <v>0</v>
      </c>
      <c r="F50" s="206">
        <f t="shared" si="4"/>
        <v>38809</v>
      </c>
      <c r="G50" s="206">
        <f t="shared" si="4"/>
        <v>88423</v>
      </c>
      <c r="H50" s="206">
        <f t="shared" si="4"/>
        <v>51045</v>
      </c>
      <c r="I50" s="206">
        <f t="shared" si="4"/>
        <v>0</v>
      </c>
      <c r="J50" s="206">
        <f t="shared" si="4"/>
        <v>40717</v>
      </c>
      <c r="K50" s="206">
        <f t="shared" si="4"/>
        <v>91762</v>
      </c>
    </row>
    <row r="51" spans="1:11" ht="9.75">
      <c r="A51" s="196" t="s">
        <v>146</v>
      </c>
      <c r="B51" s="194" t="s">
        <v>105</v>
      </c>
      <c r="C51" s="194" t="s">
        <v>106</v>
      </c>
      <c r="D51" s="194"/>
      <c r="E51" s="194"/>
      <c r="F51" s="194"/>
      <c r="G51" s="194"/>
      <c r="H51" s="194"/>
      <c r="I51" s="194"/>
      <c r="J51" s="194"/>
      <c r="K51" s="194"/>
    </row>
    <row r="52" spans="1:11" ht="9.75">
      <c r="A52" s="196" t="s">
        <v>147</v>
      </c>
      <c r="B52" s="194" t="s">
        <v>107</v>
      </c>
      <c r="C52" s="194" t="s">
        <v>108</v>
      </c>
      <c r="D52" s="194">
        <v>4314</v>
      </c>
      <c r="E52" s="194"/>
      <c r="F52" s="194"/>
      <c r="G52" s="194">
        <f>SUM(D52:F52)</f>
        <v>4314</v>
      </c>
      <c r="H52" s="194">
        <v>4314</v>
      </c>
      <c r="I52" s="194"/>
      <c r="J52" s="194"/>
      <c r="K52" s="194">
        <f>SUM(H52:J52)</f>
        <v>4314</v>
      </c>
    </row>
    <row r="53" spans="1:11" ht="9.75">
      <c r="A53" s="196" t="s">
        <v>148</v>
      </c>
      <c r="B53" s="194" t="s">
        <v>109</v>
      </c>
      <c r="C53" s="194" t="s">
        <v>110</v>
      </c>
      <c r="D53" s="194">
        <v>45300</v>
      </c>
      <c r="E53" s="194"/>
      <c r="F53" s="194">
        <v>38809</v>
      </c>
      <c r="G53" s="194">
        <f>SUM(D53:F53)</f>
        <v>84109</v>
      </c>
      <c r="H53" s="194">
        <v>46731</v>
      </c>
      <c r="I53" s="194"/>
      <c r="J53" s="194">
        <v>40717</v>
      </c>
      <c r="K53" s="194">
        <f>SUM(H53:J53)</f>
        <v>87448</v>
      </c>
    </row>
    <row r="54" spans="1:11" ht="9.75">
      <c r="A54" s="196" t="s">
        <v>149</v>
      </c>
      <c r="B54" s="194" t="s">
        <v>111</v>
      </c>
      <c r="C54" s="194" t="s">
        <v>112</v>
      </c>
      <c r="D54" s="194"/>
      <c r="E54" s="194"/>
      <c r="F54" s="194"/>
      <c r="G54" s="194"/>
      <c r="H54" s="194"/>
      <c r="I54" s="194"/>
      <c r="J54" s="194"/>
      <c r="K54" s="194"/>
    </row>
    <row r="55" spans="1:11" ht="9.75">
      <c r="A55" s="196" t="s">
        <v>150</v>
      </c>
      <c r="B55" s="194" t="s">
        <v>113</v>
      </c>
      <c r="C55" s="194" t="s">
        <v>114</v>
      </c>
      <c r="D55" s="194"/>
      <c r="E55" s="194"/>
      <c r="F55" s="194"/>
      <c r="G55" s="194"/>
      <c r="H55" s="194"/>
      <c r="I55" s="194"/>
      <c r="J55" s="194"/>
      <c r="K55" s="194"/>
    </row>
    <row r="56" spans="1:11" ht="9.75">
      <c r="A56" s="197" t="s">
        <v>9</v>
      </c>
      <c r="B56" s="198" t="s">
        <v>348</v>
      </c>
      <c r="C56" s="198" t="s">
        <v>124</v>
      </c>
      <c r="D56" s="194"/>
      <c r="E56" s="194"/>
      <c r="F56" s="194"/>
      <c r="G56" s="194"/>
      <c r="H56" s="194"/>
      <c r="I56" s="194"/>
      <c r="J56" s="194"/>
      <c r="K56" s="194"/>
    </row>
    <row r="57" spans="1:11" ht="9.75">
      <c r="A57" s="196" t="s">
        <v>153</v>
      </c>
      <c r="B57" s="194" t="s">
        <v>116</v>
      </c>
      <c r="C57" s="194" t="s">
        <v>117</v>
      </c>
      <c r="D57" s="194"/>
      <c r="E57" s="194"/>
      <c r="F57" s="194"/>
      <c r="G57" s="194"/>
      <c r="H57" s="194"/>
      <c r="I57" s="194"/>
      <c r="J57" s="194"/>
      <c r="K57" s="194"/>
    </row>
    <row r="58" spans="1:11" ht="9.75">
      <c r="A58" s="196" t="s">
        <v>154</v>
      </c>
      <c r="B58" s="194" t="s">
        <v>118</v>
      </c>
      <c r="C58" s="194" t="s">
        <v>119</v>
      </c>
      <c r="D58" s="194"/>
      <c r="E58" s="194"/>
      <c r="F58" s="194"/>
      <c r="G58" s="194"/>
      <c r="H58" s="194"/>
      <c r="I58" s="194"/>
      <c r="J58" s="194"/>
      <c r="K58" s="194"/>
    </row>
    <row r="59" spans="1:11" ht="9.75">
      <c r="A59" s="196" t="s">
        <v>155</v>
      </c>
      <c r="B59" s="194" t="s">
        <v>120</v>
      </c>
      <c r="C59" s="194" t="s">
        <v>121</v>
      </c>
      <c r="D59" s="194"/>
      <c r="E59" s="194"/>
      <c r="F59" s="194"/>
      <c r="G59" s="194"/>
      <c r="H59" s="194"/>
      <c r="I59" s="194"/>
      <c r="J59" s="194"/>
      <c r="K59" s="194"/>
    </row>
    <row r="60" spans="1:11" ht="9.75">
      <c r="A60" s="196" t="s">
        <v>156</v>
      </c>
      <c r="B60" s="194" t="s">
        <v>122</v>
      </c>
      <c r="C60" s="194" t="s">
        <v>123</v>
      </c>
      <c r="D60" s="194"/>
      <c r="E60" s="194"/>
      <c r="F60" s="194"/>
      <c r="G60" s="194"/>
      <c r="H60" s="194"/>
      <c r="I60" s="194"/>
      <c r="J60" s="194"/>
      <c r="K60" s="194"/>
    </row>
    <row r="61" spans="1:11" ht="9.75">
      <c r="A61" s="197" t="s">
        <v>10</v>
      </c>
      <c r="B61" s="198" t="s">
        <v>130</v>
      </c>
      <c r="C61" s="198" t="s">
        <v>125</v>
      </c>
      <c r="D61" s="198">
        <f aca="true" t="shared" si="5" ref="D61:K61">D41+D45+D50+D56</f>
        <v>49614</v>
      </c>
      <c r="E61" s="198">
        <f t="shared" si="5"/>
        <v>0</v>
      </c>
      <c r="F61" s="198">
        <f t="shared" si="5"/>
        <v>38809</v>
      </c>
      <c r="G61" s="198">
        <f t="shared" si="5"/>
        <v>88423</v>
      </c>
      <c r="H61" s="198">
        <f t="shared" si="5"/>
        <v>51045</v>
      </c>
      <c r="I61" s="198">
        <f t="shared" si="5"/>
        <v>0</v>
      </c>
      <c r="J61" s="198">
        <f t="shared" si="5"/>
        <v>40717</v>
      </c>
      <c r="K61" s="198">
        <f t="shared" si="5"/>
        <v>91762</v>
      </c>
    </row>
    <row r="62" spans="1:11" ht="9.75">
      <c r="A62" s="198" t="s">
        <v>11</v>
      </c>
      <c r="B62" s="198" t="s">
        <v>167</v>
      </c>
      <c r="C62" s="198"/>
      <c r="D62" s="198">
        <f aca="true" t="shared" si="6" ref="D62:K62">D40+D61</f>
        <v>292027</v>
      </c>
      <c r="E62" s="198">
        <f t="shared" si="6"/>
        <v>0</v>
      </c>
      <c r="F62" s="198">
        <f t="shared" si="6"/>
        <v>38809</v>
      </c>
      <c r="G62" s="198">
        <f t="shared" si="6"/>
        <v>330836</v>
      </c>
      <c r="H62" s="198">
        <f t="shared" si="6"/>
        <v>387149</v>
      </c>
      <c r="I62" s="198">
        <f t="shared" si="6"/>
        <v>0</v>
      </c>
      <c r="J62" s="198">
        <f t="shared" si="6"/>
        <v>40717</v>
      </c>
      <c r="K62" s="198">
        <f t="shared" si="6"/>
        <v>427866</v>
      </c>
    </row>
    <row r="64" spans="1:11" ht="9.75">
      <c r="A64" s="268" t="s">
        <v>328</v>
      </c>
      <c r="B64" s="268"/>
      <c r="C64" s="268"/>
      <c r="D64" s="190">
        <v>7</v>
      </c>
      <c r="E64" s="194"/>
      <c r="F64" s="194"/>
      <c r="G64" s="194">
        <v>7</v>
      </c>
      <c r="H64" s="190">
        <v>7</v>
      </c>
      <c r="I64" s="194"/>
      <c r="J64" s="194"/>
      <c r="K64" s="194">
        <v>7</v>
      </c>
    </row>
    <row r="65" spans="1:11" ht="11.25" customHeight="1">
      <c r="A65" s="268" t="s">
        <v>329</v>
      </c>
      <c r="B65" s="268"/>
      <c r="C65" s="268"/>
      <c r="D65" s="190">
        <v>17</v>
      </c>
      <c r="E65" s="194"/>
      <c r="F65" s="194"/>
      <c r="G65" s="194">
        <v>17</v>
      </c>
      <c r="H65" s="190">
        <v>62</v>
      </c>
      <c r="I65" s="194"/>
      <c r="J65" s="194"/>
      <c r="K65" s="194">
        <v>62</v>
      </c>
    </row>
  </sheetData>
  <sheetProtection/>
  <mergeCells count="20">
    <mergeCell ref="A1:K1"/>
    <mergeCell ref="A2:K2"/>
    <mergeCell ref="A3:K3"/>
    <mergeCell ref="A4:K4"/>
    <mergeCell ref="A5:K5"/>
    <mergeCell ref="H6:K6"/>
    <mergeCell ref="H7:H8"/>
    <mergeCell ref="I7:I8"/>
    <mergeCell ref="J7:J8"/>
    <mergeCell ref="K7:K8"/>
    <mergeCell ref="D7:D8"/>
    <mergeCell ref="A64:C64"/>
    <mergeCell ref="A65:C65"/>
    <mergeCell ref="A6:A8"/>
    <mergeCell ref="B6:B8"/>
    <mergeCell ref="C6:C8"/>
    <mergeCell ref="D6:G6"/>
    <mergeCell ref="E7:E8"/>
    <mergeCell ref="F7:F8"/>
    <mergeCell ref="G7:G8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150" zoomScaleNormal="150" zoomScalePageLayoutView="0" workbookViewId="0" topLeftCell="A34">
      <selection activeCell="B10" sqref="B10"/>
    </sheetView>
  </sheetViews>
  <sheetFormatPr defaultColWidth="9.140625" defaultRowHeight="12.75"/>
  <cols>
    <col min="1" max="1" width="4.57421875" style="166" customWidth="1"/>
    <col min="2" max="2" width="45.140625" style="166" customWidth="1"/>
    <col min="3" max="3" width="4.7109375" style="166" customWidth="1"/>
    <col min="4" max="4" width="8.7109375" style="166" customWidth="1"/>
    <col min="5" max="5" width="9.421875" style="166" customWidth="1"/>
    <col min="6" max="7" width="8.140625" style="166" customWidth="1"/>
    <col min="8" max="16384" width="9.140625" style="166" customWidth="1"/>
  </cols>
  <sheetData>
    <row r="1" spans="1:11" ht="9.75">
      <c r="A1" s="238" t="s">
        <v>490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38" t="s">
        <v>449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</row>
    <row r="3" spans="1:11" ht="9.75">
      <c r="A3" s="246" t="s">
        <v>327</v>
      </c>
      <c r="B3" s="246"/>
      <c r="C3" s="246"/>
      <c r="D3" s="246"/>
      <c r="E3" s="246"/>
      <c r="F3" s="246"/>
      <c r="G3" s="263"/>
      <c r="H3" s="239"/>
      <c r="I3" s="239"/>
      <c r="J3" s="239"/>
      <c r="K3" s="239"/>
    </row>
    <row r="4" spans="1:11" ht="9.75">
      <c r="A4" s="247" t="s">
        <v>409</v>
      </c>
      <c r="B4" s="247"/>
      <c r="C4" s="247"/>
      <c r="D4" s="247"/>
      <c r="E4" s="247"/>
      <c r="F4" s="247"/>
      <c r="G4" s="264"/>
      <c r="H4" s="239"/>
      <c r="I4" s="239"/>
      <c r="J4" s="239"/>
      <c r="K4" s="239"/>
    </row>
    <row r="5" spans="1:11" ht="9.75">
      <c r="A5" s="242" t="s">
        <v>1</v>
      </c>
      <c r="B5" s="242"/>
      <c r="C5" s="242"/>
      <c r="D5" s="242"/>
      <c r="E5" s="242"/>
      <c r="F5" s="242"/>
      <c r="G5" s="242"/>
      <c r="H5" s="243"/>
      <c r="I5" s="243"/>
      <c r="J5" s="243"/>
      <c r="K5" s="243"/>
    </row>
    <row r="6" spans="1:11" ht="16.5" customHeight="1">
      <c r="A6" s="244" t="s">
        <v>23</v>
      </c>
      <c r="B6" s="244" t="s">
        <v>24</v>
      </c>
      <c r="C6" s="244" t="s">
        <v>25</v>
      </c>
      <c r="D6" s="245" t="s">
        <v>414</v>
      </c>
      <c r="E6" s="245"/>
      <c r="F6" s="245"/>
      <c r="G6" s="245"/>
      <c r="H6" s="248" t="s">
        <v>439</v>
      </c>
      <c r="I6" s="248"/>
      <c r="J6" s="248"/>
      <c r="K6" s="248"/>
    </row>
    <row r="7" spans="1:11" ht="13.5" customHeight="1">
      <c r="A7" s="241"/>
      <c r="B7" s="241"/>
      <c r="C7" s="241"/>
      <c r="D7" s="240" t="s">
        <v>350</v>
      </c>
      <c r="E7" s="240" t="s">
        <v>351</v>
      </c>
      <c r="F7" s="240" t="s">
        <v>352</v>
      </c>
      <c r="G7" s="240" t="s">
        <v>334</v>
      </c>
      <c r="H7" s="261" t="s">
        <v>350</v>
      </c>
      <c r="I7" s="261" t="s">
        <v>351</v>
      </c>
      <c r="J7" s="261" t="s">
        <v>352</v>
      </c>
      <c r="K7" s="261" t="s">
        <v>334</v>
      </c>
    </row>
    <row r="8" spans="1:11" ht="11.25" customHeight="1">
      <c r="A8" s="241"/>
      <c r="B8" s="241"/>
      <c r="C8" s="241"/>
      <c r="D8" s="241"/>
      <c r="E8" s="241"/>
      <c r="F8" s="241"/>
      <c r="G8" s="241"/>
      <c r="H8" s="262"/>
      <c r="I8" s="262"/>
      <c r="J8" s="262"/>
      <c r="K8" s="262"/>
    </row>
    <row r="9" spans="1:11" ht="11.25" customHeight="1">
      <c r="A9" s="168" t="s">
        <v>2</v>
      </c>
      <c r="B9" s="181" t="s">
        <v>77</v>
      </c>
      <c r="C9" s="168"/>
      <c r="D9" s="169">
        <f aca="true" t="shared" si="0" ref="D9:K9">SUM(D10:D24)</f>
        <v>0</v>
      </c>
      <c r="E9" s="169">
        <f t="shared" si="0"/>
        <v>0</v>
      </c>
      <c r="F9" s="169">
        <f t="shared" si="0"/>
        <v>41287</v>
      </c>
      <c r="G9" s="169">
        <f t="shared" si="0"/>
        <v>41287</v>
      </c>
      <c r="H9" s="169">
        <f t="shared" si="0"/>
        <v>0</v>
      </c>
      <c r="I9" s="169">
        <f t="shared" si="0"/>
        <v>0</v>
      </c>
      <c r="J9" s="169">
        <f t="shared" si="0"/>
        <v>43210</v>
      </c>
      <c r="K9" s="169">
        <f t="shared" si="0"/>
        <v>43210</v>
      </c>
    </row>
    <row r="10" spans="1:11" ht="11.25" customHeight="1">
      <c r="A10" s="182" t="s">
        <v>81</v>
      </c>
      <c r="B10" s="175" t="s">
        <v>73</v>
      </c>
      <c r="C10" s="175" t="s">
        <v>26</v>
      </c>
      <c r="D10" s="169"/>
      <c r="E10" s="169"/>
      <c r="F10" s="169">
        <v>28051</v>
      </c>
      <c r="G10" s="169">
        <f>SUM(D10:F10)</f>
        <v>28051</v>
      </c>
      <c r="H10" s="169"/>
      <c r="I10" s="169"/>
      <c r="J10" s="169">
        <v>29615</v>
      </c>
      <c r="K10" s="169">
        <f>SUM(H10:J10)</f>
        <v>29615</v>
      </c>
    </row>
    <row r="11" spans="1:11" ht="13.5" customHeight="1">
      <c r="A11" s="182" t="s">
        <v>82</v>
      </c>
      <c r="B11" s="183" t="s">
        <v>27</v>
      </c>
      <c r="C11" s="175" t="s">
        <v>28</v>
      </c>
      <c r="D11" s="175"/>
      <c r="E11" s="175"/>
      <c r="F11" s="175">
        <v>6428</v>
      </c>
      <c r="G11" s="175">
        <f>SUM(D11:F11)</f>
        <v>6428</v>
      </c>
      <c r="H11" s="175"/>
      <c r="I11" s="175"/>
      <c r="J11" s="175">
        <v>6772</v>
      </c>
      <c r="K11" s="175">
        <f>SUM(H11:J11)</f>
        <v>6772</v>
      </c>
    </row>
    <row r="12" spans="1:11" ht="9.75">
      <c r="A12" s="182" t="s">
        <v>309</v>
      </c>
      <c r="B12" s="175" t="s">
        <v>74</v>
      </c>
      <c r="C12" s="175" t="s">
        <v>29</v>
      </c>
      <c r="D12" s="175"/>
      <c r="E12" s="175"/>
      <c r="F12" s="175">
        <v>6808</v>
      </c>
      <c r="G12" s="175">
        <f>SUM(D12:F12)</f>
        <v>6808</v>
      </c>
      <c r="H12" s="175"/>
      <c r="I12" s="175"/>
      <c r="J12" s="175">
        <v>6823</v>
      </c>
      <c r="K12" s="175">
        <f>SUM(H12:J12)</f>
        <v>6823</v>
      </c>
    </row>
    <row r="13" spans="1:11" ht="9.75">
      <c r="A13" s="182" t="s">
        <v>83</v>
      </c>
      <c r="B13" s="175" t="s">
        <v>75</v>
      </c>
      <c r="C13" s="175" t="s">
        <v>30</v>
      </c>
      <c r="D13" s="175"/>
      <c r="E13" s="175"/>
      <c r="F13" s="175"/>
      <c r="G13" s="175">
        <f>SUM(D13:F13)</f>
        <v>0</v>
      </c>
      <c r="H13" s="175"/>
      <c r="I13" s="175"/>
      <c r="J13" s="175"/>
      <c r="K13" s="175">
        <f>SUM(H13:J13)</f>
        <v>0</v>
      </c>
    </row>
    <row r="14" spans="1:11" ht="9.75">
      <c r="A14" s="182" t="s">
        <v>84</v>
      </c>
      <c r="B14" s="175" t="s">
        <v>76</v>
      </c>
      <c r="C14" s="175" t="s">
        <v>52</v>
      </c>
      <c r="D14" s="175"/>
      <c r="E14" s="175"/>
      <c r="F14" s="175"/>
      <c r="G14" s="175">
        <f>SUM(D14:F14)</f>
        <v>0</v>
      </c>
      <c r="H14" s="175"/>
      <c r="I14" s="175"/>
      <c r="J14" s="175"/>
      <c r="K14" s="175">
        <f>SUM(H14:J14)</f>
        <v>0</v>
      </c>
    </row>
    <row r="15" spans="1:11" ht="11.25" customHeight="1">
      <c r="A15" s="184" t="s">
        <v>157</v>
      </c>
      <c r="B15" s="175" t="s">
        <v>31</v>
      </c>
      <c r="C15" s="175" t="s">
        <v>32</v>
      </c>
      <c r="D15" s="175"/>
      <c r="E15" s="175"/>
      <c r="F15" s="175"/>
      <c r="G15" s="175"/>
      <c r="H15" s="175"/>
      <c r="I15" s="175"/>
      <c r="J15" s="175"/>
      <c r="K15" s="175"/>
    </row>
    <row r="16" spans="1:11" ht="22.5" customHeight="1">
      <c r="A16" s="184" t="s">
        <v>158</v>
      </c>
      <c r="B16" s="183" t="s">
        <v>33</v>
      </c>
      <c r="C16" s="175" t="s">
        <v>34</v>
      </c>
      <c r="D16" s="175"/>
      <c r="E16" s="175"/>
      <c r="F16" s="175"/>
      <c r="G16" s="175"/>
      <c r="H16" s="175"/>
      <c r="I16" s="175"/>
      <c r="J16" s="175"/>
      <c r="K16" s="175"/>
    </row>
    <row r="17" spans="1:11" ht="23.25" customHeight="1">
      <c r="A17" s="184" t="s">
        <v>159</v>
      </c>
      <c r="B17" s="183" t="s">
        <v>35</v>
      </c>
      <c r="C17" s="175" t="s">
        <v>36</v>
      </c>
      <c r="D17" s="175"/>
      <c r="E17" s="175"/>
      <c r="F17" s="175"/>
      <c r="G17" s="175"/>
      <c r="H17" s="175"/>
      <c r="I17" s="175"/>
      <c r="J17" s="175"/>
      <c r="K17" s="175"/>
    </row>
    <row r="18" spans="1:11" ht="20.25">
      <c r="A18" s="184" t="s">
        <v>160</v>
      </c>
      <c r="B18" s="183" t="s">
        <v>37</v>
      </c>
      <c r="C18" s="175" t="s">
        <v>38</v>
      </c>
      <c r="D18" s="175"/>
      <c r="E18" s="175"/>
      <c r="F18" s="175"/>
      <c r="G18" s="175"/>
      <c r="H18" s="175"/>
      <c r="I18" s="175"/>
      <c r="J18" s="175"/>
      <c r="K18" s="175"/>
    </row>
    <row r="19" spans="1:11" ht="9.75">
      <c r="A19" s="184" t="s">
        <v>161</v>
      </c>
      <c r="B19" s="183" t="s">
        <v>39</v>
      </c>
      <c r="C19" s="175" t="s">
        <v>40</v>
      </c>
      <c r="D19" s="175"/>
      <c r="E19" s="175"/>
      <c r="F19" s="175"/>
      <c r="G19" s="175">
        <f>SUM(D19:F19)</f>
        <v>0</v>
      </c>
      <c r="H19" s="175"/>
      <c r="I19" s="175"/>
      <c r="J19" s="175"/>
      <c r="K19" s="175">
        <f>SUM(H19:J19)</f>
        <v>0</v>
      </c>
    </row>
    <row r="20" spans="1:11" ht="20.25">
      <c r="A20" s="184" t="s">
        <v>162</v>
      </c>
      <c r="B20" s="183" t="s">
        <v>41</v>
      </c>
      <c r="C20" s="175" t="s">
        <v>42</v>
      </c>
      <c r="D20" s="175"/>
      <c r="E20" s="175"/>
      <c r="F20" s="175"/>
      <c r="G20" s="175"/>
      <c r="H20" s="175"/>
      <c r="I20" s="175"/>
      <c r="J20" s="175"/>
      <c r="K20" s="175"/>
    </row>
    <row r="21" spans="1:11" ht="20.25">
      <c r="A21" s="184" t="s">
        <v>163</v>
      </c>
      <c r="B21" s="183" t="s">
        <v>43</v>
      </c>
      <c r="C21" s="175" t="s">
        <v>44</v>
      </c>
      <c r="D21" s="175"/>
      <c r="E21" s="175"/>
      <c r="F21" s="175"/>
      <c r="G21" s="175"/>
      <c r="H21" s="175"/>
      <c r="I21" s="175"/>
      <c r="J21" s="175"/>
      <c r="K21" s="175"/>
    </row>
    <row r="22" spans="1:11" ht="9.75">
      <c r="A22" s="184" t="s">
        <v>164</v>
      </c>
      <c r="B22" s="175" t="s">
        <v>45</v>
      </c>
      <c r="C22" s="175" t="s">
        <v>46</v>
      </c>
      <c r="D22" s="175"/>
      <c r="E22" s="175"/>
      <c r="F22" s="175"/>
      <c r="G22" s="175"/>
      <c r="H22" s="175"/>
      <c r="I22" s="175"/>
      <c r="J22" s="175"/>
      <c r="K22" s="175"/>
    </row>
    <row r="23" spans="1:11" ht="9.75">
      <c r="A23" s="184" t="s">
        <v>165</v>
      </c>
      <c r="B23" s="175" t="s">
        <v>47</v>
      </c>
      <c r="C23" s="175" t="s">
        <v>48</v>
      </c>
      <c r="D23" s="175"/>
      <c r="E23" s="175"/>
      <c r="F23" s="175"/>
      <c r="G23" s="175"/>
      <c r="H23" s="175"/>
      <c r="I23" s="175"/>
      <c r="J23" s="175"/>
      <c r="K23" s="175"/>
    </row>
    <row r="24" spans="1:11" ht="9.75">
      <c r="A24" s="184" t="s">
        <v>166</v>
      </c>
      <c r="B24" s="183" t="s">
        <v>49</v>
      </c>
      <c r="C24" s="175" t="s">
        <v>50</v>
      </c>
      <c r="D24" s="175"/>
      <c r="E24" s="175"/>
      <c r="F24" s="175"/>
      <c r="G24" s="175">
        <f>SUM(D24:F24)</f>
        <v>0</v>
      </c>
      <c r="H24" s="175"/>
      <c r="I24" s="175"/>
      <c r="J24" s="175"/>
      <c r="K24" s="175">
        <f>SUM(H24:J24)</f>
        <v>0</v>
      </c>
    </row>
    <row r="25" spans="1:11" ht="9.75">
      <c r="A25" s="185" t="s">
        <v>3</v>
      </c>
      <c r="B25" s="171" t="s">
        <v>78</v>
      </c>
      <c r="C25" s="171"/>
      <c r="D25" s="171">
        <f aca="true" t="shared" si="1" ref="D25:K25">D26+D27+D28</f>
        <v>0</v>
      </c>
      <c r="E25" s="171">
        <f t="shared" si="1"/>
        <v>0</v>
      </c>
      <c r="F25" s="171">
        <f t="shared" si="1"/>
        <v>349</v>
      </c>
      <c r="G25" s="171">
        <f t="shared" si="1"/>
        <v>349</v>
      </c>
      <c r="H25" s="171">
        <f t="shared" si="1"/>
        <v>0</v>
      </c>
      <c r="I25" s="171">
        <f t="shared" si="1"/>
        <v>0</v>
      </c>
      <c r="J25" s="171">
        <f t="shared" si="1"/>
        <v>349</v>
      </c>
      <c r="K25" s="171">
        <f t="shared" si="1"/>
        <v>349</v>
      </c>
    </row>
    <row r="26" spans="1:11" ht="9.75">
      <c r="A26" s="184" t="s">
        <v>85</v>
      </c>
      <c r="B26" s="175" t="s">
        <v>79</v>
      </c>
      <c r="C26" s="175" t="s">
        <v>53</v>
      </c>
      <c r="D26" s="175"/>
      <c r="E26" s="175"/>
      <c r="F26" s="175">
        <v>349</v>
      </c>
      <c r="G26" s="175">
        <f>SUM(D26:F26)</f>
        <v>349</v>
      </c>
      <c r="H26" s="175"/>
      <c r="I26" s="175"/>
      <c r="J26" s="175">
        <v>349</v>
      </c>
      <c r="K26" s="175">
        <f>SUM(H26:J26)</f>
        <v>349</v>
      </c>
    </row>
    <row r="27" spans="1:11" ht="9.75">
      <c r="A27" s="184" t="s">
        <v>86</v>
      </c>
      <c r="B27" s="175" t="s">
        <v>80</v>
      </c>
      <c r="C27" s="175" t="s">
        <v>54</v>
      </c>
      <c r="D27" s="175"/>
      <c r="E27" s="175"/>
      <c r="F27" s="175">
        <v>0</v>
      </c>
      <c r="G27" s="175">
        <v>0</v>
      </c>
      <c r="H27" s="175"/>
      <c r="I27" s="175"/>
      <c r="J27" s="175">
        <v>0</v>
      </c>
      <c r="K27" s="175">
        <v>0</v>
      </c>
    </row>
    <row r="28" spans="1:11" ht="9.75">
      <c r="A28" s="184" t="s">
        <v>88</v>
      </c>
      <c r="B28" s="183" t="s">
        <v>87</v>
      </c>
      <c r="C28" s="175" t="s">
        <v>71</v>
      </c>
      <c r="D28" s="175"/>
      <c r="E28" s="175">
        <f>SUM(E29:E36)</f>
        <v>0</v>
      </c>
      <c r="F28" s="175">
        <f>SUM(F29:F36)</f>
        <v>0</v>
      </c>
      <c r="G28" s="175">
        <f>SUM(G29:G36)</f>
        <v>0</v>
      </c>
      <c r="H28" s="175"/>
      <c r="I28" s="175">
        <f>SUM(I29:I36)</f>
        <v>0</v>
      </c>
      <c r="J28" s="175">
        <f>SUM(J29:J36)</f>
        <v>0</v>
      </c>
      <c r="K28" s="175">
        <f>SUM(K29:K36)</f>
        <v>0</v>
      </c>
    </row>
    <row r="29" spans="1:11" ht="22.5" customHeight="1">
      <c r="A29" s="184" t="s">
        <v>131</v>
      </c>
      <c r="B29" s="183" t="s">
        <v>55</v>
      </c>
      <c r="C29" s="175" t="s">
        <v>56</v>
      </c>
      <c r="D29" s="175"/>
      <c r="E29" s="175"/>
      <c r="F29" s="175"/>
      <c r="G29" s="175"/>
      <c r="H29" s="175"/>
      <c r="I29" s="175"/>
      <c r="J29" s="175"/>
      <c r="K29" s="175"/>
    </row>
    <row r="30" spans="1:11" ht="24.75" customHeight="1">
      <c r="A30" s="184" t="s">
        <v>132</v>
      </c>
      <c r="B30" s="183" t="s">
        <v>57</v>
      </c>
      <c r="C30" s="175" t="s">
        <v>58</v>
      </c>
      <c r="D30" s="175"/>
      <c r="E30" s="175"/>
      <c r="F30" s="175"/>
      <c r="G30" s="175"/>
      <c r="H30" s="175"/>
      <c r="I30" s="175"/>
      <c r="J30" s="175"/>
      <c r="K30" s="175"/>
    </row>
    <row r="31" spans="1:11" ht="20.25">
      <c r="A31" s="184" t="s">
        <v>133</v>
      </c>
      <c r="B31" s="183" t="s">
        <v>59</v>
      </c>
      <c r="C31" s="175" t="s">
        <v>60</v>
      </c>
      <c r="D31" s="175"/>
      <c r="E31" s="175"/>
      <c r="F31" s="175"/>
      <c r="G31" s="175"/>
      <c r="H31" s="175"/>
      <c r="I31" s="175"/>
      <c r="J31" s="175"/>
      <c r="K31" s="175"/>
    </row>
    <row r="32" spans="1:11" ht="9.75">
      <c r="A32" s="184" t="s">
        <v>134</v>
      </c>
      <c r="B32" s="183" t="s">
        <v>61</v>
      </c>
      <c r="C32" s="175" t="s">
        <v>62</v>
      </c>
      <c r="D32" s="175"/>
      <c r="E32" s="175"/>
      <c r="F32" s="175"/>
      <c r="G32" s="175">
        <f>SUM(D32:F32)</f>
        <v>0</v>
      </c>
      <c r="H32" s="175"/>
      <c r="I32" s="175"/>
      <c r="J32" s="175"/>
      <c r="K32" s="175">
        <f>SUM(H32:J32)</f>
        <v>0</v>
      </c>
    </row>
    <row r="33" spans="1:11" ht="20.25">
      <c r="A33" s="184" t="s">
        <v>135</v>
      </c>
      <c r="B33" s="183" t="s">
        <v>63</v>
      </c>
      <c r="C33" s="175" t="s">
        <v>64</v>
      </c>
      <c r="D33" s="175"/>
      <c r="E33" s="175"/>
      <c r="F33" s="175"/>
      <c r="G33" s="175"/>
      <c r="H33" s="175"/>
      <c r="I33" s="175"/>
      <c r="J33" s="175"/>
      <c r="K33" s="175"/>
    </row>
    <row r="34" spans="1:11" ht="20.25">
      <c r="A34" s="184" t="s">
        <v>136</v>
      </c>
      <c r="B34" s="183" t="s">
        <v>65</v>
      </c>
      <c r="C34" s="175" t="s">
        <v>66</v>
      </c>
      <c r="D34" s="175"/>
      <c r="E34" s="175"/>
      <c r="F34" s="175"/>
      <c r="G34" s="175"/>
      <c r="H34" s="175"/>
      <c r="I34" s="175"/>
      <c r="J34" s="175"/>
      <c r="K34" s="175"/>
    </row>
    <row r="35" spans="1:11" ht="16.5" customHeight="1">
      <c r="A35" s="184" t="s">
        <v>137</v>
      </c>
      <c r="B35" s="175" t="s">
        <v>67</v>
      </c>
      <c r="C35" s="175" t="s">
        <v>68</v>
      </c>
      <c r="D35" s="175"/>
      <c r="E35" s="175"/>
      <c r="F35" s="175"/>
      <c r="G35" s="175"/>
      <c r="H35" s="175"/>
      <c r="I35" s="175"/>
      <c r="J35" s="175"/>
      <c r="K35" s="175"/>
    </row>
    <row r="36" spans="1:11" ht="9.75">
      <c r="A36" s="184" t="s">
        <v>152</v>
      </c>
      <c r="B36" s="183" t="s">
        <v>69</v>
      </c>
      <c r="C36" s="175" t="s">
        <v>70</v>
      </c>
      <c r="D36" s="175"/>
      <c r="E36" s="175"/>
      <c r="F36" s="175"/>
      <c r="G36" s="175">
        <f>SUM(D36:F36)</f>
        <v>0</v>
      </c>
      <c r="H36" s="175"/>
      <c r="I36" s="175"/>
      <c r="J36" s="175"/>
      <c r="K36" s="175">
        <f>SUM(H36:J36)</f>
        <v>0</v>
      </c>
    </row>
    <row r="37" spans="1:11" ht="9.75">
      <c r="A37" s="185" t="s">
        <v>4</v>
      </c>
      <c r="B37" s="171" t="s">
        <v>89</v>
      </c>
      <c r="C37" s="175" t="s">
        <v>51</v>
      </c>
      <c r="D37" s="175">
        <f>SUM(D38:D39)</f>
        <v>0</v>
      </c>
      <c r="E37" s="175"/>
      <c r="F37" s="175"/>
      <c r="G37" s="175"/>
      <c r="H37" s="175">
        <f>SUM(H38:H39)</f>
        <v>0</v>
      </c>
      <c r="I37" s="175"/>
      <c r="J37" s="175"/>
      <c r="K37" s="175"/>
    </row>
    <row r="38" spans="1:11" ht="9.75">
      <c r="A38" s="184" t="s">
        <v>138</v>
      </c>
      <c r="B38" s="175" t="s">
        <v>442</v>
      </c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1" ht="9.75">
      <c r="A39" s="184" t="s">
        <v>139</v>
      </c>
      <c r="B39" s="175" t="s">
        <v>443</v>
      </c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 ht="9.75">
      <c r="A40" s="185" t="s">
        <v>5</v>
      </c>
      <c r="B40" s="186" t="s">
        <v>126</v>
      </c>
      <c r="C40" s="171" t="s">
        <v>72</v>
      </c>
      <c r="D40" s="171">
        <f aca="true" t="shared" si="2" ref="D40:K40">D9+D25+D37</f>
        <v>0</v>
      </c>
      <c r="E40" s="171">
        <f t="shared" si="2"/>
        <v>0</v>
      </c>
      <c r="F40" s="171">
        <f t="shared" si="2"/>
        <v>41636</v>
      </c>
      <c r="G40" s="171">
        <f t="shared" si="2"/>
        <v>41636</v>
      </c>
      <c r="H40" s="171">
        <f t="shared" si="2"/>
        <v>0</v>
      </c>
      <c r="I40" s="171">
        <f t="shared" si="2"/>
        <v>0</v>
      </c>
      <c r="J40" s="171">
        <f t="shared" si="2"/>
        <v>43559</v>
      </c>
      <c r="K40" s="171">
        <f t="shared" si="2"/>
        <v>43559</v>
      </c>
    </row>
    <row r="41" spans="1:11" ht="9.75">
      <c r="A41" s="185" t="s">
        <v>6</v>
      </c>
      <c r="B41" s="171" t="s">
        <v>128</v>
      </c>
      <c r="C41" s="171" t="s">
        <v>95</v>
      </c>
      <c r="D41" s="175"/>
      <c r="E41" s="175"/>
      <c r="F41" s="175"/>
      <c r="G41" s="175"/>
      <c r="H41" s="175"/>
      <c r="I41" s="175"/>
      <c r="J41" s="175"/>
      <c r="K41" s="175"/>
    </row>
    <row r="42" spans="1:11" ht="9.75">
      <c r="A42" s="184" t="s">
        <v>140</v>
      </c>
      <c r="B42" s="175" t="s">
        <v>90</v>
      </c>
      <c r="C42" s="175" t="s">
        <v>0</v>
      </c>
      <c r="D42" s="175"/>
      <c r="E42" s="175"/>
      <c r="F42" s="175"/>
      <c r="G42" s="175"/>
      <c r="H42" s="175"/>
      <c r="I42" s="175"/>
      <c r="J42" s="175"/>
      <c r="K42" s="175"/>
    </row>
    <row r="43" spans="1:11" ht="9.75">
      <c r="A43" s="184" t="s">
        <v>141</v>
      </c>
      <c r="B43" s="175" t="s">
        <v>91</v>
      </c>
      <c r="C43" s="175" t="s">
        <v>92</v>
      </c>
      <c r="D43" s="175"/>
      <c r="E43" s="175"/>
      <c r="F43" s="175"/>
      <c r="G43" s="175"/>
      <c r="H43" s="175"/>
      <c r="I43" s="175"/>
      <c r="J43" s="175"/>
      <c r="K43" s="175"/>
    </row>
    <row r="44" spans="1:11" ht="10.5" customHeight="1">
      <c r="A44" s="184" t="s">
        <v>142</v>
      </c>
      <c r="B44" s="175" t="s">
        <v>93</v>
      </c>
      <c r="C44" s="175" t="s">
        <v>94</v>
      </c>
      <c r="D44" s="175"/>
      <c r="E44" s="175"/>
      <c r="F44" s="175"/>
      <c r="G44" s="175"/>
      <c r="H44" s="175"/>
      <c r="I44" s="175"/>
      <c r="J44" s="175"/>
      <c r="K44" s="175"/>
    </row>
    <row r="45" spans="1:11" ht="9.75">
      <c r="A45" s="184" t="s">
        <v>7</v>
      </c>
      <c r="B45" s="171" t="s">
        <v>127</v>
      </c>
      <c r="C45" s="171" t="s">
        <v>104</v>
      </c>
      <c r="D45" s="175"/>
      <c r="E45" s="175"/>
      <c r="F45" s="175"/>
      <c r="G45" s="175"/>
      <c r="H45" s="175"/>
      <c r="I45" s="175"/>
      <c r="J45" s="175"/>
      <c r="K45" s="175"/>
    </row>
    <row r="46" spans="1:11" ht="9.75">
      <c r="A46" s="184" t="s">
        <v>143</v>
      </c>
      <c r="B46" s="175" t="s">
        <v>96</v>
      </c>
      <c r="C46" s="175" t="s">
        <v>97</v>
      </c>
      <c r="D46" s="175"/>
      <c r="E46" s="175"/>
      <c r="F46" s="175"/>
      <c r="G46" s="175"/>
      <c r="H46" s="175"/>
      <c r="I46" s="175"/>
      <c r="J46" s="175"/>
      <c r="K46" s="175"/>
    </row>
    <row r="47" spans="1:11" ht="9.75">
      <c r="A47" s="184" t="s">
        <v>144</v>
      </c>
      <c r="B47" s="175" t="s">
        <v>98</v>
      </c>
      <c r="C47" s="175" t="s">
        <v>99</v>
      </c>
      <c r="D47" s="175"/>
      <c r="E47" s="175"/>
      <c r="F47" s="175"/>
      <c r="G47" s="175"/>
      <c r="H47" s="175"/>
      <c r="I47" s="175"/>
      <c r="J47" s="175"/>
      <c r="K47" s="175"/>
    </row>
    <row r="48" spans="1:11" ht="11.25" customHeight="1">
      <c r="A48" s="184" t="s">
        <v>145</v>
      </c>
      <c r="B48" s="175" t="s">
        <v>100</v>
      </c>
      <c r="C48" s="175" t="s">
        <v>101</v>
      </c>
      <c r="D48" s="175"/>
      <c r="E48" s="175"/>
      <c r="F48" s="175"/>
      <c r="G48" s="175"/>
      <c r="H48" s="175"/>
      <c r="I48" s="175"/>
      <c r="J48" s="175"/>
      <c r="K48" s="175"/>
    </row>
    <row r="49" spans="1:11" ht="9.75">
      <c r="A49" s="184" t="s">
        <v>151</v>
      </c>
      <c r="B49" s="175" t="s">
        <v>102</v>
      </c>
      <c r="C49" s="175" t="s">
        <v>103</v>
      </c>
      <c r="D49" s="175"/>
      <c r="E49" s="175"/>
      <c r="F49" s="175"/>
      <c r="G49" s="175"/>
      <c r="H49" s="175"/>
      <c r="I49" s="175"/>
      <c r="J49" s="175"/>
      <c r="K49" s="175"/>
    </row>
    <row r="50" spans="1:11" ht="9.75">
      <c r="A50" s="185" t="s">
        <v>8</v>
      </c>
      <c r="B50" s="171" t="s">
        <v>129</v>
      </c>
      <c r="C50" s="171" t="s">
        <v>115</v>
      </c>
      <c r="D50" s="175">
        <f aca="true" t="shared" si="3" ref="D50:K50">SUM(D51:D55)</f>
        <v>0</v>
      </c>
      <c r="E50" s="175">
        <f t="shared" si="3"/>
        <v>0</v>
      </c>
      <c r="F50" s="175">
        <f t="shared" si="3"/>
        <v>0</v>
      </c>
      <c r="G50" s="175">
        <f t="shared" si="3"/>
        <v>0</v>
      </c>
      <c r="H50" s="175">
        <f t="shared" si="3"/>
        <v>0</v>
      </c>
      <c r="I50" s="175">
        <f t="shared" si="3"/>
        <v>0</v>
      </c>
      <c r="J50" s="175">
        <f t="shared" si="3"/>
        <v>0</v>
      </c>
      <c r="K50" s="175">
        <f t="shared" si="3"/>
        <v>0</v>
      </c>
    </row>
    <row r="51" spans="1:11" ht="9.75">
      <c r="A51" s="184" t="s">
        <v>146</v>
      </c>
      <c r="B51" s="175" t="s">
        <v>105</v>
      </c>
      <c r="C51" s="175" t="s">
        <v>106</v>
      </c>
      <c r="D51" s="175"/>
      <c r="E51" s="175"/>
      <c r="F51" s="175"/>
      <c r="G51" s="175"/>
      <c r="H51" s="175"/>
      <c r="I51" s="175"/>
      <c r="J51" s="175"/>
      <c r="K51" s="175"/>
    </row>
    <row r="52" spans="1:11" ht="9.75">
      <c r="A52" s="184" t="s">
        <v>147</v>
      </c>
      <c r="B52" s="175" t="s">
        <v>107</v>
      </c>
      <c r="C52" s="175" t="s">
        <v>108</v>
      </c>
      <c r="D52" s="175"/>
      <c r="E52" s="175"/>
      <c r="F52" s="175"/>
      <c r="G52" s="175"/>
      <c r="H52" s="175"/>
      <c r="I52" s="175"/>
      <c r="J52" s="175"/>
      <c r="K52" s="175"/>
    </row>
    <row r="53" spans="1:11" ht="9.75">
      <c r="A53" s="184" t="s">
        <v>148</v>
      </c>
      <c r="B53" s="175" t="s">
        <v>109</v>
      </c>
      <c r="C53" s="175" t="s">
        <v>110</v>
      </c>
      <c r="D53" s="175"/>
      <c r="E53" s="175"/>
      <c r="F53" s="175"/>
      <c r="G53" s="175"/>
      <c r="H53" s="175"/>
      <c r="I53" s="175"/>
      <c r="J53" s="175"/>
      <c r="K53" s="175"/>
    </row>
    <row r="54" spans="1:11" ht="9.75">
      <c r="A54" s="184" t="s">
        <v>149</v>
      </c>
      <c r="B54" s="175" t="s">
        <v>111</v>
      </c>
      <c r="C54" s="175" t="s">
        <v>112</v>
      </c>
      <c r="D54" s="175"/>
      <c r="E54" s="175"/>
      <c r="F54" s="175"/>
      <c r="G54" s="175"/>
      <c r="H54" s="175"/>
      <c r="I54" s="175"/>
      <c r="J54" s="175"/>
      <c r="K54" s="175"/>
    </row>
    <row r="55" spans="1:11" ht="9.75">
      <c r="A55" s="184" t="s">
        <v>150</v>
      </c>
      <c r="B55" s="175" t="s">
        <v>113</v>
      </c>
      <c r="C55" s="175" t="s">
        <v>114</v>
      </c>
      <c r="D55" s="175"/>
      <c r="E55" s="175"/>
      <c r="F55" s="175"/>
      <c r="G55" s="175"/>
      <c r="H55" s="175"/>
      <c r="I55" s="175"/>
      <c r="J55" s="175"/>
      <c r="K55" s="175"/>
    </row>
    <row r="56" spans="1:11" ht="9.75">
      <c r="A56" s="185" t="s">
        <v>9</v>
      </c>
      <c r="B56" s="171" t="s">
        <v>348</v>
      </c>
      <c r="C56" s="171" t="s">
        <v>124</v>
      </c>
      <c r="D56" s="175"/>
      <c r="E56" s="175"/>
      <c r="F56" s="175"/>
      <c r="G56" s="175"/>
      <c r="H56" s="175"/>
      <c r="I56" s="175"/>
      <c r="J56" s="175"/>
      <c r="K56" s="175"/>
    </row>
    <row r="57" spans="1:11" ht="9.75">
      <c r="A57" s="184" t="s">
        <v>153</v>
      </c>
      <c r="B57" s="175" t="s">
        <v>116</v>
      </c>
      <c r="C57" s="175" t="s">
        <v>117</v>
      </c>
      <c r="D57" s="175"/>
      <c r="E57" s="175"/>
      <c r="F57" s="175"/>
      <c r="G57" s="175"/>
      <c r="H57" s="175"/>
      <c r="I57" s="175"/>
      <c r="J57" s="175"/>
      <c r="K57" s="175"/>
    </row>
    <row r="58" spans="1:11" ht="9.75">
      <c r="A58" s="184" t="s">
        <v>154</v>
      </c>
      <c r="B58" s="175" t="s">
        <v>118</v>
      </c>
      <c r="C58" s="175" t="s">
        <v>119</v>
      </c>
      <c r="D58" s="175"/>
      <c r="E58" s="175"/>
      <c r="F58" s="175"/>
      <c r="G58" s="175"/>
      <c r="H58" s="175"/>
      <c r="I58" s="175"/>
      <c r="J58" s="175"/>
      <c r="K58" s="175"/>
    </row>
    <row r="59" spans="1:11" ht="9.75">
      <c r="A59" s="184" t="s">
        <v>155</v>
      </c>
      <c r="B59" s="175" t="s">
        <v>120</v>
      </c>
      <c r="C59" s="175" t="s">
        <v>121</v>
      </c>
      <c r="D59" s="175"/>
      <c r="E59" s="175"/>
      <c r="F59" s="175"/>
      <c r="G59" s="175"/>
      <c r="H59" s="175"/>
      <c r="I59" s="175"/>
      <c r="J59" s="175"/>
      <c r="K59" s="175"/>
    </row>
    <row r="60" spans="1:11" ht="9.75">
      <c r="A60" s="184" t="s">
        <v>156</v>
      </c>
      <c r="B60" s="175" t="s">
        <v>122</v>
      </c>
      <c r="C60" s="175" t="s">
        <v>123</v>
      </c>
      <c r="D60" s="175"/>
      <c r="E60" s="175"/>
      <c r="F60" s="175"/>
      <c r="G60" s="175"/>
      <c r="H60" s="175"/>
      <c r="I60" s="175"/>
      <c r="J60" s="175"/>
      <c r="K60" s="175"/>
    </row>
    <row r="61" spans="1:11" ht="9.75">
      <c r="A61" s="185" t="s">
        <v>10</v>
      </c>
      <c r="B61" s="171" t="s">
        <v>130</v>
      </c>
      <c r="C61" s="171" t="s">
        <v>125</v>
      </c>
      <c r="D61" s="171">
        <f aca="true" t="shared" si="4" ref="D61:K61">D41+D45+D50+D56</f>
        <v>0</v>
      </c>
      <c r="E61" s="171">
        <f t="shared" si="4"/>
        <v>0</v>
      </c>
      <c r="F61" s="171">
        <f t="shared" si="4"/>
        <v>0</v>
      </c>
      <c r="G61" s="171">
        <f t="shared" si="4"/>
        <v>0</v>
      </c>
      <c r="H61" s="171">
        <f t="shared" si="4"/>
        <v>0</v>
      </c>
      <c r="I61" s="171">
        <f t="shared" si="4"/>
        <v>0</v>
      </c>
      <c r="J61" s="171">
        <f t="shared" si="4"/>
        <v>0</v>
      </c>
      <c r="K61" s="171">
        <f t="shared" si="4"/>
        <v>0</v>
      </c>
    </row>
    <row r="62" spans="1:11" ht="9.75">
      <c r="A62" s="171" t="s">
        <v>11</v>
      </c>
      <c r="B62" s="171" t="s">
        <v>167</v>
      </c>
      <c r="C62" s="171"/>
      <c r="D62" s="171">
        <f aca="true" t="shared" si="5" ref="D62:K62">D40+D61</f>
        <v>0</v>
      </c>
      <c r="E62" s="171">
        <f t="shared" si="5"/>
        <v>0</v>
      </c>
      <c r="F62" s="171">
        <f t="shared" si="5"/>
        <v>41636</v>
      </c>
      <c r="G62" s="171">
        <f t="shared" si="5"/>
        <v>41636</v>
      </c>
      <c r="H62" s="171">
        <f t="shared" si="5"/>
        <v>0</v>
      </c>
      <c r="I62" s="171">
        <f t="shared" si="5"/>
        <v>0</v>
      </c>
      <c r="J62" s="171">
        <f t="shared" si="5"/>
        <v>43559</v>
      </c>
      <c r="K62" s="171">
        <f t="shared" si="5"/>
        <v>43559</v>
      </c>
    </row>
    <row r="63" ht="11.25" customHeight="1"/>
    <row r="64" spans="1:11" ht="9.75">
      <c r="A64" s="241" t="s">
        <v>328</v>
      </c>
      <c r="B64" s="241"/>
      <c r="C64" s="241"/>
      <c r="D64" s="187">
        <v>0</v>
      </c>
      <c r="E64" s="187">
        <v>0</v>
      </c>
      <c r="F64" s="187">
        <v>9</v>
      </c>
      <c r="G64" s="187">
        <v>9</v>
      </c>
      <c r="H64" s="187">
        <v>0</v>
      </c>
      <c r="I64" s="187">
        <v>0</v>
      </c>
      <c r="J64" s="187">
        <v>9</v>
      </c>
      <c r="K64" s="187">
        <v>9</v>
      </c>
    </row>
    <row r="65" spans="1:11" ht="9.75">
      <c r="A65" s="241" t="s">
        <v>329</v>
      </c>
      <c r="B65" s="241"/>
      <c r="C65" s="241"/>
      <c r="D65" s="187">
        <v>0</v>
      </c>
      <c r="E65" s="187">
        <v>0</v>
      </c>
      <c r="F65" s="187">
        <v>0</v>
      </c>
      <c r="G65" s="187">
        <f>SUM(D65:F65)</f>
        <v>0</v>
      </c>
      <c r="H65" s="187">
        <v>0</v>
      </c>
      <c r="I65" s="187">
        <v>0</v>
      </c>
      <c r="J65" s="187">
        <v>0</v>
      </c>
      <c r="K65" s="187">
        <f>SUM(H65:J65)</f>
        <v>0</v>
      </c>
    </row>
    <row r="66" spans="1:11" ht="9.75">
      <c r="A66" s="241" t="s">
        <v>329</v>
      </c>
      <c r="B66" s="241"/>
      <c r="C66" s="241"/>
      <c r="D66" s="187">
        <v>0</v>
      </c>
      <c r="E66" s="187">
        <v>0</v>
      </c>
      <c r="F66" s="187">
        <v>0</v>
      </c>
      <c r="G66" s="187">
        <f>SUM(D66:F66)</f>
        <v>0</v>
      </c>
      <c r="H66" s="187">
        <v>0</v>
      </c>
      <c r="I66" s="187">
        <v>0</v>
      </c>
      <c r="J66" s="187">
        <v>0</v>
      </c>
      <c r="K66" s="187">
        <f>SUM(H66:J66)</f>
        <v>0</v>
      </c>
    </row>
  </sheetData>
  <sheetProtection/>
  <mergeCells count="21">
    <mergeCell ref="A1:K1"/>
    <mergeCell ref="A2:K2"/>
    <mergeCell ref="A3:K3"/>
    <mergeCell ref="A4:K4"/>
    <mergeCell ref="A5:K5"/>
    <mergeCell ref="H6:K6"/>
    <mergeCell ref="H7:H8"/>
    <mergeCell ref="I7:I8"/>
    <mergeCell ref="J7:J8"/>
    <mergeCell ref="K7:K8"/>
    <mergeCell ref="D7:D8"/>
    <mergeCell ref="A65:C65"/>
    <mergeCell ref="A64:C64"/>
    <mergeCell ref="A66:C66"/>
    <mergeCell ref="A6:A8"/>
    <mergeCell ref="B6:B8"/>
    <mergeCell ref="C6:C8"/>
    <mergeCell ref="D6:G6"/>
    <mergeCell ref="E7:E8"/>
    <mergeCell ref="F7:F8"/>
    <mergeCell ref="G7:G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">
      <selection activeCell="N12" sqref="N12"/>
    </sheetView>
  </sheetViews>
  <sheetFormatPr defaultColWidth="9.140625" defaultRowHeight="12.75"/>
  <cols>
    <col min="1" max="1" width="4.57421875" style="188" customWidth="1"/>
    <col min="2" max="2" width="53.7109375" style="188" customWidth="1"/>
    <col min="3" max="3" width="4.7109375" style="188" customWidth="1"/>
    <col min="4" max="4" width="8.7109375" style="188" customWidth="1"/>
    <col min="5" max="5" width="10.57421875" style="188" customWidth="1"/>
    <col min="6" max="6" width="10.7109375" style="188" customWidth="1"/>
    <col min="7" max="7" width="7.421875" style="188" customWidth="1"/>
    <col min="8" max="8" width="9.140625" style="188" customWidth="1"/>
    <col min="9" max="9" width="10.8515625" style="188" customWidth="1"/>
    <col min="10" max="16384" width="9.140625" style="188" customWidth="1"/>
  </cols>
  <sheetData>
    <row r="1" spans="1:11" ht="9.75">
      <c r="A1" s="238" t="s">
        <v>458</v>
      </c>
      <c r="B1" s="238"/>
      <c r="C1" s="238"/>
      <c r="D1" s="238"/>
      <c r="E1" s="238"/>
      <c r="F1" s="238"/>
      <c r="G1" s="239"/>
      <c r="H1" s="239"/>
      <c r="I1" s="239"/>
      <c r="J1" s="239"/>
      <c r="K1" s="239"/>
    </row>
    <row r="2" spans="1:11" ht="9.75">
      <c r="A2" s="274" t="s">
        <v>456</v>
      </c>
      <c r="B2" s="274"/>
      <c r="C2" s="274"/>
      <c r="D2" s="274"/>
      <c r="E2" s="274"/>
      <c r="F2" s="274"/>
      <c r="G2" s="283"/>
      <c r="H2" s="275"/>
      <c r="I2" s="275"/>
      <c r="J2" s="275"/>
      <c r="K2" s="275"/>
    </row>
    <row r="3" spans="1:11" ht="9.75">
      <c r="A3" s="246" t="s">
        <v>457</v>
      </c>
      <c r="B3" s="246"/>
      <c r="C3" s="246"/>
      <c r="D3" s="246"/>
      <c r="E3" s="246"/>
      <c r="F3" s="246"/>
      <c r="G3" s="263"/>
      <c r="H3" s="239"/>
      <c r="I3" s="239"/>
      <c r="J3" s="239"/>
      <c r="K3" s="239"/>
    </row>
    <row r="4" spans="1:11" ht="9.75">
      <c r="A4" s="278" t="s">
        <v>446</v>
      </c>
      <c r="B4" s="278"/>
      <c r="C4" s="278"/>
      <c r="D4" s="278"/>
      <c r="E4" s="278"/>
      <c r="F4" s="278"/>
      <c r="G4" s="279"/>
      <c r="H4" s="275"/>
      <c r="I4" s="275"/>
      <c r="J4" s="275"/>
      <c r="K4" s="275"/>
    </row>
    <row r="5" spans="1:11" ht="9.75">
      <c r="A5" s="280" t="s">
        <v>1</v>
      </c>
      <c r="B5" s="280"/>
      <c r="C5" s="280"/>
      <c r="D5" s="280"/>
      <c r="E5" s="280"/>
      <c r="F5" s="280"/>
      <c r="G5" s="280"/>
      <c r="H5" s="281"/>
      <c r="I5" s="281"/>
      <c r="J5" s="281"/>
      <c r="K5" s="281"/>
    </row>
    <row r="6" spans="1:11" ht="16.5" customHeight="1">
      <c r="A6" s="269" t="s">
        <v>23</v>
      </c>
      <c r="B6" s="269" t="s">
        <v>24</v>
      </c>
      <c r="C6" s="269" t="s">
        <v>25</v>
      </c>
      <c r="D6" s="284" t="s">
        <v>414</v>
      </c>
      <c r="E6" s="284"/>
      <c r="F6" s="284"/>
      <c r="G6" s="284"/>
      <c r="H6" s="284" t="s">
        <v>439</v>
      </c>
      <c r="I6" s="284"/>
      <c r="J6" s="284"/>
      <c r="K6" s="284"/>
    </row>
    <row r="7" spans="1:11" ht="13.5" customHeight="1">
      <c r="A7" s="268"/>
      <c r="B7" s="268"/>
      <c r="C7" s="268"/>
      <c r="D7" s="271" t="s">
        <v>350</v>
      </c>
      <c r="E7" s="271" t="s">
        <v>351</v>
      </c>
      <c r="F7" s="271" t="s">
        <v>352</v>
      </c>
      <c r="G7" s="271" t="s">
        <v>334</v>
      </c>
      <c r="H7" s="271" t="s">
        <v>350</v>
      </c>
      <c r="I7" s="271" t="s">
        <v>351</v>
      </c>
      <c r="J7" s="271" t="s">
        <v>352</v>
      </c>
      <c r="K7" s="271" t="s">
        <v>334</v>
      </c>
    </row>
    <row r="8" spans="1:11" ht="18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11.25" customHeight="1">
      <c r="A9" s="189" t="s">
        <v>2</v>
      </c>
      <c r="B9" s="192" t="s">
        <v>77</v>
      </c>
      <c r="C9" s="189"/>
      <c r="D9" s="191">
        <f aca="true" t="shared" si="0" ref="D9:K9">SUM(D10:D24)</f>
        <v>45639</v>
      </c>
      <c r="E9" s="191">
        <f t="shared" si="0"/>
        <v>0</v>
      </c>
      <c r="F9" s="191">
        <f t="shared" si="0"/>
        <v>0</v>
      </c>
      <c r="G9" s="191">
        <f t="shared" si="0"/>
        <v>45639</v>
      </c>
      <c r="H9" s="191">
        <f t="shared" si="0"/>
        <v>47868</v>
      </c>
      <c r="I9" s="191">
        <f t="shared" si="0"/>
        <v>0</v>
      </c>
      <c r="J9" s="191">
        <f t="shared" si="0"/>
        <v>0</v>
      </c>
      <c r="K9" s="191">
        <f t="shared" si="0"/>
        <v>47868</v>
      </c>
    </row>
    <row r="10" spans="1:11" ht="11.25" customHeight="1">
      <c r="A10" s="193" t="s">
        <v>81</v>
      </c>
      <c r="B10" s="194" t="s">
        <v>73</v>
      </c>
      <c r="C10" s="194" t="s">
        <v>26</v>
      </c>
      <c r="D10" s="194">
        <v>33679</v>
      </c>
      <c r="E10" s="191"/>
      <c r="F10" s="191"/>
      <c r="G10" s="191">
        <f>SUM(D10:F10)</f>
        <v>33679</v>
      </c>
      <c r="H10" s="194">
        <v>35651</v>
      </c>
      <c r="I10" s="191"/>
      <c r="J10" s="191"/>
      <c r="K10" s="191">
        <f>SUM(H10:J10)</f>
        <v>35651</v>
      </c>
    </row>
    <row r="11" spans="1:11" ht="13.5" customHeight="1">
      <c r="A11" s="193" t="s">
        <v>82</v>
      </c>
      <c r="B11" s="195" t="s">
        <v>27</v>
      </c>
      <c r="C11" s="194" t="s">
        <v>28</v>
      </c>
      <c r="D11" s="194">
        <v>7292</v>
      </c>
      <c r="E11" s="194"/>
      <c r="F11" s="194"/>
      <c r="G11" s="194">
        <f>SUM(D11:F11)</f>
        <v>7292</v>
      </c>
      <c r="H11" s="194">
        <v>7991</v>
      </c>
      <c r="I11" s="194"/>
      <c r="J11" s="194"/>
      <c r="K11" s="194">
        <v>7991</v>
      </c>
    </row>
    <row r="12" spans="1:11" ht="9.75">
      <c r="A12" s="193" t="s">
        <v>309</v>
      </c>
      <c r="B12" s="194" t="s">
        <v>74</v>
      </c>
      <c r="C12" s="194" t="s">
        <v>29</v>
      </c>
      <c r="D12" s="194">
        <v>4668</v>
      </c>
      <c r="E12" s="194"/>
      <c r="F12" s="194"/>
      <c r="G12" s="194">
        <v>4668</v>
      </c>
      <c r="H12" s="194">
        <v>4226</v>
      </c>
      <c r="I12" s="194"/>
      <c r="J12" s="194"/>
      <c r="K12" s="194">
        <f>SUM(H12:J12)</f>
        <v>4226</v>
      </c>
    </row>
    <row r="13" spans="1:11" ht="9.75">
      <c r="A13" s="193" t="s">
        <v>83</v>
      </c>
      <c r="B13" s="194" t="s">
        <v>75</v>
      </c>
      <c r="C13" s="194" t="s">
        <v>30</v>
      </c>
      <c r="E13" s="194"/>
      <c r="F13" s="194"/>
      <c r="G13" s="194"/>
      <c r="I13" s="194"/>
      <c r="J13" s="194"/>
      <c r="K13" s="194"/>
    </row>
    <row r="14" spans="1:11" ht="9.75">
      <c r="A14" s="193" t="s">
        <v>84</v>
      </c>
      <c r="B14" s="194" t="s">
        <v>76</v>
      </c>
      <c r="C14" s="194" t="s">
        <v>52</v>
      </c>
      <c r="D14" s="194"/>
      <c r="E14" s="194"/>
      <c r="F14" s="194"/>
      <c r="G14" s="194"/>
      <c r="H14" s="194"/>
      <c r="I14" s="194"/>
      <c r="J14" s="194"/>
      <c r="K14" s="194"/>
    </row>
    <row r="15" spans="1:11" ht="11.25" customHeight="1">
      <c r="A15" s="196" t="s">
        <v>157</v>
      </c>
      <c r="B15" s="194" t="s">
        <v>31</v>
      </c>
      <c r="C15" s="194" t="s">
        <v>32</v>
      </c>
      <c r="D15" s="194"/>
      <c r="E15" s="194"/>
      <c r="F15" s="194"/>
      <c r="G15" s="194"/>
      <c r="H15" s="194"/>
      <c r="I15" s="194"/>
      <c r="J15" s="194"/>
      <c r="K15" s="194"/>
    </row>
    <row r="16" spans="1:11" ht="22.5" customHeight="1">
      <c r="A16" s="196" t="s">
        <v>158</v>
      </c>
      <c r="B16" s="195" t="s">
        <v>33</v>
      </c>
      <c r="C16" s="194" t="s">
        <v>34</v>
      </c>
      <c r="D16" s="194"/>
      <c r="E16" s="194"/>
      <c r="F16" s="194"/>
      <c r="G16" s="194"/>
      <c r="H16" s="194"/>
      <c r="I16" s="194"/>
      <c r="J16" s="194"/>
      <c r="K16" s="194"/>
    </row>
    <row r="17" spans="1:11" ht="23.25" customHeight="1">
      <c r="A17" s="196" t="s">
        <v>159</v>
      </c>
      <c r="B17" s="195" t="s">
        <v>35</v>
      </c>
      <c r="C17" s="194" t="s">
        <v>36</v>
      </c>
      <c r="D17" s="194"/>
      <c r="E17" s="194"/>
      <c r="F17" s="194"/>
      <c r="G17" s="194"/>
      <c r="H17" s="194"/>
      <c r="I17" s="194"/>
      <c r="J17" s="194"/>
      <c r="K17" s="194"/>
    </row>
    <row r="18" spans="1:11" ht="20.25">
      <c r="A18" s="196" t="s">
        <v>160</v>
      </c>
      <c r="B18" s="195" t="s">
        <v>37</v>
      </c>
      <c r="C18" s="194" t="s">
        <v>38</v>
      </c>
      <c r="D18" s="194"/>
      <c r="E18" s="194"/>
      <c r="F18" s="194"/>
      <c r="G18" s="194"/>
      <c r="H18" s="194"/>
      <c r="I18" s="194"/>
      <c r="J18" s="194"/>
      <c r="K18" s="194"/>
    </row>
    <row r="19" spans="1:11" ht="9.75">
      <c r="A19" s="196" t="s">
        <v>161</v>
      </c>
      <c r="B19" s="195" t="s">
        <v>39</v>
      </c>
      <c r="C19" s="194" t="s">
        <v>40</v>
      </c>
      <c r="D19" s="194"/>
      <c r="E19" s="194"/>
      <c r="F19" s="194"/>
      <c r="G19" s="194"/>
      <c r="H19" s="194"/>
      <c r="I19" s="194"/>
      <c r="J19" s="194"/>
      <c r="K19" s="194"/>
    </row>
    <row r="20" spans="1:11" ht="20.25">
      <c r="A20" s="196" t="s">
        <v>162</v>
      </c>
      <c r="B20" s="195" t="s">
        <v>41</v>
      </c>
      <c r="C20" s="194" t="s">
        <v>42</v>
      </c>
      <c r="D20" s="194"/>
      <c r="E20" s="194"/>
      <c r="F20" s="194"/>
      <c r="G20" s="194"/>
      <c r="H20" s="194"/>
      <c r="I20" s="194"/>
      <c r="J20" s="194"/>
      <c r="K20" s="194"/>
    </row>
    <row r="21" spans="1:11" ht="20.25">
      <c r="A21" s="196" t="s">
        <v>163</v>
      </c>
      <c r="B21" s="195" t="s">
        <v>43</v>
      </c>
      <c r="C21" s="194" t="s">
        <v>44</v>
      </c>
      <c r="D21" s="194"/>
      <c r="E21" s="194"/>
      <c r="F21" s="194"/>
      <c r="G21" s="194"/>
      <c r="H21" s="194"/>
      <c r="I21" s="194"/>
      <c r="J21" s="194"/>
      <c r="K21" s="194"/>
    </row>
    <row r="22" spans="1:11" ht="9.75">
      <c r="A22" s="196" t="s">
        <v>164</v>
      </c>
      <c r="B22" s="194" t="s">
        <v>45</v>
      </c>
      <c r="C22" s="194" t="s">
        <v>46</v>
      </c>
      <c r="D22" s="194"/>
      <c r="E22" s="194"/>
      <c r="F22" s="194"/>
      <c r="G22" s="194"/>
      <c r="H22" s="194"/>
      <c r="I22" s="194"/>
      <c r="J22" s="194"/>
      <c r="K22" s="194"/>
    </row>
    <row r="23" spans="1:11" ht="9.75">
      <c r="A23" s="196" t="s">
        <v>165</v>
      </c>
      <c r="B23" s="194" t="s">
        <v>47</v>
      </c>
      <c r="C23" s="194" t="s">
        <v>48</v>
      </c>
      <c r="D23" s="194"/>
      <c r="E23" s="194"/>
      <c r="F23" s="194"/>
      <c r="G23" s="194"/>
      <c r="H23" s="194"/>
      <c r="I23" s="194"/>
      <c r="J23" s="194"/>
      <c r="K23" s="194"/>
    </row>
    <row r="24" spans="1:11" ht="9.75">
      <c r="A24" s="196" t="s">
        <v>166</v>
      </c>
      <c r="B24" s="195" t="s">
        <v>49</v>
      </c>
      <c r="C24" s="194" t="s">
        <v>50</v>
      </c>
      <c r="D24" s="194"/>
      <c r="E24" s="194"/>
      <c r="F24" s="194"/>
      <c r="G24" s="194">
        <f>SUM(D24:F24)</f>
        <v>0</v>
      </c>
      <c r="H24" s="194"/>
      <c r="I24" s="194"/>
      <c r="J24" s="194"/>
      <c r="K24" s="194">
        <f>SUM(H24:J24)</f>
        <v>0</v>
      </c>
    </row>
    <row r="25" spans="1:11" ht="9.75">
      <c r="A25" s="197" t="s">
        <v>3</v>
      </c>
      <c r="B25" s="198" t="s">
        <v>78</v>
      </c>
      <c r="C25" s="198"/>
      <c r="D25" s="198">
        <f aca="true" t="shared" si="1" ref="D25:K25">D26+D27+D28</f>
        <v>883</v>
      </c>
      <c r="E25" s="198">
        <f t="shared" si="1"/>
        <v>0</v>
      </c>
      <c r="F25" s="198">
        <f t="shared" si="1"/>
        <v>0</v>
      </c>
      <c r="G25" s="198">
        <f t="shared" si="1"/>
        <v>883</v>
      </c>
      <c r="H25" s="198">
        <f t="shared" si="1"/>
        <v>88</v>
      </c>
      <c r="I25" s="198">
        <f t="shared" si="1"/>
        <v>0</v>
      </c>
      <c r="J25" s="198">
        <f t="shared" si="1"/>
        <v>0</v>
      </c>
      <c r="K25" s="198">
        <f t="shared" si="1"/>
        <v>88</v>
      </c>
    </row>
    <row r="26" spans="1:11" ht="9.75">
      <c r="A26" s="196" t="s">
        <v>85</v>
      </c>
      <c r="B26" s="194" t="s">
        <v>79</v>
      </c>
      <c r="C26" s="194" t="s">
        <v>53</v>
      </c>
      <c r="D26" s="194">
        <v>667</v>
      </c>
      <c r="E26" s="194"/>
      <c r="F26" s="194"/>
      <c r="G26" s="194">
        <f>SUM(D26:F26)</f>
        <v>667</v>
      </c>
      <c r="H26" s="194">
        <v>88</v>
      </c>
      <c r="I26" s="194"/>
      <c r="J26" s="194"/>
      <c r="K26" s="194">
        <f>SUM(H26:J26)</f>
        <v>88</v>
      </c>
    </row>
    <row r="27" spans="1:11" ht="9.75">
      <c r="A27" s="196" t="s">
        <v>86</v>
      </c>
      <c r="B27" s="194" t="s">
        <v>80</v>
      </c>
      <c r="C27" s="194" t="s">
        <v>54</v>
      </c>
      <c r="D27" s="194">
        <v>216</v>
      </c>
      <c r="E27" s="194"/>
      <c r="F27" s="194"/>
      <c r="G27" s="194">
        <f>SUM(D27:F27)</f>
        <v>216</v>
      </c>
      <c r="H27" s="194">
        <v>0</v>
      </c>
      <c r="I27" s="194"/>
      <c r="J27" s="194"/>
      <c r="K27" s="194">
        <f>SUM(H27:J27)</f>
        <v>0</v>
      </c>
    </row>
    <row r="28" spans="1:11" ht="9.75">
      <c r="A28" s="196" t="s">
        <v>88</v>
      </c>
      <c r="B28" s="195" t="s">
        <v>87</v>
      </c>
      <c r="C28" s="194" t="s">
        <v>71</v>
      </c>
      <c r="D28" s="194"/>
      <c r="E28" s="194">
        <f>SUM(E29:E36)</f>
        <v>0</v>
      </c>
      <c r="F28" s="194">
        <f>SUM(F29:F36)</f>
        <v>0</v>
      </c>
      <c r="G28" s="194">
        <f>SUM(G29:G36)</f>
        <v>0</v>
      </c>
      <c r="H28" s="194"/>
      <c r="I28" s="194">
        <f>SUM(I29:I36)</f>
        <v>0</v>
      </c>
      <c r="J28" s="194">
        <f>SUM(J29:J36)</f>
        <v>0</v>
      </c>
      <c r="K28" s="194">
        <f>SUM(K29:K36)</f>
        <v>0</v>
      </c>
    </row>
    <row r="29" spans="1:11" ht="22.5" customHeight="1">
      <c r="A29" s="196" t="s">
        <v>131</v>
      </c>
      <c r="B29" s="195" t="s">
        <v>55</v>
      </c>
      <c r="C29" s="194" t="s">
        <v>56</v>
      </c>
      <c r="D29" s="194"/>
      <c r="E29" s="194"/>
      <c r="F29" s="194"/>
      <c r="G29" s="194"/>
      <c r="H29" s="194"/>
      <c r="I29" s="194"/>
      <c r="J29" s="194"/>
      <c r="K29" s="194"/>
    </row>
    <row r="30" spans="1:11" ht="24.75" customHeight="1">
      <c r="A30" s="196" t="s">
        <v>132</v>
      </c>
      <c r="B30" s="195" t="s">
        <v>57</v>
      </c>
      <c r="C30" s="194" t="s">
        <v>58</v>
      </c>
      <c r="D30" s="194"/>
      <c r="E30" s="194"/>
      <c r="F30" s="194"/>
      <c r="G30" s="194"/>
      <c r="H30" s="194"/>
      <c r="I30" s="194"/>
      <c r="J30" s="194"/>
      <c r="K30" s="194"/>
    </row>
    <row r="31" spans="1:11" ht="20.25">
      <c r="A31" s="196" t="s">
        <v>133</v>
      </c>
      <c r="B31" s="195" t="s">
        <v>59</v>
      </c>
      <c r="C31" s="194" t="s">
        <v>60</v>
      </c>
      <c r="D31" s="194"/>
      <c r="E31" s="194"/>
      <c r="F31" s="194"/>
      <c r="G31" s="194"/>
      <c r="H31" s="194"/>
      <c r="I31" s="194"/>
      <c r="J31" s="194"/>
      <c r="K31" s="194"/>
    </row>
    <row r="32" spans="1:11" ht="9.75">
      <c r="A32" s="196" t="s">
        <v>134</v>
      </c>
      <c r="B32" s="195" t="s">
        <v>61</v>
      </c>
      <c r="C32" s="194" t="s">
        <v>62</v>
      </c>
      <c r="D32" s="194"/>
      <c r="E32" s="194"/>
      <c r="F32" s="194"/>
      <c r="G32" s="194">
        <f>SUM(D32:F32)</f>
        <v>0</v>
      </c>
      <c r="H32" s="194"/>
      <c r="I32" s="194"/>
      <c r="J32" s="194"/>
      <c r="K32" s="194">
        <f>SUM(H32:J32)</f>
        <v>0</v>
      </c>
    </row>
    <row r="33" spans="1:11" ht="20.25">
      <c r="A33" s="196" t="s">
        <v>135</v>
      </c>
      <c r="B33" s="195" t="s">
        <v>63</v>
      </c>
      <c r="C33" s="194" t="s">
        <v>64</v>
      </c>
      <c r="D33" s="194"/>
      <c r="E33" s="194"/>
      <c r="F33" s="194"/>
      <c r="G33" s="194"/>
      <c r="H33" s="194"/>
      <c r="I33" s="194"/>
      <c r="J33" s="194"/>
      <c r="K33" s="194"/>
    </row>
    <row r="34" spans="1:11" ht="20.25">
      <c r="A34" s="196" t="s">
        <v>136</v>
      </c>
      <c r="B34" s="195" t="s">
        <v>65</v>
      </c>
      <c r="C34" s="194" t="s">
        <v>66</v>
      </c>
      <c r="D34" s="194"/>
      <c r="E34" s="194"/>
      <c r="F34" s="194"/>
      <c r="G34" s="194"/>
      <c r="H34" s="194"/>
      <c r="I34" s="194"/>
      <c r="J34" s="194"/>
      <c r="K34" s="194"/>
    </row>
    <row r="35" spans="1:11" ht="16.5" customHeight="1">
      <c r="A35" s="196" t="s">
        <v>137</v>
      </c>
      <c r="B35" s="194" t="s">
        <v>67</v>
      </c>
      <c r="C35" s="194" t="s">
        <v>68</v>
      </c>
      <c r="D35" s="194"/>
      <c r="E35" s="194"/>
      <c r="F35" s="194"/>
      <c r="G35" s="194"/>
      <c r="H35" s="194"/>
      <c r="I35" s="194"/>
      <c r="J35" s="194"/>
      <c r="K35" s="194"/>
    </row>
    <row r="36" spans="1:11" ht="9.75">
      <c r="A36" s="196" t="s">
        <v>152</v>
      </c>
      <c r="B36" s="195" t="s">
        <v>69</v>
      </c>
      <c r="C36" s="194" t="s">
        <v>70</v>
      </c>
      <c r="D36" s="194"/>
      <c r="E36" s="194"/>
      <c r="F36" s="194"/>
      <c r="G36" s="194">
        <f>SUM(D36:F36)</f>
        <v>0</v>
      </c>
      <c r="H36" s="194"/>
      <c r="I36" s="194"/>
      <c r="J36" s="194"/>
      <c r="K36" s="194">
        <f>SUM(H36:J36)</f>
        <v>0</v>
      </c>
    </row>
    <row r="37" spans="1:11" ht="9.75">
      <c r="A37" s="197" t="s">
        <v>4</v>
      </c>
      <c r="B37" s="198" t="s">
        <v>89</v>
      </c>
      <c r="C37" s="194" t="s">
        <v>51</v>
      </c>
      <c r="D37" s="194">
        <f>SUM(D38:D39)</f>
        <v>0</v>
      </c>
      <c r="E37" s="194"/>
      <c r="F37" s="194"/>
      <c r="G37" s="194"/>
      <c r="H37" s="194">
        <f>SUM(H38:H39)</f>
        <v>0</v>
      </c>
      <c r="I37" s="194"/>
      <c r="J37" s="194"/>
      <c r="K37" s="194"/>
    </row>
    <row r="38" spans="1:11" ht="9.75">
      <c r="A38" s="196" t="s">
        <v>138</v>
      </c>
      <c r="B38" s="194" t="s">
        <v>442</v>
      </c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ht="9.75">
      <c r="A39" s="196" t="s">
        <v>139</v>
      </c>
      <c r="B39" s="194" t="s">
        <v>443</v>
      </c>
      <c r="C39" s="194"/>
      <c r="D39" s="194"/>
      <c r="E39" s="194"/>
      <c r="F39" s="194"/>
      <c r="G39" s="194"/>
      <c r="H39" s="194"/>
      <c r="I39" s="194"/>
      <c r="J39" s="194"/>
      <c r="K39" s="194"/>
    </row>
    <row r="40" spans="1:11" ht="9.75">
      <c r="A40" s="197" t="s">
        <v>5</v>
      </c>
      <c r="B40" s="199" t="s">
        <v>126</v>
      </c>
      <c r="C40" s="198" t="s">
        <v>72</v>
      </c>
      <c r="D40" s="198">
        <f aca="true" t="shared" si="2" ref="D40:K40">D9+D25+D37</f>
        <v>46522</v>
      </c>
      <c r="E40" s="198">
        <f t="shared" si="2"/>
        <v>0</v>
      </c>
      <c r="F40" s="198">
        <f t="shared" si="2"/>
        <v>0</v>
      </c>
      <c r="G40" s="198">
        <f t="shared" si="2"/>
        <v>46522</v>
      </c>
      <c r="H40" s="198">
        <f t="shared" si="2"/>
        <v>47956</v>
      </c>
      <c r="I40" s="198">
        <f t="shared" si="2"/>
        <v>0</v>
      </c>
      <c r="J40" s="198">
        <f t="shared" si="2"/>
        <v>0</v>
      </c>
      <c r="K40" s="198">
        <f t="shared" si="2"/>
        <v>47956</v>
      </c>
    </row>
    <row r="41" spans="1:11" ht="9.75">
      <c r="A41" s="197" t="s">
        <v>6</v>
      </c>
      <c r="B41" s="198" t="s">
        <v>128</v>
      </c>
      <c r="C41" s="198" t="s">
        <v>95</v>
      </c>
      <c r="D41" s="194"/>
      <c r="E41" s="194"/>
      <c r="F41" s="194"/>
      <c r="G41" s="194"/>
      <c r="H41" s="194"/>
      <c r="I41" s="194"/>
      <c r="J41" s="194"/>
      <c r="K41" s="194"/>
    </row>
    <row r="42" spans="1:11" ht="9.75">
      <c r="A42" s="196" t="s">
        <v>140</v>
      </c>
      <c r="B42" s="194" t="s">
        <v>90</v>
      </c>
      <c r="C42" s="194" t="s">
        <v>0</v>
      </c>
      <c r="D42" s="194"/>
      <c r="E42" s="194"/>
      <c r="F42" s="194"/>
      <c r="G42" s="194"/>
      <c r="H42" s="194"/>
      <c r="I42" s="194"/>
      <c r="J42" s="194"/>
      <c r="K42" s="194"/>
    </row>
    <row r="43" spans="1:11" ht="10.5" customHeight="1">
      <c r="A43" s="196" t="s">
        <v>141</v>
      </c>
      <c r="B43" s="194" t="s">
        <v>91</v>
      </c>
      <c r="C43" s="194" t="s">
        <v>92</v>
      </c>
      <c r="D43" s="194"/>
      <c r="E43" s="194"/>
      <c r="F43" s="194"/>
      <c r="G43" s="194"/>
      <c r="H43" s="194"/>
      <c r="I43" s="194"/>
      <c r="J43" s="194"/>
      <c r="K43" s="194"/>
    </row>
    <row r="44" spans="1:11" ht="9.75">
      <c r="A44" s="196" t="s">
        <v>142</v>
      </c>
      <c r="B44" s="194" t="s">
        <v>93</v>
      </c>
      <c r="C44" s="194" t="s">
        <v>94</v>
      </c>
      <c r="D44" s="194"/>
      <c r="E44" s="194"/>
      <c r="F44" s="194"/>
      <c r="G44" s="194"/>
      <c r="H44" s="194"/>
      <c r="I44" s="194"/>
      <c r="J44" s="194"/>
      <c r="K44" s="194"/>
    </row>
    <row r="45" spans="1:11" ht="9.75">
      <c r="A45" s="196" t="s">
        <v>7</v>
      </c>
      <c r="B45" s="198" t="s">
        <v>127</v>
      </c>
      <c r="C45" s="198" t="s">
        <v>104</v>
      </c>
      <c r="D45" s="194"/>
      <c r="E45" s="194"/>
      <c r="F45" s="194"/>
      <c r="G45" s="194"/>
      <c r="H45" s="194"/>
      <c r="I45" s="194"/>
      <c r="J45" s="194"/>
      <c r="K45" s="194"/>
    </row>
    <row r="46" spans="1:11" ht="9.75">
      <c r="A46" s="196" t="s">
        <v>143</v>
      </c>
      <c r="B46" s="194" t="s">
        <v>96</v>
      </c>
      <c r="C46" s="194" t="s">
        <v>97</v>
      </c>
      <c r="D46" s="194"/>
      <c r="E46" s="194"/>
      <c r="F46" s="194"/>
      <c r="G46" s="194"/>
      <c r="H46" s="194"/>
      <c r="I46" s="194"/>
      <c r="J46" s="194"/>
      <c r="K46" s="194"/>
    </row>
    <row r="47" spans="1:11" ht="11.25" customHeight="1">
      <c r="A47" s="196" t="s">
        <v>144</v>
      </c>
      <c r="B47" s="194" t="s">
        <v>98</v>
      </c>
      <c r="C47" s="194" t="s">
        <v>99</v>
      </c>
      <c r="D47" s="194"/>
      <c r="E47" s="194"/>
      <c r="F47" s="194"/>
      <c r="G47" s="194"/>
      <c r="H47" s="194"/>
      <c r="I47" s="194"/>
      <c r="J47" s="194"/>
      <c r="K47" s="194"/>
    </row>
    <row r="48" spans="1:11" ht="9.75">
      <c r="A48" s="196" t="s">
        <v>145</v>
      </c>
      <c r="B48" s="194" t="s">
        <v>100</v>
      </c>
      <c r="C48" s="194" t="s">
        <v>101</v>
      </c>
      <c r="D48" s="194"/>
      <c r="E48" s="194"/>
      <c r="F48" s="194"/>
      <c r="G48" s="194"/>
      <c r="H48" s="194"/>
      <c r="I48" s="194"/>
      <c r="J48" s="194"/>
      <c r="K48" s="194"/>
    </row>
    <row r="49" spans="1:11" ht="9.75">
      <c r="A49" s="196" t="s">
        <v>151</v>
      </c>
      <c r="B49" s="194" t="s">
        <v>102</v>
      </c>
      <c r="C49" s="194" t="s">
        <v>103</v>
      </c>
      <c r="D49" s="194"/>
      <c r="E49" s="194"/>
      <c r="F49" s="194"/>
      <c r="G49" s="194"/>
      <c r="H49" s="194"/>
      <c r="I49" s="194"/>
      <c r="J49" s="194"/>
      <c r="K49" s="194"/>
    </row>
    <row r="50" spans="1:11" ht="9.75">
      <c r="A50" s="197" t="s">
        <v>8</v>
      </c>
      <c r="B50" s="198" t="s">
        <v>129</v>
      </c>
      <c r="C50" s="198" t="s">
        <v>115</v>
      </c>
      <c r="D50" s="194">
        <f aca="true" t="shared" si="3" ref="D50:K50">SUM(D51:D55)</f>
        <v>0</v>
      </c>
      <c r="E50" s="194">
        <f t="shared" si="3"/>
        <v>0</v>
      </c>
      <c r="F50" s="194">
        <f t="shared" si="3"/>
        <v>0</v>
      </c>
      <c r="G50" s="194">
        <f t="shared" si="3"/>
        <v>0</v>
      </c>
      <c r="H50" s="194">
        <f t="shared" si="3"/>
        <v>0</v>
      </c>
      <c r="I50" s="194">
        <f t="shared" si="3"/>
        <v>0</v>
      </c>
      <c r="J50" s="194">
        <f t="shared" si="3"/>
        <v>0</v>
      </c>
      <c r="K50" s="194">
        <f t="shared" si="3"/>
        <v>0</v>
      </c>
    </row>
    <row r="51" spans="1:11" ht="9.75">
      <c r="A51" s="196" t="s">
        <v>146</v>
      </c>
      <c r="B51" s="194" t="s">
        <v>105</v>
      </c>
      <c r="C51" s="194" t="s">
        <v>106</v>
      </c>
      <c r="D51" s="194"/>
      <c r="E51" s="194"/>
      <c r="F51" s="194"/>
      <c r="G51" s="194"/>
      <c r="H51" s="194"/>
      <c r="I51" s="194"/>
      <c r="J51" s="194"/>
      <c r="K51" s="194"/>
    </row>
    <row r="52" spans="1:11" ht="9.75">
      <c r="A52" s="196" t="s">
        <v>147</v>
      </c>
      <c r="B52" s="194" t="s">
        <v>107</v>
      </c>
      <c r="C52" s="194" t="s">
        <v>108</v>
      </c>
      <c r="D52" s="194"/>
      <c r="E52" s="194"/>
      <c r="F52" s="194"/>
      <c r="G52" s="194"/>
      <c r="H52" s="194"/>
      <c r="I52" s="194"/>
      <c r="J52" s="194"/>
      <c r="K52" s="194"/>
    </row>
    <row r="53" spans="1:11" ht="9.75">
      <c r="A53" s="196" t="s">
        <v>148</v>
      </c>
      <c r="B53" s="194" t="s">
        <v>109</v>
      </c>
      <c r="C53" s="194" t="s">
        <v>110</v>
      </c>
      <c r="D53" s="194"/>
      <c r="E53" s="194"/>
      <c r="F53" s="194"/>
      <c r="G53" s="194"/>
      <c r="H53" s="194"/>
      <c r="I53" s="194"/>
      <c r="J53" s="194"/>
      <c r="K53" s="194"/>
    </row>
    <row r="54" spans="1:11" ht="9.75">
      <c r="A54" s="196" t="s">
        <v>149</v>
      </c>
      <c r="B54" s="194" t="s">
        <v>111</v>
      </c>
      <c r="C54" s="194" t="s">
        <v>112</v>
      </c>
      <c r="D54" s="194"/>
      <c r="E54" s="194"/>
      <c r="F54" s="194"/>
      <c r="G54" s="194"/>
      <c r="H54" s="194"/>
      <c r="I54" s="194"/>
      <c r="J54" s="194"/>
      <c r="K54" s="194"/>
    </row>
    <row r="55" spans="1:11" ht="9.75">
      <c r="A55" s="196" t="s">
        <v>150</v>
      </c>
      <c r="B55" s="194" t="s">
        <v>113</v>
      </c>
      <c r="C55" s="194" t="s">
        <v>114</v>
      </c>
      <c r="D55" s="194"/>
      <c r="E55" s="194"/>
      <c r="F55" s="194"/>
      <c r="G55" s="194"/>
      <c r="H55" s="194"/>
      <c r="I55" s="194"/>
      <c r="J55" s="194"/>
      <c r="K55" s="194"/>
    </row>
    <row r="56" spans="1:11" ht="9.75">
      <c r="A56" s="197" t="s">
        <v>9</v>
      </c>
      <c r="B56" s="198" t="s">
        <v>348</v>
      </c>
      <c r="C56" s="198" t="s">
        <v>124</v>
      </c>
      <c r="D56" s="194"/>
      <c r="E56" s="194"/>
      <c r="F56" s="194"/>
      <c r="G56" s="194"/>
      <c r="H56" s="194"/>
      <c r="I56" s="194"/>
      <c r="J56" s="194"/>
      <c r="K56" s="194"/>
    </row>
    <row r="57" spans="1:11" ht="9.75">
      <c r="A57" s="196" t="s">
        <v>153</v>
      </c>
      <c r="B57" s="194" t="s">
        <v>116</v>
      </c>
      <c r="C57" s="194" t="s">
        <v>117</v>
      </c>
      <c r="D57" s="194"/>
      <c r="E57" s="194"/>
      <c r="F57" s="194"/>
      <c r="G57" s="194"/>
      <c r="H57" s="194"/>
      <c r="I57" s="194"/>
      <c r="J57" s="194"/>
      <c r="K57" s="194"/>
    </row>
    <row r="58" spans="1:11" ht="9.75">
      <c r="A58" s="196" t="s">
        <v>154</v>
      </c>
      <c r="B58" s="194" t="s">
        <v>118</v>
      </c>
      <c r="C58" s="194" t="s">
        <v>119</v>
      </c>
      <c r="D58" s="194"/>
      <c r="E58" s="194"/>
      <c r="F58" s="194"/>
      <c r="G58" s="194"/>
      <c r="H58" s="194"/>
      <c r="I58" s="194"/>
      <c r="J58" s="194"/>
      <c r="K58" s="194"/>
    </row>
    <row r="59" spans="1:11" ht="9.75">
      <c r="A59" s="196" t="s">
        <v>155</v>
      </c>
      <c r="B59" s="194" t="s">
        <v>120</v>
      </c>
      <c r="C59" s="194" t="s">
        <v>121</v>
      </c>
      <c r="D59" s="194"/>
      <c r="E59" s="194"/>
      <c r="F59" s="194"/>
      <c r="G59" s="194"/>
      <c r="H59" s="194"/>
      <c r="I59" s="194"/>
      <c r="J59" s="194"/>
      <c r="K59" s="194"/>
    </row>
    <row r="60" spans="1:11" ht="9.75">
      <c r="A60" s="196" t="s">
        <v>156</v>
      </c>
      <c r="B60" s="194" t="s">
        <v>122</v>
      </c>
      <c r="C60" s="194" t="s">
        <v>123</v>
      </c>
      <c r="D60" s="194"/>
      <c r="E60" s="194"/>
      <c r="F60" s="194"/>
      <c r="G60" s="194"/>
      <c r="H60" s="194"/>
      <c r="I60" s="194"/>
      <c r="J60" s="194"/>
      <c r="K60" s="194"/>
    </row>
    <row r="61" spans="1:11" ht="9.75">
      <c r="A61" s="197" t="s">
        <v>10</v>
      </c>
      <c r="B61" s="198" t="s">
        <v>130</v>
      </c>
      <c r="C61" s="198" t="s">
        <v>125</v>
      </c>
      <c r="D61" s="198">
        <f aca="true" t="shared" si="4" ref="D61:K61">D41+D45+D50+D56</f>
        <v>0</v>
      </c>
      <c r="E61" s="198">
        <f t="shared" si="4"/>
        <v>0</v>
      </c>
      <c r="F61" s="198">
        <f t="shared" si="4"/>
        <v>0</v>
      </c>
      <c r="G61" s="198">
        <f t="shared" si="4"/>
        <v>0</v>
      </c>
      <c r="H61" s="198">
        <f t="shared" si="4"/>
        <v>0</v>
      </c>
      <c r="I61" s="198">
        <f t="shared" si="4"/>
        <v>0</v>
      </c>
      <c r="J61" s="198">
        <f t="shared" si="4"/>
        <v>0</v>
      </c>
      <c r="K61" s="198">
        <f t="shared" si="4"/>
        <v>0</v>
      </c>
    </row>
    <row r="62" spans="1:11" ht="11.25" customHeight="1">
      <c r="A62" s="198" t="s">
        <v>11</v>
      </c>
      <c r="B62" s="198" t="s">
        <v>167</v>
      </c>
      <c r="C62" s="198"/>
      <c r="D62" s="198">
        <f aca="true" t="shared" si="5" ref="D62:K62">D40+D61</f>
        <v>46522</v>
      </c>
      <c r="E62" s="198">
        <f t="shared" si="5"/>
        <v>0</v>
      </c>
      <c r="F62" s="198">
        <f t="shared" si="5"/>
        <v>0</v>
      </c>
      <c r="G62" s="198">
        <f t="shared" si="5"/>
        <v>46522</v>
      </c>
      <c r="H62" s="198">
        <f t="shared" si="5"/>
        <v>47956</v>
      </c>
      <c r="I62" s="198">
        <f t="shared" si="5"/>
        <v>0</v>
      </c>
      <c r="J62" s="198">
        <f t="shared" si="5"/>
        <v>0</v>
      </c>
      <c r="K62" s="198">
        <f t="shared" si="5"/>
        <v>47956</v>
      </c>
    </row>
    <row r="64" spans="1:11" ht="9.75">
      <c r="A64" s="268" t="s">
        <v>328</v>
      </c>
      <c r="B64" s="268"/>
      <c r="C64" s="268"/>
      <c r="D64" s="190">
        <v>11</v>
      </c>
      <c r="E64" s="190">
        <v>0</v>
      </c>
      <c r="F64" s="190">
        <v>0</v>
      </c>
      <c r="G64" s="190">
        <v>11</v>
      </c>
      <c r="H64" s="190">
        <v>11</v>
      </c>
      <c r="I64" s="190">
        <v>0</v>
      </c>
      <c r="J64" s="190">
        <v>0</v>
      </c>
      <c r="K64" s="190">
        <v>11</v>
      </c>
    </row>
    <row r="65" spans="1:11" ht="9.75">
      <c r="A65" s="268" t="s">
        <v>329</v>
      </c>
      <c r="B65" s="268"/>
      <c r="C65" s="268"/>
      <c r="D65" s="190">
        <v>0</v>
      </c>
      <c r="E65" s="190">
        <v>0</v>
      </c>
      <c r="F65" s="190">
        <v>0</v>
      </c>
      <c r="G65" s="190">
        <f>SUM(D65:F65)</f>
        <v>0</v>
      </c>
      <c r="H65" s="190">
        <v>0</v>
      </c>
      <c r="I65" s="190">
        <v>0</v>
      </c>
      <c r="J65" s="190">
        <v>0</v>
      </c>
      <c r="K65" s="190">
        <f>SUM(H65:J65)</f>
        <v>0</v>
      </c>
    </row>
  </sheetData>
  <sheetProtection/>
  <mergeCells count="20">
    <mergeCell ref="A1:K1"/>
    <mergeCell ref="A2:K2"/>
    <mergeCell ref="A3:K3"/>
    <mergeCell ref="A4:K4"/>
    <mergeCell ref="A5:K5"/>
    <mergeCell ref="A6:A8"/>
    <mergeCell ref="B6:B8"/>
    <mergeCell ref="C6:C8"/>
    <mergeCell ref="D6:G6"/>
    <mergeCell ref="H6:K6"/>
    <mergeCell ref="J7:J8"/>
    <mergeCell ref="K7:K8"/>
    <mergeCell ref="A64:C64"/>
    <mergeCell ref="A65:C65"/>
    <mergeCell ref="D7:D8"/>
    <mergeCell ref="E7:E8"/>
    <mergeCell ref="F7:F8"/>
    <mergeCell ref="G7:G8"/>
    <mergeCell ref="H7:H8"/>
    <mergeCell ref="I7:I8"/>
  </mergeCells>
  <printOptions/>
  <pageMargins left="0.5118110236220472" right="0" top="0.15748031496062992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43">
      <selection activeCell="C82" sqref="C82"/>
    </sheetView>
  </sheetViews>
  <sheetFormatPr defaultColWidth="9.140625" defaultRowHeight="11.25" customHeight="1"/>
  <cols>
    <col min="1" max="1" width="27.7109375" style="5" customWidth="1"/>
    <col min="2" max="2" width="6.8515625" style="5" customWidth="1"/>
    <col min="3" max="3" width="6.7109375" style="5" customWidth="1"/>
    <col min="4" max="4" width="8.421875" style="6" customWidth="1"/>
    <col min="5" max="5" width="9.28125" style="6" customWidth="1"/>
    <col min="6" max="6" width="10.140625" style="6" customWidth="1"/>
    <col min="7" max="7" width="8.28125" style="7" customWidth="1"/>
    <col min="8" max="9" width="8.28125" style="6" customWidth="1"/>
    <col min="10" max="10" width="9.8515625" style="6" customWidth="1"/>
    <col min="11" max="11" width="8.140625" style="7" customWidth="1"/>
    <col min="12" max="12" width="8.57421875" style="6" customWidth="1"/>
    <col min="13" max="13" width="9.00390625" style="6" customWidth="1"/>
    <col min="14" max="14" width="9.00390625" style="7" customWidth="1"/>
    <col min="15" max="16384" width="9.140625" style="5" customWidth="1"/>
  </cols>
  <sheetData>
    <row r="1" spans="1:14" ht="11.25" customHeight="1">
      <c r="A1" s="307" t="s">
        <v>487</v>
      </c>
      <c r="B1" s="307"/>
      <c r="C1" s="307"/>
      <c r="D1" s="307"/>
      <c r="E1" s="307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1.25" customHeight="1">
      <c r="A2" s="307" t="s">
        <v>450</v>
      </c>
      <c r="B2" s="307"/>
      <c r="C2" s="307"/>
      <c r="D2" s="307"/>
      <c r="E2" s="307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1.25" customHeight="1">
      <c r="A3" s="312" t="s">
        <v>444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9.75" customHeight="1" thickBot="1">
      <c r="A4" s="303" t="s">
        <v>363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1.25" customHeight="1" hidden="1">
      <c r="A5" s="309" t="s">
        <v>371</v>
      </c>
      <c r="B5" s="309" t="s">
        <v>354</v>
      </c>
      <c r="C5" s="289" t="s">
        <v>445</v>
      </c>
      <c r="D5" s="290"/>
      <c r="E5" s="290"/>
      <c r="F5" s="290"/>
      <c r="G5" s="290"/>
      <c r="H5" s="290"/>
      <c r="I5" s="290"/>
      <c r="J5" s="290"/>
      <c r="K5" s="290"/>
      <c r="L5" s="290"/>
      <c r="M5" s="291"/>
      <c r="N5" s="300" t="s">
        <v>358</v>
      </c>
    </row>
    <row r="6" spans="1:14" ht="11.25" customHeight="1">
      <c r="A6" s="310"/>
      <c r="B6" s="310"/>
      <c r="C6" s="295" t="s">
        <v>355</v>
      </c>
      <c r="D6" s="296"/>
      <c r="E6" s="296"/>
      <c r="F6" s="297"/>
      <c r="G6" s="295" t="s">
        <v>359</v>
      </c>
      <c r="H6" s="296"/>
      <c r="I6" s="296"/>
      <c r="J6" s="298"/>
      <c r="K6" s="299" t="s">
        <v>330</v>
      </c>
      <c r="L6" s="296"/>
      <c r="M6" s="298"/>
      <c r="N6" s="301"/>
    </row>
    <row r="7" spans="1:14" ht="33.75" customHeight="1" thickBot="1">
      <c r="A7" s="311"/>
      <c r="B7" s="311"/>
      <c r="C7" s="1" t="s">
        <v>350</v>
      </c>
      <c r="D7" s="2" t="s">
        <v>351</v>
      </c>
      <c r="E7" s="2" t="s">
        <v>352</v>
      </c>
      <c r="F7" s="3" t="s">
        <v>334</v>
      </c>
      <c r="G7" s="1" t="s">
        <v>350</v>
      </c>
      <c r="H7" s="2" t="s">
        <v>351</v>
      </c>
      <c r="I7" s="2" t="s">
        <v>352</v>
      </c>
      <c r="J7" s="4" t="s">
        <v>334</v>
      </c>
      <c r="K7" s="8" t="s">
        <v>350</v>
      </c>
      <c r="L7" s="2" t="s">
        <v>351</v>
      </c>
      <c r="M7" s="4" t="s">
        <v>334</v>
      </c>
      <c r="N7" s="302"/>
    </row>
    <row r="8" spans="1:14" ht="11.25" customHeight="1">
      <c r="A8" s="10" t="s">
        <v>364</v>
      </c>
      <c r="B8" s="11" t="s">
        <v>191</v>
      </c>
      <c r="C8" s="12">
        <v>110956</v>
      </c>
      <c r="D8" s="13"/>
      <c r="E8" s="13">
        <v>35999</v>
      </c>
      <c r="F8" s="14">
        <f aca="true" t="shared" si="0" ref="F8:F15">SUM(C8:E8)</f>
        <v>146955</v>
      </c>
      <c r="G8" s="12"/>
      <c r="H8" s="13"/>
      <c r="I8" s="13"/>
      <c r="J8" s="14"/>
      <c r="K8" s="15"/>
      <c r="L8" s="16"/>
      <c r="M8" s="17">
        <f>SUM(K8:L8)</f>
        <v>0</v>
      </c>
      <c r="N8" s="18">
        <f>F8+J8+M8</f>
        <v>146955</v>
      </c>
    </row>
    <row r="9" spans="1:14" ht="11.25" customHeight="1">
      <c r="A9" s="20" t="s">
        <v>365</v>
      </c>
      <c r="B9" s="21" t="s">
        <v>202</v>
      </c>
      <c r="C9" s="22">
        <v>8000</v>
      </c>
      <c r="D9" s="23"/>
      <c r="E9" s="23"/>
      <c r="F9" s="163">
        <f t="shared" si="0"/>
        <v>8000</v>
      </c>
      <c r="G9" s="22"/>
      <c r="H9" s="23"/>
      <c r="I9" s="23"/>
      <c r="J9" s="25"/>
      <c r="K9" s="26"/>
      <c r="L9" s="27"/>
      <c r="M9" s="28"/>
      <c r="N9" s="29">
        <f>F9+J9+M9</f>
        <v>8000</v>
      </c>
    </row>
    <row r="10" spans="1:14" ht="11.25" customHeight="1">
      <c r="A10" s="20" t="s">
        <v>332</v>
      </c>
      <c r="B10" s="21" t="s">
        <v>211</v>
      </c>
      <c r="C10" s="22">
        <v>21908</v>
      </c>
      <c r="D10" s="23"/>
      <c r="E10" s="23"/>
      <c r="F10" s="24">
        <f t="shared" si="0"/>
        <v>21908</v>
      </c>
      <c r="G10" s="22"/>
      <c r="H10" s="23"/>
      <c r="I10" s="23"/>
      <c r="J10" s="25"/>
      <c r="K10" s="26"/>
      <c r="L10" s="27"/>
      <c r="M10" s="28"/>
      <c r="N10" s="29">
        <f aca="true" t="shared" si="1" ref="N10:N19">F10+J10+M10</f>
        <v>21908</v>
      </c>
    </row>
    <row r="11" spans="1:14" ht="11.25" customHeight="1">
      <c r="A11" s="20" t="s">
        <v>344</v>
      </c>
      <c r="B11" s="21" t="s">
        <v>231</v>
      </c>
      <c r="C11" s="22">
        <v>6383</v>
      </c>
      <c r="D11" s="23"/>
      <c r="E11" s="23"/>
      <c r="F11" s="24">
        <f t="shared" si="0"/>
        <v>6383</v>
      </c>
      <c r="G11" s="22"/>
      <c r="H11" s="23"/>
      <c r="I11" s="23"/>
      <c r="J11" s="25"/>
      <c r="K11" s="26"/>
      <c r="L11" s="27"/>
      <c r="M11" s="28">
        <f>SUM(K11:L11)</f>
        <v>0</v>
      </c>
      <c r="N11" s="29">
        <f t="shared" si="1"/>
        <v>6383</v>
      </c>
    </row>
    <row r="12" spans="1:14" ht="11.25" customHeight="1">
      <c r="A12" s="20" t="s">
        <v>360</v>
      </c>
      <c r="B12" s="21" t="s">
        <v>242</v>
      </c>
      <c r="C12" s="22"/>
      <c r="D12" s="23"/>
      <c r="E12" s="23"/>
      <c r="F12" s="24">
        <f t="shared" si="0"/>
        <v>0</v>
      </c>
      <c r="G12" s="22"/>
      <c r="H12" s="23"/>
      <c r="I12" s="23"/>
      <c r="J12" s="25"/>
      <c r="K12" s="26"/>
      <c r="L12" s="27"/>
      <c r="M12" s="28"/>
      <c r="N12" s="29">
        <f t="shared" si="1"/>
        <v>0</v>
      </c>
    </row>
    <row r="13" spans="1:14" ht="11.25" customHeight="1">
      <c r="A13" s="20" t="s">
        <v>366</v>
      </c>
      <c r="B13" s="21" t="s">
        <v>247</v>
      </c>
      <c r="C13" s="22">
        <v>912</v>
      </c>
      <c r="D13" s="23"/>
      <c r="E13" s="23"/>
      <c r="F13" s="24">
        <f t="shared" si="0"/>
        <v>912</v>
      </c>
      <c r="G13" s="22"/>
      <c r="H13" s="23"/>
      <c r="I13" s="23"/>
      <c r="J13" s="25"/>
      <c r="K13" s="26"/>
      <c r="L13" s="27"/>
      <c r="M13" s="28"/>
      <c r="N13" s="29">
        <f t="shared" si="1"/>
        <v>912</v>
      </c>
    </row>
    <row r="14" spans="1:14" ht="11.25" customHeight="1" thickBot="1">
      <c r="A14" s="30" t="s">
        <v>367</v>
      </c>
      <c r="B14" s="31" t="s">
        <v>252</v>
      </c>
      <c r="C14" s="32">
        <v>200</v>
      </c>
      <c r="D14" s="33"/>
      <c r="E14" s="33"/>
      <c r="F14" s="34">
        <f t="shared" si="0"/>
        <v>200</v>
      </c>
      <c r="G14" s="32"/>
      <c r="H14" s="33"/>
      <c r="I14" s="33"/>
      <c r="J14" s="35"/>
      <c r="K14" s="36"/>
      <c r="L14" s="37"/>
      <c r="M14" s="28"/>
      <c r="N14" s="29">
        <f t="shared" si="1"/>
        <v>200</v>
      </c>
    </row>
    <row r="15" spans="1:14" ht="11.25" customHeight="1" thickBot="1">
      <c r="A15" s="38" t="s">
        <v>368</v>
      </c>
      <c r="B15" s="89"/>
      <c r="C15" s="39">
        <f>SUM(C8:C14)</f>
        <v>148359</v>
      </c>
      <c r="D15" s="40"/>
      <c r="E15" s="40">
        <f>SUM(E8:E14)</f>
        <v>35999</v>
      </c>
      <c r="F15" s="41">
        <f t="shared" si="0"/>
        <v>184358</v>
      </c>
      <c r="G15" s="39"/>
      <c r="H15" s="40"/>
      <c r="I15" s="40"/>
      <c r="J15" s="41"/>
      <c r="K15" s="40">
        <f>SUM(K8:K14)</f>
        <v>0</v>
      </c>
      <c r="L15" s="40"/>
      <c r="M15" s="41">
        <f>SUM(M8:M14)</f>
        <v>0</v>
      </c>
      <c r="N15" s="41">
        <f t="shared" si="1"/>
        <v>184358</v>
      </c>
    </row>
    <row r="16" spans="1:14" ht="11.25" customHeight="1">
      <c r="A16" s="42" t="s">
        <v>369</v>
      </c>
      <c r="B16" s="90" t="s">
        <v>267</v>
      </c>
      <c r="C16" s="94"/>
      <c r="D16" s="43"/>
      <c r="E16" s="95"/>
      <c r="F16" s="46"/>
      <c r="G16" s="44"/>
      <c r="H16" s="45"/>
      <c r="I16" s="45"/>
      <c r="J16" s="46"/>
      <c r="K16" s="47"/>
      <c r="L16" s="45"/>
      <c r="M16" s="46"/>
      <c r="N16" s="48">
        <f t="shared" si="1"/>
        <v>0</v>
      </c>
    </row>
    <row r="17" spans="1:14" ht="11.25" customHeight="1">
      <c r="A17" s="49" t="s">
        <v>356</v>
      </c>
      <c r="B17" s="91" t="s">
        <v>281</v>
      </c>
      <c r="C17" s="50">
        <v>146478</v>
      </c>
      <c r="D17" s="27"/>
      <c r="E17" s="27"/>
      <c r="F17" s="46">
        <f>SUM(C17:E17)</f>
        <v>146478</v>
      </c>
      <c r="G17" s="50"/>
      <c r="H17" s="27"/>
      <c r="I17" s="27">
        <v>2827</v>
      </c>
      <c r="J17" s="46">
        <f>SUM(I17)</f>
        <v>2827</v>
      </c>
      <c r="K17" s="51">
        <v>1222</v>
      </c>
      <c r="L17" s="27"/>
      <c r="M17" s="46">
        <f>SUM(K17:L17)</f>
        <v>1222</v>
      </c>
      <c r="N17" s="48">
        <f t="shared" si="1"/>
        <v>150527</v>
      </c>
    </row>
    <row r="18" spans="1:14" ht="11.25" customHeight="1">
      <c r="A18" s="52" t="s">
        <v>357</v>
      </c>
      <c r="B18" s="92" t="s">
        <v>281</v>
      </c>
      <c r="C18" s="53"/>
      <c r="D18" s="54"/>
      <c r="E18" s="54"/>
      <c r="F18" s="57">
        <f>SUM(C18:E18)</f>
        <v>0</v>
      </c>
      <c r="G18" s="53"/>
      <c r="H18" s="37"/>
      <c r="I18" s="37"/>
      <c r="J18" s="46"/>
      <c r="K18" s="54"/>
      <c r="L18" s="37"/>
      <c r="M18" s="46"/>
      <c r="N18" s="48">
        <f t="shared" si="1"/>
        <v>0</v>
      </c>
    </row>
    <row r="19" spans="1:14" ht="11.25" customHeight="1">
      <c r="A19" s="49" t="s">
        <v>361</v>
      </c>
      <c r="B19" s="91" t="s">
        <v>287</v>
      </c>
      <c r="C19" s="96"/>
      <c r="D19" s="56"/>
      <c r="E19" s="55"/>
      <c r="F19" s="57"/>
      <c r="G19" s="50"/>
      <c r="H19" s="27"/>
      <c r="I19" s="27">
        <v>38809</v>
      </c>
      <c r="J19" s="46">
        <f>SUM(I19)</f>
        <v>38809</v>
      </c>
      <c r="K19" s="51">
        <v>45300</v>
      </c>
      <c r="L19" s="27"/>
      <c r="M19" s="46">
        <f>SUM(K19:L19)</f>
        <v>45300</v>
      </c>
      <c r="N19" s="48">
        <f t="shared" si="1"/>
        <v>84109</v>
      </c>
    </row>
    <row r="20" spans="1:14" ht="11.25" customHeight="1" thickBot="1">
      <c r="A20" s="52" t="s">
        <v>370</v>
      </c>
      <c r="B20" s="92" t="s">
        <v>287</v>
      </c>
      <c r="C20" s="53"/>
      <c r="D20" s="54"/>
      <c r="E20" s="54"/>
      <c r="F20" s="57"/>
      <c r="G20" s="53"/>
      <c r="H20" s="37"/>
      <c r="I20" s="37"/>
      <c r="J20" s="57"/>
      <c r="K20" s="54"/>
      <c r="L20" s="37"/>
      <c r="M20" s="57"/>
      <c r="N20" s="58">
        <v>84109</v>
      </c>
    </row>
    <row r="21" spans="1:14" ht="11.25" customHeight="1" thickBot="1">
      <c r="A21" s="59" t="s">
        <v>371</v>
      </c>
      <c r="B21" s="93"/>
      <c r="C21" s="60">
        <f>C15+C17+C18</f>
        <v>294837</v>
      </c>
      <c r="D21" s="60">
        <f>D15+D17+D18</f>
        <v>0</v>
      </c>
      <c r="E21" s="60">
        <f>E15+E17+E18</f>
        <v>35999</v>
      </c>
      <c r="F21" s="60">
        <f>F15+F17+F18</f>
        <v>330836</v>
      </c>
      <c r="G21" s="60">
        <f aca="true" t="shared" si="2" ref="G21:N21">G15+G17+G18</f>
        <v>0</v>
      </c>
      <c r="H21" s="60">
        <f t="shared" si="2"/>
        <v>0</v>
      </c>
      <c r="I21" s="60">
        <f t="shared" si="2"/>
        <v>2827</v>
      </c>
      <c r="J21" s="60">
        <f t="shared" si="2"/>
        <v>2827</v>
      </c>
      <c r="K21" s="60">
        <f t="shared" si="2"/>
        <v>1222</v>
      </c>
      <c r="L21" s="60">
        <f t="shared" si="2"/>
        <v>0</v>
      </c>
      <c r="M21" s="60">
        <f t="shared" si="2"/>
        <v>1222</v>
      </c>
      <c r="N21" s="60">
        <f t="shared" si="2"/>
        <v>334885</v>
      </c>
    </row>
    <row r="22" spans="1:14" ht="11.25" customHeight="1">
      <c r="A22" s="285" t="s">
        <v>372</v>
      </c>
      <c r="B22" s="285"/>
      <c r="C22" s="63">
        <f>C8+C10+C11+C13+C17+C19</f>
        <v>286637</v>
      </c>
      <c r="D22" s="63">
        <f>D8+D10+D11+D13+D17+D19</f>
        <v>0</v>
      </c>
      <c r="E22" s="63">
        <f>E8+E10+E11+E13+E17+E19</f>
        <v>35999</v>
      </c>
      <c r="F22" s="63">
        <f>F8+F10+F11+F13+F17+F19</f>
        <v>322636</v>
      </c>
      <c r="G22" s="63">
        <f aca="true" t="shared" si="3" ref="G22:M22">G8+G10+G11+G13+G17+G19</f>
        <v>0</v>
      </c>
      <c r="H22" s="63">
        <f t="shared" si="3"/>
        <v>0</v>
      </c>
      <c r="I22" s="63">
        <f t="shared" si="3"/>
        <v>41636</v>
      </c>
      <c r="J22" s="63">
        <f t="shared" si="3"/>
        <v>41636</v>
      </c>
      <c r="K22" s="63">
        <f t="shared" si="3"/>
        <v>46522</v>
      </c>
      <c r="L22" s="63">
        <f t="shared" si="3"/>
        <v>0</v>
      </c>
      <c r="M22" s="63">
        <f t="shared" si="3"/>
        <v>46522</v>
      </c>
      <c r="N22" s="65">
        <f>N8+N10+N11+N13+N17+N19-N20</f>
        <v>326685</v>
      </c>
    </row>
    <row r="23" spans="1:14" ht="11.25" customHeight="1" thickBot="1">
      <c r="A23" s="286" t="s">
        <v>373</v>
      </c>
      <c r="B23" s="286"/>
      <c r="C23" s="66">
        <f>C9+C12+C14+C18</f>
        <v>8200</v>
      </c>
      <c r="D23" s="66">
        <f>D9+D12+D14+D18</f>
        <v>0</v>
      </c>
      <c r="E23" s="66">
        <f>E9+E12+E14+E18</f>
        <v>0</v>
      </c>
      <c r="F23" s="66">
        <f>F9+F12+F14+F18</f>
        <v>8200</v>
      </c>
      <c r="G23" s="66">
        <f aca="true" t="shared" si="4" ref="G23:N23">G9+G12+G14+G18</f>
        <v>0</v>
      </c>
      <c r="H23" s="66">
        <f t="shared" si="4"/>
        <v>0</v>
      </c>
      <c r="I23" s="66">
        <f t="shared" si="4"/>
        <v>0</v>
      </c>
      <c r="J23" s="66">
        <f t="shared" si="4"/>
        <v>0</v>
      </c>
      <c r="K23" s="66">
        <f t="shared" si="4"/>
        <v>0</v>
      </c>
      <c r="L23" s="66">
        <f t="shared" si="4"/>
        <v>0</v>
      </c>
      <c r="M23" s="66">
        <f t="shared" si="4"/>
        <v>0</v>
      </c>
      <c r="N23" s="69">
        <f t="shared" si="4"/>
        <v>8200</v>
      </c>
    </row>
    <row r="24" spans="1:14" ht="11.25" customHeight="1" thickBot="1">
      <c r="A24" s="287" t="s">
        <v>387</v>
      </c>
      <c r="B24" s="288"/>
      <c r="C24" s="71">
        <f aca="true" t="shared" si="5" ref="C24:N24">SUM(C22:C23)</f>
        <v>294837</v>
      </c>
      <c r="D24" s="71">
        <f t="shared" si="5"/>
        <v>0</v>
      </c>
      <c r="E24" s="71">
        <f t="shared" si="5"/>
        <v>35999</v>
      </c>
      <c r="F24" s="71">
        <f t="shared" si="5"/>
        <v>330836</v>
      </c>
      <c r="G24" s="71">
        <f t="shared" si="5"/>
        <v>0</v>
      </c>
      <c r="H24" s="71">
        <f t="shared" si="5"/>
        <v>0</v>
      </c>
      <c r="I24" s="71">
        <f t="shared" si="5"/>
        <v>41636</v>
      </c>
      <c r="J24" s="71">
        <f t="shared" si="5"/>
        <v>41636</v>
      </c>
      <c r="K24" s="71">
        <f t="shared" si="5"/>
        <v>46522</v>
      </c>
      <c r="L24" s="71">
        <f t="shared" si="5"/>
        <v>0</v>
      </c>
      <c r="M24" s="71">
        <f t="shared" si="5"/>
        <v>46522</v>
      </c>
      <c r="N24" s="72">
        <f t="shared" si="5"/>
        <v>334885</v>
      </c>
    </row>
    <row r="25" spans="1:14" ht="11.25" customHeight="1">
      <c r="A25" s="304" t="s">
        <v>385</v>
      </c>
      <c r="B25" s="304" t="s">
        <v>354</v>
      </c>
      <c r="C25" s="289" t="s">
        <v>445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1"/>
      <c r="N25" s="292" t="s">
        <v>358</v>
      </c>
    </row>
    <row r="26" spans="1:14" ht="11.25" customHeight="1">
      <c r="A26" s="305"/>
      <c r="B26" s="305"/>
      <c r="C26" s="295" t="s">
        <v>355</v>
      </c>
      <c r="D26" s="296"/>
      <c r="E26" s="296"/>
      <c r="F26" s="297"/>
      <c r="G26" s="295" t="s">
        <v>359</v>
      </c>
      <c r="H26" s="296"/>
      <c r="I26" s="296"/>
      <c r="J26" s="298"/>
      <c r="K26" s="299" t="s">
        <v>330</v>
      </c>
      <c r="L26" s="296"/>
      <c r="M26" s="298"/>
      <c r="N26" s="293"/>
    </row>
    <row r="27" spans="1:14" ht="30.75" customHeight="1" thickBot="1">
      <c r="A27" s="306"/>
      <c r="B27" s="306"/>
      <c r="C27" s="1" t="s">
        <v>350</v>
      </c>
      <c r="D27" s="2" t="s">
        <v>351</v>
      </c>
      <c r="E27" s="2" t="s">
        <v>352</v>
      </c>
      <c r="F27" s="3" t="s">
        <v>334</v>
      </c>
      <c r="G27" s="1" t="s">
        <v>350</v>
      </c>
      <c r="H27" s="2" t="s">
        <v>351</v>
      </c>
      <c r="I27" s="2" t="s">
        <v>352</v>
      </c>
      <c r="J27" s="4" t="s">
        <v>334</v>
      </c>
      <c r="K27" s="8" t="s">
        <v>350</v>
      </c>
      <c r="L27" s="2" t="s">
        <v>351</v>
      </c>
      <c r="M27" s="4" t="s">
        <v>334</v>
      </c>
      <c r="N27" s="294"/>
    </row>
    <row r="28" spans="1:14" ht="11.25" customHeight="1">
      <c r="A28" s="10" t="s">
        <v>374</v>
      </c>
      <c r="B28" s="11" t="s">
        <v>26</v>
      </c>
      <c r="C28" s="12">
        <v>45040</v>
      </c>
      <c r="D28" s="13"/>
      <c r="E28" s="13"/>
      <c r="F28" s="73">
        <f aca="true" t="shared" si="6" ref="F28:F36">SUM(C28:E28)</f>
        <v>45040</v>
      </c>
      <c r="G28" s="12"/>
      <c r="H28" s="13"/>
      <c r="I28" s="13">
        <v>28051</v>
      </c>
      <c r="J28" s="14">
        <f>SUM(G28:I28)</f>
        <v>28051</v>
      </c>
      <c r="K28" s="15">
        <v>33679</v>
      </c>
      <c r="L28" s="16"/>
      <c r="M28" s="17">
        <f>SUM(K28:L28)</f>
        <v>33679</v>
      </c>
      <c r="N28" s="84">
        <f aca="true" t="shared" si="7" ref="N28:N39">F28+J28+M28</f>
        <v>106770</v>
      </c>
    </row>
    <row r="29" spans="1:14" ht="11.25" customHeight="1">
      <c r="A29" s="20" t="s">
        <v>375</v>
      </c>
      <c r="B29" s="21" t="s">
        <v>28</v>
      </c>
      <c r="C29" s="22">
        <v>7846</v>
      </c>
      <c r="D29" s="23"/>
      <c r="E29" s="23"/>
      <c r="F29" s="24">
        <f t="shared" si="6"/>
        <v>7846</v>
      </c>
      <c r="G29" s="22"/>
      <c r="H29" s="23"/>
      <c r="I29" s="23">
        <v>6428</v>
      </c>
      <c r="J29" s="25">
        <f>SUM(G29:I29)</f>
        <v>6428</v>
      </c>
      <c r="K29" s="26">
        <v>7292</v>
      </c>
      <c r="L29" s="27"/>
      <c r="M29" s="28">
        <f>SUM(K29:L29)</f>
        <v>7292</v>
      </c>
      <c r="N29" s="29">
        <f t="shared" si="7"/>
        <v>21566</v>
      </c>
    </row>
    <row r="30" spans="1:14" ht="11.25" customHeight="1">
      <c r="A30" s="20" t="s">
        <v>376</v>
      </c>
      <c r="B30" s="21" t="s">
        <v>29</v>
      </c>
      <c r="C30" s="22">
        <v>102759</v>
      </c>
      <c r="D30" s="23"/>
      <c r="E30" s="23"/>
      <c r="F30" s="24">
        <f t="shared" si="6"/>
        <v>102759</v>
      </c>
      <c r="G30" s="22"/>
      <c r="H30" s="23"/>
      <c r="I30" s="23">
        <v>6808</v>
      </c>
      <c r="J30" s="25">
        <f aca="true" t="shared" si="8" ref="J30:J36">SUM(G30:I30)</f>
        <v>6808</v>
      </c>
      <c r="K30" s="26">
        <v>4668</v>
      </c>
      <c r="L30" s="27"/>
      <c r="M30" s="28">
        <f aca="true" t="shared" si="9" ref="M30:M36">SUM(K30:L30)</f>
        <v>4668</v>
      </c>
      <c r="N30" s="29">
        <f t="shared" si="7"/>
        <v>114235</v>
      </c>
    </row>
    <row r="31" spans="1:14" ht="11.25" customHeight="1">
      <c r="A31" s="20" t="s">
        <v>345</v>
      </c>
      <c r="B31" s="21" t="s">
        <v>30</v>
      </c>
      <c r="C31" s="22">
        <v>11084</v>
      </c>
      <c r="D31" s="23"/>
      <c r="E31" s="23"/>
      <c r="F31" s="24">
        <f t="shared" si="6"/>
        <v>11084</v>
      </c>
      <c r="G31" s="22"/>
      <c r="H31" s="23"/>
      <c r="I31" s="23"/>
      <c r="J31" s="25">
        <f t="shared" si="8"/>
        <v>0</v>
      </c>
      <c r="K31" s="26"/>
      <c r="L31" s="27"/>
      <c r="M31" s="28">
        <f t="shared" si="9"/>
        <v>0</v>
      </c>
      <c r="N31" s="29">
        <f t="shared" si="7"/>
        <v>11084</v>
      </c>
    </row>
    <row r="32" spans="1:14" ht="11.25" customHeight="1">
      <c r="A32" s="20" t="s">
        <v>76</v>
      </c>
      <c r="B32" s="21" t="s">
        <v>52</v>
      </c>
      <c r="C32" s="22">
        <v>45104</v>
      </c>
      <c r="D32" s="23"/>
      <c r="E32" s="23"/>
      <c r="F32" s="24">
        <f t="shared" si="6"/>
        <v>45104</v>
      </c>
      <c r="G32" s="22"/>
      <c r="H32" s="23"/>
      <c r="I32" s="23"/>
      <c r="J32" s="25">
        <f t="shared" si="8"/>
        <v>0</v>
      </c>
      <c r="K32" s="26"/>
      <c r="L32" s="27"/>
      <c r="M32" s="28">
        <f t="shared" si="9"/>
        <v>0</v>
      </c>
      <c r="N32" s="29">
        <f t="shared" si="7"/>
        <v>45104</v>
      </c>
    </row>
    <row r="33" spans="1:14" ht="11.25" customHeight="1">
      <c r="A33" s="20" t="s">
        <v>377</v>
      </c>
      <c r="B33" s="21" t="s">
        <v>53</v>
      </c>
      <c r="C33" s="22">
        <v>9309</v>
      </c>
      <c r="D33" s="23"/>
      <c r="E33" s="23"/>
      <c r="F33" s="24">
        <f t="shared" si="6"/>
        <v>9309</v>
      </c>
      <c r="G33" s="22"/>
      <c r="H33" s="23"/>
      <c r="I33" s="23">
        <v>349</v>
      </c>
      <c r="J33" s="25">
        <f t="shared" si="8"/>
        <v>349</v>
      </c>
      <c r="K33" s="26">
        <v>667</v>
      </c>
      <c r="L33" s="27"/>
      <c r="M33" s="28">
        <f t="shared" si="9"/>
        <v>667</v>
      </c>
      <c r="N33" s="29">
        <f t="shared" si="7"/>
        <v>10325</v>
      </c>
    </row>
    <row r="34" spans="1:14" ht="11.25" customHeight="1">
      <c r="A34" s="30" t="s">
        <v>346</v>
      </c>
      <c r="B34" s="21" t="s">
        <v>54</v>
      </c>
      <c r="C34" s="32">
        <v>21271</v>
      </c>
      <c r="D34" s="33"/>
      <c r="E34" s="33"/>
      <c r="F34" s="74">
        <f t="shared" si="6"/>
        <v>21271</v>
      </c>
      <c r="G34" s="32"/>
      <c r="H34" s="33"/>
      <c r="I34" s="33"/>
      <c r="J34" s="25">
        <f t="shared" si="8"/>
        <v>0</v>
      </c>
      <c r="K34" s="36">
        <v>216</v>
      </c>
      <c r="L34" s="37"/>
      <c r="M34" s="28">
        <f t="shared" si="9"/>
        <v>216</v>
      </c>
      <c r="N34" s="29">
        <f t="shared" si="7"/>
        <v>21487</v>
      </c>
    </row>
    <row r="35" spans="1:14" ht="11.25" customHeight="1" thickBot="1">
      <c r="A35" s="30" t="s">
        <v>378</v>
      </c>
      <c r="B35" s="21" t="s">
        <v>71</v>
      </c>
      <c r="C35" s="32">
        <v>0</v>
      </c>
      <c r="D35" s="33"/>
      <c r="E35" s="33"/>
      <c r="F35" s="74">
        <f t="shared" si="6"/>
        <v>0</v>
      </c>
      <c r="G35" s="32"/>
      <c r="H35" s="33"/>
      <c r="I35" s="33"/>
      <c r="J35" s="35">
        <f t="shared" si="8"/>
        <v>0</v>
      </c>
      <c r="K35" s="36"/>
      <c r="L35" s="37"/>
      <c r="M35" s="75">
        <f t="shared" si="9"/>
        <v>0</v>
      </c>
      <c r="N35" s="105">
        <f t="shared" si="7"/>
        <v>0</v>
      </c>
    </row>
    <row r="36" spans="1:14" ht="11.25" customHeight="1" thickBot="1">
      <c r="A36" s="76" t="s">
        <v>379</v>
      </c>
      <c r="B36" s="76"/>
      <c r="C36" s="77">
        <f>SUM(C28:C35)</f>
        <v>242413</v>
      </c>
      <c r="D36" s="78">
        <f>SUM(D28:D35)</f>
        <v>0</v>
      </c>
      <c r="E36" s="78">
        <f>SUM(E28:E35)</f>
        <v>0</v>
      </c>
      <c r="F36" s="79">
        <f t="shared" si="6"/>
        <v>242413</v>
      </c>
      <c r="G36" s="39"/>
      <c r="H36" s="40"/>
      <c r="I36" s="40">
        <f>SUM(I28:I35)</f>
        <v>41636</v>
      </c>
      <c r="J36" s="102">
        <f t="shared" si="8"/>
        <v>41636</v>
      </c>
      <c r="K36" s="39">
        <f>SUM(K28:K35)</f>
        <v>46522</v>
      </c>
      <c r="L36" s="40"/>
      <c r="M36" s="61">
        <f t="shared" si="9"/>
        <v>46522</v>
      </c>
      <c r="N36" s="72">
        <f t="shared" si="7"/>
        <v>330571</v>
      </c>
    </row>
    <row r="37" spans="1:14" ht="11.25" customHeight="1">
      <c r="A37" s="80" t="s">
        <v>380</v>
      </c>
      <c r="B37" s="11" t="s">
        <v>95</v>
      </c>
      <c r="C37" s="81"/>
      <c r="D37" s="82"/>
      <c r="E37" s="82"/>
      <c r="F37" s="83"/>
      <c r="G37" s="99"/>
      <c r="H37" s="100"/>
      <c r="I37" s="100"/>
      <c r="J37" s="101"/>
      <c r="K37" s="99"/>
      <c r="L37" s="100"/>
      <c r="M37" s="103"/>
      <c r="N37" s="160">
        <f t="shared" si="7"/>
        <v>0</v>
      </c>
    </row>
    <row r="38" spans="1:14" ht="11.25" customHeight="1">
      <c r="A38" s="49" t="s">
        <v>413</v>
      </c>
      <c r="B38" s="21" t="s">
        <v>125</v>
      </c>
      <c r="C38" s="50">
        <v>88423</v>
      </c>
      <c r="D38" s="27"/>
      <c r="E38" s="27"/>
      <c r="F38" s="85">
        <f>SUM(C38:E38)</f>
        <v>88423</v>
      </c>
      <c r="G38" s="50"/>
      <c r="H38" s="27"/>
      <c r="I38" s="27"/>
      <c r="J38" s="85"/>
      <c r="K38" s="50"/>
      <c r="L38" s="27"/>
      <c r="M38" s="28"/>
      <c r="N38" s="29">
        <f t="shared" si="7"/>
        <v>88423</v>
      </c>
    </row>
    <row r="39" spans="1:14" ht="11.25" customHeight="1" thickBot="1">
      <c r="A39" s="52" t="s">
        <v>370</v>
      </c>
      <c r="B39" s="31"/>
      <c r="C39" s="68">
        <v>84109</v>
      </c>
      <c r="D39" s="67"/>
      <c r="E39" s="67"/>
      <c r="F39" s="86">
        <f>SUM(C39:E39)</f>
        <v>84109</v>
      </c>
      <c r="G39" s="68"/>
      <c r="H39" s="67"/>
      <c r="I39" s="67"/>
      <c r="J39" s="86"/>
      <c r="K39" s="68"/>
      <c r="L39" s="67"/>
      <c r="M39" s="104"/>
      <c r="N39" s="29">
        <f t="shared" si="7"/>
        <v>84109</v>
      </c>
    </row>
    <row r="40" spans="1:14" ht="11.25" customHeight="1" thickBot="1">
      <c r="A40" s="59" t="s">
        <v>347</v>
      </c>
      <c r="B40" s="59"/>
      <c r="C40" s="87">
        <f>C36+C38</f>
        <v>330836</v>
      </c>
      <c r="D40" s="87">
        <f>D36+D38</f>
        <v>0</v>
      </c>
      <c r="E40" s="87">
        <f>E36+E38</f>
        <v>0</v>
      </c>
      <c r="F40" s="87">
        <f>F36+F38</f>
        <v>330836</v>
      </c>
      <c r="G40" s="87">
        <f>G36+G38</f>
        <v>0</v>
      </c>
      <c r="H40" s="87">
        <f aca="true" t="shared" si="10" ref="H40:M40">H36+H38</f>
        <v>0</v>
      </c>
      <c r="I40" s="87">
        <f t="shared" si="10"/>
        <v>41636</v>
      </c>
      <c r="J40" s="87">
        <f t="shared" si="10"/>
        <v>41636</v>
      </c>
      <c r="K40" s="87">
        <f t="shared" si="10"/>
        <v>46522</v>
      </c>
      <c r="L40" s="87">
        <f t="shared" si="10"/>
        <v>0</v>
      </c>
      <c r="M40" s="164">
        <f t="shared" si="10"/>
        <v>46522</v>
      </c>
      <c r="N40" s="164">
        <f>N36+N38-N39</f>
        <v>334885</v>
      </c>
    </row>
    <row r="41" spans="1:14" ht="11.25" customHeight="1">
      <c r="A41" s="285" t="s">
        <v>381</v>
      </c>
      <c r="B41" s="285"/>
      <c r="C41" s="64">
        <f aca="true" t="shared" si="11" ref="C41:H41">C28+C29+C30+C31+C32+C38</f>
        <v>300256</v>
      </c>
      <c r="D41" s="64">
        <f t="shared" si="11"/>
        <v>0</v>
      </c>
      <c r="E41" s="64">
        <f t="shared" si="11"/>
        <v>0</v>
      </c>
      <c r="F41" s="64">
        <f t="shared" si="11"/>
        <v>300256</v>
      </c>
      <c r="G41" s="64">
        <f t="shared" si="11"/>
        <v>0</v>
      </c>
      <c r="H41" s="64">
        <f t="shared" si="11"/>
        <v>0</v>
      </c>
      <c r="I41" s="64">
        <f>I28+I29+I30+I31+I32+I38-20624</f>
        <v>20663</v>
      </c>
      <c r="J41" s="64">
        <f>J28+J29+J30+J31+J32+J38-20624</f>
        <v>20663</v>
      </c>
      <c r="K41" s="64">
        <f>K28+K29+K30+K31+K32+K38</f>
        <v>45639</v>
      </c>
      <c r="L41" s="64">
        <f>L28+L29+L30+L31+L32+L38</f>
        <v>0</v>
      </c>
      <c r="M41" s="65">
        <f>M28+M29+M30+M31+M32+M38</f>
        <v>45639</v>
      </c>
      <c r="N41" s="65">
        <f>N28+N29+N30+N31+N32+N38-N39</f>
        <v>303073</v>
      </c>
    </row>
    <row r="42" spans="1:14" ht="11.25" customHeight="1" thickBot="1">
      <c r="A42" s="286" t="s">
        <v>382</v>
      </c>
      <c r="B42" s="286"/>
      <c r="C42" s="66">
        <f aca="true" t="shared" si="12" ref="C42:H42">C33+C34+C35</f>
        <v>30580</v>
      </c>
      <c r="D42" s="66">
        <f t="shared" si="12"/>
        <v>0</v>
      </c>
      <c r="E42" s="66">
        <f t="shared" si="12"/>
        <v>0</v>
      </c>
      <c r="F42" s="66">
        <f t="shared" si="12"/>
        <v>30580</v>
      </c>
      <c r="G42" s="66">
        <f t="shared" si="12"/>
        <v>0</v>
      </c>
      <c r="H42" s="66">
        <f t="shared" si="12"/>
        <v>0</v>
      </c>
      <c r="I42" s="66">
        <f>I33+I34+I35+20624</f>
        <v>20973</v>
      </c>
      <c r="J42" s="66">
        <f>J33+J34+J35+20624</f>
        <v>20973</v>
      </c>
      <c r="K42" s="66">
        <f>K33+K34+K35</f>
        <v>883</v>
      </c>
      <c r="L42" s="66">
        <f>L33+L34+L35</f>
        <v>0</v>
      </c>
      <c r="M42" s="69">
        <f>M33+M34+M35</f>
        <v>883</v>
      </c>
      <c r="N42" s="69">
        <f>N33+N34+N35</f>
        <v>31812</v>
      </c>
    </row>
    <row r="43" spans="1:14" ht="11.25" customHeight="1" thickBot="1">
      <c r="A43" s="287" t="s">
        <v>386</v>
      </c>
      <c r="B43" s="288"/>
      <c r="C43" s="71">
        <f aca="true" t="shared" si="13" ref="C43:N43">SUM(C41:C42)</f>
        <v>330836</v>
      </c>
      <c r="D43" s="71">
        <f t="shared" si="13"/>
        <v>0</v>
      </c>
      <c r="E43" s="71">
        <f t="shared" si="13"/>
        <v>0</v>
      </c>
      <c r="F43" s="71">
        <f t="shared" si="13"/>
        <v>330836</v>
      </c>
      <c r="G43" s="71">
        <f t="shared" si="13"/>
        <v>0</v>
      </c>
      <c r="H43" s="71">
        <f t="shared" si="13"/>
        <v>0</v>
      </c>
      <c r="I43" s="71">
        <f t="shared" si="13"/>
        <v>41636</v>
      </c>
      <c r="J43" s="71">
        <f t="shared" si="13"/>
        <v>41636</v>
      </c>
      <c r="K43" s="71">
        <f t="shared" si="13"/>
        <v>46522</v>
      </c>
      <c r="L43" s="71">
        <f t="shared" si="13"/>
        <v>0</v>
      </c>
      <c r="M43" s="72">
        <f t="shared" si="13"/>
        <v>46522</v>
      </c>
      <c r="N43" s="72">
        <f t="shared" si="13"/>
        <v>334885</v>
      </c>
    </row>
    <row r="44" spans="1:14" ht="11.25" customHeight="1" thickBot="1">
      <c r="A44" s="9"/>
      <c r="B44" s="9"/>
      <c r="C44" s="19"/>
      <c r="D44" s="19"/>
      <c r="E44" s="19"/>
      <c r="F44" s="62"/>
      <c r="G44" s="19"/>
      <c r="H44" s="19"/>
      <c r="I44" s="19"/>
      <c r="J44" s="62"/>
      <c r="K44" s="19"/>
      <c r="L44" s="19"/>
      <c r="M44" s="19"/>
      <c r="N44" s="62"/>
    </row>
    <row r="45" spans="1:14" ht="11.25" customHeight="1" thickBot="1">
      <c r="A45" s="285" t="s">
        <v>383</v>
      </c>
      <c r="B45" s="285"/>
      <c r="C45" s="88">
        <f>C22-C41</f>
        <v>-13619</v>
      </c>
      <c r="D45" s="88">
        <f>D22-D41</f>
        <v>0</v>
      </c>
      <c r="E45" s="88">
        <f>E22-E41</f>
        <v>35999</v>
      </c>
      <c r="F45" s="88">
        <f>F22-F41</f>
        <v>22380</v>
      </c>
      <c r="G45" s="88">
        <f>G22-G41</f>
        <v>0</v>
      </c>
      <c r="H45" s="88">
        <f aca="true" t="shared" si="14" ref="H45:N45">H22-H41</f>
        <v>0</v>
      </c>
      <c r="I45" s="88">
        <f t="shared" si="14"/>
        <v>20973</v>
      </c>
      <c r="J45" s="88">
        <f t="shared" si="14"/>
        <v>20973</v>
      </c>
      <c r="K45" s="88">
        <f t="shared" si="14"/>
        <v>883</v>
      </c>
      <c r="L45" s="88">
        <f t="shared" si="14"/>
        <v>0</v>
      </c>
      <c r="M45" s="88">
        <f t="shared" si="14"/>
        <v>883</v>
      </c>
      <c r="N45" s="106">
        <f t="shared" si="14"/>
        <v>23612</v>
      </c>
    </row>
    <row r="46" spans="1:14" ht="11.25" customHeight="1" thickBot="1">
      <c r="A46" s="286" t="s">
        <v>384</v>
      </c>
      <c r="B46" s="286"/>
      <c r="C46" s="88">
        <f aca="true" t="shared" si="15" ref="C46:N47">C23-C42</f>
        <v>-22380</v>
      </c>
      <c r="D46" s="88">
        <f t="shared" si="15"/>
        <v>0</v>
      </c>
      <c r="E46" s="88">
        <f t="shared" si="15"/>
        <v>0</v>
      </c>
      <c r="F46" s="88">
        <f t="shared" si="15"/>
        <v>-22380</v>
      </c>
      <c r="G46" s="88">
        <f t="shared" si="15"/>
        <v>0</v>
      </c>
      <c r="H46" s="88">
        <f t="shared" si="15"/>
        <v>0</v>
      </c>
      <c r="I46" s="88">
        <f t="shared" si="15"/>
        <v>-20973</v>
      </c>
      <c r="J46" s="88">
        <f t="shared" si="15"/>
        <v>-20973</v>
      </c>
      <c r="K46" s="88">
        <f t="shared" si="15"/>
        <v>-883</v>
      </c>
      <c r="L46" s="88">
        <f t="shared" si="15"/>
        <v>0</v>
      </c>
      <c r="M46" s="88">
        <f t="shared" si="15"/>
        <v>-883</v>
      </c>
      <c r="N46" s="106">
        <f t="shared" si="15"/>
        <v>-23612</v>
      </c>
    </row>
    <row r="47" spans="1:14" ht="11.25" customHeight="1" thickBot="1">
      <c r="A47" s="287" t="s">
        <v>388</v>
      </c>
      <c r="B47" s="288"/>
      <c r="C47" s="97">
        <f t="shared" si="15"/>
        <v>-35999</v>
      </c>
      <c r="D47" s="97">
        <f t="shared" si="15"/>
        <v>0</v>
      </c>
      <c r="E47" s="97">
        <f t="shared" si="15"/>
        <v>35999</v>
      </c>
      <c r="F47" s="98">
        <f t="shared" si="15"/>
        <v>0</v>
      </c>
      <c r="G47" s="97">
        <f t="shared" si="15"/>
        <v>0</v>
      </c>
      <c r="H47" s="97">
        <f t="shared" si="15"/>
        <v>0</v>
      </c>
      <c r="I47" s="97">
        <f t="shared" si="15"/>
        <v>0</v>
      </c>
      <c r="J47" s="98">
        <f t="shared" si="15"/>
        <v>0</v>
      </c>
      <c r="K47" s="97">
        <f t="shared" si="15"/>
        <v>0</v>
      </c>
      <c r="L47" s="97">
        <f t="shared" si="15"/>
        <v>0</v>
      </c>
      <c r="M47" s="97">
        <f t="shared" si="15"/>
        <v>0</v>
      </c>
      <c r="N47" s="98">
        <f t="shared" si="15"/>
        <v>0</v>
      </c>
    </row>
    <row r="48" spans="1:14" ht="11.25" customHeight="1" thickBot="1">
      <c r="A48" s="70"/>
      <c r="B48" s="287" t="s">
        <v>388</v>
      </c>
      <c r="C48" s="288"/>
      <c r="D48" s="97">
        <f aca="true" t="shared" si="16" ref="D48:N48">D24-D44</f>
        <v>0</v>
      </c>
      <c r="E48" s="97">
        <f t="shared" si="16"/>
        <v>35999</v>
      </c>
      <c r="F48" s="97">
        <f t="shared" si="16"/>
        <v>330836</v>
      </c>
      <c r="G48" s="98">
        <f t="shared" si="16"/>
        <v>0</v>
      </c>
      <c r="H48" s="97">
        <f t="shared" si="16"/>
        <v>0</v>
      </c>
      <c r="I48" s="97">
        <f t="shared" si="16"/>
        <v>41636</v>
      </c>
      <c r="J48" s="97">
        <f t="shared" si="16"/>
        <v>41636</v>
      </c>
      <c r="K48" s="98">
        <f t="shared" si="16"/>
        <v>46522</v>
      </c>
      <c r="L48" s="97">
        <f t="shared" si="16"/>
        <v>0</v>
      </c>
      <c r="M48" s="97">
        <f t="shared" si="16"/>
        <v>46522</v>
      </c>
      <c r="N48" s="98">
        <f t="shared" si="16"/>
        <v>334885</v>
      </c>
    </row>
    <row r="49" spans="1:14" ht="11.25" customHeight="1">
      <c r="A49" s="155"/>
      <c r="B49" s="156"/>
      <c r="C49" s="156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14" ht="11.25" customHeight="1">
      <c r="A50" s="155"/>
      <c r="B50" s="156"/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3" spans="1:14" ht="11.25" customHeight="1">
      <c r="A53" s="312" t="s">
        <v>444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</row>
    <row r="54" spans="1:14" ht="11.25" customHeight="1" thickBot="1">
      <c r="A54" s="303" t="s">
        <v>363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</row>
    <row r="55" spans="1:14" ht="11.25" customHeight="1">
      <c r="A55" s="309" t="s">
        <v>371</v>
      </c>
      <c r="B55" s="309" t="s">
        <v>354</v>
      </c>
      <c r="C55" s="289" t="s">
        <v>439</v>
      </c>
      <c r="D55" s="290"/>
      <c r="E55" s="290"/>
      <c r="F55" s="290"/>
      <c r="G55" s="290"/>
      <c r="H55" s="290"/>
      <c r="I55" s="290"/>
      <c r="J55" s="290"/>
      <c r="K55" s="290"/>
      <c r="L55" s="290"/>
      <c r="M55" s="291"/>
      <c r="N55" s="300" t="s">
        <v>358</v>
      </c>
    </row>
    <row r="56" spans="1:14" ht="11.25" customHeight="1">
      <c r="A56" s="310"/>
      <c r="B56" s="310"/>
      <c r="C56" s="295" t="s">
        <v>355</v>
      </c>
      <c r="D56" s="296"/>
      <c r="E56" s="296"/>
      <c r="F56" s="297"/>
      <c r="G56" s="295" t="s">
        <v>359</v>
      </c>
      <c r="H56" s="296"/>
      <c r="I56" s="296"/>
      <c r="J56" s="298"/>
      <c r="K56" s="299" t="s">
        <v>330</v>
      </c>
      <c r="L56" s="296"/>
      <c r="M56" s="298"/>
      <c r="N56" s="301"/>
    </row>
    <row r="57" spans="1:14" ht="31.5" customHeight="1" thickBot="1">
      <c r="A57" s="311"/>
      <c r="B57" s="311"/>
      <c r="C57" s="1" t="s">
        <v>350</v>
      </c>
      <c r="D57" s="2" t="s">
        <v>351</v>
      </c>
      <c r="E57" s="2" t="s">
        <v>352</v>
      </c>
      <c r="F57" s="3" t="s">
        <v>334</v>
      </c>
      <c r="G57" s="1" t="s">
        <v>350</v>
      </c>
      <c r="H57" s="2" t="s">
        <v>351</v>
      </c>
      <c r="I57" s="2" t="s">
        <v>352</v>
      </c>
      <c r="J57" s="4" t="s">
        <v>334</v>
      </c>
      <c r="K57" s="8" t="s">
        <v>350</v>
      </c>
      <c r="L57" s="2" t="s">
        <v>351</v>
      </c>
      <c r="M57" s="4" t="s">
        <v>334</v>
      </c>
      <c r="N57" s="302"/>
    </row>
    <row r="58" spans="1:14" ht="11.25" customHeight="1">
      <c r="A58" s="10" t="s">
        <v>364</v>
      </c>
      <c r="B58" s="11" t="s">
        <v>191</v>
      </c>
      <c r="C58" s="12">
        <v>196456</v>
      </c>
      <c r="D58" s="13"/>
      <c r="E58" s="13">
        <v>36392</v>
      </c>
      <c r="F58" s="14">
        <f aca="true" t="shared" si="17" ref="F58:F65">SUM(C58:E58)</f>
        <v>232848</v>
      </c>
      <c r="G58" s="12"/>
      <c r="H58" s="13"/>
      <c r="I58" s="13"/>
      <c r="J58" s="14"/>
      <c r="K58" s="15"/>
      <c r="L58" s="16"/>
      <c r="M58" s="17">
        <f>SUM(K58:L58)</f>
        <v>0</v>
      </c>
      <c r="N58" s="18">
        <f>F58+J58+M58</f>
        <v>232848</v>
      </c>
    </row>
    <row r="59" spans="1:14" ht="11.25" customHeight="1">
      <c r="A59" s="20" t="s">
        <v>365</v>
      </c>
      <c r="B59" s="21" t="s">
        <v>202</v>
      </c>
      <c r="C59" s="22">
        <v>16654</v>
      </c>
      <c r="D59" s="23"/>
      <c r="E59" s="23"/>
      <c r="F59" s="163">
        <f t="shared" si="17"/>
        <v>16654</v>
      </c>
      <c r="G59" s="22"/>
      <c r="H59" s="23"/>
      <c r="I59" s="23"/>
      <c r="J59" s="25"/>
      <c r="K59" s="26"/>
      <c r="L59" s="27"/>
      <c r="M59" s="28"/>
      <c r="N59" s="29">
        <f>F59+J59+M59</f>
        <v>16654</v>
      </c>
    </row>
    <row r="60" spans="1:14" ht="11.25" customHeight="1">
      <c r="A60" s="20" t="s">
        <v>332</v>
      </c>
      <c r="B60" s="21" t="s">
        <v>211</v>
      </c>
      <c r="C60" s="22">
        <v>22927</v>
      </c>
      <c r="D60" s="23"/>
      <c r="E60" s="23"/>
      <c r="F60" s="24">
        <f t="shared" si="17"/>
        <v>22927</v>
      </c>
      <c r="G60" s="22"/>
      <c r="H60" s="23"/>
      <c r="I60" s="23">
        <v>15</v>
      </c>
      <c r="J60" s="25">
        <v>15</v>
      </c>
      <c r="K60" s="26"/>
      <c r="L60" s="27"/>
      <c r="M60" s="28"/>
      <c r="N60" s="29">
        <f aca="true" t="shared" si="18" ref="N60:N69">F60+J60+M60</f>
        <v>22942</v>
      </c>
    </row>
    <row r="61" spans="1:14" ht="11.25" customHeight="1">
      <c r="A61" s="20" t="s">
        <v>344</v>
      </c>
      <c r="B61" s="21" t="s">
        <v>231</v>
      </c>
      <c r="C61" s="22">
        <v>7372</v>
      </c>
      <c r="D61" s="23"/>
      <c r="E61" s="23"/>
      <c r="F61" s="24">
        <f t="shared" si="17"/>
        <v>7372</v>
      </c>
      <c r="G61" s="22"/>
      <c r="H61" s="23"/>
      <c r="I61" s="23"/>
      <c r="J61" s="25"/>
      <c r="K61" s="26">
        <v>3</v>
      </c>
      <c r="L61" s="27"/>
      <c r="M61" s="28">
        <f>SUM(K61:L61)</f>
        <v>3</v>
      </c>
      <c r="N61" s="29">
        <f t="shared" si="18"/>
        <v>7375</v>
      </c>
    </row>
    <row r="62" spans="1:14" ht="11.25" customHeight="1">
      <c r="A62" s="20" t="s">
        <v>360</v>
      </c>
      <c r="B62" s="21" t="s">
        <v>242</v>
      </c>
      <c r="C62" s="22">
        <v>307</v>
      </c>
      <c r="D62" s="23"/>
      <c r="E62" s="23"/>
      <c r="F62" s="24">
        <f t="shared" si="17"/>
        <v>307</v>
      </c>
      <c r="G62" s="22"/>
      <c r="H62" s="23"/>
      <c r="I62" s="23"/>
      <c r="J62" s="25"/>
      <c r="K62" s="26"/>
      <c r="L62" s="27"/>
      <c r="M62" s="28"/>
      <c r="N62" s="29">
        <f t="shared" si="18"/>
        <v>307</v>
      </c>
    </row>
    <row r="63" spans="1:14" ht="11.25" customHeight="1">
      <c r="A63" s="20" t="s">
        <v>366</v>
      </c>
      <c r="B63" s="21" t="s">
        <v>247</v>
      </c>
      <c r="C63" s="22">
        <v>1080</v>
      </c>
      <c r="D63" s="23"/>
      <c r="E63" s="23"/>
      <c r="F63" s="24">
        <f t="shared" si="17"/>
        <v>1080</v>
      </c>
      <c r="G63" s="22"/>
      <c r="H63" s="23"/>
      <c r="I63" s="23"/>
      <c r="J63" s="25"/>
      <c r="K63" s="26"/>
      <c r="L63" s="27"/>
      <c r="M63" s="28"/>
      <c r="N63" s="29">
        <f t="shared" si="18"/>
        <v>1080</v>
      </c>
    </row>
    <row r="64" spans="1:14" ht="11.25" customHeight="1" thickBot="1">
      <c r="A64" s="30" t="s">
        <v>367</v>
      </c>
      <c r="B64" s="31" t="s">
        <v>252</v>
      </c>
      <c r="C64" s="32">
        <v>200</v>
      </c>
      <c r="D64" s="33"/>
      <c r="E64" s="33"/>
      <c r="F64" s="34">
        <f t="shared" si="17"/>
        <v>200</v>
      </c>
      <c r="G64" s="32"/>
      <c r="H64" s="33"/>
      <c r="I64" s="33"/>
      <c r="J64" s="35"/>
      <c r="K64" s="36"/>
      <c r="L64" s="37"/>
      <c r="M64" s="28"/>
      <c r="N64" s="29">
        <f t="shared" si="18"/>
        <v>200</v>
      </c>
    </row>
    <row r="65" spans="1:14" ht="11.25" customHeight="1" thickBot="1">
      <c r="A65" s="38" t="s">
        <v>368</v>
      </c>
      <c r="B65" s="89"/>
      <c r="C65" s="39">
        <f>SUM(C58:C64)</f>
        <v>244996</v>
      </c>
      <c r="D65" s="40"/>
      <c r="E65" s="40">
        <f>SUM(E58:E64)</f>
        <v>36392</v>
      </c>
      <c r="F65" s="41">
        <f t="shared" si="17"/>
        <v>281388</v>
      </c>
      <c r="G65" s="39"/>
      <c r="H65" s="40"/>
      <c r="I65" s="40"/>
      <c r="J65" s="41"/>
      <c r="K65" s="40">
        <f>SUM(K58:K64)</f>
        <v>3</v>
      </c>
      <c r="L65" s="40"/>
      <c r="M65" s="41">
        <f>SUM(M58:M64)</f>
        <v>3</v>
      </c>
      <c r="N65" s="41">
        <f t="shared" si="18"/>
        <v>281391</v>
      </c>
    </row>
    <row r="66" spans="1:14" ht="11.25" customHeight="1">
      <c r="A66" s="42" t="s">
        <v>369</v>
      </c>
      <c r="B66" s="90" t="s">
        <v>267</v>
      </c>
      <c r="C66" s="94"/>
      <c r="D66" s="43"/>
      <c r="E66" s="95"/>
      <c r="F66" s="46"/>
      <c r="G66" s="44"/>
      <c r="H66" s="45"/>
      <c r="I66" s="45"/>
      <c r="J66" s="46"/>
      <c r="K66" s="47"/>
      <c r="L66" s="45"/>
      <c r="M66" s="46"/>
      <c r="N66" s="48">
        <f t="shared" si="18"/>
        <v>0</v>
      </c>
    </row>
    <row r="67" spans="1:14" ht="11.25" customHeight="1">
      <c r="A67" s="49" t="s">
        <v>356</v>
      </c>
      <c r="B67" s="91" t="s">
        <v>281</v>
      </c>
      <c r="C67" s="50">
        <v>146478</v>
      </c>
      <c r="D67" s="27"/>
      <c r="E67" s="27"/>
      <c r="F67" s="46">
        <f>SUM(C67:E67)</f>
        <v>146478</v>
      </c>
      <c r="G67" s="50"/>
      <c r="H67" s="27"/>
      <c r="I67" s="27">
        <v>2827</v>
      </c>
      <c r="J67" s="46">
        <f>SUM(I67)</f>
        <v>2827</v>
      </c>
      <c r="K67" s="51">
        <v>1222</v>
      </c>
      <c r="L67" s="27"/>
      <c r="M67" s="46">
        <f>SUM(K67:L67)</f>
        <v>1222</v>
      </c>
      <c r="N67" s="48">
        <f t="shared" si="18"/>
        <v>150527</v>
      </c>
    </row>
    <row r="68" spans="1:14" ht="11.25" customHeight="1">
      <c r="A68" s="52" t="s">
        <v>357</v>
      </c>
      <c r="B68" s="92" t="s">
        <v>281</v>
      </c>
      <c r="C68" s="53"/>
      <c r="D68" s="54"/>
      <c r="E68" s="54"/>
      <c r="F68" s="57">
        <f>SUM(C68:E68)</f>
        <v>0</v>
      </c>
      <c r="G68" s="53"/>
      <c r="H68" s="37"/>
      <c r="I68" s="37"/>
      <c r="J68" s="46"/>
      <c r="K68" s="54"/>
      <c r="L68" s="37"/>
      <c r="M68" s="46"/>
      <c r="N68" s="48">
        <f t="shared" si="18"/>
        <v>0</v>
      </c>
    </row>
    <row r="69" spans="1:14" ht="11.25" customHeight="1">
      <c r="A69" s="49" t="s">
        <v>361</v>
      </c>
      <c r="B69" s="91" t="s">
        <v>287</v>
      </c>
      <c r="C69" s="96"/>
      <c r="D69" s="56"/>
      <c r="E69" s="55"/>
      <c r="F69" s="57"/>
      <c r="G69" s="50"/>
      <c r="H69" s="27"/>
      <c r="I69" s="27">
        <v>40717</v>
      </c>
      <c r="J69" s="46">
        <f>SUM(I69)</f>
        <v>40717</v>
      </c>
      <c r="K69" s="51">
        <v>46731</v>
      </c>
      <c r="L69" s="27"/>
      <c r="M69" s="46">
        <f>SUM(K69:L69)</f>
        <v>46731</v>
      </c>
      <c r="N69" s="48">
        <f t="shared" si="18"/>
        <v>87448</v>
      </c>
    </row>
    <row r="70" spans="1:14" ht="11.25" customHeight="1" thickBot="1">
      <c r="A70" s="52" t="s">
        <v>370</v>
      </c>
      <c r="B70" s="92" t="s">
        <v>287</v>
      </c>
      <c r="C70" s="53"/>
      <c r="D70" s="54"/>
      <c r="E70" s="54"/>
      <c r="F70" s="57"/>
      <c r="G70" s="53"/>
      <c r="H70" s="37"/>
      <c r="I70" s="37"/>
      <c r="J70" s="57"/>
      <c r="K70" s="54"/>
      <c r="L70" s="37"/>
      <c r="M70" s="57"/>
      <c r="N70" s="58">
        <f>N69</f>
        <v>87448</v>
      </c>
    </row>
    <row r="71" spans="1:14" ht="11.25" customHeight="1" thickBot="1">
      <c r="A71" s="59" t="s">
        <v>371</v>
      </c>
      <c r="B71" s="93"/>
      <c r="C71" s="60">
        <f>C65+C67+C68</f>
        <v>391474</v>
      </c>
      <c r="D71" s="60">
        <f>D65+D67+D68</f>
        <v>0</v>
      </c>
      <c r="E71" s="60">
        <f>E65+E67+E68</f>
        <v>36392</v>
      </c>
      <c r="F71" s="60">
        <f>F65+F67+F68</f>
        <v>427866</v>
      </c>
      <c r="G71" s="60">
        <f aca="true" t="shared" si="19" ref="G71:N71">G65+G67+G68</f>
        <v>0</v>
      </c>
      <c r="H71" s="60">
        <f t="shared" si="19"/>
        <v>0</v>
      </c>
      <c r="I71" s="60">
        <f t="shared" si="19"/>
        <v>2827</v>
      </c>
      <c r="J71" s="60">
        <f t="shared" si="19"/>
        <v>2827</v>
      </c>
      <c r="K71" s="60">
        <f t="shared" si="19"/>
        <v>1225</v>
      </c>
      <c r="L71" s="60">
        <f t="shared" si="19"/>
        <v>0</v>
      </c>
      <c r="M71" s="60">
        <f t="shared" si="19"/>
        <v>1225</v>
      </c>
      <c r="N71" s="60">
        <f t="shared" si="19"/>
        <v>431918</v>
      </c>
    </row>
    <row r="72" spans="1:14" ht="11.25" customHeight="1">
      <c r="A72" s="285" t="s">
        <v>372</v>
      </c>
      <c r="B72" s="285"/>
      <c r="C72" s="63">
        <f>C58+C60+C61+C63+C67+C69</f>
        <v>374313</v>
      </c>
      <c r="D72" s="63">
        <f>D58+D60+D61+D63+D67+D69</f>
        <v>0</v>
      </c>
      <c r="E72" s="63">
        <f>E58+E60+E61+E63+E67+E69</f>
        <v>36392</v>
      </c>
      <c r="F72" s="63">
        <f>F58+F60+F61+F63+F67+F69</f>
        <v>410705</v>
      </c>
      <c r="G72" s="63">
        <f aca="true" t="shared" si="20" ref="G72:M72">G58+G60+G61+G63+G67+G69</f>
        <v>0</v>
      </c>
      <c r="H72" s="63">
        <f t="shared" si="20"/>
        <v>0</v>
      </c>
      <c r="I72" s="63">
        <f t="shared" si="20"/>
        <v>43559</v>
      </c>
      <c r="J72" s="63">
        <f t="shared" si="20"/>
        <v>43559</v>
      </c>
      <c r="K72" s="63">
        <f t="shared" si="20"/>
        <v>47956</v>
      </c>
      <c r="L72" s="63">
        <f t="shared" si="20"/>
        <v>0</v>
      </c>
      <c r="M72" s="63">
        <f t="shared" si="20"/>
        <v>47956</v>
      </c>
      <c r="N72" s="65">
        <f>N58+N60+N61+N63+N67+N69-N70</f>
        <v>414772</v>
      </c>
    </row>
    <row r="73" spans="1:14" ht="11.25" customHeight="1" thickBot="1">
      <c r="A73" s="286" t="s">
        <v>373</v>
      </c>
      <c r="B73" s="286"/>
      <c r="C73" s="66">
        <f>C59+C62+C64+C68</f>
        <v>17161</v>
      </c>
      <c r="D73" s="66">
        <f>D59+D62+D64+D68</f>
        <v>0</v>
      </c>
      <c r="E73" s="66">
        <f>E59+E62+E64+E68</f>
        <v>0</v>
      </c>
      <c r="F73" s="66">
        <f>F59+F62+F64+F68</f>
        <v>17161</v>
      </c>
      <c r="G73" s="66">
        <f aca="true" t="shared" si="21" ref="G73:N73">G59+G62+G64+G68</f>
        <v>0</v>
      </c>
      <c r="H73" s="66">
        <f t="shared" si="21"/>
        <v>0</v>
      </c>
      <c r="I73" s="66">
        <f t="shared" si="21"/>
        <v>0</v>
      </c>
      <c r="J73" s="66">
        <f t="shared" si="21"/>
        <v>0</v>
      </c>
      <c r="K73" s="66">
        <f t="shared" si="21"/>
        <v>0</v>
      </c>
      <c r="L73" s="66">
        <f t="shared" si="21"/>
        <v>0</v>
      </c>
      <c r="M73" s="66">
        <f t="shared" si="21"/>
        <v>0</v>
      </c>
      <c r="N73" s="69">
        <f t="shared" si="21"/>
        <v>17161</v>
      </c>
    </row>
    <row r="74" spans="1:14" ht="11.25" customHeight="1" thickBot="1">
      <c r="A74" s="287" t="s">
        <v>387</v>
      </c>
      <c r="B74" s="288"/>
      <c r="C74" s="71">
        <f aca="true" t="shared" si="22" ref="C74:N74">SUM(C72:C73)</f>
        <v>391474</v>
      </c>
      <c r="D74" s="71">
        <f t="shared" si="22"/>
        <v>0</v>
      </c>
      <c r="E74" s="71">
        <f t="shared" si="22"/>
        <v>36392</v>
      </c>
      <c r="F74" s="71">
        <f t="shared" si="22"/>
        <v>427866</v>
      </c>
      <c r="G74" s="71">
        <f t="shared" si="22"/>
        <v>0</v>
      </c>
      <c r="H74" s="71">
        <f t="shared" si="22"/>
        <v>0</v>
      </c>
      <c r="I74" s="71">
        <f t="shared" si="22"/>
        <v>43559</v>
      </c>
      <c r="J74" s="71">
        <f t="shared" si="22"/>
        <v>43559</v>
      </c>
      <c r="K74" s="71">
        <f t="shared" si="22"/>
        <v>47956</v>
      </c>
      <c r="L74" s="71">
        <f t="shared" si="22"/>
        <v>0</v>
      </c>
      <c r="M74" s="71">
        <f t="shared" si="22"/>
        <v>47956</v>
      </c>
      <c r="N74" s="72">
        <f t="shared" si="22"/>
        <v>431933</v>
      </c>
    </row>
    <row r="75" spans="1:14" ht="11.25" customHeight="1">
      <c r="A75" s="304" t="s">
        <v>385</v>
      </c>
      <c r="B75" s="304" t="s">
        <v>354</v>
      </c>
      <c r="C75" s="289" t="s">
        <v>445</v>
      </c>
      <c r="D75" s="290"/>
      <c r="E75" s="290"/>
      <c r="F75" s="290"/>
      <c r="G75" s="290"/>
      <c r="H75" s="290"/>
      <c r="I75" s="290"/>
      <c r="J75" s="290"/>
      <c r="K75" s="290"/>
      <c r="L75" s="290"/>
      <c r="M75" s="291"/>
      <c r="N75" s="292" t="s">
        <v>358</v>
      </c>
    </row>
    <row r="76" spans="1:14" ht="11.25" customHeight="1">
      <c r="A76" s="305"/>
      <c r="B76" s="305"/>
      <c r="C76" s="295" t="s">
        <v>355</v>
      </c>
      <c r="D76" s="296"/>
      <c r="E76" s="296"/>
      <c r="F76" s="297"/>
      <c r="G76" s="295" t="s">
        <v>359</v>
      </c>
      <c r="H76" s="296"/>
      <c r="I76" s="296"/>
      <c r="J76" s="298"/>
      <c r="K76" s="299" t="s">
        <v>330</v>
      </c>
      <c r="L76" s="296"/>
      <c r="M76" s="298"/>
      <c r="N76" s="293"/>
    </row>
    <row r="77" spans="1:14" ht="36.75" customHeight="1" thickBot="1">
      <c r="A77" s="306"/>
      <c r="B77" s="306"/>
      <c r="C77" s="1" t="s">
        <v>350</v>
      </c>
      <c r="D77" s="2" t="s">
        <v>351</v>
      </c>
      <c r="E77" s="2" t="s">
        <v>352</v>
      </c>
      <c r="F77" s="3" t="s">
        <v>334</v>
      </c>
      <c r="G77" s="1" t="s">
        <v>350</v>
      </c>
      <c r="H77" s="2" t="s">
        <v>351</v>
      </c>
      <c r="I77" s="2" t="s">
        <v>352</v>
      </c>
      <c r="J77" s="4" t="s">
        <v>334</v>
      </c>
      <c r="K77" s="8" t="s">
        <v>350</v>
      </c>
      <c r="L77" s="2" t="s">
        <v>351</v>
      </c>
      <c r="M77" s="4" t="s">
        <v>334</v>
      </c>
      <c r="N77" s="294"/>
    </row>
    <row r="78" spans="1:14" ht="11.25" customHeight="1">
      <c r="A78" s="10" t="s">
        <v>374</v>
      </c>
      <c r="B78" s="11" t="s">
        <v>26</v>
      </c>
      <c r="C78" s="12">
        <v>90517</v>
      </c>
      <c r="D78" s="13"/>
      <c r="E78" s="13"/>
      <c r="F78" s="73">
        <f aca="true" t="shared" si="23" ref="F78:F86">SUM(C78:E78)</f>
        <v>90517</v>
      </c>
      <c r="G78" s="12"/>
      <c r="H78" s="13"/>
      <c r="I78" s="13">
        <v>29615</v>
      </c>
      <c r="J78" s="14">
        <f>SUM(G78:I78)</f>
        <v>29615</v>
      </c>
      <c r="K78" s="15">
        <v>35651</v>
      </c>
      <c r="L78" s="16"/>
      <c r="M78" s="17">
        <f>SUM(K78:L78)</f>
        <v>35651</v>
      </c>
      <c r="N78" s="84">
        <f aca="true" t="shared" si="24" ref="N78:N89">F78+J78+M78</f>
        <v>155783</v>
      </c>
    </row>
    <row r="79" spans="1:14" ht="11.25" customHeight="1">
      <c r="A79" s="20" t="s">
        <v>375</v>
      </c>
      <c r="B79" s="21" t="s">
        <v>28</v>
      </c>
      <c r="C79" s="22">
        <v>12950</v>
      </c>
      <c r="D79" s="23"/>
      <c r="E79" s="23"/>
      <c r="F79" s="24">
        <f t="shared" si="23"/>
        <v>12950</v>
      </c>
      <c r="G79" s="22"/>
      <c r="H79" s="23"/>
      <c r="I79" s="23">
        <v>6772</v>
      </c>
      <c r="J79" s="25">
        <f>SUM(G79:I79)</f>
        <v>6772</v>
      </c>
      <c r="K79" s="26">
        <v>7961</v>
      </c>
      <c r="L79" s="27"/>
      <c r="M79" s="28">
        <f>SUM(K79:L79)</f>
        <v>7961</v>
      </c>
      <c r="N79" s="29">
        <f t="shared" si="24"/>
        <v>27683</v>
      </c>
    </row>
    <row r="80" spans="1:14" ht="11.25" customHeight="1">
      <c r="A80" s="20" t="s">
        <v>376</v>
      </c>
      <c r="B80" s="21" t="s">
        <v>29</v>
      </c>
      <c r="C80" s="22">
        <v>118113</v>
      </c>
      <c r="D80" s="23"/>
      <c r="E80" s="23"/>
      <c r="F80" s="24">
        <f t="shared" si="23"/>
        <v>118113</v>
      </c>
      <c r="G80" s="22"/>
      <c r="H80" s="23"/>
      <c r="I80" s="23">
        <v>6823</v>
      </c>
      <c r="J80" s="25">
        <f aca="true" t="shared" si="25" ref="J80:J86">SUM(G80:I80)</f>
        <v>6823</v>
      </c>
      <c r="K80" s="26">
        <v>4256</v>
      </c>
      <c r="L80" s="27"/>
      <c r="M80" s="28">
        <f aca="true" t="shared" si="26" ref="M80:M86">SUM(K80:L80)</f>
        <v>4256</v>
      </c>
      <c r="N80" s="29">
        <f t="shared" si="24"/>
        <v>129192</v>
      </c>
    </row>
    <row r="81" spans="1:14" ht="11.25" customHeight="1">
      <c r="A81" s="20" t="s">
        <v>345</v>
      </c>
      <c r="B81" s="21" t="s">
        <v>30</v>
      </c>
      <c r="C81" s="22">
        <v>16677</v>
      </c>
      <c r="D81" s="23"/>
      <c r="E81" s="23"/>
      <c r="F81" s="24">
        <f t="shared" si="23"/>
        <v>16677</v>
      </c>
      <c r="G81" s="22"/>
      <c r="H81" s="23"/>
      <c r="I81" s="23"/>
      <c r="J81" s="25">
        <f t="shared" si="25"/>
        <v>0</v>
      </c>
      <c r="K81" s="26"/>
      <c r="L81" s="27"/>
      <c r="M81" s="28">
        <f t="shared" si="26"/>
        <v>0</v>
      </c>
      <c r="N81" s="29">
        <f t="shared" si="24"/>
        <v>16677</v>
      </c>
    </row>
    <row r="82" spans="1:14" ht="11.25" customHeight="1">
      <c r="A82" s="20" t="s">
        <v>76</v>
      </c>
      <c r="B82" s="21" t="s">
        <v>52</v>
      </c>
      <c r="C82" s="22">
        <v>61380</v>
      </c>
      <c r="D82" s="23"/>
      <c r="E82" s="23"/>
      <c r="F82" s="24">
        <f t="shared" si="23"/>
        <v>61380</v>
      </c>
      <c r="G82" s="22"/>
      <c r="H82" s="23"/>
      <c r="I82" s="23"/>
      <c r="J82" s="25">
        <f t="shared" si="25"/>
        <v>0</v>
      </c>
      <c r="K82" s="26"/>
      <c r="L82" s="27"/>
      <c r="M82" s="28">
        <f t="shared" si="26"/>
        <v>0</v>
      </c>
      <c r="N82" s="29">
        <f t="shared" si="24"/>
        <v>61380</v>
      </c>
    </row>
    <row r="83" spans="1:14" ht="11.25" customHeight="1">
      <c r="A83" s="20" t="s">
        <v>377</v>
      </c>
      <c r="B83" s="21" t="s">
        <v>53</v>
      </c>
      <c r="C83" s="22">
        <v>15196</v>
      </c>
      <c r="D83" s="23"/>
      <c r="E83" s="23"/>
      <c r="F83" s="24">
        <f t="shared" si="23"/>
        <v>15196</v>
      </c>
      <c r="G83" s="22"/>
      <c r="H83" s="23"/>
      <c r="I83" s="23">
        <v>349</v>
      </c>
      <c r="J83" s="25">
        <f t="shared" si="25"/>
        <v>349</v>
      </c>
      <c r="K83" s="26">
        <v>88</v>
      </c>
      <c r="L83" s="27"/>
      <c r="M83" s="28">
        <f t="shared" si="26"/>
        <v>88</v>
      </c>
      <c r="N83" s="29">
        <f t="shared" si="24"/>
        <v>15633</v>
      </c>
    </row>
    <row r="84" spans="1:14" ht="11.25" customHeight="1">
      <c r="A84" s="30" t="s">
        <v>346</v>
      </c>
      <c r="B84" s="21" t="s">
        <v>54</v>
      </c>
      <c r="C84" s="32">
        <v>21271</v>
      </c>
      <c r="D84" s="33"/>
      <c r="E84" s="33"/>
      <c r="F84" s="74">
        <f t="shared" si="23"/>
        <v>21271</v>
      </c>
      <c r="G84" s="32"/>
      <c r="H84" s="33"/>
      <c r="I84" s="33"/>
      <c r="J84" s="25">
        <f t="shared" si="25"/>
        <v>0</v>
      </c>
      <c r="K84" s="36">
        <v>0</v>
      </c>
      <c r="L84" s="37"/>
      <c r="M84" s="28">
        <f t="shared" si="26"/>
        <v>0</v>
      </c>
      <c r="N84" s="29">
        <f t="shared" si="24"/>
        <v>21271</v>
      </c>
    </row>
    <row r="85" spans="1:14" ht="11.25" customHeight="1" thickBot="1">
      <c r="A85" s="30" t="s">
        <v>378</v>
      </c>
      <c r="B85" s="21" t="s">
        <v>71</v>
      </c>
      <c r="C85" s="32">
        <v>0</v>
      </c>
      <c r="D85" s="33"/>
      <c r="E85" s="33"/>
      <c r="F85" s="74">
        <f t="shared" si="23"/>
        <v>0</v>
      </c>
      <c r="G85" s="32"/>
      <c r="H85" s="33"/>
      <c r="I85" s="33"/>
      <c r="J85" s="35">
        <f t="shared" si="25"/>
        <v>0</v>
      </c>
      <c r="K85" s="36"/>
      <c r="L85" s="37"/>
      <c r="M85" s="75">
        <f t="shared" si="26"/>
        <v>0</v>
      </c>
      <c r="N85" s="105">
        <f t="shared" si="24"/>
        <v>0</v>
      </c>
    </row>
    <row r="86" spans="1:14" ht="11.25" customHeight="1" thickBot="1">
      <c r="A86" s="76" t="s">
        <v>379</v>
      </c>
      <c r="B86" s="76"/>
      <c r="C86" s="77">
        <f>SUM(C78:C85)</f>
        <v>336104</v>
      </c>
      <c r="D86" s="78">
        <f>SUM(D78:D85)</f>
        <v>0</v>
      </c>
      <c r="E86" s="78">
        <f>SUM(E78:E85)</f>
        <v>0</v>
      </c>
      <c r="F86" s="79">
        <f t="shared" si="23"/>
        <v>336104</v>
      </c>
      <c r="G86" s="39"/>
      <c r="H86" s="40"/>
      <c r="I86" s="40">
        <f>SUM(I78:I85)</f>
        <v>43559</v>
      </c>
      <c r="J86" s="102">
        <f t="shared" si="25"/>
        <v>43559</v>
      </c>
      <c r="K86" s="39">
        <f>SUM(K78:K85)</f>
        <v>47956</v>
      </c>
      <c r="L86" s="40"/>
      <c r="M86" s="61">
        <f t="shared" si="26"/>
        <v>47956</v>
      </c>
      <c r="N86" s="72">
        <f t="shared" si="24"/>
        <v>427619</v>
      </c>
    </row>
    <row r="87" spans="1:14" ht="11.25" customHeight="1">
      <c r="A87" s="80" t="s">
        <v>380</v>
      </c>
      <c r="B87" s="11" t="s">
        <v>95</v>
      </c>
      <c r="C87" s="81"/>
      <c r="D87" s="82"/>
      <c r="E87" s="82"/>
      <c r="F87" s="83"/>
      <c r="G87" s="99"/>
      <c r="H87" s="100"/>
      <c r="I87" s="100"/>
      <c r="J87" s="101"/>
      <c r="K87" s="99"/>
      <c r="L87" s="100"/>
      <c r="M87" s="103"/>
      <c r="N87" s="160">
        <f t="shared" si="24"/>
        <v>0</v>
      </c>
    </row>
    <row r="88" spans="1:14" ht="11.25" customHeight="1">
      <c r="A88" s="49" t="s">
        <v>413</v>
      </c>
      <c r="B88" s="21" t="s">
        <v>125</v>
      </c>
      <c r="C88" s="50">
        <v>91762</v>
      </c>
      <c r="D88" s="27"/>
      <c r="E88" s="27"/>
      <c r="F88" s="85">
        <f>SUM(C88:E88)</f>
        <v>91762</v>
      </c>
      <c r="G88" s="50"/>
      <c r="H88" s="27"/>
      <c r="I88" s="27"/>
      <c r="J88" s="85"/>
      <c r="K88" s="50"/>
      <c r="L88" s="27"/>
      <c r="M88" s="28"/>
      <c r="N88" s="29">
        <f t="shared" si="24"/>
        <v>91762</v>
      </c>
    </row>
    <row r="89" spans="1:14" ht="11.25" customHeight="1" thickBot="1">
      <c r="A89" s="52" t="s">
        <v>370</v>
      </c>
      <c r="B89" s="31"/>
      <c r="C89" s="68">
        <v>87448</v>
      </c>
      <c r="D89" s="67"/>
      <c r="E89" s="67"/>
      <c r="F89" s="86">
        <f>SUM(C89:E89)</f>
        <v>87448</v>
      </c>
      <c r="G89" s="68"/>
      <c r="H89" s="67"/>
      <c r="I89" s="67"/>
      <c r="J89" s="86"/>
      <c r="K89" s="68"/>
      <c r="L89" s="67"/>
      <c r="M89" s="104"/>
      <c r="N89" s="29">
        <f t="shared" si="24"/>
        <v>87448</v>
      </c>
    </row>
    <row r="90" spans="1:14" ht="11.25" customHeight="1" thickBot="1">
      <c r="A90" s="59" t="s">
        <v>347</v>
      </c>
      <c r="B90" s="59"/>
      <c r="C90" s="87">
        <f>C86+C88</f>
        <v>427866</v>
      </c>
      <c r="D90" s="87">
        <f>D86+D88</f>
        <v>0</v>
      </c>
      <c r="E90" s="87">
        <f>E86+E88</f>
        <v>0</v>
      </c>
      <c r="F90" s="87">
        <f>F86+F88</f>
        <v>427866</v>
      </c>
      <c r="G90" s="87">
        <f>G86+G88</f>
        <v>0</v>
      </c>
      <c r="H90" s="87">
        <f aca="true" t="shared" si="27" ref="H90:M90">H86+H88</f>
        <v>0</v>
      </c>
      <c r="I90" s="87">
        <f t="shared" si="27"/>
        <v>43559</v>
      </c>
      <c r="J90" s="87">
        <f t="shared" si="27"/>
        <v>43559</v>
      </c>
      <c r="K90" s="87">
        <f t="shared" si="27"/>
        <v>47956</v>
      </c>
      <c r="L90" s="87">
        <f t="shared" si="27"/>
        <v>0</v>
      </c>
      <c r="M90" s="164">
        <f t="shared" si="27"/>
        <v>47956</v>
      </c>
      <c r="N90" s="164">
        <f>N86+N88-N89</f>
        <v>431933</v>
      </c>
    </row>
    <row r="91" spans="1:15" ht="11.25" customHeight="1">
      <c r="A91" s="285" t="s">
        <v>381</v>
      </c>
      <c r="B91" s="285"/>
      <c r="C91" s="64">
        <f aca="true" t="shared" si="28" ref="C91:H91">C78+C79+C80+C81+C82+C88</f>
        <v>391399</v>
      </c>
      <c r="D91" s="64">
        <f t="shared" si="28"/>
        <v>0</v>
      </c>
      <c r="E91" s="64">
        <f t="shared" si="28"/>
        <v>0</v>
      </c>
      <c r="F91" s="64">
        <f t="shared" si="28"/>
        <v>391399</v>
      </c>
      <c r="G91" s="64">
        <f t="shared" si="28"/>
        <v>0</v>
      </c>
      <c r="H91" s="64">
        <f t="shared" si="28"/>
        <v>0</v>
      </c>
      <c r="I91" s="64">
        <f>I78+I79+I80+I81+I82+I88-20624</f>
        <v>22586</v>
      </c>
      <c r="J91" s="64">
        <f>J78+J79+J80+J81+J82+J88-20624</f>
        <v>22586</v>
      </c>
      <c r="K91" s="64">
        <f>K78+K79+K80+K81+K82+K88</f>
        <v>47868</v>
      </c>
      <c r="L91" s="64">
        <f>L78+L79+L80+L81+L82+L88</f>
        <v>0</v>
      </c>
      <c r="M91" s="65">
        <f>M78+M79+M80+M81+M82+M88</f>
        <v>47868</v>
      </c>
      <c r="N91" s="65">
        <f>N78+N79+N80+N81+N82+N88-N89</f>
        <v>395029</v>
      </c>
      <c r="O91" s="95"/>
    </row>
    <row r="92" spans="1:15" ht="11.25" customHeight="1" thickBot="1">
      <c r="A92" s="286" t="s">
        <v>382</v>
      </c>
      <c r="B92" s="286"/>
      <c r="C92" s="66">
        <f aca="true" t="shared" si="29" ref="C92:H92">C83+C84+C85</f>
        <v>36467</v>
      </c>
      <c r="D92" s="66">
        <f t="shared" si="29"/>
        <v>0</v>
      </c>
      <c r="E92" s="66">
        <f t="shared" si="29"/>
        <v>0</v>
      </c>
      <c r="F92" s="66">
        <f t="shared" si="29"/>
        <v>36467</v>
      </c>
      <c r="G92" s="66">
        <f t="shared" si="29"/>
        <v>0</v>
      </c>
      <c r="H92" s="66">
        <f t="shared" si="29"/>
        <v>0</v>
      </c>
      <c r="I92" s="66">
        <f>I83+I84+I85+20624</f>
        <v>20973</v>
      </c>
      <c r="J92" s="66">
        <f>J83+J84+J85+20624</f>
        <v>20973</v>
      </c>
      <c r="K92" s="66">
        <f>K83+K84+K85</f>
        <v>88</v>
      </c>
      <c r="L92" s="66">
        <f>L83+L84+L85</f>
        <v>0</v>
      </c>
      <c r="M92" s="69">
        <f>M83+M84+M85</f>
        <v>88</v>
      </c>
      <c r="N92" s="69">
        <f>N83+N84+N85</f>
        <v>36904</v>
      </c>
      <c r="O92" s="157"/>
    </row>
    <row r="93" spans="1:14" ht="11.25" customHeight="1" thickBot="1">
      <c r="A93" s="287" t="s">
        <v>386</v>
      </c>
      <c r="B93" s="288"/>
      <c r="C93" s="71">
        <f aca="true" t="shared" si="30" ref="C93:N93">SUM(C91:C92)</f>
        <v>427866</v>
      </c>
      <c r="D93" s="71">
        <f t="shared" si="30"/>
        <v>0</v>
      </c>
      <c r="E93" s="71">
        <f t="shared" si="30"/>
        <v>0</v>
      </c>
      <c r="F93" s="71">
        <f t="shared" si="30"/>
        <v>427866</v>
      </c>
      <c r="G93" s="71">
        <f t="shared" si="30"/>
        <v>0</v>
      </c>
      <c r="H93" s="71">
        <f t="shared" si="30"/>
        <v>0</v>
      </c>
      <c r="I93" s="71">
        <f t="shared" si="30"/>
        <v>43559</v>
      </c>
      <c r="J93" s="71">
        <f t="shared" si="30"/>
        <v>43559</v>
      </c>
      <c r="K93" s="71">
        <f t="shared" si="30"/>
        <v>47956</v>
      </c>
      <c r="L93" s="71">
        <f t="shared" si="30"/>
        <v>0</v>
      </c>
      <c r="M93" s="72">
        <f t="shared" si="30"/>
        <v>47956</v>
      </c>
      <c r="N93" s="72">
        <f t="shared" si="30"/>
        <v>431933</v>
      </c>
    </row>
    <row r="94" spans="1:14" ht="11.25" customHeight="1" thickBot="1">
      <c r="A94" s="9"/>
      <c r="B94" s="9"/>
      <c r="C94" s="19"/>
      <c r="D94" s="19"/>
      <c r="E94" s="19"/>
      <c r="F94" s="62"/>
      <c r="G94" s="19"/>
      <c r="H94" s="19"/>
      <c r="I94" s="19"/>
      <c r="J94" s="62"/>
      <c r="K94" s="19"/>
      <c r="L94" s="19"/>
      <c r="M94" s="19"/>
      <c r="N94" s="62"/>
    </row>
    <row r="95" spans="1:14" ht="11.25" customHeight="1" thickBot="1">
      <c r="A95" s="285" t="s">
        <v>383</v>
      </c>
      <c r="B95" s="285"/>
      <c r="C95" s="88">
        <f>C72-C91</f>
        <v>-17086</v>
      </c>
      <c r="D95" s="88">
        <f>D72-D91</f>
        <v>0</v>
      </c>
      <c r="E95" s="88">
        <f>E72-E91</f>
        <v>36392</v>
      </c>
      <c r="F95" s="88">
        <f>F72-F91</f>
        <v>19306</v>
      </c>
      <c r="G95" s="88">
        <f>G72-G91</f>
        <v>0</v>
      </c>
      <c r="H95" s="88">
        <f aca="true" t="shared" si="31" ref="H95:N95">H72-H91</f>
        <v>0</v>
      </c>
      <c r="I95" s="88">
        <f t="shared" si="31"/>
        <v>20973</v>
      </c>
      <c r="J95" s="88">
        <f t="shared" si="31"/>
        <v>20973</v>
      </c>
      <c r="K95" s="88">
        <f t="shared" si="31"/>
        <v>88</v>
      </c>
      <c r="L95" s="88">
        <f t="shared" si="31"/>
        <v>0</v>
      </c>
      <c r="M95" s="88">
        <f t="shared" si="31"/>
        <v>88</v>
      </c>
      <c r="N95" s="106">
        <f t="shared" si="31"/>
        <v>19743</v>
      </c>
    </row>
    <row r="96" spans="1:14" ht="11.25" customHeight="1" thickBot="1">
      <c r="A96" s="286" t="s">
        <v>384</v>
      </c>
      <c r="B96" s="286"/>
      <c r="C96" s="88">
        <f aca="true" t="shared" si="32" ref="C96:N97">C73-C92</f>
        <v>-19306</v>
      </c>
      <c r="D96" s="88">
        <f t="shared" si="32"/>
        <v>0</v>
      </c>
      <c r="E96" s="88">
        <f t="shared" si="32"/>
        <v>0</v>
      </c>
      <c r="F96" s="88">
        <f t="shared" si="32"/>
        <v>-19306</v>
      </c>
      <c r="G96" s="88">
        <f t="shared" si="32"/>
        <v>0</v>
      </c>
      <c r="H96" s="88">
        <f t="shared" si="32"/>
        <v>0</v>
      </c>
      <c r="I96" s="88">
        <f t="shared" si="32"/>
        <v>-20973</v>
      </c>
      <c r="J96" s="88">
        <f t="shared" si="32"/>
        <v>-20973</v>
      </c>
      <c r="K96" s="88">
        <f t="shared" si="32"/>
        <v>-88</v>
      </c>
      <c r="L96" s="88">
        <f t="shared" si="32"/>
        <v>0</v>
      </c>
      <c r="M96" s="88">
        <f t="shared" si="32"/>
        <v>-88</v>
      </c>
      <c r="N96" s="106">
        <f t="shared" si="32"/>
        <v>-19743</v>
      </c>
    </row>
    <row r="97" spans="1:14" ht="11.25" customHeight="1" thickBot="1">
      <c r="A97" s="287" t="s">
        <v>388</v>
      </c>
      <c r="B97" s="288"/>
      <c r="C97" s="97">
        <f t="shared" si="32"/>
        <v>-36392</v>
      </c>
      <c r="D97" s="97">
        <f t="shared" si="32"/>
        <v>0</v>
      </c>
      <c r="E97" s="97">
        <f t="shared" si="32"/>
        <v>36392</v>
      </c>
      <c r="F97" s="98">
        <f t="shared" si="32"/>
        <v>0</v>
      </c>
      <c r="G97" s="97">
        <f t="shared" si="32"/>
        <v>0</v>
      </c>
      <c r="H97" s="97">
        <f t="shared" si="32"/>
        <v>0</v>
      </c>
      <c r="I97" s="97">
        <f t="shared" si="32"/>
        <v>0</v>
      </c>
      <c r="J97" s="98">
        <f t="shared" si="32"/>
        <v>0</v>
      </c>
      <c r="K97" s="97">
        <f t="shared" si="32"/>
        <v>0</v>
      </c>
      <c r="L97" s="97">
        <f t="shared" si="32"/>
        <v>0</v>
      </c>
      <c r="M97" s="97">
        <f t="shared" si="32"/>
        <v>0</v>
      </c>
      <c r="N97" s="98">
        <f t="shared" si="32"/>
        <v>0</v>
      </c>
    </row>
    <row r="98" spans="1:14" ht="11.25" customHeight="1" thickBot="1">
      <c r="A98" s="70"/>
      <c r="B98" s="287" t="s">
        <v>388</v>
      </c>
      <c r="C98" s="288"/>
      <c r="D98" s="97">
        <f aca="true" t="shared" si="33" ref="D98:N98">D74-D94</f>
        <v>0</v>
      </c>
      <c r="E98" s="97">
        <f t="shared" si="33"/>
        <v>36392</v>
      </c>
      <c r="F98" s="97">
        <f t="shared" si="33"/>
        <v>427866</v>
      </c>
      <c r="G98" s="98">
        <f t="shared" si="33"/>
        <v>0</v>
      </c>
      <c r="H98" s="97">
        <f t="shared" si="33"/>
        <v>0</v>
      </c>
      <c r="I98" s="97">
        <f t="shared" si="33"/>
        <v>43559</v>
      </c>
      <c r="J98" s="97">
        <f t="shared" si="33"/>
        <v>43559</v>
      </c>
      <c r="K98" s="98">
        <f t="shared" si="33"/>
        <v>47956</v>
      </c>
      <c r="L98" s="97">
        <f t="shared" si="33"/>
        <v>0</v>
      </c>
      <c r="M98" s="97">
        <f t="shared" si="33"/>
        <v>47956</v>
      </c>
      <c r="N98" s="98">
        <f t="shared" si="33"/>
        <v>431933</v>
      </c>
    </row>
  </sheetData>
  <sheetProtection/>
  <mergeCells count="54">
    <mergeCell ref="B98:C98"/>
    <mergeCell ref="A4:N4"/>
    <mergeCell ref="A3:N3"/>
    <mergeCell ref="A55:A57"/>
    <mergeCell ref="A53:N53"/>
    <mergeCell ref="B75:B77"/>
    <mergeCell ref="A75:A77"/>
    <mergeCell ref="B55:B57"/>
    <mergeCell ref="B5:B7"/>
    <mergeCell ref="C5:M5"/>
    <mergeCell ref="N5:N7"/>
    <mergeCell ref="C6:F6"/>
    <mergeCell ref="A1:N1"/>
    <mergeCell ref="A2:N2"/>
    <mergeCell ref="B48:C48"/>
    <mergeCell ref="A5:A7"/>
    <mergeCell ref="G6:J6"/>
    <mergeCell ref="K6:M6"/>
    <mergeCell ref="A22:B22"/>
    <mergeCell ref="A23:B23"/>
    <mergeCell ref="A24:B24"/>
    <mergeCell ref="C25:M25"/>
    <mergeCell ref="A25:A27"/>
    <mergeCell ref="B25:B27"/>
    <mergeCell ref="N25:N27"/>
    <mergeCell ref="C26:F26"/>
    <mergeCell ref="G26:J26"/>
    <mergeCell ref="K26:M26"/>
    <mergeCell ref="A41:B41"/>
    <mergeCell ref="A42:B42"/>
    <mergeCell ref="A43:B43"/>
    <mergeCell ref="A45:B45"/>
    <mergeCell ref="A46:B46"/>
    <mergeCell ref="A47:B47"/>
    <mergeCell ref="C55:M55"/>
    <mergeCell ref="N55:N57"/>
    <mergeCell ref="C56:F56"/>
    <mergeCell ref="G56:J56"/>
    <mergeCell ref="K56:M56"/>
    <mergeCell ref="A54:N54"/>
    <mergeCell ref="A72:B72"/>
    <mergeCell ref="A73:B73"/>
    <mergeCell ref="A74:B74"/>
    <mergeCell ref="C75:M75"/>
    <mergeCell ref="N75:N77"/>
    <mergeCell ref="C76:F76"/>
    <mergeCell ref="G76:J76"/>
    <mergeCell ref="K76:M76"/>
    <mergeCell ref="A91:B91"/>
    <mergeCell ref="A92:B92"/>
    <mergeCell ref="A93:B93"/>
    <mergeCell ref="A95:B95"/>
    <mergeCell ref="A96:B96"/>
    <mergeCell ref="A97:B97"/>
  </mergeCells>
  <printOptions/>
  <pageMargins left="0.11811023622047245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Államkincstár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styevkoa</dc:creator>
  <cp:keywords/>
  <dc:description/>
  <cp:lastModifiedBy>Windows-felhasználó</cp:lastModifiedBy>
  <cp:lastPrinted>2017-11-20T13:34:01Z</cp:lastPrinted>
  <dcterms:created xsi:type="dcterms:W3CDTF">2009-01-20T14:41:01Z</dcterms:created>
  <dcterms:modified xsi:type="dcterms:W3CDTF">2017-12-12T10:10:18Z</dcterms:modified>
  <cp:category/>
  <cp:version/>
  <cp:contentType/>
  <cp:contentStatus/>
</cp:coreProperties>
</file>