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25" firstSheet="13" activeTab="15"/>
  </bookViews>
  <sheets>
    <sheet name="1. mell ktgvetési kiadások" sheetId="1" r:id="rId1"/>
    <sheet name="2. mell.költségvetési bevételek" sheetId="2" r:id="rId2"/>
    <sheet name="3. mell.finanszírozási kiadások" sheetId="3" r:id="rId3"/>
    <sheet name="4. mell. finanszír bevételek" sheetId="4" r:id="rId4"/>
    <sheet name="5. mell. kiadás cofog" sheetId="5" r:id="rId5"/>
    <sheet name="6. mell. bevétel cofog" sheetId="6" r:id="rId6"/>
    <sheet name="7. mell. maradvány kimutatás" sheetId="7" r:id="rId7"/>
    <sheet name="8. mell. személyi jutt." sheetId="8" r:id="rId8"/>
    <sheet name="9. mell. létszám" sheetId="9" r:id="rId9"/>
    <sheet name="10. mell. mérleg" sheetId="10" r:id="rId10"/>
    <sheet name="11. mell. Eredménykimutatás" sheetId="11" r:id="rId11"/>
    <sheet name="12. mell. immat. jav." sheetId="12" r:id="rId12"/>
    <sheet name="13. mell. több éves kihatás" sheetId="13" r:id="rId13"/>
    <sheet name="14. mell. közvett támogatások" sheetId="14" r:id="rId14"/>
    <sheet name="15. mell. ktgvet. év + 3 bevéte" sheetId="15" r:id="rId15"/>
    <sheet name="16. mell. saját bevét kezességv" sheetId="16" r:id="rId16"/>
  </sheets>
  <externalReferences>
    <externalReference r:id="rId19"/>
  </externalReferences>
  <definedNames>
    <definedName name="_xlnm.Print_Area" localSheetId="12">'13. mell. több éves kihatás'!$A$1:$F$53</definedName>
    <definedName name="_xlnm.Print_Area" localSheetId="13">'14. mell. közvett támogatások'!$A$1:$D$42</definedName>
    <definedName name="_xlnm.Print_Area" localSheetId="14">'15. mell. ktgvet. év + 3 bevéte'!$A$1:$G$27</definedName>
    <definedName name="_xlnm.Print_Area" localSheetId="15">'16. mell. saját bevét kezességv'!$A$1:$I$29</definedName>
  </definedNames>
  <calcPr fullCalcOnLoad="1"/>
</workbook>
</file>

<file path=xl/sharedStrings.xml><?xml version="1.0" encoding="utf-8"?>
<sst xmlns="http://schemas.openxmlformats.org/spreadsheetml/2006/main" count="1133" uniqueCount="650">
  <si>
    <t>01</t>
  </si>
  <si>
    <t>02</t>
  </si>
  <si>
    <t>03</t>
  </si>
  <si>
    <t>04</t>
  </si>
  <si>
    <t>08</t>
  </si>
  <si>
    <t>01 - K1-K8. Költségvetési kiadások</t>
  </si>
  <si>
    <t>#</t>
  </si>
  <si>
    <t>Megnevezés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</si>
  <si>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</si>
  <si>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</si>
  <si>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</si>
  <si>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</si>
  <si>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</si>
  <si>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</si>
  <si>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</si>
  <si>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Törvény szerinti illetmények, munkabérek (K1101)</t>
  </si>
  <si>
    <t>Céljuttatás, projektprémium (K1103)</t>
  </si>
  <si>
    <t>06</t>
  </si>
  <si>
    <t>Jubileumi jutalom (K1106)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</si>
  <si>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</si>
  <si>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</si>
  <si>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</si>
  <si>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</si>
  <si>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</si>
  <si>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</si>
  <si>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</si>
  <si>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</si>
  <si>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</si>
  <si>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</si>
  <si>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</si>
  <si>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</si>
  <si>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</si>
  <si>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</si>
  <si>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</si>
  <si>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</si>
  <si>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</si>
  <si>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</si>
  <si>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</si>
  <si>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</si>
  <si>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</si>
  <si>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</si>
  <si>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</si>
  <si>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</si>
  <si>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</si>
  <si>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</si>
  <si>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</si>
  <si>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</si>
  <si>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</si>
  <si>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</si>
  <si>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</si>
  <si>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</si>
  <si>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</si>
  <si>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</si>
  <si>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</si>
  <si>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</si>
  <si>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</si>
  <si>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</si>
  <si>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</si>
  <si>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</si>
  <si>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</si>
  <si>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</si>
  <si>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</si>
  <si>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</si>
  <si>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</si>
  <si>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</si>
  <si>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</si>
  <si>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</si>
  <si>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</si>
  <si>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40</t>
  </si>
  <si>
    <t>Közvetített szolgáltatások  (&gt;=41) (K335)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</si>
  <si>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</si>
  <si>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</si>
  <si>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</si>
  <si>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</si>
  <si>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</si>
  <si>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</si>
  <si>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</si>
  <si>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</si>
  <si>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</si>
  <si>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</si>
  <si>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</si>
  <si>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</si>
  <si>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</si>
  <si>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</si>
  <si>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</si>
  <si>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</si>
  <si>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</si>
  <si>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</si>
  <si>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</si>
  <si>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</si>
  <si>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</si>
  <si>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</si>
  <si>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</si>
  <si>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</si>
  <si>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</si>
  <si>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</si>
  <si>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</si>
  <si>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</si>
  <si>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95</t>
  </si>
  <si>
    <t>Intézményi ellátottak pénzbeli juttatásai (&gt;=96+97) (K47)</t>
  </si>
  <si>
    <t>97</t>
  </si>
  <si>
    <t>ebből: oktatásban résztvevők pénzbeli juttatásai (K47)</t>
  </si>
  <si>
    <t>98</t>
  </si>
  <si>
    <t>Egyéb nem intézményi ellátások (&gt;=99+…+117) (K48)</t>
  </si>
  <si>
    <t>114</t>
  </si>
  <si>
    <t>ebből: köztemetés [Szoctv. 48.§] (K48)</t>
  </si>
  <si>
    <t>115</t>
  </si>
  <si>
    <t>ebből: települési támogatás [Szoctv. 45. §],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</si>
  <si>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</si>
  <si>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</si>
  <si>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</si>
  <si>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</si>
  <si>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</si>
  <si>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</si>
  <si>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</si>
  <si>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</si>
  <si>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</si>
  <si>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</si>
  <si>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</si>
  <si>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</si>
  <si>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156</t>
  </si>
  <si>
    <t>ebből: társulások és költségvetési szerveik (K506)</t>
  </si>
  <si>
    <t>176</t>
  </si>
  <si>
    <t>Egyéb működési célú támogatások államháztartáson kívülre (=177+…+186) (K512)</t>
  </si>
  <si>
    <t>179</t>
  </si>
  <si>
    <t>ebből: egyéb civil szervezetek (K512)</t>
  </si>
  <si>
    <t>180</t>
  </si>
  <si>
    <t>ebből: háztartások (K512)</t>
  </si>
  <si>
    <t>187</t>
  </si>
  <si>
    <t>Tartalékok (K513)</t>
  </si>
  <si>
    <t>188</t>
  </si>
  <si>
    <t>Egyéb működési célú kiadások (=119+124+125+126+137+148+159+161+173+174+175+176+187) (K5)</t>
  </si>
  <si>
    <t>189</t>
  </si>
  <si>
    <t>Immateriális javak beszerzése, létesítése (K61)</t>
  </si>
  <si>
    <t>190</t>
  </si>
  <si>
    <t>Ingatlanok beszerzése, létesítése (&gt;=191) (K62)</t>
  </si>
  <si>
    <t>192</t>
  </si>
  <si>
    <t>Informatikai eszközök beszerzése, létesítése (K63)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</si>
  <si>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</si>
  <si>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</si>
  <si>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</si>
  <si>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</si>
  <si>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</si>
  <si>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</si>
  <si>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</si>
  <si>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</si>
  <si>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200</t>
  </si>
  <si>
    <t>Egyéb tárgyi eszközök felújítása  (K73)</t>
  </si>
  <si>
    <t>201</t>
  </si>
  <si>
    <t>Felújítási célú előzetesen felszámított általános forgalmi adó (K74)</t>
  </si>
  <si>
    <t>202</t>
  </si>
  <si>
    <t>Felújítások (=198+...+201) (K7)</t>
  </si>
  <si>
    <t>265</t>
  </si>
  <si>
    <t>Költségvetési kiadások (=20+21+60+118+188+197+202+264) (K1-K8)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</si>
  <si>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</si>
  <si>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</si>
  <si>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</si>
  <si>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</si>
  <si>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</si>
  <si>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</si>
  <si>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</si>
  <si>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</si>
  <si>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</si>
  <si>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</si>
  <si>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</si>
  <si>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</si>
  <si>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</si>
  <si>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egyéb fejezeti kezelésű előirányzatok (B16)</t>
  </si>
  <si>
    <t>38</t>
  </si>
  <si>
    <t>ebből: elkülönített állami pénzalapok (B16)</t>
  </si>
  <si>
    <t>ebből: helyi önkormányzatok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</si>
  <si>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</si>
  <si>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</si>
  <si>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visszatérítendő támogatások, kölcsönök visszatérülése államháztartáson belülről (=47+…+56) (B23)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</si>
  <si>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</si>
  <si>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</si>
  <si>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</si>
  <si>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</si>
  <si>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</si>
  <si>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</si>
  <si>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</si>
  <si>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</si>
  <si>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</si>
  <si>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(=110+…+115)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</si>
  <si>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</si>
  <si>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</si>
  <si>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</si>
  <si>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</si>
  <si>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</si>
  <si>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</si>
  <si>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</si>
  <si>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</si>
  <si>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</si>
  <si>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</si>
  <si>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167</t>
  </si>
  <si>
    <t>Termékek és szolgáltatások adói (=116+139+143+144+149)  (B35)</t>
  </si>
  <si>
    <t>168</t>
  </si>
  <si>
    <t>Egyéb közhatalmi bevételek (&gt;=169+…+185) (B36)</t>
  </si>
  <si>
    <t>184</t>
  </si>
  <si>
    <t>ebből: önkormányzat által beszedett talajterhelési díj (B36)</t>
  </si>
  <si>
    <t>186</t>
  </si>
  <si>
    <t>Közhatalmi bevételek (=93+94+104+109+167+168) (B3)</t>
  </si>
  <si>
    <t>Készletértékesítés ellenértéke (B401)</t>
  </si>
  <si>
    <t>Szolgáltatások ellenértéke (&gt;=189+190) (B402)</t>
  </si>
  <si>
    <t>ebből:tárgyi eszközök bérbeadásából származó bevétel (B402)</t>
  </si>
  <si>
    <t>191</t>
  </si>
  <si>
    <t>Közvetített szolgáltatások ellenértéke  (&gt;=192) (B403)</t>
  </si>
  <si>
    <t>Tulajdonosi bevételek (&gt;=194+…+199) (B404)</t>
  </si>
  <si>
    <t>195</t>
  </si>
  <si>
    <t>ebből: önkormányzati vagyon üzemeltetéséből, koncesszióból származó bevétel (B404)</t>
  </si>
  <si>
    <t>Ellátási díjak (B405)</t>
  </si>
  <si>
    <t>Kiszámlázott általános forgalmi adó (B406)</t>
  </si>
  <si>
    <t>Általános forgalmi adó visszatérítése (B407)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</si>
  <si>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</si>
  <si>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</si>
  <si>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</si>
  <si>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</si>
  <si>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218</t>
  </si>
  <si>
    <t>Biztosító által fizetett kártérítés (B410)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</si>
  <si>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</si>
  <si>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</si>
  <si>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</si>
  <si>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</si>
  <si>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</si>
  <si>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</si>
  <si>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261</t>
  </si>
  <si>
    <t>Felhalmozási célú visszatérítendő támogatások, kölcsönök visszatérülése államháztartáson kívülről (=262+…+270) (B74)</t>
  </si>
  <si>
    <t>ebből: háztartások (B74)</t>
  </si>
  <si>
    <t>283</t>
  </si>
  <si>
    <t>Felhalmozási célú átvett pénzeszközök (=258+…+261+271) (B7)</t>
  </si>
  <si>
    <t>284</t>
  </si>
  <si>
    <t>Költségvetési bevételek (=43+79+186+222+231+257+283) (B1-B7)</t>
  </si>
  <si>
    <t>03 - K9. Finanszírozási kiadások</t>
  </si>
  <si>
    <t>Államháztartáson belüli megelőlegezések visszafizetése (K914)</t>
  </si>
  <si>
    <t>Központi, irányító szervi támogatások folyósítása (K915)</t>
  </si>
  <si>
    <t>Pénzügyi lízing kiadásai (K917)</t>
  </si>
  <si>
    <t>Belföldi finanszírozás kiadásai (=06+19+…+25+28) (K91)</t>
  </si>
  <si>
    <t>Finanszírozási kiadások (=29+37+38+39) (K9)</t>
  </si>
  <si>
    <t>04 - B8. Finanszírozási bevételek</t>
  </si>
  <si>
    <t>Követelés  - Költségvetési évben esedékes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</si>
  <si>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</si>
  <si>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</si>
  <si>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</si>
  <si>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</si>
  <si>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</si>
  <si>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</si>
  <si>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</si>
  <si>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</si>
  <si>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</si>
  <si>
    <t>05/A - Teljesített kiadások kormányzati funkciónként</t>
  </si>
  <si>
    <t>Összesen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</si>
  <si>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</si>
  <si>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</si>
  <si>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</si>
  <si>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</si>
  <si>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018010 Önkormányzatok elszámolásai a központi költségvetéssel</t>
  </si>
  <si>
    <t>018030 Támogatási célú finanszírozási műveletek</t>
  </si>
  <si>
    <t>041232 Start-munka program - Téli közfoglalkoztatás</t>
  </si>
  <si>
    <t>041233 Hosszabb időtartamú közfoglalkoztatás</t>
  </si>
  <si>
    <t>041236 Országos közfoglalkoztatási program</t>
  </si>
  <si>
    <t>041237 Közfoglalkoztatási mintaprogram</t>
  </si>
  <si>
    <t>045160 Közutak, hidak, alagutak üzemeltetése, fenntartása</t>
  </si>
  <si>
    <t>052080 Szennyvízcsatorna építése, fenntartása, üzemeltetése</t>
  </si>
  <si>
    <t>063020 Víztermelés, -kezelés, -ellátás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</si>
  <si>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</si>
  <si>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</si>
  <si>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</si>
  <si>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</si>
  <si>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072450 Fizikoterápiás szolgáltatás</t>
  </si>
  <si>
    <t>074031 Család és nővédelmi egészségügyi gondozás</t>
  </si>
  <si>
    <t>081045 Szabadidősport- (rekreációs sport-) tevékenység és támogatása</t>
  </si>
  <si>
    <t>082042 Könyvtári állomány gyarapítása, nyilvántartása</t>
  </si>
  <si>
    <t>082044 Könyvtári szolgáltatások</t>
  </si>
  <si>
    <t>082091 Közművelődés - közösségi és társadalmi részvétel fejlesztése</t>
  </si>
  <si>
    <t>084010 Társadalmi tevékenységekkel, esélyegyenlőséggel, érdekképviselettel, nemzetiségekkel, egyházakkal összefüggő feladatok igazgatása és szabályozása</t>
  </si>
  <si>
    <t>084020 Nemzetiségi közfeladatok ellátása és támogatása</t>
  </si>
  <si>
    <t>084070 A fiatalok társadalmi integrációját segítő struktúra, szakmai szolgáltatások fejlesztése, működtetése</t>
  </si>
  <si>
    <t>096015 Gyermekétkeztetés köznevelési intézményben</t>
  </si>
  <si>
    <t>096025 Munkahelyi étkeztetés köznevelési intézményben</t>
  </si>
  <si>
    <t>102031 Idősek nappali ellátása</t>
  </si>
  <si>
    <t>104031 Gyermekek bölcsődei ellátása</t>
  </si>
  <si>
    <t>104037 Intézményen kívüli gyermekétkeztetés</t>
  </si>
  <si>
    <t>104042 Család és gyermekjóléti szolgáltatások</t>
  </si>
  <si>
    <t>104044 Biztos Kezdet Gyerekház</t>
  </si>
  <si>
    <t>104051 Gyermekvédelmi pénzbeli és természetbeni ellátások</t>
  </si>
  <si>
    <t>106010 Lakóingatlan szociális célú bérbeadása, üzemeltetése</t>
  </si>
  <si>
    <t>106020 Lakásfenntartással, lakhatással összefüggő ellátások</t>
  </si>
  <si>
    <t>107051 Szociális étkeztetés</t>
  </si>
  <si>
    <t>107052 Házi segítségnyújtás</t>
  </si>
  <si>
    <t>107060 Egyéb szociális pénzbeli és természetbeni ellátások, támogatások</t>
  </si>
  <si>
    <t>Egyéb szolgáltatások (&gt;=44)  (K337)</t>
  </si>
  <si>
    <t>ebből:  az egyéb pénzbeli és természetbeni gyermekvédelmi támogatások  (K42)</t>
  </si>
  <si>
    <t>286</t>
  </si>
  <si>
    <t>287</t>
  </si>
  <si>
    <t>294</t>
  </si>
  <si>
    <t>Belföldi finanszírozás kiadásai (=271+284+…+290+293) (K91)</t>
  </si>
  <si>
    <t>305</t>
  </si>
  <si>
    <t>Finanszírozási kiadások (=294+302+303+304) (K9)</t>
  </si>
  <si>
    <t>306</t>
  </si>
  <si>
    <t>Kiadások összesen (=265+305) (K1-K9)</t>
  </si>
  <si>
    <t>06/A - Teljesített bevételek kormányzati funkciónként</t>
  </si>
  <si>
    <t>900020 Önkormányzatok funkcióra nem sorolható bevételei államháztartáson kívülről</t>
  </si>
  <si>
    <t>296</t>
  </si>
  <si>
    <t>298</t>
  </si>
  <si>
    <t>Maradvány igénybevétele (=296+297) (B813)</t>
  </si>
  <si>
    <t>299</t>
  </si>
  <si>
    <t>301</t>
  </si>
  <si>
    <t>307</t>
  </si>
  <si>
    <t>Belföldi finanszírozás bevételei (=288+295+298+…+303+306) (B81)</t>
  </si>
  <si>
    <t>316</t>
  </si>
  <si>
    <t>Finanszírozási bevételek (=307+313+314+315) (B8)</t>
  </si>
  <si>
    <t>317</t>
  </si>
  <si>
    <t>Bevételek összesen (284+316) (B1-B8)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</si>
  <si>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</si>
  <si>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</si>
  <si>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</si>
  <si>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</si>
  <si>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</si>
  <si>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</si>
  <si>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</si>
  <si>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</si>
  <si>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</si>
  <si>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</si>
  <si>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</si>
  <si>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08 - Adatszolgáltatás a személyi juttatások és a foglalkoztatottak, választott tisztségviselők összetételéréről</t>
  </si>
  <si>
    <t>Létszám fő (Tervezett átlagos statisztikai állományi létszám, éves)</t>
  </si>
  <si>
    <t>Törvény szerinti illetmények, munkabérek</t>
  </si>
  <si>
    <t>Normatív jutalmak, céljuttatás, projektprémium</t>
  </si>
  <si>
    <t>Készenléti, ügyeleti, helyettesítési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</si>
  <si>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</si>
  <si>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</si>
  <si>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</si>
  <si>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</si>
  <si>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</si>
  <si>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Választott tisztségviselők juttatásai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</si>
  <si>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</si>
  <si>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</si>
  <si>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</si>
  <si>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</si>
  <si>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KORMÁNYTISZTVISELŐK, ÁLLAMI TISZTVISELŐK ÖSSZESEN (=01+…+21)</t>
  </si>
  <si>
    <t>igazgató (főigazgató), igazgatóhelyettes (főigazgató-helyettes)</t>
  </si>
  <si>
    <t>főosztályvezető, főosztályvezető-helyettes, osztályvezető, ügykezelő osztályvezető, további vezető</t>
  </si>
  <si>
    <t>26</t>
  </si>
  <si>
    <t>"A", "B" fizetési osztály összesen</t>
  </si>
  <si>
    <t>"C", "D" fizetési osztály összesen</t>
  </si>
  <si>
    <t>fizikai alkalmazott, a költségvetési szerveknél foglalkoztatott egyéb munkavállaló  (fizikai alkalmazott)</t>
  </si>
  <si>
    <t>64</t>
  </si>
  <si>
    <t>közfoglalkoztatott</t>
  </si>
  <si>
    <t>66</t>
  </si>
  <si>
    <t>EGYÉB BÉRRENDSZER ÖSSZESEN (=59+…+65)</t>
  </si>
  <si>
    <t>75</t>
  </si>
  <si>
    <t>polgármester, főpolgármester</t>
  </si>
  <si>
    <t>76</t>
  </si>
  <si>
    <t>helyi önkormányzati képviselő-testület tagja, megyei közgyűlés tagja</t>
  </si>
  <si>
    <t>77</t>
  </si>
  <si>
    <t>alpolgármester, főpolgármester-helyettes, megyei közgyűlés elnöke, alelnöke</t>
  </si>
  <si>
    <t>78</t>
  </si>
  <si>
    <t>VÁLASZTOTT TISZTSÉGVISELŐK ÖSSZESEN (=67+...+77)</t>
  </si>
  <si>
    <t>FOGLALKOZTATOTTAK ÖSSZESEN (=22+36+47+53+58+66+78)</t>
  </si>
  <si>
    <t>80</t>
  </si>
  <si>
    <t>Zárólétszám (az időszak végén munkavégzésre irányuló jogviszonyban állók statisztikai állományi létszáma) (fő)</t>
  </si>
  <si>
    <t>81</t>
  </si>
  <si>
    <t>Munkajogi zárólétszám (az időszak végén munkaviszonyban állók létszáma) (fő)</t>
  </si>
  <si>
    <t>82</t>
  </si>
  <si>
    <t>Üres álláshelyek száma az időszak végén</t>
  </si>
  <si>
    <t>84</t>
  </si>
  <si>
    <t>Átlagos statisztikai állományi létszám (tényleges éves átlagos statisztikai állományi létszám) (fő)</t>
  </si>
  <si>
    <t>85</t>
  </si>
  <si>
    <t>az Európai Unió költségvetésében biztosított forrásból finanszírozott, határozott idejű jogviszony keretében foglalkoztatottak száma az időszak végén</t>
  </si>
  <si>
    <t>09/A - A létszám funkciócsoportonkénti megoszlása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</si>
  <si>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</si>
  <si>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</si>
  <si>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</si>
  <si>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</si>
  <si>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</si>
  <si>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</si>
  <si>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</si>
  <si>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</si>
  <si>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a) csoport</t>
  </si>
  <si>
    <t>Összesen (01+02)</t>
  </si>
  <si>
    <t>Humánpolitikai</t>
  </si>
  <si>
    <t>Gazdálkodási-költségvetési</t>
  </si>
  <si>
    <t>Jogi</t>
  </si>
  <si>
    <t>Egyéb (…)</t>
  </si>
  <si>
    <t>Összesen (04+…+12)</t>
  </si>
  <si>
    <t>Adminisztratív-titkársági (15+16+17)</t>
  </si>
  <si>
    <t>- III. csoport feladatait segítő</t>
  </si>
  <si>
    <t>Összesen (14+18+…+25)</t>
  </si>
  <si>
    <t>Összesen (03+13+26)</t>
  </si>
  <si>
    <t>Köztisztviselők, kormánytisztviselők, állami tisztviselők (29+30+31)</t>
  </si>
  <si>
    <t>I. funkció csoport</t>
  </si>
  <si>
    <t>30</t>
  </si>
  <si>
    <t>II. funkció csoport</t>
  </si>
  <si>
    <t>Közalkalmazottak (33+34+35)</t>
  </si>
  <si>
    <t>Munka Törvénykönyve hatálya alá tartozók (49+50+51)</t>
  </si>
  <si>
    <t>III. funkció csoport</t>
  </si>
  <si>
    <t>52</t>
  </si>
  <si>
    <t>- ebből: közfoglalkoztatottak (53+54+55)</t>
  </si>
  <si>
    <t>55</t>
  </si>
  <si>
    <t>56</t>
  </si>
  <si>
    <t>Választott tisztségviselők (57+58+59)</t>
  </si>
  <si>
    <t>57</t>
  </si>
  <si>
    <t>89</t>
  </si>
  <si>
    <t>92</t>
  </si>
  <si>
    <t>11</t>
  </si>
  <si>
    <t>183</t>
  </si>
  <si>
    <t>249</t>
  </si>
  <si>
    <t>12/A - Mérleg</t>
  </si>
  <si>
    <t>Előző időszak</t>
  </si>
  <si>
    <t>Módosítások (+/-)</t>
  </si>
  <si>
    <t>Tárgyi időszak</t>
  </si>
  <si>
    <t>A/I/1 Vagyoni értékű jogok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</si>
  <si>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</si>
  <si>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</si>
  <si>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</si>
  <si>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</si>
  <si>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</si>
  <si>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</si>
  <si>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</si>
  <si>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A/III/2 Tartós hitelviszonyt megtestesítő értékpapírok (&gt;=A/III/2a+A/III/2/b)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</si>
  <si>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</si>
  <si>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</si>
  <si>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</si>
  <si>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</si>
  <si>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</si>
  <si>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</si>
  <si>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47</t>
  </si>
  <si>
    <t>C/II/1 Forintpénztár</t>
  </si>
  <si>
    <t>C/II Pénztárak, csekkek, betétkönyvek (=C/II/1+C/II/2+C/II/3)</t>
  </si>
  <si>
    <t>C/III/1 Kincstáron kívüli forintszámlák</t>
  </si>
  <si>
    <t>53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</si>
  <si>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</si>
  <si>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</si>
  <si>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</si>
  <si>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</si>
  <si>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</si>
  <si>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</si>
  <si>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</si>
  <si>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</si>
  <si>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</si>
  <si>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</si>
  <si>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</si>
  <si>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</si>
  <si>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</si>
  <si>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</si>
  <si>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</si>
  <si>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</si>
  <si>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</si>
  <si>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D/I/4i - ebből: költségvetési évben esedékes követelések egyéb működési bevételekre</t>
  </si>
  <si>
    <t>D/I/7 Költségvetési évben esedékes követelések felhalmozási célú átvett pénzeszközre (&gt;=D/I/7a+D/I/7b+D/I/7c)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</si>
  <si>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</si>
  <si>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</si>
  <si>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</si>
  <si>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143</t>
  </si>
  <si>
    <t>D/III/1 Adott előlegek (=D/III/1a+…+D/III/1f)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</si>
  <si>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</si>
  <si>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</si>
  <si>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</si>
  <si>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</si>
  <si>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</si>
  <si>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</si>
  <si>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</si>
  <si>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</si>
  <si>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</si>
  <si>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</si>
  <si>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</si>
  <si>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</si>
  <si>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</si>
  <si>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E/II Fizetendő általános forgalmi adó elszámolása (=E/II/1+E/II/2)</t>
  </si>
  <si>
    <t>171</t>
  </si>
  <si>
    <t>E) EGYÉB SAJÁTOS ELSZÁMOLÁSOK (=E/I+E/II+E/III)</t>
  </si>
  <si>
    <t>ESZKÖZÖK ÖSSZESEN (=A+B+C+D+E+F)</t>
  </si>
  <si>
    <t>177</t>
  </si>
  <si>
    <t>G/I  Nemzeti vagyon induláskori értéke</t>
  </si>
  <si>
    <t>178</t>
  </si>
  <si>
    <t>G/II Nemzeti vagyon változásai</t>
  </si>
  <si>
    <t>G/III Egyéb eszközök induláskori értéke és változásai</t>
  </si>
  <si>
    <t>G/IV Felhalmozott eredmény</t>
  </si>
  <si>
    <t>182</t>
  </si>
  <si>
    <t>G/VI Mérleg szerinti eredmény</t>
  </si>
  <si>
    <t>G/ SAJÁT TŐKE  (= G/I+…+G/VI)</t>
  </si>
  <si>
    <t>H/I/1 Költségvetési évben esedékes kötelezettségek személyi juttatásokra</t>
  </si>
  <si>
    <t>H/I/3 Költségvetési évben esedékes kötelezettségek dologi kiadásokra</t>
  </si>
  <si>
    <t>H/I Költségvetési évben esedékes kötelezettségek (=H/I/1+…+H/I/9)</t>
  </si>
  <si>
    <t>212</t>
  </si>
  <si>
    <t>H/II/3 Költségvetési évet követően esedékes kötelezettségek dologi kiadásokra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</si>
  <si>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</si>
  <si>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</si>
  <si>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</si>
  <si>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</si>
  <si>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</si>
  <si>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</si>
  <si>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</si>
  <si>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243</t>
  </si>
  <si>
    <t>H/III Kötelezettség jellegű sajátos elszámolások (=H/III/1+…+H/III/10)</t>
  </si>
  <si>
    <t>244</t>
  </si>
  <si>
    <t>H) KÖTELEZETTSÉGEK (=H/I+H/II+H/III)</t>
  </si>
  <si>
    <t>246</t>
  </si>
  <si>
    <t>J/1 Eredményszemléletű bevételek passzív időbeli elhatárolása</t>
  </si>
  <si>
    <t>247</t>
  </si>
  <si>
    <t>J/2 Költségek, ráfordítások passzív időbeli elhatárolása</t>
  </si>
  <si>
    <t>248</t>
  </si>
  <si>
    <t>J/3 Halasztott eredményszemléletű bevételek</t>
  </si>
  <si>
    <t>J) PASSZÍV IDŐBELI ELHATÁROLÁSOK (=J/1+J/2+J/3)</t>
  </si>
  <si>
    <t>250</t>
  </si>
  <si>
    <t>FORRÁSOK ÖSSZESEN (=G+H+I+J)</t>
  </si>
  <si>
    <t>13/A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</si>
  <si>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</si>
  <si>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</si>
  <si>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</si>
  <si>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</si>
  <si>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</si>
  <si>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</si>
  <si>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</si>
  <si>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</si>
  <si>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</si>
  <si>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</si>
  <si>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</si>
  <si>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</si>
  <si>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</si>
  <si>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</si>
  <si>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</si>
  <si>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</si>
  <si>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</si>
  <si>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</si>
  <si>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19 Befektetett pénzügyi eszközökből származó eredményszemléletű bevételek, árfolyamnyereségek</t>
  </si>
  <si>
    <t>20 Egyéb kapott (járó) kamatok és kamatjellegű eredményszemléletű bevételek</t>
  </si>
  <si>
    <t>VIII Pénzügyi műveletek eredményszemléletű bevételei (=17+18+19+20+21)</t>
  </si>
  <si>
    <t>23 Befektetett pénzügyi eszközökből (értékpapírokból, kölcsönökből) származó ráfordítások, árfolyamveszteségek</t>
  </si>
  <si>
    <t>IX Pénzügyi műveletek ráfordításai (=22+23+24+25+26)</t>
  </si>
  <si>
    <t>B)  PÉNZÜGYI MŰVELETEK EREDMÉNYE (=VIII-IX)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</si>
  <si>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</si>
  <si>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</si>
  <si>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</si>
  <si>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</si>
  <si>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</si>
  <si>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</si>
  <si>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</si>
  <si>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</si>
  <si>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</si>
  <si>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</si>
  <si>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</si>
  <si>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</si>
  <si>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</si>
  <si>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</si>
  <si>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</si>
  <si>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Hiány, selejtezés, megsemmisülés</t>
  </si>
  <si>
    <t>Egyéb csökkenés</t>
  </si>
  <si>
    <t>Összes csökkenés (=09+…+13)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</si>
  <si>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</si>
  <si>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</si>
  <si>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</si>
  <si>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</si>
  <si>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</si>
  <si>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</si>
  <si>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KIMUTATÁS</t>
  </si>
  <si>
    <t xml:space="preserve">Gépjármű lízing </t>
  </si>
  <si>
    <t xml:space="preserve">Zártvégű pénzügyi lízing
DACIA DOKKER 1.6 </t>
  </si>
  <si>
    <t>Tőke</t>
  </si>
  <si>
    <t xml:space="preserve">Áfa </t>
  </si>
  <si>
    <t>Kamat</t>
  </si>
  <si>
    <t>Mindösszesen</t>
  </si>
  <si>
    <t>Törlesztési terv forintban</t>
  </si>
  <si>
    <t>Esedékesség dátuma</t>
  </si>
  <si>
    <t xml:space="preserve">Tőkerészlet </t>
  </si>
  <si>
    <t>Kamatrészlet</t>
  </si>
  <si>
    <t xml:space="preserve">Törlesztő részlet </t>
  </si>
  <si>
    <t>Összes előre fizetendő díj</t>
  </si>
  <si>
    <t>összesen</t>
  </si>
  <si>
    <t>Egyéb külső személyi juttatások (K123)</t>
  </si>
  <si>
    <t>ebből: társadalombiztosítás pénzügyi alapjai (B16)</t>
  </si>
  <si>
    <t>Átlagos statisztikai állományi létszám</t>
  </si>
  <si>
    <t>"E" - "J" fizetési osztály összesen</t>
  </si>
  <si>
    <t>KÖZALKALMAZOTTAK ÖSSZESEN (=23+...+35)</t>
  </si>
  <si>
    <t>Üzemeltetési</t>
  </si>
  <si>
    <t>A/III Befektetett pénzügyi eszközök (=A/III/1+A/III/2+A/III/3)</t>
  </si>
  <si>
    <t>A/IV/1 Koncesszióba, vagyonkezelésbe adott eszközök (=A/IV/1a+A/IV/1b+A/IV/1c)</t>
  </si>
  <si>
    <t>10 Anyagköltség</t>
  </si>
  <si>
    <t>11 Igénybe vett szolgáltatások értéke</t>
  </si>
  <si>
    <t>Bruttó érték összesen (=01+08-14)</t>
  </si>
  <si>
    <t>Terv szerinti értékcsökkenés nyitó állománya</t>
  </si>
  <si>
    <t xml:space="preserve"> Ft-ban</t>
  </si>
  <si>
    <t>EREDETI EI</t>
  </si>
  <si>
    <t>MÓDOSÍTOTT EI</t>
  </si>
  <si>
    <t>TELJESÍTÉS</t>
  </si>
  <si>
    <t>Kadarkút Város Önkormányzata által nyújtott közvetett támogatásokról 2018. évben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</si>
  <si>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</si>
  <si>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</si>
  <si>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</si>
  <si>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</si>
  <si>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</si>
  <si>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</si>
  <si>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Ilyen kedvezmény nyújtását a 2018. évi költségvetésben nem terveztük.</t>
  </si>
  <si>
    <t>Helyi adónál, gépjárműadónál biztosított kedvezmény, mentesség összege adónemenként:</t>
  </si>
  <si>
    <t>Magánszemélyek kommunális adója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</si>
  <si>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</si>
  <si>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</si>
  <si>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</si>
  <si>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</si>
  <si>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</si>
  <si>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</si>
  <si>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</si>
  <si>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</si>
  <si>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</si>
  <si>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</si>
  <si>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Eredeti EI</t>
  </si>
  <si>
    <t xml:space="preserve">Kadarkút Város Önkormányzatának költségvetési évet követő 3 évre vonatkozó előirányzatai </t>
  </si>
  <si>
    <t>Önkormányzatok működési támogatása</t>
  </si>
  <si>
    <t>Működési célú támogatások 
ÁHT belülről</t>
  </si>
  <si>
    <t>Közhatalmi bevételek</t>
  </si>
  <si>
    <t>Működési bevételek</t>
  </si>
  <si>
    <t>Működési célú átvett pénzeszközök</t>
  </si>
  <si>
    <t>Felhalmozási és tőkejellegű bevétel</t>
  </si>
  <si>
    <t>Felhalmozási célú átvett pénzeszközök</t>
  </si>
  <si>
    <t>Maradvány igénybevétel</t>
  </si>
  <si>
    <t>BEVÉTELEK ÖSSZESEN:</t>
  </si>
  <si>
    <t>Személyi juttatások</t>
  </si>
  <si>
    <t>Munkáltatót terhelő járulék</t>
  </si>
  <si>
    <t>Dologi kiadások</t>
  </si>
  <si>
    <t>Helyi önk. Előző évi elszám. Szárm kiad</t>
  </si>
  <si>
    <t>Ellátottak pénzbeni juttatásai</t>
  </si>
  <si>
    <t>Egyéb működési kiadások</t>
  </si>
  <si>
    <t>Pénzügyi Lízing kiadásai</t>
  </si>
  <si>
    <t>Felhalmozási kiadások</t>
  </si>
  <si>
    <t>KIADÁSOK ÖSSZESEN:</t>
  </si>
  <si>
    <t>Áht-n belüli megelőlegezés</t>
  </si>
  <si>
    <t>Kadarkút Város Önkormányzatának 
többéves kihatással járó kiadásairól, adósságot keletkeztető ügyletekről</t>
  </si>
  <si>
    <t>Kadarkút Város Önkormányzata</t>
  </si>
  <si>
    <t>Saját bevételek és az adósságot keletkeztető ügyletekből és kezességvállalásokból fennálló kötelezettségek aránya</t>
  </si>
  <si>
    <t>Saját bevételek</t>
  </si>
  <si>
    <t>Helyi adóból származó bevételek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</si>
  <si>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</si>
  <si>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</si>
  <si>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</si>
  <si>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</si>
  <si>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</si>
  <si>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</si>
  <si>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</si>
  <si>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</si>
  <si>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</si>
  <si>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</si>
  <si>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</si>
  <si>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</si>
  <si>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</si>
  <si>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</si>
  <si>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MÓDOSÍTÁS</t>
  </si>
  <si>
    <t>13. melléklet a 9/2019.(IV.26.) önkormányzati rendelethez- több éves kihatással járó kiadások</t>
  </si>
  <si>
    <t xml:space="preserve">14. melléklet a 9/2019.(IV.26.) önkormányzati rendelethez </t>
  </si>
  <si>
    <t xml:space="preserve">15. melléklet a 9/2019.(IV.26.) önkormányzati rendelethez </t>
  </si>
  <si>
    <t xml:space="preserve">16. melléklet a 9/2019.(IV.26.) önkormányzati rendelethez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</si>
</sst>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_-* #,##0\ [$Ft-40E]_-;\-* #,##0\ [$Ft-40E]_-;_-* &quot;-&quot;??\ [$Ft-40E]_-;_-@_-"/>
    <numFmt numFmtId="174" formatCode="_-* #,##0\ _F_t_-;\-* #,##0\ _F_t_-;_-* &quot;-&quot;??\ _F_t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i/>
      <sz val="12"/>
      <name val="Times New Roman"/>
      <family val="1"/>
    </font>
    <font>
      <sz val="12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1" applyNumberFormat="0" applyAlignment="0" applyProtection="0"/>
    <xf numFmtId="0" fontId="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43" fillId="19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0" borderId="7" applyNumberFormat="0" applyFon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0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6" borderId="1" applyNumberFormat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16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16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49" fillId="0" borderId="10" xfId="0" applyNumberFormat="1" applyFont="1" applyBorder="1" applyAlignment="1">
      <alignment vertical="center"/>
    </xf>
    <xf numFmtId="173" fontId="0" fillId="0" borderId="10" xfId="0" applyNumberFormat="1" applyBorder="1" applyAlignment="1">
      <alignment/>
    </xf>
    <xf numFmtId="173" fontId="53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73" fontId="0" fillId="0" borderId="0" xfId="0" applyNumberFormat="1" applyBorder="1" applyAlignment="1">
      <alignment vertical="center"/>
    </xf>
    <xf numFmtId="173" fontId="0" fillId="0" borderId="0" xfId="0" applyNumberFormat="1" applyBorder="1" applyAlignment="1">
      <alignment/>
    </xf>
    <xf numFmtId="173" fontId="5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center"/>
    </xf>
    <xf numFmtId="173" fontId="0" fillId="0" borderId="11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top" wrapText="1"/>
    </xf>
    <xf numFmtId="0" fontId="5" fillId="16" borderId="12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0" xfId="54" applyAlignment="1">
      <alignment vertical="center"/>
      <protection/>
    </xf>
    <xf numFmtId="0" fontId="2" fillId="0" borderId="0" xfId="54">
      <alignment/>
      <protection/>
    </xf>
    <xf numFmtId="0" fontId="11" fillId="0" borderId="0" xfId="54" applyFont="1" applyAlignment="1">
      <alignment vertical="center"/>
      <protection/>
    </xf>
    <xf numFmtId="3" fontId="12" fillId="0" borderId="0" xfId="54" applyNumberFormat="1" applyFont="1" applyAlignment="1">
      <alignment vertical="center"/>
      <protection/>
    </xf>
    <xf numFmtId="0" fontId="13" fillId="0" borderId="0" xfId="54" applyFont="1" applyAlignment="1">
      <alignment vertical="center" wrapText="1"/>
      <protection/>
    </xf>
    <xf numFmtId="0" fontId="12" fillId="0" borderId="0" xfId="54" applyFont="1" applyAlignment="1">
      <alignment vertical="center"/>
      <protection/>
    </xf>
    <xf numFmtId="3" fontId="2" fillId="0" borderId="0" xfId="54" applyNumberFormat="1" applyAlignment="1">
      <alignment vertical="center"/>
      <protection/>
    </xf>
    <xf numFmtId="3" fontId="2" fillId="0" borderId="0" xfId="54" applyNumberFormat="1">
      <alignment/>
      <protection/>
    </xf>
    <xf numFmtId="0" fontId="16" fillId="0" borderId="0" xfId="54" applyFont="1">
      <alignment/>
      <protection/>
    </xf>
    <xf numFmtId="3" fontId="14" fillId="0" borderId="0" xfId="54" applyNumberFormat="1" applyFont="1">
      <alignment/>
      <protection/>
    </xf>
    <xf numFmtId="3" fontId="14" fillId="0" borderId="0" xfId="54" applyNumberFormat="1" applyFont="1" applyAlignment="1">
      <alignment horizontal="right"/>
      <protection/>
    </xf>
    <xf numFmtId="3" fontId="15" fillId="0" borderId="0" xfId="54" applyNumberFormat="1" applyFont="1">
      <alignment/>
      <protection/>
    </xf>
    <xf numFmtId="0" fontId="15" fillId="0" borderId="0" xfId="54" applyFont="1" applyAlignment="1">
      <alignment wrapText="1"/>
      <protection/>
    </xf>
    <xf numFmtId="3" fontId="15" fillId="0" borderId="0" xfId="54" applyNumberFormat="1" applyFont="1" applyAlignment="1">
      <alignment horizontal="right"/>
      <protection/>
    </xf>
    <xf numFmtId="0" fontId="14" fillId="26" borderId="10" xfId="54" applyFont="1" applyFill="1" applyBorder="1" applyAlignment="1">
      <alignment wrapText="1"/>
      <protection/>
    </xf>
    <xf numFmtId="0" fontId="14" fillId="26" borderId="10" xfId="54" applyFont="1" applyFill="1" applyBorder="1" applyAlignment="1">
      <alignment horizontal="right"/>
      <protection/>
    </xf>
    <xf numFmtId="0" fontId="16" fillId="0" borderId="0" xfId="54" applyFont="1" applyAlignment="1">
      <alignment vertical="center"/>
      <protection/>
    </xf>
    <xf numFmtId="0" fontId="15" fillId="0" borderId="10" xfId="54" applyFont="1" applyBorder="1" applyAlignment="1">
      <alignment vertical="center"/>
      <protection/>
    </xf>
    <xf numFmtId="3" fontId="15" fillId="0" borderId="10" xfId="54" applyNumberFormat="1" applyFont="1" applyBorder="1" applyAlignment="1">
      <alignment horizontal="right" vertical="center"/>
      <protection/>
    </xf>
    <xf numFmtId="0" fontId="14" fillId="26" borderId="10" xfId="54" applyFont="1" applyFill="1" applyBorder="1">
      <alignment/>
      <protection/>
    </xf>
    <xf numFmtId="3" fontId="14" fillId="26" borderId="10" xfId="54" applyNumberFormat="1" applyFont="1" applyFill="1" applyBorder="1" applyAlignment="1">
      <alignment horizontal="right"/>
      <protection/>
    </xf>
    <xf numFmtId="0" fontId="15" fillId="0" borderId="10" xfId="54" applyFont="1" applyBorder="1">
      <alignment/>
      <protection/>
    </xf>
    <xf numFmtId="3" fontId="54" fillId="0" borderId="10" xfId="54" applyNumberFormat="1" applyFont="1" applyBorder="1" applyAlignment="1">
      <alignment horizontal="right"/>
      <protection/>
    </xf>
    <xf numFmtId="3" fontId="15" fillId="0" borderId="10" xfId="54" applyNumberFormat="1" applyFont="1" applyBorder="1" applyAlignment="1">
      <alignment horizontal="right"/>
      <protection/>
    </xf>
    <xf numFmtId="0" fontId="14" fillId="0" borderId="10" xfId="54" applyFont="1" applyBorder="1">
      <alignment/>
      <protection/>
    </xf>
    <xf numFmtId="0" fontId="54" fillId="0" borderId="10" xfId="54" applyFont="1" applyBorder="1" applyAlignment="1">
      <alignment horizontal="right"/>
      <protection/>
    </xf>
    <xf numFmtId="0" fontId="55" fillId="0" borderId="10" xfId="54" applyFont="1" applyBorder="1" applyAlignment="1">
      <alignment horizontal="right"/>
      <protection/>
    </xf>
    <xf numFmtId="0" fontId="17" fillId="0" borderId="0" xfId="54" applyFont="1">
      <alignment/>
      <protection/>
    </xf>
    <xf numFmtId="0" fontId="56" fillId="26" borderId="10" xfId="54" applyFont="1" applyFill="1" applyBorder="1" applyAlignment="1">
      <alignment horizontal="right"/>
      <protection/>
    </xf>
    <xf numFmtId="3" fontId="55" fillId="0" borderId="10" xfId="54" applyNumberFormat="1" applyFont="1" applyBorder="1" applyAlignment="1">
      <alignment horizontal="right"/>
      <protection/>
    </xf>
    <xf numFmtId="3" fontId="55" fillId="26" borderId="10" xfId="54" applyNumberFormat="1" applyFont="1" applyFill="1" applyBorder="1" applyAlignment="1">
      <alignment horizontal="right"/>
      <protection/>
    </xf>
    <xf numFmtId="0" fontId="18" fillId="0" borderId="0" xfId="54" applyFont="1">
      <alignment/>
      <protection/>
    </xf>
    <xf numFmtId="0" fontId="15" fillId="26" borderId="10" xfId="54" applyFont="1" applyFill="1" applyBorder="1" applyAlignment="1">
      <alignment horizontal="right"/>
      <protection/>
    </xf>
    <xf numFmtId="0" fontId="15" fillId="0" borderId="10" xfId="54" applyFont="1" applyBorder="1" applyAlignment="1">
      <alignment horizontal="right"/>
      <protection/>
    </xf>
    <xf numFmtId="0" fontId="11" fillId="26" borderId="10" xfId="54" applyFont="1" applyFill="1" applyBorder="1" applyAlignment="1">
      <alignment horizontal="right"/>
      <protection/>
    </xf>
    <xf numFmtId="0" fontId="15" fillId="0" borderId="10" xfId="54" applyFont="1" applyBorder="1" applyAlignment="1">
      <alignment wrapText="1"/>
      <protection/>
    </xf>
    <xf numFmtId="3" fontId="14" fillId="26" borderId="10" xfId="54" applyNumberFormat="1" applyFont="1" applyFill="1" applyBorder="1" applyAlignment="1">
      <alignment horizontal="right" wrapText="1"/>
      <protection/>
    </xf>
    <xf numFmtId="0" fontId="14" fillId="26" borderId="10" xfId="54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174" fontId="20" fillId="0" borderId="14" xfId="40" applyNumberFormat="1" applyFont="1" applyBorder="1" applyAlignment="1">
      <alignment/>
    </xf>
    <xf numFmtId="174" fontId="20" fillId="0" borderId="15" xfId="40" applyNumberFormat="1" applyFont="1" applyBorder="1" applyAlignment="1">
      <alignment/>
    </xf>
    <xf numFmtId="0" fontId="0" fillId="0" borderId="16" xfId="0" applyBorder="1" applyAlignment="1">
      <alignment wrapText="1"/>
    </xf>
    <xf numFmtId="174" fontId="20" fillId="0" borderId="10" xfId="40" applyNumberFormat="1" applyFont="1" applyBorder="1" applyAlignment="1">
      <alignment/>
    </xf>
    <xf numFmtId="174" fontId="20" fillId="0" borderId="17" xfId="4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74" fontId="20" fillId="0" borderId="19" xfId="40" applyNumberFormat="1" applyFont="1" applyBorder="1" applyAlignment="1">
      <alignment/>
    </xf>
    <xf numFmtId="174" fontId="20" fillId="0" borderId="20" xfId="40" applyNumberFormat="1" applyFont="1" applyBorder="1" applyAlignment="1">
      <alignment/>
    </xf>
    <xf numFmtId="0" fontId="0" fillId="0" borderId="21" xfId="0" applyBorder="1" applyAlignment="1">
      <alignment/>
    </xf>
    <xf numFmtId="174" fontId="20" fillId="0" borderId="22" xfId="40" applyNumberFormat="1" applyFont="1" applyBorder="1" applyAlignment="1">
      <alignment/>
    </xf>
    <xf numFmtId="0" fontId="44" fillId="0" borderId="0" xfId="0" applyFont="1" applyAlignment="1">
      <alignment/>
    </xf>
    <xf numFmtId="174" fontId="20" fillId="0" borderId="23" xfId="40" applyNumberFormat="1" applyFont="1" applyBorder="1" applyAlignment="1">
      <alignment horizontal="right"/>
    </xf>
    <xf numFmtId="174" fontId="20" fillId="0" borderId="23" xfId="40" applyNumberFormat="1" applyFont="1" applyBorder="1" applyAlignment="1">
      <alignment horizontal="left"/>
    </xf>
    <xf numFmtId="174" fontId="20" fillId="0" borderId="24" xfId="40" applyNumberFormat="1" applyFont="1" applyBorder="1" applyAlignment="1">
      <alignment horizontal="left" indent="1"/>
    </xf>
    <xf numFmtId="174" fontId="20" fillId="0" borderId="10" xfId="40" applyNumberFormat="1" applyFont="1" applyBorder="1" applyAlignment="1">
      <alignment horizontal="right"/>
    </xf>
    <xf numFmtId="174" fontId="20" fillId="0" borderId="10" xfId="40" applyNumberFormat="1" applyFont="1" applyBorder="1" applyAlignment="1">
      <alignment horizontal="left"/>
    </xf>
    <xf numFmtId="174" fontId="20" fillId="0" borderId="17" xfId="40" applyNumberFormat="1" applyFont="1" applyBorder="1" applyAlignment="1">
      <alignment horizontal="left" indent="1"/>
    </xf>
    <xf numFmtId="174" fontId="20" fillId="0" borderId="12" xfId="40" applyNumberFormat="1" applyFont="1" applyBorder="1" applyAlignment="1">
      <alignment horizontal="left"/>
    </xf>
    <xf numFmtId="174" fontId="20" fillId="0" borderId="19" xfId="40" applyNumberFormat="1" applyFont="1" applyBorder="1" applyAlignment="1">
      <alignment horizontal="right"/>
    </xf>
    <xf numFmtId="174" fontId="20" fillId="0" borderId="19" xfId="40" applyNumberFormat="1" applyFont="1" applyBorder="1" applyAlignment="1">
      <alignment horizontal="left"/>
    </xf>
    <xf numFmtId="174" fontId="20" fillId="0" borderId="20" xfId="40" applyNumberFormat="1" applyFont="1" applyBorder="1" applyAlignment="1">
      <alignment horizontal="left" indent="1"/>
    </xf>
    <xf numFmtId="174" fontId="20" fillId="0" borderId="22" xfId="40" applyNumberFormat="1" applyFont="1" applyBorder="1" applyAlignment="1">
      <alignment horizontal="right"/>
    </xf>
    <xf numFmtId="174" fontId="20" fillId="0" borderId="22" xfId="40" applyNumberFormat="1" applyFont="1" applyBorder="1" applyAlignment="1">
      <alignment horizontal="left"/>
    </xf>
    <xf numFmtId="174" fontId="0" fillId="0" borderId="0" xfId="0" applyNumberFormat="1" applyAlignment="1">
      <alignment/>
    </xf>
    <xf numFmtId="174" fontId="20" fillId="0" borderId="12" xfId="40" applyNumberFormat="1" applyFont="1" applyBorder="1" applyAlignment="1">
      <alignment horizontal="right"/>
    </xf>
    <xf numFmtId="174" fontId="20" fillId="0" borderId="25" xfId="40" applyNumberFormat="1" applyFont="1" applyBorder="1" applyAlignment="1">
      <alignment/>
    </xf>
    <xf numFmtId="174" fontId="20" fillId="0" borderId="26" xfId="4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3" fontId="20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5" fillId="1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1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54" applyFont="1" applyAlignment="1">
      <alignment horizontal="center" vertical="center" wrapText="1"/>
      <protection/>
    </xf>
    <xf numFmtId="0" fontId="19" fillId="0" borderId="0" xfId="0" applyFont="1" applyAlignment="1">
      <alignment horizont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.%20&#233;vi%20besz&#225;mol&#243;%20ktgvet&#233;s%20szeri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2.sz.mell."/>
      <sheetName val="3.sz.mell."/>
      <sheetName val="4.sz.mell."/>
      <sheetName val="5.sz.mell."/>
      <sheetName val="5a.sz.mell."/>
      <sheetName val="6.sz.mell."/>
      <sheetName val="7.sz.mell."/>
      <sheetName val="8.sz.mell."/>
      <sheetName val="9.sz.mell."/>
      <sheetName val="10.sz.mell."/>
      <sheetName val="11.sz.mell."/>
      <sheetName val="12.sz.mell."/>
      <sheetName val="13.sz.mell"/>
      <sheetName val="14.sz.mell."/>
      <sheetName val="15. sz.mell."/>
      <sheetName val="16.sz.mell."/>
      <sheetName val="17.sz.m"/>
      <sheetName val="18.sz.m."/>
      <sheetName val="19.sz.m."/>
      <sheetName val="20.sz.mell"/>
    </sheetNames>
    <sheetDataSet>
      <sheetData sheetId="1">
        <row r="80">
          <cell r="D80">
            <v>743685</v>
          </cell>
        </row>
      </sheetData>
      <sheetData sheetId="4">
        <row r="61">
          <cell r="Y61">
            <v>1250790533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workbookViewId="0" topLeftCell="A7">
      <selection activeCell="D2" sqref="D1:D1638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9" width="26.375" style="0" customWidth="1"/>
  </cols>
  <sheetData>
    <row r="1" spans="1:9" ht="48.75" customHeight="1">
      <c r="A1" s="131" t="s">
        <v>5</v>
      </c>
      <c r="B1" s="132"/>
      <c r="C1" s="132"/>
      <c r="D1" s="132"/>
      <c r="E1" s="132"/>
      <c r="F1" s="132"/>
      <c r="G1" s="132"/>
      <c r="H1" s="132"/>
      <c r="I1" s="132"/>
    </row>
    <row r="2" spans="1:9" ht="90">
      <c r="A2" s="1" t="s">
        <v>6</v>
      </c>
      <c r="B2" s="1" t="s">
        <v>7</v>
      </c>
      <c r="C2" s="1"/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</row>
    <row r="3" spans="1:9" ht="15">
      <c r="A3" s="1">
        <v>2</v>
      </c>
      <c r="B3" s="1">
        <v>3</v>
      </c>
      <c r="C3" s="37">
        <v>4</v>
      </c>
      <c r="D3" s="37">
        <v>5</v>
      </c>
      <c r="E3" s="37">
        <v>6</v>
      </c>
      <c r="F3" s="37">
        <v>7</v>
      </c>
      <c r="G3" s="37">
        <v>8</v>
      </c>
      <c r="H3" s="37">
        <v>9</v>
      </c>
      <c r="I3" s="37">
        <v>10</v>
      </c>
    </row>
    <row r="4" spans="1:9" ht="25.5">
      <c r="A4" s="41" t="s">
        <v>0</v>
      </c>
      <c r="B4" s="3" t="s">
        <v>15</v>
      </c>
      <c r="C4" s="39">
        <v>147825200</v>
      </c>
      <c r="D4" s="39">
        <v>195280153</v>
      </c>
      <c r="E4" s="39">
        <v>0</v>
      </c>
      <c r="F4" s="39">
        <v>183643742</v>
      </c>
      <c r="G4" s="39">
        <v>377100000</v>
      </c>
      <c r="H4" s="39">
        <v>0</v>
      </c>
      <c r="I4" s="39">
        <v>183643742</v>
      </c>
    </row>
    <row r="5" spans="1:9" ht="12.75">
      <c r="A5" s="41" t="s">
        <v>2</v>
      </c>
      <c r="B5" s="3" t="s">
        <v>16</v>
      </c>
      <c r="C5" s="39">
        <v>0</v>
      </c>
      <c r="D5" s="39">
        <v>12762126</v>
      </c>
      <c r="E5" s="39">
        <v>0</v>
      </c>
      <c r="F5" s="39">
        <v>11774313</v>
      </c>
      <c r="G5" s="39">
        <v>0</v>
      </c>
      <c r="H5" s="39">
        <v>0</v>
      </c>
      <c r="I5" s="39">
        <v>11774313</v>
      </c>
    </row>
    <row r="6" spans="1:9" ht="12.75">
      <c r="A6" s="41" t="s">
        <v>17</v>
      </c>
      <c r="B6" s="3" t="s">
        <v>18</v>
      </c>
      <c r="C6" s="39">
        <v>1121200</v>
      </c>
      <c r="D6" s="39">
        <v>1121400</v>
      </c>
      <c r="E6" s="39">
        <v>0</v>
      </c>
      <c r="F6" s="39">
        <v>1121400</v>
      </c>
      <c r="G6" s="39">
        <v>0</v>
      </c>
      <c r="H6" s="39">
        <v>0</v>
      </c>
      <c r="I6" s="39">
        <v>1121400</v>
      </c>
    </row>
    <row r="7" spans="1:9" ht="12.75">
      <c r="A7" s="41" t="s">
        <v>19</v>
      </c>
      <c r="B7" s="3" t="s">
        <v>20</v>
      </c>
      <c r="C7" s="39">
        <v>3314800</v>
      </c>
      <c r="D7" s="39">
        <v>3414800</v>
      </c>
      <c r="E7" s="39">
        <v>0</v>
      </c>
      <c r="F7" s="39">
        <v>2663207</v>
      </c>
      <c r="G7" s="39">
        <v>0</v>
      </c>
      <c r="H7" s="39">
        <v>0</v>
      </c>
      <c r="I7" s="39">
        <v>2663207</v>
      </c>
    </row>
    <row r="8" spans="1:9" ht="12.75">
      <c r="A8" s="41" t="s">
        <v>21</v>
      </c>
      <c r="B8" s="3" t="s">
        <v>22</v>
      </c>
      <c r="C8" s="39">
        <v>820000</v>
      </c>
      <c r="D8" s="39">
        <v>1040275</v>
      </c>
      <c r="E8" s="39">
        <v>0</v>
      </c>
      <c r="F8" s="39">
        <v>696794</v>
      </c>
      <c r="G8" s="39">
        <v>0</v>
      </c>
      <c r="H8" s="39">
        <v>0</v>
      </c>
      <c r="I8" s="39">
        <v>691494</v>
      </c>
    </row>
    <row r="9" spans="1:9" ht="12.75">
      <c r="A9" s="41" t="s">
        <v>23</v>
      </c>
      <c r="B9" s="3" t="s">
        <v>24</v>
      </c>
      <c r="C9" s="39">
        <v>548000</v>
      </c>
      <c r="D9" s="39">
        <v>291135</v>
      </c>
      <c r="E9" s="39">
        <v>0</v>
      </c>
      <c r="F9" s="39">
        <v>70000</v>
      </c>
      <c r="G9" s="39">
        <v>0</v>
      </c>
      <c r="H9" s="39">
        <v>0</v>
      </c>
      <c r="I9" s="39">
        <v>70000</v>
      </c>
    </row>
    <row r="10" spans="1:9" ht="25.5">
      <c r="A10" s="41" t="s">
        <v>25</v>
      </c>
      <c r="B10" s="3" t="s">
        <v>26</v>
      </c>
      <c r="C10" s="39">
        <v>1455000</v>
      </c>
      <c r="D10" s="39">
        <v>3657969</v>
      </c>
      <c r="E10" s="39">
        <v>0</v>
      </c>
      <c r="F10" s="39">
        <v>3071473</v>
      </c>
      <c r="G10" s="39">
        <v>0</v>
      </c>
      <c r="H10" s="39">
        <v>0</v>
      </c>
      <c r="I10" s="39">
        <v>3071473</v>
      </c>
    </row>
    <row r="11" spans="1:9" ht="25.5">
      <c r="A11" s="41" t="s">
        <v>27</v>
      </c>
      <c r="B11" s="3" t="s">
        <v>28</v>
      </c>
      <c r="C11" s="39">
        <v>155084200</v>
      </c>
      <c r="D11" s="39">
        <v>217567858</v>
      </c>
      <c r="E11" s="39">
        <v>0</v>
      </c>
      <c r="F11" s="39">
        <v>203040929</v>
      </c>
      <c r="G11" s="39">
        <v>377100000</v>
      </c>
      <c r="H11" s="39">
        <v>0</v>
      </c>
      <c r="I11" s="39">
        <v>203035629</v>
      </c>
    </row>
    <row r="12" spans="1:9" ht="12.75">
      <c r="A12" s="41" t="s">
        <v>29</v>
      </c>
      <c r="B12" s="3" t="s">
        <v>30</v>
      </c>
      <c r="C12" s="39">
        <v>15388000</v>
      </c>
      <c r="D12" s="39">
        <v>15501663</v>
      </c>
      <c r="E12" s="39">
        <v>0</v>
      </c>
      <c r="F12" s="39">
        <v>15501663</v>
      </c>
      <c r="G12" s="39">
        <v>0</v>
      </c>
      <c r="H12" s="39">
        <v>0</v>
      </c>
      <c r="I12" s="39">
        <v>15501663</v>
      </c>
    </row>
    <row r="13" spans="1:9" ht="38.25">
      <c r="A13" s="41" t="s">
        <v>31</v>
      </c>
      <c r="B13" s="3" t="s">
        <v>32</v>
      </c>
      <c r="C13" s="39">
        <v>0</v>
      </c>
      <c r="D13" s="39">
        <v>114792</v>
      </c>
      <c r="E13" s="39">
        <v>0</v>
      </c>
      <c r="F13" s="39">
        <v>114792</v>
      </c>
      <c r="G13" s="39">
        <v>0</v>
      </c>
      <c r="H13" s="39">
        <v>0</v>
      </c>
      <c r="I13" s="39">
        <v>114792</v>
      </c>
    </row>
    <row r="14" spans="1:9" ht="12.75">
      <c r="A14" s="41" t="s">
        <v>33</v>
      </c>
      <c r="B14" s="3" t="s">
        <v>569</v>
      </c>
      <c r="C14" s="39">
        <v>2132000</v>
      </c>
      <c r="D14" s="39">
        <v>9605441</v>
      </c>
      <c r="E14" s="39">
        <v>0</v>
      </c>
      <c r="F14" s="39">
        <v>7719700</v>
      </c>
      <c r="G14" s="39">
        <v>0</v>
      </c>
      <c r="H14" s="39">
        <v>0</v>
      </c>
      <c r="I14" s="39">
        <v>7719700</v>
      </c>
    </row>
    <row r="15" spans="1:9" ht="12.75">
      <c r="A15" s="41" t="s">
        <v>34</v>
      </c>
      <c r="B15" s="3" t="s">
        <v>35</v>
      </c>
      <c r="C15" s="39">
        <v>17520000</v>
      </c>
      <c r="D15" s="39">
        <v>25221896</v>
      </c>
      <c r="E15" s="39">
        <v>0</v>
      </c>
      <c r="F15" s="39">
        <v>23336155</v>
      </c>
      <c r="G15" s="39">
        <v>0</v>
      </c>
      <c r="H15" s="39">
        <v>0</v>
      </c>
      <c r="I15" s="39">
        <v>23336155</v>
      </c>
    </row>
    <row r="16" spans="1:9" ht="12.75">
      <c r="A16" s="7" t="s">
        <v>36</v>
      </c>
      <c r="B16" s="42" t="s">
        <v>37</v>
      </c>
      <c r="C16" s="40">
        <v>172604200</v>
      </c>
      <c r="D16" s="40">
        <v>242789754</v>
      </c>
      <c r="E16" s="40">
        <v>0</v>
      </c>
      <c r="F16" s="40">
        <v>226377084</v>
      </c>
      <c r="G16" s="40">
        <v>377100000</v>
      </c>
      <c r="H16" s="40">
        <v>0</v>
      </c>
      <c r="I16" s="40">
        <v>226371784</v>
      </c>
    </row>
    <row r="17" spans="1:9" ht="25.5">
      <c r="A17" s="7" t="s">
        <v>38</v>
      </c>
      <c r="B17" s="42" t="s">
        <v>39</v>
      </c>
      <c r="C17" s="40">
        <v>32695500</v>
      </c>
      <c r="D17" s="40">
        <v>43051445</v>
      </c>
      <c r="E17" s="40">
        <v>0</v>
      </c>
      <c r="F17" s="40">
        <v>40515511</v>
      </c>
      <c r="G17" s="40">
        <v>74820000</v>
      </c>
      <c r="H17" s="40">
        <v>0</v>
      </c>
      <c r="I17" s="40">
        <v>40515511</v>
      </c>
    </row>
    <row r="18" spans="1:9" ht="12.75">
      <c r="A18" s="41" t="s">
        <v>40</v>
      </c>
      <c r="B18" s="3" t="s">
        <v>41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38954575</v>
      </c>
    </row>
    <row r="19" spans="1:9" ht="12.75">
      <c r="A19" s="41" t="s">
        <v>42</v>
      </c>
      <c r="B19" s="3" t="s">
        <v>43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553448</v>
      </c>
    </row>
    <row r="20" spans="1:9" ht="12.75">
      <c r="A20" s="41" t="s">
        <v>44</v>
      </c>
      <c r="B20" s="3" t="s">
        <v>45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445677</v>
      </c>
    </row>
    <row r="21" spans="1:9" ht="25.5">
      <c r="A21" s="41" t="s">
        <v>46</v>
      </c>
      <c r="B21" s="3" t="s">
        <v>47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561811</v>
      </c>
    </row>
    <row r="22" spans="1:9" ht="12.75">
      <c r="A22" s="41" t="s">
        <v>48</v>
      </c>
      <c r="B22" s="3" t="s">
        <v>49</v>
      </c>
      <c r="C22" s="39">
        <v>1135000</v>
      </c>
      <c r="D22" s="39">
        <v>1695782</v>
      </c>
      <c r="E22" s="39">
        <v>0</v>
      </c>
      <c r="F22" s="39">
        <v>1587657</v>
      </c>
      <c r="G22" s="39">
        <v>0</v>
      </c>
      <c r="H22" s="39">
        <v>0</v>
      </c>
      <c r="I22" s="39">
        <v>1587657</v>
      </c>
    </row>
    <row r="23" spans="1:9" ht="12.75">
      <c r="A23" s="41" t="s">
        <v>50</v>
      </c>
      <c r="B23" s="3" t="s">
        <v>51</v>
      </c>
      <c r="C23" s="39">
        <v>35970000</v>
      </c>
      <c r="D23" s="39">
        <v>51410521</v>
      </c>
      <c r="E23" s="39">
        <v>0</v>
      </c>
      <c r="F23" s="39">
        <v>46600268</v>
      </c>
      <c r="G23" s="39">
        <v>0</v>
      </c>
      <c r="H23" s="39">
        <v>0</v>
      </c>
      <c r="I23" s="39">
        <v>46600268</v>
      </c>
    </row>
    <row r="24" spans="1:9" ht="12.75">
      <c r="A24" s="41" t="s">
        <v>52</v>
      </c>
      <c r="B24" s="3" t="s">
        <v>53</v>
      </c>
      <c r="C24" s="39">
        <v>37105000</v>
      </c>
      <c r="D24" s="39">
        <v>53106303</v>
      </c>
      <c r="E24" s="39">
        <v>0</v>
      </c>
      <c r="F24" s="39">
        <v>48187925</v>
      </c>
      <c r="G24" s="39">
        <v>0</v>
      </c>
      <c r="H24" s="39">
        <v>0</v>
      </c>
      <c r="I24" s="39">
        <v>48187925</v>
      </c>
    </row>
    <row r="25" spans="1:9" ht="25.5">
      <c r="A25" s="41" t="s">
        <v>54</v>
      </c>
      <c r="B25" s="3" t="s">
        <v>55</v>
      </c>
      <c r="C25" s="39">
        <v>2290000</v>
      </c>
      <c r="D25" s="39">
        <v>1949682</v>
      </c>
      <c r="E25" s="39">
        <v>0</v>
      </c>
      <c r="F25" s="39">
        <v>1814523</v>
      </c>
      <c r="G25" s="39">
        <v>0</v>
      </c>
      <c r="H25" s="39">
        <v>0</v>
      </c>
      <c r="I25" s="39">
        <v>1814523</v>
      </c>
    </row>
    <row r="26" spans="1:9" ht="12.75">
      <c r="A26" s="41" t="s">
        <v>56</v>
      </c>
      <c r="B26" s="3" t="s">
        <v>57</v>
      </c>
      <c r="C26" s="39">
        <v>892000</v>
      </c>
      <c r="D26" s="39">
        <v>1838303</v>
      </c>
      <c r="E26" s="39">
        <v>0</v>
      </c>
      <c r="F26" s="39">
        <v>1699420</v>
      </c>
      <c r="G26" s="39">
        <v>0</v>
      </c>
      <c r="H26" s="39">
        <v>0</v>
      </c>
      <c r="I26" s="39">
        <v>1699420</v>
      </c>
    </row>
    <row r="27" spans="1:9" ht="12.75">
      <c r="A27" s="41" t="s">
        <v>58</v>
      </c>
      <c r="B27" s="3" t="s">
        <v>59</v>
      </c>
      <c r="C27" s="39">
        <v>3182000</v>
      </c>
      <c r="D27" s="39">
        <v>3787985</v>
      </c>
      <c r="E27" s="39">
        <v>0</v>
      </c>
      <c r="F27" s="39">
        <v>3513943</v>
      </c>
      <c r="G27" s="39">
        <v>0</v>
      </c>
      <c r="H27" s="39">
        <v>0</v>
      </c>
      <c r="I27" s="39">
        <v>3513943</v>
      </c>
    </row>
    <row r="28" spans="1:9" ht="12.75">
      <c r="A28" s="41" t="s">
        <v>60</v>
      </c>
      <c r="B28" s="3" t="s">
        <v>61</v>
      </c>
      <c r="C28" s="39">
        <v>11890000</v>
      </c>
      <c r="D28" s="39">
        <v>9323989</v>
      </c>
      <c r="E28" s="39">
        <v>0</v>
      </c>
      <c r="F28" s="39">
        <v>7194289</v>
      </c>
      <c r="G28" s="39">
        <v>2760000</v>
      </c>
      <c r="H28" s="39">
        <v>0</v>
      </c>
      <c r="I28" s="39">
        <v>7194289</v>
      </c>
    </row>
    <row r="29" spans="1:9" ht="12.75">
      <c r="A29" s="41" t="s">
        <v>62</v>
      </c>
      <c r="B29" s="3" t="s">
        <v>63</v>
      </c>
      <c r="C29" s="39">
        <v>23000000</v>
      </c>
      <c r="D29" s="39">
        <v>21198268</v>
      </c>
      <c r="E29" s="39">
        <v>0</v>
      </c>
      <c r="F29" s="39">
        <v>14156516</v>
      </c>
      <c r="G29" s="39">
        <v>0</v>
      </c>
      <c r="H29" s="39">
        <v>0</v>
      </c>
      <c r="I29" s="39">
        <v>14156516</v>
      </c>
    </row>
    <row r="30" spans="1:9" ht="12.75">
      <c r="A30" s="41" t="s">
        <v>64</v>
      </c>
      <c r="B30" s="3" t="s">
        <v>65</v>
      </c>
      <c r="C30" s="39">
        <v>2520000</v>
      </c>
      <c r="D30" s="39">
        <v>2581990</v>
      </c>
      <c r="E30" s="39">
        <v>0</v>
      </c>
      <c r="F30" s="39">
        <v>2561990</v>
      </c>
      <c r="G30" s="39">
        <v>0</v>
      </c>
      <c r="H30" s="39">
        <v>0</v>
      </c>
      <c r="I30" s="39">
        <v>2561990</v>
      </c>
    </row>
    <row r="31" spans="1:9" ht="12.75">
      <c r="A31" s="41" t="s">
        <v>66</v>
      </c>
      <c r="B31" s="3" t="s">
        <v>67</v>
      </c>
      <c r="C31" s="39">
        <v>7675000</v>
      </c>
      <c r="D31" s="39">
        <v>4988995</v>
      </c>
      <c r="E31" s="39">
        <v>0</v>
      </c>
      <c r="F31" s="39">
        <v>2161505</v>
      </c>
      <c r="G31" s="39">
        <v>0</v>
      </c>
      <c r="H31" s="39">
        <v>0</v>
      </c>
      <c r="I31" s="39">
        <v>2161505</v>
      </c>
    </row>
    <row r="32" spans="1:9" ht="12.75">
      <c r="A32" s="41" t="s">
        <v>68</v>
      </c>
      <c r="B32" s="3" t="s">
        <v>69</v>
      </c>
      <c r="C32" s="39">
        <v>6440000</v>
      </c>
      <c r="D32" s="39">
        <v>7469996</v>
      </c>
      <c r="E32" s="39">
        <v>0</v>
      </c>
      <c r="F32" s="39">
        <v>7218812</v>
      </c>
      <c r="G32" s="39">
        <v>0</v>
      </c>
      <c r="H32" s="39">
        <v>0</v>
      </c>
      <c r="I32" s="39">
        <v>7218812</v>
      </c>
    </row>
    <row r="33" spans="1:9" ht="25.5">
      <c r="A33" s="41" t="s">
        <v>70</v>
      </c>
      <c r="B33" s="3" t="s">
        <v>71</v>
      </c>
      <c r="C33" s="39">
        <v>370000</v>
      </c>
      <c r="D33" s="39">
        <v>9959448</v>
      </c>
      <c r="E33" s="39">
        <v>0</v>
      </c>
      <c r="F33" s="39">
        <v>9690994</v>
      </c>
      <c r="G33" s="39">
        <v>0</v>
      </c>
      <c r="H33" s="39">
        <v>0</v>
      </c>
      <c r="I33" s="39">
        <v>9690994</v>
      </c>
    </row>
    <row r="34" spans="1:9" ht="12.75">
      <c r="A34" s="41" t="s">
        <v>72</v>
      </c>
      <c r="B34" s="3" t="s">
        <v>73</v>
      </c>
      <c r="C34" s="39">
        <v>13980000</v>
      </c>
      <c r="D34" s="39">
        <v>22385077</v>
      </c>
      <c r="E34" s="39">
        <v>0</v>
      </c>
      <c r="F34" s="39">
        <v>20935762</v>
      </c>
      <c r="G34" s="39">
        <v>0</v>
      </c>
      <c r="H34" s="39">
        <v>0</v>
      </c>
      <c r="I34" s="39">
        <v>20935762</v>
      </c>
    </row>
    <row r="35" spans="1:9" ht="12.75">
      <c r="A35" s="41" t="s">
        <v>74</v>
      </c>
      <c r="B35" s="3" t="s">
        <v>75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2102775</v>
      </c>
    </row>
    <row r="36" spans="1:9" ht="25.5">
      <c r="A36" s="41" t="s">
        <v>76</v>
      </c>
      <c r="B36" s="3" t="s">
        <v>77</v>
      </c>
      <c r="C36" s="39">
        <v>65875000</v>
      </c>
      <c r="D36" s="39">
        <v>77907763</v>
      </c>
      <c r="E36" s="39">
        <v>0</v>
      </c>
      <c r="F36" s="39">
        <v>63919868</v>
      </c>
      <c r="G36" s="39">
        <v>2760000</v>
      </c>
      <c r="H36" s="39">
        <v>0</v>
      </c>
      <c r="I36" s="39">
        <v>63919868</v>
      </c>
    </row>
    <row r="37" spans="1:9" ht="12.75">
      <c r="A37" s="41" t="s">
        <v>78</v>
      </c>
      <c r="B37" s="3" t="s">
        <v>79</v>
      </c>
      <c r="C37" s="39">
        <v>985000</v>
      </c>
      <c r="D37" s="39">
        <v>1338560</v>
      </c>
      <c r="E37" s="39">
        <v>0</v>
      </c>
      <c r="F37" s="39">
        <v>1086850</v>
      </c>
      <c r="G37" s="39">
        <v>0</v>
      </c>
      <c r="H37" s="39">
        <v>0</v>
      </c>
      <c r="I37" s="39">
        <v>1086850</v>
      </c>
    </row>
    <row r="38" spans="1:9" ht="25.5">
      <c r="A38" s="41" t="s">
        <v>80</v>
      </c>
      <c r="B38" s="3" t="s">
        <v>81</v>
      </c>
      <c r="C38" s="39">
        <v>985000</v>
      </c>
      <c r="D38" s="39">
        <v>1338560</v>
      </c>
      <c r="E38" s="39">
        <v>0</v>
      </c>
      <c r="F38" s="39">
        <v>1086850</v>
      </c>
      <c r="G38" s="39">
        <v>0</v>
      </c>
      <c r="H38" s="39">
        <v>0</v>
      </c>
      <c r="I38" s="39">
        <v>1086850</v>
      </c>
    </row>
    <row r="39" spans="1:9" ht="25.5">
      <c r="A39" s="41" t="s">
        <v>82</v>
      </c>
      <c r="B39" s="3" t="s">
        <v>83</v>
      </c>
      <c r="C39" s="39">
        <v>25267000</v>
      </c>
      <c r="D39" s="39">
        <v>28131321</v>
      </c>
      <c r="E39" s="39">
        <v>0</v>
      </c>
      <c r="F39" s="39">
        <v>21173573</v>
      </c>
      <c r="G39" s="39">
        <v>745200</v>
      </c>
      <c r="H39" s="39">
        <v>0</v>
      </c>
      <c r="I39" s="39">
        <v>21173573</v>
      </c>
    </row>
    <row r="40" spans="1:9" ht="12.75">
      <c r="A40" s="41" t="s">
        <v>84</v>
      </c>
      <c r="B40" s="3" t="s">
        <v>85</v>
      </c>
      <c r="C40" s="39">
        <v>1050000</v>
      </c>
      <c r="D40" s="39">
        <v>4402936</v>
      </c>
      <c r="E40" s="39">
        <v>0</v>
      </c>
      <c r="F40" s="39">
        <v>3446000</v>
      </c>
      <c r="G40" s="39">
        <v>0</v>
      </c>
      <c r="H40" s="39">
        <v>0</v>
      </c>
      <c r="I40" s="39">
        <v>3290000</v>
      </c>
    </row>
    <row r="41" spans="1:9" ht="12.75">
      <c r="A41" s="41" t="s">
        <v>86</v>
      </c>
      <c r="B41" s="3" t="s">
        <v>87</v>
      </c>
      <c r="C41" s="39">
        <v>0</v>
      </c>
      <c r="D41" s="39">
        <v>11709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</row>
    <row r="42" spans="1:9" ht="12.75">
      <c r="A42" s="41" t="s">
        <v>88</v>
      </c>
      <c r="B42" s="3" t="s">
        <v>89</v>
      </c>
      <c r="C42" s="39">
        <v>2165000</v>
      </c>
      <c r="D42" s="39">
        <v>1253095</v>
      </c>
      <c r="E42" s="39">
        <v>0</v>
      </c>
      <c r="F42" s="39">
        <v>800723</v>
      </c>
      <c r="G42" s="39">
        <v>0</v>
      </c>
      <c r="H42" s="39">
        <v>0</v>
      </c>
      <c r="I42" s="39">
        <v>800721</v>
      </c>
    </row>
    <row r="43" spans="1:9" ht="25.5">
      <c r="A43" s="41" t="s">
        <v>90</v>
      </c>
      <c r="B43" s="3" t="s">
        <v>91</v>
      </c>
      <c r="C43" s="39">
        <v>28482000</v>
      </c>
      <c r="D43" s="39">
        <v>33799061</v>
      </c>
      <c r="E43" s="39">
        <v>0</v>
      </c>
      <c r="F43" s="39">
        <v>25420296</v>
      </c>
      <c r="G43" s="39">
        <v>745200</v>
      </c>
      <c r="H43" s="39">
        <v>0</v>
      </c>
      <c r="I43" s="39">
        <v>25264294</v>
      </c>
    </row>
    <row r="44" spans="1:9" ht="12.75">
      <c r="A44" s="7" t="s">
        <v>92</v>
      </c>
      <c r="B44" s="42" t="s">
        <v>93</v>
      </c>
      <c r="C44" s="40">
        <v>135629000</v>
      </c>
      <c r="D44" s="40">
        <v>169939672</v>
      </c>
      <c r="E44" s="40">
        <v>0</v>
      </c>
      <c r="F44" s="40">
        <v>142128882</v>
      </c>
      <c r="G44" s="40">
        <v>3505200</v>
      </c>
      <c r="H44" s="40">
        <v>0</v>
      </c>
      <c r="I44" s="40">
        <v>141972880</v>
      </c>
    </row>
    <row r="45" spans="1:9" ht="12.75">
      <c r="A45" s="41" t="s">
        <v>94</v>
      </c>
      <c r="B45" s="3" t="s">
        <v>95</v>
      </c>
      <c r="C45" s="39">
        <v>114000</v>
      </c>
      <c r="D45" s="39">
        <v>1286145</v>
      </c>
      <c r="E45" s="39">
        <v>0</v>
      </c>
      <c r="F45" s="39">
        <v>1286145</v>
      </c>
      <c r="G45" s="39">
        <v>0</v>
      </c>
      <c r="H45" s="39">
        <v>0</v>
      </c>
      <c r="I45" s="39">
        <v>1286145</v>
      </c>
    </row>
    <row r="46" spans="1:9" ht="25.5">
      <c r="A46" s="41" t="s">
        <v>96</v>
      </c>
      <c r="B46" s="3" t="s">
        <v>97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1286145</v>
      </c>
    </row>
    <row r="47" spans="1:9" ht="25.5">
      <c r="A47" s="41" t="s">
        <v>98</v>
      </c>
      <c r="B47" s="3" t="s">
        <v>99</v>
      </c>
      <c r="C47" s="39">
        <v>800000</v>
      </c>
      <c r="D47" s="39">
        <v>800000</v>
      </c>
      <c r="E47" s="39">
        <v>0</v>
      </c>
      <c r="F47" s="39">
        <v>360000</v>
      </c>
      <c r="G47" s="39">
        <v>0</v>
      </c>
      <c r="H47" s="39">
        <v>0</v>
      </c>
      <c r="I47" s="39">
        <v>360000</v>
      </c>
    </row>
    <row r="48" spans="1:9" ht="25.5">
      <c r="A48" s="41" t="s">
        <v>100</v>
      </c>
      <c r="B48" s="3" t="s">
        <v>101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360000</v>
      </c>
    </row>
    <row r="49" spans="1:9" ht="25.5">
      <c r="A49" s="41" t="s">
        <v>102</v>
      </c>
      <c r="B49" s="3" t="s">
        <v>103</v>
      </c>
      <c r="C49" s="39">
        <v>2867000</v>
      </c>
      <c r="D49" s="39">
        <v>2792000</v>
      </c>
      <c r="E49" s="39">
        <v>0</v>
      </c>
      <c r="F49" s="39">
        <v>1932556</v>
      </c>
      <c r="G49" s="39">
        <v>0</v>
      </c>
      <c r="H49" s="39">
        <v>0</v>
      </c>
      <c r="I49" s="39">
        <v>1932556</v>
      </c>
    </row>
    <row r="50" spans="1:9" ht="12.75">
      <c r="A50" s="41" t="s">
        <v>104</v>
      </c>
      <c r="B50" s="3" t="s">
        <v>105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454000</v>
      </c>
    </row>
    <row r="51" spans="1:9" ht="25.5">
      <c r="A51" s="41" t="s">
        <v>106</v>
      </c>
      <c r="B51" s="3" t="s">
        <v>107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757800</v>
      </c>
    </row>
    <row r="52" spans="1:9" ht="25.5">
      <c r="A52" s="7" t="s">
        <v>108</v>
      </c>
      <c r="B52" s="42" t="s">
        <v>109</v>
      </c>
      <c r="C52" s="40">
        <v>3781000</v>
      </c>
      <c r="D52" s="40">
        <v>4878145</v>
      </c>
      <c r="E52" s="40">
        <v>0</v>
      </c>
      <c r="F52" s="40">
        <v>3578701</v>
      </c>
      <c r="G52" s="40">
        <v>0</v>
      </c>
      <c r="H52" s="40">
        <v>0</v>
      </c>
      <c r="I52" s="40">
        <v>3578701</v>
      </c>
    </row>
    <row r="53" spans="1:9" ht="25.5">
      <c r="A53" s="41" t="s">
        <v>110</v>
      </c>
      <c r="B53" s="3" t="s">
        <v>111</v>
      </c>
      <c r="C53" s="39">
        <v>0</v>
      </c>
      <c r="D53" s="39">
        <v>31326</v>
      </c>
      <c r="E53" s="39">
        <v>0</v>
      </c>
      <c r="F53" s="39">
        <v>31326</v>
      </c>
      <c r="G53" s="39">
        <v>0</v>
      </c>
      <c r="H53" s="39">
        <v>0</v>
      </c>
      <c r="I53" s="39">
        <v>31326</v>
      </c>
    </row>
    <row r="54" spans="1:9" ht="25.5">
      <c r="A54" s="41" t="s">
        <v>112</v>
      </c>
      <c r="B54" s="3" t="s">
        <v>113</v>
      </c>
      <c r="C54" s="39">
        <v>0</v>
      </c>
      <c r="D54" s="39">
        <v>31326</v>
      </c>
      <c r="E54" s="39">
        <v>0</v>
      </c>
      <c r="F54" s="39">
        <v>31326</v>
      </c>
      <c r="G54" s="39">
        <v>0</v>
      </c>
      <c r="H54" s="39">
        <v>0</v>
      </c>
      <c r="I54" s="39">
        <v>31326</v>
      </c>
    </row>
    <row r="55" spans="1:9" ht="38.25">
      <c r="A55" s="41" t="s">
        <v>114</v>
      </c>
      <c r="B55" s="3" t="s">
        <v>115</v>
      </c>
      <c r="C55" s="39">
        <v>69614709</v>
      </c>
      <c r="D55" s="39">
        <v>71105291</v>
      </c>
      <c r="E55" s="39">
        <v>0</v>
      </c>
      <c r="F55" s="39">
        <v>71095291</v>
      </c>
      <c r="G55" s="39">
        <v>0</v>
      </c>
      <c r="H55" s="39">
        <v>0</v>
      </c>
      <c r="I55" s="39">
        <v>71095291</v>
      </c>
    </row>
    <row r="56" spans="1:9" ht="12.75">
      <c r="A56" s="41" t="s">
        <v>116</v>
      </c>
      <c r="B56" s="3" t="s">
        <v>117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149460</v>
      </c>
    </row>
    <row r="57" spans="1:9" ht="25.5">
      <c r="A57" s="41" t="s">
        <v>118</v>
      </c>
      <c r="B57" s="3" t="s">
        <v>119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175326</v>
      </c>
    </row>
    <row r="58" spans="1:9" ht="25.5">
      <c r="A58" s="41" t="s">
        <v>120</v>
      </c>
      <c r="B58" s="3" t="s">
        <v>121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70770505</v>
      </c>
    </row>
    <row r="59" spans="1:9" ht="25.5">
      <c r="A59" s="41" t="s">
        <v>122</v>
      </c>
      <c r="B59" s="3" t="s">
        <v>123</v>
      </c>
      <c r="C59" s="39">
        <v>5370000</v>
      </c>
      <c r="D59" s="39">
        <v>5388450</v>
      </c>
      <c r="E59" s="39">
        <v>0</v>
      </c>
      <c r="F59" s="39">
        <v>2523364</v>
      </c>
      <c r="G59" s="39">
        <v>0</v>
      </c>
      <c r="H59" s="39">
        <v>0</v>
      </c>
      <c r="I59" s="39">
        <v>2523364</v>
      </c>
    </row>
    <row r="60" spans="1:9" ht="12.75">
      <c r="A60" s="41" t="s">
        <v>124</v>
      </c>
      <c r="B60" s="3" t="s">
        <v>125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2004914</v>
      </c>
    </row>
    <row r="61" spans="1:9" ht="12.75">
      <c r="A61" s="41" t="s">
        <v>126</v>
      </c>
      <c r="B61" s="3" t="s">
        <v>127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518450</v>
      </c>
    </row>
    <row r="62" spans="1:9" ht="12.75">
      <c r="A62" s="41" t="s">
        <v>128</v>
      </c>
      <c r="B62" s="3" t="s">
        <v>129</v>
      </c>
      <c r="C62" s="39">
        <v>92103299</v>
      </c>
      <c r="D62" s="39">
        <v>67583132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</row>
    <row r="63" spans="1:9" ht="38.25">
      <c r="A63" s="7" t="s">
        <v>130</v>
      </c>
      <c r="B63" s="42" t="s">
        <v>131</v>
      </c>
      <c r="C63" s="40">
        <v>167088008</v>
      </c>
      <c r="D63" s="40">
        <v>144108199</v>
      </c>
      <c r="E63" s="40">
        <v>0</v>
      </c>
      <c r="F63" s="40">
        <v>73649981</v>
      </c>
      <c r="G63" s="40">
        <v>0</v>
      </c>
      <c r="H63" s="40">
        <v>0</v>
      </c>
      <c r="I63" s="40">
        <v>73649981</v>
      </c>
    </row>
    <row r="64" spans="1:9" ht="12.75">
      <c r="A64" s="41" t="s">
        <v>132</v>
      </c>
      <c r="B64" s="3" t="s">
        <v>133</v>
      </c>
      <c r="C64" s="39">
        <v>0</v>
      </c>
      <c r="D64" s="39">
        <v>1165200</v>
      </c>
      <c r="E64" s="39">
        <v>0</v>
      </c>
      <c r="F64" s="39">
        <v>1165200</v>
      </c>
      <c r="G64" s="39">
        <v>0</v>
      </c>
      <c r="H64" s="39">
        <v>0</v>
      </c>
      <c r="I64" s="39">
        <v>1165200</v>
      </c>
    </row>
    <row r="65" spans="1:9" ht="25.5">
      <c r="A65" s="41" t="s">
        <v>134</v>
      </c>
      <c r="B65" s="3" t="s">
        <v>135</v>
      </c>
      <c r="C65" s="39">
        <v>121265000</v>
      </c>
      <c r="D65" s="39">
        <v>127486734</v>
      </c>
      <c r="E65" s="39">
        <v>0</v>
      </c>
      <c r="F65" s="39">
        <v>9737008</v>
      </c>
      <c r="G65" s="39">
        <v>0</v>
      </c>
      <c r="H65" s="39">
        <v>0</v>
      </c>
      <c r="I65" s="39">
        <v>9737008</v>
      </c>
    </row>
    <row r="66" spans="1:9" ht="25.5">
      <c r="A66" s="41" t="s">
        <v>136</v>
      </c>
      <c r="B66" s="3" t="s">
        <v>137</v>
      </c>
      <c r="C66" s="39">
        <v>1450000</v>
      </c>
      <c r="D66" s="39">
        <v>3511642</v>
      </c>
      <c r="E66" s="39">
        <v>0</v>
      </c>
      <c r="F66" s="39">
        <v>3342988</v>
      </c>
      <c r="G66" s="39">
        <v>0</v>
      </c>
      <c r="H66" s="39">
        <v>0</v>
      </c>
      <c r="I66" s="39">
        <v>3342988</v>
      </c>
    </row>
    <row r="67" spans="1:9" ht="25.5">
      <c r="A67" s="41" t="s">
        <v>138</v>
      </c>
      <c r="B67" s="3" t="s">
        <v>139</v>
      </c>
      <c r="C67" s="39">
        <v>95472163</v>
      </c>
      <c r="D67" s="39">
        <v>66050979</v>
      </c>
      <c r="E67" s="39">
        <v>0</v>
      </c>
      <c r="F67" s="39">
        <v>11725117</v>
      </c>
      <c r="G67" s="39">
        <v>0</v>
      </c>
      <c r="H67" s="39">
        <v>0</v>
      </c>
      <c r="I67" s="39">
        <v>11725117</v>
      </c>
    </row>
    <row r="68" spans="1:9" ht="25.5">
      <c r="A68" s="41" t="s">
        <v>140</v>
      </c>
      <c r="B68" s="3" t="s">
        <v>141</v>
      </c>
      <c r="C68" s="39">
        <v>58826184</v>
      </c>
      <c r="D68" s="39">
        <v>60019270</v>
      </c>
      <c r="E68" s="39">
        <v>0</v>
      </c>
      <c r="F68" s="39">
        <v>6809929</v>
      </c>
      <c r="G68" s="39">
        <v>0</v>
      </c>
      <c r="H68" s="39">
        <v>0</v>
      </c>
      <c r="I68" s="39">
        <v>6809929</v>
      </c>
    </row>
    <row r="69" spans="1:9" ht="12.75">
      <c r="A69" s="7" t="s">
        <v>142</v>
      </c>
      <c r="B69" s="42" t="s">
        <v>143</v>
      </c>
      <c r="C69" s="40">
        <v>277013347</v>
      </c>
      <c r="D69" s="40">
        <v>258233825</v>
      </c>
      <c r="E69" s="40">
        <v>0</v>
      </c>
      <c r="F69" s="40">
        <v>32780242</v>
      </c>
      <c r="G69" s="40">
        <v>0</v>
      </c>
      <c r="H69" s="40">
        <v>0</v>
      </c>
      <c r="I69" s="40">
        <v>32780242</v>
      </c>
    </row>
    <row r="70" spans="1:9" ht="12.75">
      <c r="A70" s="41" t="s">
        <v>144</v>
      </c>
      <c r="B70" s="3" t="s">
        <v>145</v>
      </c>
      <c r="C70" s="39">
        <v>39719500</v>
      </c>
      <c r="D70" s="39">
        <v>79262601</v>
      </c>
      <c r="E70" s="39">
        <v>0</v>
      </c>
      <c r="F70" s="39">
        <v>18512537</v>
      </c>
      <c r="G70" s="39">
        <v>0</v>
      </c>
      <c r="H70" s="39">
        <v>0</v>
      </c>
      <c r="I70" s="39">
        <v>18512537</v>
      </c>
    </row>
    <row r="71" spans="1:9" ht="12.75">
      <c r="A71" s="41" t="s">
        <v>146</v>
      </c>
      <c r="B71" s="3" t="s">
        <v>147</v>
      </c>
      <c r="C71" s="39">
        <v>0</v>
      </c>
      <c r="D71" s="39">
        <v>709754</v>
      </c>
      <c r="E71" s="39">
        <v>0</v>
      </c>
      <c r="F71" s="39">
        <v>389754</v>
      </c>
      <c r="G71" s="39">
        <v>0</v>
      </c>
      <c r="H71" s="39">
        <v>0</v>
      </c>
      <c r="I71" s="39">
        <v>389754</v>
      </c>
    </row>
    <row r="72" spans="1:9" ht="25.5">
      <c r="A72" s="41" t="s">
        <v>148</v>
      </c>
      <c r="B72" s="3" t="s">
        <v>149</v>
      </c>
      <c r="C72" s="39">
        <v>10715566</v>
      </c>
      <c r="D72" s="39">
        <v>15729550</v>
      </c>
      <c r="E72" s="39">
        <v>0</v>
      </c>
      <c r="F72" s="39">
        <v>5103619</v>
      </c>
      <c r="G72" s="39">
        <v>0</v>
      </c>
      <c r="H72" s="39">
        <v>0</v>
      </c>
      <c r="I72" s="39">
        <v>5103619</v>
      </c>
    </row>
    <row r="73" spans="1:9" ht="12.75">
      <c r="A73" s="7" t="s">
        <v>150</v>
      </c>
      <c r="B73" s="42" t="s">
        <v>151</v>
      </c>
      <c r="C73" s="40">
        <v>50435066</v>
      </c>
      <c r="D73" s="40">
        <v>95701905</v>
      </c>
      <c r="E73" s="40">
        <v>0</v>
      </c>
      <c r="F73" s="40">
        <v>24005910</v>
      </c>
      <c r="G73" s="40">
        <v>0</v>
      </c>
      <c r="H73" s="40">
        <v>0</v>
      </c>
      <c r="I73" s="40">
        <v>24005910</v>
      </c>
    </row>
    <row r="74" spans="1:9" ht="25.5">
      <c r="A74" s="7" t="s">
        <v>152</v>
      </c>
      <c r="B74" s="42" t="s">
        <v>153</v>
      </c>
      <c r="C74" s="40">
        <v>839246121</v>
      </c>
      <c r="D74" s="40">
        <v>958702945</v>
      </c>
      <c r="E74" s="40">
        <v>0</v>
      </c>
      <c r="F74" s="40">
        <v>543036311</v>
      </c>
      <c r="G74" s="40">
        <v>455425200</v>
      </c>
      <c r="H74" s="40">
        <v>0</v>
      </c>
      <c r="I74" s="40">
        <v>542875009</v>
      </c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paperSize="8" scale="56" r:id="rId1"/>
  <headerFooter alignWithMargins="0">
    <oddHeader>&amp;C1. melléklet a  9/2019.(IV.26.) önkormányzati rendelethez - Költségvetési kiadások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Layout" workbookViewId="0" topLeftCell="A1">
      <selection activeCell="B12" sqref="B1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24.75390625" style="0" customWidth="1"/>
  </cols>
  <sheetData>
    <row r="1" spans="1:5" s="4" customFormat="1" ht="25.5" customHeight="1">
      <c r="A1" s="131" t="s">
        <v>407</v>
      </c>
      <c r="B1" s="132"/>
      <c r="C1" s="132"/>
      <c r="D1" s="132"/>
      <c r="E1" s="132"/>
    </row>
    <row r="2" spans="1:5" ht="15">
      <c r="A2" s="1" t="s">
        <v>6</v>
      </c>
      <c r="B2" s="1" t="s">
        <v>7</v>
      </c>
      <c r="C2" s="1" t="s">
        <v>408</v>
      </c>
      <c r="D2" s="1" t="s">
        <v>409</v>
      </c>
      <c r="E2" s="1" t="s">
        <v>410</v>
      </c>
    </row>
    <row r="3" spans="1:5" ht="15">
      <c r="A3" s="37">
        <v>1</v>
      </c>
      <c r="B3" s="37">
        <v>2</v>
      </c>
      <c r="C3" s="37">
        <v>3</v>
      </c>
      <c r="D3" s="37">
        <v>4</v>
      </c>
      <c r="E3" s="37">
        <v>5</v>
      </c>
    </row>
    <row r="4" spans="1:5" ht="12.75">
      <c r="A4" s="41" t="s">
        <v>0</v>
      </c>
      <c r="B4" s="3" t="s">
        <v>411</v>
      </c>
      <c r="C4" s="39">
        <v>1200063</v>
      </c>
      <c r="D4" s="39">
        <v>0</v>
      </c>
      <c r="E4" s="39">
        <v>1701036</v>
      </c>
    </row>
    <row r="5" spans="1:5" ht="12.75">
      <c r="A5" s="7" t="s">
        <v>3</v>
      </c>
      <c r="B5" s="42" t="s">
        <v>412</v>
      </c>
      <c r="C5" s="40">
        <v>1200063</v>
      </c>
      <c r="D5" s="40">
        <v>0</v>
      </c>
      <c r="E5" s="40">
        <v>1701036</v>
      </c>
    </row>
    <row r="6" spans="1:5" ht="25.5">
      <c r="A6" s="41" t="s">
        <v>161</v>
      </c>
      <c r="B6" s="3" t="s">
        <v>413</v>
      </c>
      <c r="C6" s="39">
        <v>1695619938</v>
      </c>
      <c r="D6" s="39">
        <v>0</v>
      </c>
      <c r="E6" s="39">
        <v>1663254876</v>
      </c>
    </row>
    <row r="7" spans="1:5" ht="25.5">
      <c r="A7" s="41" t="s">
        <v>17</v>
      </c>
      <c r="B7" s="3" t="s">
        <v>414</v>
      </c>
      <c r="C7" s="39">
        <v>9282891</v>
      </c>
      <c r="D7" s="39">
        <v>0</v>
      </c>
      <c r="E7" s="39">
        <v>28290120</v>
      </c>
    </row>
    <row r="8" spans="1:5" ht="12.75">
      <c r="A8" s="41" t="s">
        <v>4</v>
      </c>
      <c r="B8" s="3" t="s">
        <v>415</v>
      </c>
      <c r="C8" s="39">
        <v>0</v>
      </c>
      <c r="D8" s="39">
        <v>0</v>
      </c>
      <c r="E8" s="39">
        <v>7468800</v>
      </c>
    </row>
    <row r="9" spans="1:5" ht="12.75">
      <c r="A9" s="7" t="s">
        <v>23</v>
      </c>
      <c r="B9" s="42" t="s">
        <v>416</v>
      </c>
      <c r="C9" s="40">
        <v>1704902829</v>
      </c>
      <c r="D9" s="40">
        <v>0</v>
      </c>
      <c r="E9" s="40">
        <v>1699013796</v>
      </c>
    </row>
    <row r="10" spans="1:5" ht="25.5">
      <c r="A10" s="41" t="s">
        <v>404</v>
      </c>
      <c r="B10" s="3" t="s">
        <v>417</v>
      </c>
      <c r="C10" s="39">
        <v>10000</v>
      </c>
      <c r="D10" s="39">
        <v>0</v>
      </c>
      <c r="E10" s="39">
        <v>10000</v>
      </c>
    </row>
    <row r="11" spans="1:5" ht="25.5">
      <c r="A11" s="41" t="s">
        <v>25</v>
      </c>
      <c r="B11" s="3" t="s">
        <v>418</v>
      </c>
      <c r="C11" s="39">
        <v>10000</v>
      </c>
      <c r="D11" s="39">
        <v>0</v>
      </c>
      <c r="E11" s="39">
        <v>10000</v>
      </c>
    </row>
    <row r="12" spans="1:5" ht="25.5">
      <c r="A12" s="41" t="s">
        <v>31</v>
      </c>
      <c r="B12" s="3" t="s">
        <v>419</v>
      </c>
      <c r="C12" s="39">
        <v>438000</v>
      </c>
      <c r="D12" s="39">
        <v>0</v>
      </c>
      <c r="E12" s="39">
        <v>365000</v>
      </c>
    </row>
    <row r="13" spans="1:5" ht="25.5">
      <c r="A13" s="7" t="s">
        <v>38</v>
      </c>
      <c r="B13" s="42" t="s">
        <v>575</v>
      </c>
      <c r="C13" s="40">
        <v>448000</v>
      </c>
      <c r="D13" s="40">
        <v>0</v>
      </c>
      <c r="E13" s="40">
        <v>375000</v>
      </c>
    </row>
    <row r="14" spans="1:5" ht="25.5">
      <c r="A14" s="41" t="s">
        <v>40</v>
      </c>
      <c r="B14" s="3" t="s">
        <v>576</v>
      </c>
      <c r="C14" s="39">
        <v>1093056567</v>
      </c>
      <c r="D14" s="39">
        <v>0</v>
      </c>
      <c r="E14" s="39">
        <v>1033996548</v>
      </c>
    </row>
    <row r="15" spans="1:5" ht="12.75">
      <c r="A15" s="41" t="s">
        <v>42</v>
      </c>
      <c r="B15" s="3" t="s">
        <v>420</v>
      </c>
      <c r="C15" s="39">
        <v>1093056567</v>
      </c>
      <c r="D15" s="39">
        <v>0</v>
      </c>
      <c r="E15" s="39">
        <v>1033996548</v>
      </c>
    </row>
    <row r="16" spans="1:5" ht="25.5">
      <c r="A16" s="7" t="s">
        <v>46</v>
      </c>
      <c r="B16" s="42" t="s">
        <v>421</v>
      </c>
      <c r="C16" s="40">
        <v>1093056567</v>
      </c>
      <c r="D16" s="40">
        <v>0</v>
      </c>
      <c r="E16" s="40">
        <v>1033996548</v>
      </c>
    </row>
    <row r="17" spans="1:5" ht="38.25">
      <c r="A17" s="7" t="s">
        <v>48</v>
      </c>
      <c r="B17" s="42" t="s">
        <v>422</v>
      </c>
      <c r="C17" s="40">
        <v>2799607459</v>
      </c>
      <c r="D17" s="40">
        <v>0</v>
      </c>
      <c r="E17" s="40">
        <v>2735086380</v>
      </c>
    </row>
    <row r="18" spans="1:5" ht="12.75">
      <c r="A18" s="41" t="s">
        <v>50</v>
      </c>
      <c r="B18" s="3" t="s">
        <v>423</v>
      </c>
      <c r="C18" s="39">
        <v>727605</v>
      </c>
      <c r="D18" s="39">
        <v>0</v>
      </c>
      <c r="E18" s="39">
        <v>0</v>
      </c>
    </row>
    <row r="19" spans="1:5" ht="12.75">
      <c r="A19" s="7" t="s">
        <v>58</v>
      </c>
      <c r="B19" s="42" t="s">
        <v>424</v>
      </c>
      <c r="C19" s="40">
        <v>727605</v>
      </c>
      <c r="D19" s="40">
        <v>0</v>
      </c>
      <c r="E19" s="40">
        <v>0</v>
      </c>
    </row>
    <row r="20" spans="1:5" ht="25.5">
      <c r="A20" s="7" t="s">
        <v>72</v>
      </c>
      <c r="B20" s="42" t="s">
        <v>425</v>
      </c>
      <c r="C20" s="40">
        <v>727605</v>
      </c>
      <c r="D20" s="40">
        <v>0</v>
      </c>
      <c r="E20" s="40">
        <v>0</v>
      </c>
    </row>
    <row r="21" spans="1:5" ht="12.75">
      <c r="A21" s="41" t="s">
        <v>426</v>
      </c>
      <c r="B21" s="3" t="s">
        <v>427</v>
      </c>
      <c r="C21" s="39">
        <v>1481060</v>
      </c>
      <c r="D21" s="39">
        <v>0</v>
      </c>
      <c r="E21" s="39">
        <v>1180935</v>
      </c>
    </row>
    <row r="22" spans="1:5" ht="25.5">
      <c r="A22" s="7" t="s">
        <v>84</v>
      </c>
      <c r="B22" s="42" t="s">
        <v>428</v>
      </c>
      <c r="C22" s="40">
        <v>1481060</v>
      </c>
      <c r="D22" s="40">
        <v>0</v>
      </c>
      <c r="E22" s="40">
        <v>1180935</v>
      </c>
    </row>
    <row r="23" spans="1:5" ht="12.75">
      <c r="A23" s="41" t="s">
        <v>86</v>
      </c>
      <c r="B23" s="3" t="s">
        <v>429</v>
      </c>
      <c r="C23" s="39">
        <v>163993303</v>
      </c>
      <c r="D23" s="39">
        <v>0</v>
      </c>
      <c r="E23" s="39">
        <v>415767963</v>
      </c>
    </row>
    <row r="24" spans="1:5" ht="12.75">
      <c r="A24" s="7" t="s">
        <v>430</v>
      </c>
      <c r="B24" s="42" t="s">
        <v>431</v>
      </c>
      <c r="C24" s="40">
        <v>163993303</v>
      </c>
      <c r="D24" s="40">
        <v>0</v>
      </c>
      <c r="E24" s="40">
        <v>415767963</v>
      </c>
    </row>
    <row r="25" spans="1:5" ht="12.75">
      <c r="A25" s="7" t="s">
        <v>401</v>
      </c>
      <c r="B25" s="42" t="s">
        <v>432</v>
      </c>
      <c r="C25" s="40">
        <v>165474363</v>
      </c>
      <c r="D25" s="40">
        <v>0</v>
      </c>
      <c r="E25" s="40">
        <v>416948898</v>
      </c>
    </row>
    <row r="26" spans="1:5" ht="38.25">
      <c r="A26" s="41" t="s">
        <v>94</v>
      </c>
      <c r="B26" s="3" t="s">
        <v>433</v>
      </c>
      <c r="C26" s="39">
        <v>9915306</v>
      </c>
      <c r="D26" s="39">
        <v>0</v>
      </c>
      <c r="E26" s="39">
        <v>7045421</v>
      </c>
    </row>
    <row r="27" spans="1:5" ht="25.5">
      <c r="A27" s="41" t="s">
        <v>348</v>
      </c>
      <c r="B27" s="3" t="s">
        <v>434</v>
      </c>
      <c r="C27" s="39">
        <v>1912687</v>
      </c>
      <c r="D27" s="39">
        <v>0</v>
      </c>
      <c r="E27" s="39">
        <v>2244457</v>
      </c>
    </row>
    <row r="28" spans="1:5" ht="25.5">
      <c r="A28" s="41" t="s">
        <v>435</v>
      </c>
      <c r="B28" s="3" t="s">
        <v>436</v>
      </c>
      <c r="C28" s="39">
        <v>1569214</v>
      </c>
      <c r="D28" s="39">
        <v>0</v>
      </c>
      <c r="E28" s="39">
        <v>2843643</v>
      </c>
    </row>
    <row r="29" spans="1:5" ht="25.5">
      <c r="A29" s="41" t="s">
        <v>174</v>
      </c>
      <c r="B29" s="3" t="s">
        <v>437</v>
      </c>
      <c r="C29" s="39">
        <v>6433405</v>
      </c>
      <c r="D29" s="39">
        <v>0</v>
      </c>
      <c r="E29" s="39">
        <v>1957321</v>
      </c>
    </row>
    <row r="30" spans="1:5" ht="38.25">
      <c r="A30" s="41" t="s">
        <v>438</v>
      </c>
      <c r="B30" s="3" t="s">
        <v>439</v>
      </c>
      <c r="C30" s="39">
        <v>9255440</v>
      </c>
      <c r="D30" s="39">
        <v>0</v>
      </c>
      <c r="E30" s="39">
        <v>8145049</v>
      </c>
    </row>
    <row r="31" spans="1:5" ht="51">
      <c r="A31" s="41" t="s">
        <v>440</v>
      </c>
      <c r="B31" s="3" t="s">
        <v>441</v>
      </c>
      <c r="C31" s="39">
        <v>2889905</v>
      </c>
      <c r="D31" s="39">
        <v>0</v>
      </c>
      <c r="E31" s="39">
        <v>1361247</v>
      </c>
    </row>
    <row r="32" spans="1:5" ht="25.5">
      <c r="A32" s="41" t="s">
        <v>176</v>
      </c>
      <c r="B32" s="3" t="s">
        <v>442</v>
      </c>
      <c r="C32" s="39">
        <v>3072245</v>
      </c>
      <c r="D32" s="39">
        <v>0</v>
      </c>
      <c r="E32" s="39">
        <v>4263578</v>
      </c>
    </row>
    <row r="33" spans="1:5" ht="25.5">
      <c r="A33" s="41" t="s">
        <v>96</v>
      </c>
      <c r="B33" s="3" t="s">
        <v>443</v>
      </c>
      <c r="C33" s="39">
        <v>0</v>
      </c>
      <c r="D33" s="39">
        <v>0</v>
      </c>
      <c r="E33" s="39">
        <v>17808</v>
      </c>
    </row>
    <row r="34" spans="1:5" ht="38.25">
      <c r="A34" s="41" t="s">
        <v>444</v>
      </c>
      <c r="B34" s="3" t="s">
        <v>445</v>
      </c>
      <c r="C34" s="39">
        <v>625261</v>
      </c>
      <c r="D34" s="39">
        <v>0</v>
      </c>
      <c r="E34" s="39">
        <v>750963</v>
      </c>
    </row>
    <row r="35" spans="1:5" ht="38.25">
      <c r="A35" s="41" t="s">
        <v>178</v>
      </c>
      <c r="B35" s="3" t="s">
        <v>446</v>
      </c>
      <c r="C35" s="39">
        <v>1174000</v>
      </c>
      <c r="D35" s="39">
        <v>0</v>
      </c>
      <c r="E35" s="39">
        <v>307000</v>
      </c>
    </row>
    <row r="36" spans="1:5" ht="38.25">
      <c r="A36" s="41" t="s">
        <v>350</v>
      </c>
      <c r="B36" s="3" t="s">
        <v>447</v>
      </c>
      <c r="C36" s="39">
        <v>16</v>
      </c>
      <c r="D36" s="39">
        <v>0</v>
      </c>
      <c r="E36" s="39">
        <v>0</v>
      </c>
    </row>
    <row r="37" spans="1:5" ht="25.5">
      <c r="A37" s="41" t="s">
        <v>356</v>
      </c>
      <c r="B37" s="3" t="s">
        <v>448</v>
      </c>
      <c r="C37" s="39">
        <v>1494013</v>
      </c>
      <c r="D37" s="39">
        <v>0</v>
      </c>
      <c r="E37" s="39">
        <v>1444453</v>
      </c>
    </row>
    <row r="38" spans="1:5" ht="38.25">
      <c r="A38" s="41" t="s">
        <v>402</v>
      </c>
      <c r="B38" s="3" t="s">
        <v>449</v>
      </c>
      <c r="C38" s="39">
        <v>316878</v>
      </c>
      <c r="D38" s="39">
        <v>0</v>
      </c>
      <c r="E38" s="39">
        <v>274878</v>
      </c>
    </row>
    <row r="39" spans="1:5" ht="51">
      <c r="A39" s="41" t="s">
        <v>403</v>
      </c>
      <c r="B39" s="3" t="s">
        <v>450</v>
      </c>
      <c r="C39" s="39">
        <v>316878</v>
      </c>
      <c r="D39" s="39">
        <v>0</v>
      </c>
      <c r="E39" s="39">
        <v>274878</v>
      </c>
    </row>
    <row r="40" spans="1:5" ht="25.5">
      <c r="A40" s="7" t="s">
        <v>451</v>
      </c>
      <c r="B40" s="42" t="s">
        <v>452</v>
      </c>
      <c r="C40" s="40">
        <v>19487624</v>
      </c>
      <c r="D40" s="40">
        <v>0</v>
      </c>
      <c r="E40" s="40">
        <v>15465348</v>
      </c>
    </row>
    <row r="41" spans="1:5" ht="12.75">
      <c r="A41" s="41" t="s">
        <v>453</v>
      </c>
      <c r="B41" s="3" t="s">
        <v>454</v>
      </c>
      <c r="C41" s="39">
        <v>319282</v>
      </c>
      <c r="D41" s="39">
        <v>0</v>
      </c>
      <c r="E41" s="39">
        <v>3407880</v>
      </c>
    </row>
    <row r="42" spans="1:5" ht="25.5">
      <c r="A42" s="41" t="s">
        <v>114</v>
      </c>
      <c r="B42" s="3" t="s">
        <v>455</v>
      </c>
      <c r="C42" s="39">
        <v>319282</v>
      </c>
      <c r="D42" s="39">
        <v>0</v>
      </c>
      <c r="E42" s="39">
        <v>3407880</v>
      </c>
    </row>
    <row r="43" spans="1:5" ht="12.75">
      <c r="A43" s="41" t="s">
        <v>456</v>
      </c>
      <c r="B43" s="3" t="s">
        <v>457</v>
      </c>
      <c r="C43" s="39">
        <v>450000</v>
      </c>
      <c r="D43" s="39">
        <v>0</v>
      </c>
      <c r="E43" s="39">
        <v>450000</v>
      </c>
    </row>
    <row r="44" spans="1:5" ht="25.5">
      <c r="A44" s="7" t="s">
        <v>458</v>
      </c>
      <c r="B44" s="42" t="s">
        <v>459</v>
      </c>
      <c r="C44" s="40">
        <v>769282</v>
      </c>
      <c r="D44" s="40">
        <v>0</v>
      </c>
      <c r="E44" s="40">
        <v>3857880</v>
      </c>
    </row>
    <row r="45" spans="1:5" ht="12.75">
      <c r="A45" s="7" t="s">
        <v>460</v>
      </c>
      <c r="B45" s="42" t="s">
        <v>461</v>
      </c>
      <c r="C45" s="40">
        <v>20256906</v>
      </c>
      <c r="D45" s="40">
        <v>0</v>
      </c>
      <c r="E45" s="40">
        <v>19323228</v>
      </c>
    </row>
    <row r="46" spans="1:5" ht="25.5">
      <c r="A46" s="41" t="s">
        <v>462</v>
      </c>
      <c r="B46" s="3" t="s">
        <v>463</v>
      </c>
      <c r="C46" s="39">
        <v>6027</v>
      </c>
      <c r="D46" s="39">
        <v>0</v>
      </c>
      <c r="E46" s="39">
        <v>7781570</v>
      </c>
    </row>
    <row r="47" spans="1:5" ht="25.5">
      <c r="A47" s="7" t="s">
        <v>464</v>
      </c>
      <c r="B47" s="42" t="s">
        <v>465</v>
      </c>
      <c r="C47" s="40">
        <v>6027</v>
      </c>
      <c r="D47" s="40">
        <v>0</v>
      </c>
      <c r="E47" s="40">
        <v>7781570</v>
      </c>
    </row>
    <row r="48" spans="1:5" ht="12.75">
      <c r="A48" s="41" t="s">
        <v>466</v>
      </c>
      <c r="B48" s="3" t="s">
        <v>467</v>
      </c>
      <c r="C48" s="39">
        <v>0</v>
      </c>
      <c r="D48" s="39">
        <v>0</v>
      </c>
      <c r="E48" s="39">
        <v>14680</v>
      </c>
    </row>
    <row r="49" spans="1:5" ht="25.5">
      <c r="A49" s="7" t="s">
        <v>194</v>
      </c>
      <c r="B49" s="42" t="s">
        <v>468</v>
      </c>
      <c r="C49" s="40">
        <v>0</v>
      </c>
      <c r="D49" s="40">
        <v>0</v>
      </c>
      <c r="E49" s="40">
        <v>14680</v>
      </c>
    </row>
    <row r="50" spans="1:5" ht="25.5">
      <c r="A50" s="7" t="s">
        <v>469</v>
      </c>
      <c r="B50" s="42" t="s">
        <v>470</v>
      </c>
      <c r="C50" s="40">
        <v>6027</v>
      </c>
      <c r="D50" s="40">
        <v>0</v>
      </c>
      <c r="E50" s="40">
        <v>7796250</v>
      </c>
    </row>
    <row r="51" spans="1:5" ht="12.75">
      <c r="A51" s="7" t="s">
        <v>122</v>
      </c>
      <c r="B51" s="42" t="s">
        <v>471</v>
      </c>
      <c r="C51" s="40">
        <v>2986072360</v>
      </c>
      <c r="D51" s="40">
        <v>0</v>
      </c>
      <c r="E51" s="40">
        <v>3179154756</v>
      </c>
    </row>
    <row r="52" spans="1:5" ht="12.75">
      <c r="A52" s="41" t="s">
        <v>472</v>
      </c>
      <c r="B52" s="3" t="s">
        <v>473</v>
      </c>
      <c r="C52" s="39">
        <v>3189692725</v>
      </c>
      <c r="D52" s="39">
        <v>0</v>
      </c>
      <c r="E52" s="39">
        <v>3189692725</v>
      </c>
    </row>
    <row r="53" spans="1:5" ht="12.75">
      <c r="A53" s="41" t="s">
        <v>474</v>
      </c>
      <c r="B53" s="3" t="s">
        <v>475</v>
      </c>
      <c r="C53" s="39">
        <v>-14300420</v>
      </c>
      <c r="D53" s="39">
        <v>0</v>
      </c>
      <c r="E53" s="39">
        <v>-14300420</v>
      </c>
    </row>
    <row r="54" spans="1:5" ht="25.5">
      <c r="A54" s="41" t="s">
        <v>124</v>
      </c>
      <c r="B54" s="3" t="s">
        <v>476</v>
      </c>
      <c r="C54" s="39">
        <v>50215297</v>
      </c>
      <c r="D54" s="39">
        <v>0</v>
      </c>
      <c r="E54" s="39">
        <v>50215297</v>
      </c>
    </row>
    <row r="55" spans="1:5" ht="12.75">
      <c r="A55" s="41" t="s">
        <v>126</v>
      </c>
      <c r="B55" s="3" t="s">
        <v>477</v>
      </c>
      <c r="C55" s="39">
        <v>-576489719</v>
      </c>
      <c r="D55" s="39">
        <v>0</v>
      </c>
      <c r="E55" s="39">
        <v>-437338765</v>
      </c>
    </row>
    <row r="56" spans="1:5" ht="12.75">
      <c r="A56" s="41" t="s">
        <v>478</v>
      </c>
      <c r="B56" s="3" t="s">
        <v>479</v>
      </c>
      <c r="C56" s="39">
        <v>139150954</v>
      </c>
      <c r="D56" s="39">
        <v>0</v>
      </c>
      <c r="E56" s="39">
        <v>14915064</v>
      </c>
    </row>
    <row r="57" spans="1:5" ht="12.75">
      <c r="A57" s="7" t="s">
        <v>405</v>
      </c>
      <c r="B57" s="42" t="s">
        <v>480</v>
      </c>
      <c r="C57" s="40">
        <v>2788268837</v>
      </c>
      <c r="D57" s="40">
        <v>0</v>
      </c>
      <c r="E57" s="40">
        <v>2803183901</v>
      </c>
    </row>
    <row r="58" spans="1:5" ht="25.5">
      <c r="A58" s="41" t="s">
        <v>198</v>
      </c>
      <c r="B58" s="3" t="s">
        <v>481</v>
      </c>
      <c r="C58" s="39">
        <v>0</v>
      </c>
      <c r="D58" s="39">
        <v>0</v>
      </c>
      <c r="E58" s="39">
        <v>5300</v>
      </c>
    </row>
    <row r="59" spans="1:5" ht="25.5">
      <c r="A59" s="41" t="s">
        <v>200</v>
      </c>
      <c r="B59" s="3" t="s">
        <v>482</v>
      </c>
      <c r="C59" s="39">
        <v>0</v>
      </c>
      <c r="D59" s="39">
        <v>0</v>
      </c>
      <c r="E59" s="39">
        <v>156002</v>
      </c>
    </row>
    <row r="60" spans="1:5" ht="25.5">
      <c r="A60" s="7" t="s">
        <v>215</v>
      </c>
      <c r="B60" s="42" t="s">
        <v>483</v>
      </c>
      <c r="C60" s="40">
        <v>0</v>
      </c>
      <c r="D60" s="40">
        <v>0</v>
      </c>
      <c r="E60" s="40">
        <v>161302</v>
      </c>
    </row>
    <row r="61" spans="1:5" ht="25.5">
      <c r="A61" s="41" t="s">
        <v>484</v>
      </c>
      <c r="B61" s="3" t="s">
        <v>485</v>
      </c>
      <c r="C61" s="39">
        <v>25000</v>
      </c>
      <c r="D61" s="39">
        <v>0</v>
      </c>
      <c r="E61" s="39">
        <v>0</v>
      </c>
    </row>
    <row r="62" spans="1:5" ht="38.25">
      <c r="A62" s="41" t="s">
        <v>223</v>
      </c>
      <c r="B62" s="3" t="s">
        <v>486</v>
      </c>
      <c r="C62" s="39">
        <v>9649634</v>
      </c>
      <c r="D62" s="39">
        <v>0</v>
      </c>
      <c r="E62" s="39">
        <v>10420711</v>
      </c>
    </row>
    <row r="63" spans="1:5" ht="38.25">
      <c r="A63" s="41" t="s">
        <v>487</v>
      </c>
      <c r="B63" s="3" t="s">
        <v>488</v>
      </c>
      <c r="C63" s="39">
        <v>9649634</v>
      </c>
      <c r="D63" s="39">
        <v>0</v>
      </c>
      <c r="E63" s="39">
        <v>10420711</v>
      </c>
    </row>
    <row r="64" spans="1:5" ht="25.5">
      <c r="A64" s="7" t="s">
        <v>489</v>
      </c>
      <c r="B64" s="42" t="s">
        <v>490</v>
      </c>
      <c r="C64" s="40">
        <v>9674634</v>
      </c>
      <c r="D64" s="40">
        <v>0</v>
      </c>
      <c r="E64" s="40">
        <v>10420711</v>
      </c>
    </row>
    <row r="65" spans="1:5" ht="12.75">
      <c r="A65" s="41" t="s">
        <v>491</v>
      </c>
      <c r="B65" s="3" t="s">
        <v>492</v>
      </c>
      <c r="C65" s="39">
        <v>437917</v>
      </c>
      <c r="D65" s="39">
        <v>0</v>
      </c>
      <c r="E65" s="39">
        <v>427572</v>
      </c>
    </row>
    <row r="66" spans="1:5" ht="25.5">
      <c r="A66" s="7" t="s">
        <v>493</v>
      </c>
      <c r="B66" s="42" t="s">
        <v>494</v>
      </c>
      <c r="C66" s="40">
        <v>437917</v>
      </c>
      <c r="D66" s="40">
        <v>0</v>
      </c>
      <c r="E66" s="40">
        <v>427572</v>
      </c>
    </row>
    <row r="67" spans="1:5" ht="12.75">
      <c r="A67" s="7" t="s">
        <v>495</v>
      </c>
      <c r="B67" s="42" t="s">
        <v>496</v>
      </c>
      <c r="C67" s="40">
        <v>10112551</v>
      </c>
      <c r="D67" s="40">
        <v>0</v>
      </c>
      <c r="E67" s="40">
        <v>11009585</v>
      </c>
    </row>
    <row r="68" spans="1:5" ht="25.5">
      <c r="A68" s="41" t="s">
        <v>497</v>
      </c>
      <c r="B68" s="3" t="s">
        <v>498</v>
      </c>
      <c r="C68" s="39">
        <v>7826914</v>
      </c>
      <c r="D68" s="39">
        <v>0</v>
      </c>
      <c r="E68" s="39">
        <v>43104524</v>
      </c>
    </row>
    <row r="69" spans="1:5" ht="25.5">
      <c r="A69" s="41" t="s">
        <v>499</v>
      </c>
      <c r="B69" s="3" t="s">
        <v>500</v>
      </c>
      <c r="C69" s="39">
        <v>20638576</v>
      </c>
      <c r="D69" s="39">
        <v>0</v>
      </c>
      <c r="E69" s="39">
        <v>23888568</v>
      </c>
    </row>
    <row r="70" spans="1:5" ht="12.75">
      <c r="A70" s="41" t="s">
        <v>501</v>
      </c>
      <c r="B70" s="3" t="s">
        <v>502</v>
      </c>
      <c r="C70" s="39">
        <v>159225482</v>
      </c>
      <c r="D70" s="39">
        <v>0</v>
      </c>
      <c r="E70" s="39">
        <v>297968178</v>
      </c>
    </row>
    <row r="71" spans="1:5" ht="25.5">
      <c r="A71" s="7" t="s">
        <v>406</v>
      </c>
      <c r="B71" s="42" t="s">
        <v>503</v>
      </c>
      <c r="C71" s="40">
        <v>187690972</v>
      </c>
      <c r="D71" s="40">
        <v>0</v>
      </c>
      <c r="E71" s="40">
        <v>364961270</v>
      </c>
    </row>
    <row r="72" spans="1:5" ht="12.75">
      <c r="A72" s="7" t="s">
        <v>504</v>
      </c>
      <c r="B72" s="42" t="s">
        <v>505</v>
      </c>
      <c r="C72" s="40">
        <v>2986072360</v>
      </c>
      <c r="D72" s="40">
        <v>0</v>
      </c>
      <c r="E72" s="40">
        <v>3179154756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portrait" paperSize="9" scale="71" r:id="rId1"/>
  <headerFooter alignWithMargins="0">
    <oddHeader>&amp;C10. melléklet a 9/2019.(IV.26.) önkormányzati rendelethez - Mérleg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view="pageLayout" workbookViewId="0" topLeftCell="A1">
      <selection activeCell="B12" sqref="B1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5" width="23.875" style="0" customWidth="1"/>
  </cols>
  <sheetData>
    <row r="1" spans="1:5" s="4" customFormat="1" ht="45.75" customHeight="1">
      <c r="A1" s="131" t="s">
        <v>506</v>
      </c>
      <c r="B1" s="132"/>
      <c r="C1" s="132"/>
      <c r="D1" s="132"/>
      <c r="E1" s="132"/>
    </row>
    <row r="2" spans="1:9" ht="15">
      <c r="A2" s="1" t="s">
        <v>6</v>
      </c>
      <c r="B2" s="1" t="s">
        <v>7</v>
      </c>
      <c r="C2" s="1" t="s">
        <v>408</v>
      </c>
      <c r="D2" s="1" t="s">
        <v>409</v>
      </c>
      <c r="E2" s="1" t="s">
        <v>410</v>
      </c>
      <c r="F2" s="4"/>
      <c r="G2" s="4"/>
      <c r="H2" s="4"/>
      <c r="I2" s="4"/>
    </row>
    <row r="3" spans="1:9" ht="15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4"/>
      <c r="G3" s="4"/>
      <c r="H3" s="4"/>
      <c r="I3" s="4"/>
    </row>
    <row r="4" spans="1:5" ht="12.75">
      <c r="A4" s="41" t="s">
        <v>0</v>
      </c>
      <c r="B4" s="3" t="s">
        <v>507</v>
      </c>
      <c r="C4" s="39">
        <v>67468224</v>
      </c>
      <c r="D4" s="39">
        <v>0</v>
      </c>
      <c r="E4" s="39">
        <v>78436880</v>
      </c>
    </row>
    <row r="5" spans="1:5" ht="25.5">
      <c r="A5" s="41" t="s">
        <v>1</v>
      </c>
      <c r="B5" s="3" t="s">
        <v>508</v>
      </c>
      <c r="C5" s="39">
        <v>29071443</v>
      </c>
      <c r="D5" s="39">
        <v>0</v>
      </c>
      <c r="E5" s="39">
        <v>31037036</v>
      </c>
    </row>
    <row r="6" spans="1:5" ht="25.5">
      <c r="A6" s="41" t="s">
        <v>2</v>
      </c>
      <c r="B6" s="3" t="s">
        <v>509</v>
      </c>
      <c r="C6" s="39">
        <v>14183905</v>
      </c>
      <c r="D6" s="39">
        <v>0</v>
      </c>
      <c r="E6" s="39">
        <v>10529669</v>
      </c>
    </row>
    <row r="7" spans="1:5" ht="25.5">
      <c r="A7" s="7" t="s">
        <v>3</v>
      </c>
      <c r="B7" s="42" t="s">
        <v>510</v>
      </c>
      <c r="C7" s="40">
        <v>110723572</v>
      </c>
      <c r="D7" s="40">
        <v>0</v>
      </c>
      <c r="E7" s="40">
        <v>120003585</v>
      </c>
    </row>
    <row r="8" spans="1:5" ht="25.5">
      <c r="A8" s="41" t="s">
        <v>4</v>
      </c>
      <c r="B8" s="3" t="s">
        <v>511</v>
      </c>
      <c r="C8" s="39">
        <v>432494632</v>
      </c>
      <c r="D8" s="39">
        <v>0</v>
      </c>
      <c r="E8" s="39">
        <v>472481159</v>
      </c>
    </row>
    <row r="9" spans="1:5" ht="25.5">
      <c r="A9" s="41" t="s">
        <v>21</v>
      </c>
      <c r="B9" s="3" t="s">
        <v>512</v>
      </c>
      <c r="C9" s="39">
        <v>118372209</v>
      </c>
      <c r="D9" s="39">
        <v>0</v>
      </c>
      <c r="E9" s="39">
        <v>85064639</v>
      </c>
    </row>
    <row r="10" spans="1:5" ht="25.5">
      <c r="A10" s="41" t="s">
        <v>23</v>
      </c>
      <c r="B10" s="3" t="s">
        <v>513</v>
      </c>
      <c r="C10" s="39">
        <v>158210669</v>
      </c>
      <c r="D10" s="39">
        <v>0</v>
      </c>
      <c r="E10" s="39">
        <v>118460253</v>
      </c>
    </row>
    <row r="11" spans="1:5" ht="25.5">
      <c r="A11" s="41" t="s">
        <v>404</v>
      </c>
      <c r="B11" s="3" t="s">
        <v>514</v>
      </c>
      <c r="C11" s="39">
        <v>78099939</v>
      </c>
      <c r="D11" s="39">
        <v>0</v>
      </c>
      <c r="E11" s="39">
        <v>12842131</v>
      </c>
    </row>
    <row r="12" spans="1:5" ht="25.5">
      <c r="A12" s="7" t="s">
        <v>240</v>
      </c>
      <c r="B12" s="42" t="s">
        <v>515</v>
      </c>
      <c r="C12" s="40">
        <v>787177449</v>
      </c>
      <c r="D12" s="40">
        <v>0</v>
      </c>
      <c r="E12" s="40">
        <v>688848182</v>
      </c>
    </row>
    <row r="13" spans="1:5" ht="12.75">
      <c r="A13" s="41" t="s">
        <v>25</v>
      </c>
      <c r="B13" s="3" t="s">
        <v>577</v>
      </c>
      <c r="C13" s="39">
        <v>48990247</v>
      </c>
      <c r="D13" s="39">
        <v>0</v>
      </c>
      <c r="E13" s="39">
        <v>48187925</v>
      </c>
    </row>
    <row r="14" spans="1:5" ht="12.75">
      <c r="A14" s="41" t="s">
        <v>242</v>
      </c>
      <c r="B14" s="3" t="s">
        <v>578</v>
      </c>
      <c r="C14" s="39">
        <v>58610469</v>
      </c>
      <c r="D14" s="39">
        <v>0</v>
      </c>
      <c r="E14" s="39">
        <v>61301849</v>
      </c>
    </row>
    <row r="15" spans="1:5" ht="12.75">
      <c r="A15" s="41" t="s">
        <v>29</v>
      </c>
      <c r="B15" s="3" t="s">
        <v>516</v>
      </c>
      <c r="C15" s="39">
        <v>5270192</v>
      </c>
      <c r="D15" s="39">
        <v>0</v>
      </c>
      <c r="E15" s="39">
        <v>7218812</v>
      </c>
    </row>
    <row r="16" spans="1:5" ht="25.5">
      <c r="A16" s="7" t="s">
        <v>31</v>
      </c>
      <c r="B16" s="42" t="s">
        <v>517</v>
      </c>
      <c r="C16" s="40">
        <v>112870908</v>
      </c>
      <c r="D16" s="40">
        <v>0</v>
      </c>
      <c r="E16" s="40">
        <v>116708586</v>
      </c>
    </row>
    <row r="17" spans="1:5" ht="12.75">
      <c r="A17" s="41" t="s">
        <v>33</v>
      </c>
      <c r="B17" s="3" t="s">
        <v>518</v>
      </c>
      <c r="C17" s="39">
        <v>187478256</v>
      </c>
      <c r="D17" s="39">
        <v>0</v>
      </c>
      <c r="E17" s="39">
        <v>196048203</v>
      </c>
    </row>
    <row r="18" spans="1:5" ht="12.75">
      <c r="A18" s="41" t="s">
        <v>34</v>
      </c>
      <c r="B18" s="3" t="s">
        <v>519</v>
      </c>
      <c r="C18" s="39">
        <v>26454610</v>
      </c>
      <c r="D18" s="39">
        <v>0</v>
      </c>
      <c r="E18" s="39">
        <v>33118245</v>
      </c>
    </row>
    <row r="19" spans="1:5" ht="12.75">
      <c r="A19" s="41" t="s">
        <v>36</v>
      </c>
      <c r="B19" s="3" t="s">
        <v>520</v>
      </c>
      <c r="C19" s="39">
        <v>39799252</v>
      </c>
      <c r="D19" s="39">
        <v>0</v>
      </c>
      <c r="E19" s="39">
        <v>40976139</v>
      </c>
    </row>
    <row r="20" spans="1:5" ht="25.5">
      <c r="A20" s="7" t="s">
        <v>38</v>
      </c>
      <c r="B20" s="42" t="s">
        <v>521</v>
      </c>
      <c r="C20" s="40">
        <v>253732118</v>
      </c>
      <c r="D20" s="40">
        <v>0</v>
      </c>
      <c r="E20" s="40">
        <v>270142587</v>
      </c>
    </row>
    <row r="21" spans="1:5" ht="12.75">
      <c r="A21" s="7" t="s">
        <v>40</v>
      </c>
      <c r="B21" s="42" t="s">
        <v>522</v>
      </c>
      <c r="C21" s="40">
        <v>106178891</v>
      </c>
      <c r="D21" s="40">
        <v>0</v>
      </c>
      <c r="E21" s="40">
        <v>109320683</v>
      </c>
    </row>
    <row r="22" spans="1:5" ht="12.75">
      <c r="A22" s="7" t="s">
        <v>246</v>
      </c>
      <c r="B22" s="42" t="s">
        <v>523</v>
      </c>
      <c r="C22" s="40">
        <v>286316366</v>
      </c>
      <c r="D22" s="40">
        <v>0</v>
      </c>
      <c r="E22" s="40">
        <v>297692073</v>
      </c>
    </row>
    <row r="23" spans="1:5" ht="25.5">
      <c r="A23" s="7" t="s">
        <v>42</v>
      </c>
      <c r="B23" s="42" t="s">
        <v>524</v>
      </c>
      <c r="C23" s="40">
        <v>138802738</v>
      </c>
      <c r="D23" s="40">
        <v>0</v>
      </c>
      <c r="E23" s="40">
        <v>14987838</v>
      </c>
    </row>
    <row r="24" spans="1:5" ht="38.25">
      <c r="A24" s="41" t="s">
        <v>46</v>
      </c>
      <c r="B24" s="3" t="s">
        <v>525</v>
      </c>
      <c r="C24" s="39">
        <v>229372</v>
      </c>
      <c r="D24" s="39">
        <v>0</v>
      </c>
      <c r="E24" s="39">
        <v>0</v>
      </c>
    </row>
    <row r="25" spans="1:5" ht="25.5">
      <c r="A25" s="41" t="s">
        <v>48</v>
      </c>
      <c r="B25" s="3" t="s">
        <v>526</v>
      </c>
      <c r="C25" s="39">
        <v>2044</v>
      </c>
      <c r="D25" s="39">
        <v>0</v>
      </c>
      <c r="E25" s="39">
        <v>226</v>
      </c>
    </row>
    <row r="26" spans="1:5" ht="38.25">
      <c r="A26" s="7" t="s">
        <v>54</v>
      </c>
      <c r="B26" s="42" t="s">
        <v>527</v>
      </c>
      <c r="C26" s="40">
        <v>231416</v>
      </c>
      <c r="D26" s="40">
        <v>0</v>
      </c>
      <c r="E26" s="40">
        <v>226</v>
      </c>
    </row>
    <row r="27" spans="1:5" ht="38.25">
      <c r="A27" s="41" t="s">
        <v>58</v>
      </c>
      <c r="B27" s="3" t="s">
        <v>528</v>
      </c>
      <c r="C27" s="39">
        <v>-116800</v>
      </c>
      <c r="D27" s="39">
        <v>0</v>
      </c>
      <c r="E27" s="39">
        <v>73000</v>
      </c>
    </row>
    <row r="28" spans="1:5" ht="25.5">
      <c r="A28" s="7" t="s">
        <v>70</v>
      </c>
      <c r="B28" s="42" t="s">
        <v>529</v>
      </c>
      <c r="C28" s="40">
        <v>-116800</v>
      </c>
      <c r="D28" s="40">
        <v>0</v>
      </c>
      <c r="E28" s="40">
        <v>73000</v>
      </c>
    </row>
    <row r="29" spans="1:5" ht="25.5">
      <c r="A29" s="7" t="s">
        <v>72</v>
      </c>
      <c r="B29" s="42" t="s">
        <v>530</v>
      </c>
      <c r="C29" s="40">
        <v>348216</v>
      </c>
      <c r="D29" s="40">
        <v>0</v>
      </c>
      <c r="E29" s="40">
        <v>-72774</v>
      </c>
    </row>
    <row r="30" spans="1:5" ht="12.75">
      <c r="A30" s="7" t="s">
        <v>74</v>
      </c>
      <c r="B30" s="42" t="s">
        <v>531</v>
      </c>
      <c r="C30" s="40">
        <v>139150954</v>
      </c>
      <c r="D30" s="40">
        <v>0</v>
      </c>
      <c r="E30" s="40">
        <v>14915064</v>
      </c>
    </row>
    <row r="40" spans="6:9" ht="12.75">
      <c r="F40" s="4"/>
      <c r="G40" s="4"/>
      <c r="H40" s="4"/>
      <c r="I40" s="4"/>
    </row>
    <row r="41" spans="6:9" ht="12.75">
      <c r="F41" s="4"/>
      <c r="G41" s="4"/>
      <c r="H41" s="4"/>
      <c r="I41" s="4"/>
    </row>
    <row r="42" spans="6:9" ht="12.75">
      <c r="F42" s="4"/>
      <c r="G42" s="4"/>
      <c r="H42" s="4"/>
      <c r="I42" s="4"/>
    </row>
    <row r="43" spans="6:9" ht="12.75">
      <c r="F43" s="4"/>
      <c r="G43" s="4"/>
      <c r="H43" s="4"/>
      <c r="I43" s="4"/>
    </row>
    <row r="44" spans="6:9" ht="12.75">
      <c r="F44" s="4"/>
      <c r="G44" s="4"/>
      <c r="H44" s="4"/>
      <c r="I44" s="4"/>
    </row>
    <row r="45" spans="6:9" ht="12.75">
      <c r="F45" s="4"/>
      <c r="G45" s="4"/>
      <c r="H45" s="4"/>
      <c r="I45" s="4"/>
    </row>
    <row r="46" spans="6:9" ht="12.75">
      <c r="F46" s="4"/>
      <c r="G46" s="4"/>
      <c r="H46" s="4"/>
      <c r="I46" s="4"/>
    </row>
    <row r="47" spans="6:9" ht="12.75">
      <c r="F47" s="4"/>
      <c r="G47" s="4"/>
      <c r="H47" s="4"/>
      <c r="I47" s="4"/>
    </row>
    <row r="48" spans="6:9" ht="12.75">
      <c r="F48" s="4"/>
      <c r="G48" s="4"/>
      <c r="H48" s="4"/>
      <c r="I48" s="4"/>
    </row>
    <row r="49" spans="6:9" ht="12.75">
      <c r="F49" s="4"/>
      <c r="G49" s="4"/>
      <c r="H49" s="4"/>
      <c r="I49" s="4"/>
    </row>
    <row r="50" spans="6:9" ht="12.75">
      <c r="F50" s="4"/>
      <c r="G50" s="4"/>
      <c r="H50" s="4"/>
      <c r="I50" s="4"/>
    </row>
    <row r="51" spans="6:9" ht="12.75">
      <c r="F51" s="4"/>
      <c r="G51" s="4"/>
      <c r="H51" s="4"/>
      <c r="I51" s="4"/>
    </row>
    <row r="52" spans="6:9" ht="12.75">
      <c r="F52" s="4"/>
      <c r="G52" s="4"/>
      <c r="H52" s="4"/>
      <c r="I52" s="4"/>
    </row>
    <row r="53" spans="6:9" ht="12.75">
      <c r="F53" s="4"/>
      <c r="G53" s="4"/>
      <c r="H53" s="4"/>
      <c r="I53" s="4"/>
    </row>
    <row r="54" spans="6:9" ht="12.75">
      <c r="F54" s="4"/>
      <c r="G54" s="4"/>
      <c r="H54" s="4"/>
      <c r="I54" s="4"/>
    </row>
    <row r="55" spans="6:9" ht="12.75">
      <c r="F55" s="4"/>
      <c r="G55" s="4"/>
      <c r="H55" s="4"/>
      <c r="I55" s="4"/>
    </row>
    <row r="56" spans="6:9" ht="12.75">
      <c r="F56" s="4"/>
      <c r="G56" s="4"/>
      <c r="H56" s="4"/>
      <c r="I56" s="4"/>
    </row>
    <row r="57" spans="6:9" ht="12.75">
      <c r="F57" s="4"/>
      <c r="G57" s="4"/>
      <c r="H57" s="4"/>
      <c r="I57" s="4"/>
    </row>
    <row r="58" spans="6:9" ht="12.75">
      <c r="F58" s="4"/>
      <c r="G58" s="4"/>
      <c r="H58" s="4"/>
      <c r="I58" s="4"/>
    </row>
    <row r="59" spans="6:9" ht="12.75">
      <c r="F59" s="4"/>
      <c r="G59" s="4"/>
      <c r="H59" s="4"/>
      <c r="I59" s="4"/>
    </row>
    <row r="60" spans="6:9" ht="12.75">
      <c r="F60" s="4"/>
      <c r="G60" s="4"/>
      <c r="H60" s="4"/>
      <c r="I60" s="4"/>
    </row>
    <row r="61" spans="6:9" ht="12.75">
      <c r="F61" s="4"/>
      <c r="G61" s="4"/>
      <c r="H61" s="4"/>
      <c r="I61" s="4"/>
    </row>
    <row r="62" spans="6:9" ht="12.75">
      <c r="F62" s="4"/>
      <c r="G62" s="4"/>
      <c r="H62" s="4"/>
      <c r="I62" s="4"/>
    </row>
    <row r="63" spans="6:9" ht="12.75">
      <c r="F63" s="4"/>
      <c r="G63" s="4"/>
      <c r="H63" s="4"/>
      <c r="I63" s="4"/>
    </row>
    <row r="64" spans="6:9" ht="12.75">
      <c r="F64" s="4"/>
      <c r="G64" s="4"/>
      <c r="H64" s="4"/>
      <c r="I64" s="4"/>
    </row>
    <row r="65" spans="6:9" ht="12.75">
      <c r="F65" s="4"/>
      <c r="G65" s="4"/>
      <c r="H65" s="4"/>
      <c r="I65" s="4"/>
    </row>
    <row r="66" spans="6:9" ht="12.75">
      <c r="F66" s="4"/>
      <c r="G66" s="4"/>
      <c r="H66" s="4"/>
      <c r="I66" s="4"/>
    </row>
    <row r="67" spans="6:9" ht="12.75">
      <c r="F67" s="4"/>
      <c r="G67" s="4"/>
      <c r="H67" s="4"/>
      <c r="I67" s="4"/>
    </row>
    <row r="68" spans="6:9" ht="12.75">
      <c r="F68" s="4"/>
      <c r="G68" s="4"/>
      <c r="H68" s="4"/>
      <c r="I68" s="4"/>
    </row>
    <row r="69" spans="6:9" ht="12.75">
      <c r="F69" s="4"/>
      <c r="G69" s="4"/>
      <c r="H69" s="4"/>
      <c r="I69" s="4"/>
    </row>
    <row r="70" spans="6:9" ht="12.75">
      <c r="F70" s="4"/>
      <c r="G70" s="4"/>
      <c r="H70" s="4"/>
      <c r="I70" s="4"/>
    </row>
    <row r="71" spans="6:9" ht="12.75">
      <c r="F71" s="4"/>
      <c r="G71" s="4"/>
      <c r="H71" s="4"/>
      <c r="I71" s="4"/>
    </row>
    <row r="72" spans="6:9" ht="12.75">
      <c r="F72" s="4"/>
      <c r="G72" s="4"/>
      <c r="H72" s="4"/>
      <c r="I72" s="4"/>
    </row>
    <row r="73" spans="6:9" ht="12.75">
      <c r="F73" s="4"/>
      <c r="G73" s="4"/>
      <c r="H73" s="4"/>
      <c r="I73" s="4"/>
    </row>
    <row r="74" spans="6:9" ht="12.75">
      <c r="F74" s="4"/>
      <c r="G74" s="4"/>
      <c r="H74" s="4"/>
      <c r="I74" s="4"/>
    </row>
    <row r="75" spans="6:9" ht="12.75">
      <c r="F75" s="4"/>
      <c r="G75" s="4"/>
      <c r="H75" s="4"/>
      <c r="I75" s="4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portrait" paperSize="9" scale="73" r:id="rId1"/>
  <headerFooter alignWithMargins="0">
    <oddHeader>&amp;C11. melléklet a  9/2019.(IV.26.) önkormányzati rendelethez - Eredménykimutatás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Layout" workbookViewId="0" topLeftCell="A1">
      <selection activeCell="B12" sqref="B1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9" width="23.875" style="0" customWidth="1"/>
  </cols>
  <sheetData>
    <row r="1" spans="1:9" s="4" customFormat="1" ht="44.25" customHeight="1">
      <c r="A1" s="131" t="s">
        <v>532</v>
      </c>
      <c r="B1" s="132"/>
      <c r="C1" s="132"/>
      <c r="D1" s="132"/>
      <c r="E1" s="132"/>
      <c r="F1" s="132"/>
      <c r="G1" s="132"/>
      <c r="H1" s="132"/>
      <c r="I1" s="132"/>
    </row>
    <row r="2" spans="1:9" s="4" customFormat="1" ht="69.75" customHeight="1">
      <c r="A2" s="5" t="s">
        <v>6</v>
      </c>
      <c r="B2" s="5" t="s">
        <v>7</v>
      </c>
      <c r="C2" s="5" t="s">
        <v>533</v>
      </c>
      <c r="D2" s="5" t="s">
        <v>534</v>
      </c>
      <c r="E2" s="5" t="s">
        <v>535</v>
      </c>
      <c r="F2" s="5" t="s">
        <v>536</v>
      </c>
      <c r="G2" s="5" t="s">
        <v>537</v>
      </c>
      <c r="H2" s="5" t="s">
        <v>538</v>
      </c>
      <c r="I2" s="5" t="s">
        <v>539</v>
      </c>
    </row>
    <row r="3" spans="1:9" ht="15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</row>
    <row r="4" spans="1:9" ht="25.5">
      <c r="A4" s="7" t="s">
        <v>0</v>
      </c>
      <c r="B4" s="42" t="s">
        <v>540</v>
      </c>
      <c r="C4" s="40">
        <v>7044746</v>
      </c>
      <c r="D4" s="40">
        <v>2334217079</v>
      </c>
      <c r="E4" s="40">
        <v>93528546</v>
      </c>
      <c r="F4" s="40">
        <v>0</v>
      </c>
      <c r="G4" s="40">
        <v>0</v>
      </c>
      <c r="H4" s="40">
        <v>1232628844</v>
      </c>
      <c r="I4" s="40">
        <v>3667419215</v>
      </c>
    </row>
    <row r="5" spans="1:9" ht="25.5">
      <c r="A5" s="41" t="s">
        <v>1</v>
      </c>
      <c r="B5" s="3" t="s">
        <v>541</v>
      </c>
      <c r="C5" s="39">
        <v>1165200</v>
      </c>
      <c r="D5" s="39">
        <v>0</v>
      </c>
      <c r="E5" s="39">
        <v>0</v>
      </c>
      <c r="F5" s="39">
        <v>0</v>
      </c>
      <c r="G5" s="39">
        <v>24805113</v>
      </c>
      <c r="H5" s="39">
        <v>0</v>
      </c>
      <c r="I5" s="39">
        <v>25970313</v>
      </c>
    </row>
    <row r="6" spans="1:9" ht="12.75">
      <c r="A6" s="41" t="s">
        <v>2</v>
      </c>
      <c r="B6" s="3" t="s">
        <v>542</v>
      </c>
      <c r="C6" s="39">
        <v>0</v>
      </c>
      <c r="D6" s="39">
        <v>0</v>
      </c>
      <c r="E6" s="39">
        <v>0</v>
      </c>
      <c r="F6" s="39">
        <v>0</v>
      </c>
      <c r="G6" s="39">
        <v>18902291</v>
      </c>
      <c r="H6" s="39">
        <v>0</v>
      </c>
      <c r="I6" s="39">
        <v>18902291</v>
      </c>
    </row>
    <row r="7" spans="1:9" ht="12.75">
      <c r="A7" s="41" t="s">
        <v>3</v>
      </c>
      <c r="B7" s="3" t="s">
        <v>543</v>
      </c>
      <c r="C7" s="39">
        <v>0</v>
      </c>
      <c r="D7" s="39">
        <v>4942237</v>
      </c>
      <c r="E7" s="39">
        <v>3110903</v>
      </c>
      <c r="F7" s="39">
        <v>0</v>
      </c>
      <c r="G7" s="39">
        <v>0</v>
      </c>
      <c r="H7" s="39">
        <v>0</v>
      </c>
      <c r="I7" s="39">
        <v>8053140</v>
      </c>
    </row>
    <row r="8" spans="1:9" ht="12.75">
      <c r="A8" s="41" t="s">
        <v>19</v>
      </c>
      <c r="B8" s="3" t="s">
        <v>544</v>
      </c>
      <c r="C8" s="39">
        <v>0</v>
      </c>
      <c r="D8" s="39">
        <v>30716217</v>
      </c>
      <c r="E8" s="39">
        <v>37203122</v>
      </c>
      <c r="F8" s="39">
        <v>0</v>
      </c>
      <c r="G8" s="39">
        <v>0</v>
      </c>
      <c r="H8" s="39">
        <v>2321064</v>
      </c>
      <c r="I8" s="39">
        <v>70240403</v>
      </c>
    </row>
    <row r="9" spans="1:9" ht="12.75">
      <c r="A9" s="7" t="s">
        <v>4</v>
      </c>
      <c r="B9" s="42" t="s">
        <v>545</v>
      </c>
      <c r="C9" s="40">
        <v>1165200</v>
      </c>
      <c r="D9" s="40">
        <v>35658454</v>
      </c>
      <c r="E9" s="40">
        <v>40314025</v>
      </c>
      <c r="F9" s="40">
        <v>0</v>
      </c>
      <c r="G9" s="40">
        <v>43707404</v>
      </c>
      <c r="H9" s="40">
        <v>2321064</v>
      </c>
      <c r="I9" s="40">
        <v>123166147</v>
      </c>
    </row>
    <row r="10" spans="1:9" ht="12.75">
      <c r="A10" s="41" t="s">
        <v>23</v>
      </c>
      <c r="B10" s="3" t="s">
        <v>546</v>
      </c>
      <c r="C10" s="39">
        <v>424030</v>
      </c>
      <c r="D10" s="39">
        <v>0</v>
      </c>
      <c r="E10" s="39">
        <v>2953206</v>
      </c>
      <c r="F10" s="39">
        <v>0</v>
      </c>
      <c r="G10" s="39">
        <v>0</v>
      </c>
      <c r="H10" s="39">
        <v>0</v>
      </c>
      <c r="I10" s="39">
        <v>3377236</v>
      </c>
    </row>
    <row r="11" spans="1:9" ht="12.75">
      <c r="A11" s="41" t="s">
        <v>25</v>
      </c>
      <c r="B11" s="3" t="s">
        <v>547</v>
      </c>
      <c r="C11" s="39">
        <v>157400</v>
      </c>
      <c r="D11" s="39">
        <v>14820396</v>
      </c>
      <c r="E11" s="39">
        <v>7364094</v>
      </c>
      <c r="F11" s="39">
        <v>0</v>
      </c>
      <c r="G11" s="39">
        <v>36238604</v>
      </c>
      <c r="H11" s="39">
        <v>19713049</v>
      </c>
      <c r="I11" s="39">
        <v>78293543</v>
      </c>
    </row>
    <row r="12" spans="1:9" ht="12.75">
      <c r="A12" s="7" t="s">
        <v>242</v>
      </c>
      <c r="B12" s="42" t="s">
        <v>548</v>
      </c>
      <c r="C12" s="40">
        <v>581430</v>
      </c>
      <c r="D12" s="40">
        <v>14820396</v>
      </c>
      <c r="E12" s="40">
        <v>10317300</v>
      </c>
      <c r="F12" s="40">
        <v>0</v>
      </c>
      <c r="G12" s="40">
        <v>36238604</v>
      </c>
      <c r="H12" s="40">
        <v>19713049</v>
      </c>
      <c r="I12" s="40">
        <v>81670779</v>
      </c>
    </row>
    <row r="13" spans="1:9" ht="12.75">
      <c r="A13" s="7" t="s">
        <v>27</v>
      </c>
      <c r="B13" s="42" t="s">
        <v>579</v>
      </c>
      <c r="C13" s="40">
        <v>7628516</v>
      </c>
      <c r="D13" s="40">
        <v>2355055137</v>
      </c>
      <c r="E13" s="40">
        <v>123525271</v>
      </c>
      <c r="F13" s="40">
        <v>0</v>
      </c>
      <c r="G13" s="40">
        <v>7468800</v>
      </c>
      <c r="H13" s="40">
        <v>1215236859</v>
      </c>
      <c r="I13" s="40">
        <v>3708914583</v>
      </c>
    </row>
    <row r="14" spans="1:9" ht="25.5">
      <c r="A14" s="7" t="s">
        <v>29</v>
      </c>
      <c r="B14" s="42" t="s">
        <v>580</v>
      </c>
      <c r="C14" s="40">
        <v>5844683</v>
      </c>
      <c r="D14" s="40">
        <v>638597141</v>
      </c>
      <c r="E14" s="40">
        <v>84245655</v>
      </c>
      <c r="F14" s="40">
        <v>0</v>
      </c>
      <c r="G14" s="40">
        <v>0</v>
      </c>
      <c r="H14" s="40">
        <v>139572277</v>
      </c>
      <c r="I14" s="40">
        <v>868259756</v>
      </c>
    </row>
    <row r="15" spans="1:9" ht="12.75">
      <c r="A15" s="41" t="s">
        <v>31</v>
      </c>
      <c r="B15" s="3" t="s">
        <v>549</v>
      </c>
      <c r="C15" s="39">
        <v>506827</v>
      </c>
      <c r="D15" s="39">
        <v>54324850</v>
      </c>
      <c r="E15" s="39">
        <v>15234937</v>
      </c>
      <c r="F15" s="39">
        <v>0</v>
      </c>
      <c r="G15" s="39">
        <v>0</v>
      </c>
      <c r="H15" s="39">
        <v>41668034</v>
      </c>
      <c r="I15" s="39">
        <v>111734648</v>
      </c>
    </row>
    <row r="16" spans="1:9" ht="12.75">
      <c r="A16" s="41" t="s">
        <v>33</v>
      </c>
      <c r="B16" s="3" t="s">
        <v>550</v>
      </c>
      <c r="C16" s="39">
        <v>424030</v>
      </c>
      <c r="D16" s="39">
        <v>1121730</v>
      </c>
      <c r="E16" s="39">
        <v>4245441</v>
      </c>
      <c r="F16" s="39">
        <v>0</v>
      </c>
      <c r="G16" s="39">
        <v>0</v>
      </c>
      <c r="H16" s="39">
        <v>0</v>
      </c>
      <c r="I16" s="39">
        <v>5791201</v>
      </c>
    </row>
    <row r="17" spans="1:9" ht="25.5">
      <c r="A17" s="7" t="s">
        <v>34</v>
      </c>
      <c r="B17" s="42" t="s">
        <v>551</v>
      </c>
      <c r="C17" s="40">
        <v>5927480</v>
      </c>
      <c r="D17" s="40">
        <v>691800261</v>
      </c>
      <c r="E17" s="40">
        <v>95235151</v>
      </c>
      <c r="F17" s="40">
        <v>0</v>
      </c>
      <c r="G17" s="40">
        <v>0</v>
      </c>
      <c r="H17" s="40">
        <v>181240311</v>
      </c>
      <c r="I17" s="40">
        <v>974203203</v>
      </c>
    </row>
    <row r="18" spans="1:9" ht="12.75">
      <c r="A18" s="7" t="s">
        <v>42</v>
      </c>
      <c r="B18" s="42" t="s">
        <v>552</v>
      </c>
      <c r="C18" s="40">
        <v>5927480</v>
      </c>
      <c r="D18" s="40">
        <v>691800261</v>
      </c>
      <c r="E18" s="40">
        <v>95235151</v>
      </c>
      <c r="F18" s="40">
        <v>0</v>
      </c>
      <c r="G18" s="40">
        <v>0</v>
      </c>
      <c r="H18" s="40">
        <v>181240311</v>
      </c>
      <c r="I18" s="40">
        <v>974203203</v>
      </c>
    </row>
    <row r="19" spans="1:9" ht="12.75">
      <c r="A19" s="7" t="s">
        <v>44</v>
      </c>
      <c r="B19" s="42" t="s">
        <v>553</v>
      </c>
      <c r="C19" s="40">
        <v>1701036</v>
      </c>
      <c r="D19" s="40">
        <v>1663254876</v>
      </c>
      <c r="E19" s="40">
        <v>28290120</v>
      </c>
      <c r="F19" s="40">
        <v>0</v>
      </c>
      <c r="G19" s="40">
        <v>7468800</v>
      </c>
      <c r="H19" s="40">
        <v>1033996548</v>
      </c>
      <c r="I19" s="40">
        <v>2734711380</v>
      </c>
    </row>
    <row r="20" spans="1:9" ht="12.75">
      <c r="A20" s="41" t="s">
        <v>342</v>
      </c>
      <c r="B20" s="3" t="s">
        <v>554</v>
      </c>
      <c r="C20" s="39">
        <v>5399616</v>
      </c>
      <c r="D20" s="39">
        <v>0</v>
      </c>
      <c r="E20" s="39">
        <v>77387094</v>
      </c>
      <c r="F20" s="39">
        <v>0</v>
      </c>
      <c r="G20" s="39">
        <v>0</v>
      </c>
      <c r="H20" s="39">
        <v>1160577</v>
      </c>
      <c r="I20" s="39">
        <v>83947287</v>
      </c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landscape" paperSize="8" scale="61" r:id="rId1"/>
  <headerFooter alignWithMargins="0">
    <oddHeader>&amp;C12. melléklet a  9/2019.(IV.26.) önkormányzati rendelethez -  immateriális javak, tárgyi eszközök koncesszióba, vagyonkezelésbe adott eszközök állományának alakulásáról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60" zoomScalePageLayoutView="0" workbookViewId="0" topLeftCell="A1">
      <selection activeCell="S10" sqref="S10:S11"/>
    </sheetView>
  </sheetViews>
  <sheetFormatPr defaultColWidth="9.00390625" defaultRowHeight="12.75"/>
  <cols>
    <col min="1" max="1" width="27.375" style="0" customWidth="1"/>
    <col min="2" max="2" width="24.125" style="0" customWidth="1"/>
    <col min="3" max="3" width="24.25390625" style="0" customWidth="1"/>
    <col min="4" max="4" width="19.25390625" style="0" customWidth="1"/>
    <col min="5" max="6" width="20.75390625" style="0" customWidth="1"/>
    <col min="7" max="7" width="16.25390625" style="0" customWidth="1"/>
  </cols>
  <sheetData>
    <row r="1" spans="1:11" ht="15.75">
      <c r="A1" s="138" t="s">
        <v>646</v>
      </c>
      <c r="B1" s="138"/>
      <c r="C1" s="138"/>
      <c r="D1" s="138"/>
      <c r="E1" s="138"/>
      <c r="F1" s="138"/>
      <c r="G1" s="10"/>
      <c r="H1" s="10"/>
      <c r="I1" s="10"/>
      <c r="J1" s="10"/>
      <c r="K1" s="11"/>
    </row>
    <row r="2" spans="1:11" ht="15.75">
      <c r="A2" s="137" t="s">
        <v>555</v>
      </c>
      <c r="B2" s="137"/>
      <c r="C2" s="137"/>
      <c r="D2" s="137"/>
      <c r="E2" s="137"/>
      <c r="F2" s="137"/>
      <c r="G2" s="137"/>
      <c r="H2" s="12"/>
      <c r="I2" s="12"/>
      <c r="J2" s="12"/>
      <c r="K2" s="11"/>
    </row>
    <row r="3" spans="1:10" ht="15">
      <c r="A3" s="137"/>
      <c r="B3" s="137"/>
      <c r="C3" s="137"/>
      <c r="D3" s="137"/>
      <c r="E3" s="137"/>
      <c r="F3" s="137"/>
      <c r="G3" s="137"/>
      <c r="H3" s="13"/>
      <c r="I3" s="13"/>
      <c r="J3" s="13"/>
    </row>
    <row r="4" spans="1:10" ht="41.25" customHeight="1">
      <c r="A4" s="141" t="s">
        <v>626</v>
      </c>
      <c r="B4" s="141"/>
      <c r="C4" s="141"/>
      <c r="D4" s="141"/>
      <c r="E4" s="141"/>
      <c r="F4" s="141"/>
      <c r="J4" s="14"/>
    </row>
    <row r="5" spans="1:10" ht="24" customHeight="1">
      <c r="A5" s="139" t="s">
        <v>556</v>
      </c>
      <c r="B5" s="139"/>
      <c r="C5" s="139"/>
      <c r="D5" s="139"/>
      <c r="E5" s="139"/>
      <c r="F5" s="140"/>
      <c r="J5" s="15"/>
    </row>
    <row r="6" spans="3:6" ht="12.75">
      <c r="C6" s="28"/>
      <c r="D6" s="28"/>
      <c r="E6" s="28"/>
      <c r="F6" s="28"/>
    </row>
    <row r="7" spans="1:6" ht="30">
      <c r="A7" s="16" t="s">
        <v>557</v>
      </c>
      <c r="B7" s="32">
        <v>2019</v>
      </c>
      <c r="C7" s="17">
        <v>2020</v>
      </c>
      <c r="D7" s="17">
        <v>2021</v>
      </c>
      <c r="E7" s="17">
        <v>2022</v>
      </c>
      <c r="F7" s="17" t="s">
        <v>250</v>
      </c>
    </row>
    <row r="8" spans="1:9" s="4" customFormat="1" ht="21.75" customHeight="1">
      <c r="A8" s="18" t="s">
        <v>558</v>
      </c>
      <c r="B8" s="33">
        <f>+(1496674/127)*100</f>
        <v>1178483.464566929</v>
      </c>
      <c r="C8" s="19">
        <f>((+C28+C29+C30+C31+C32+C33+C34+C35+C36+C37+C38+C39)/127)*100</f>
        <v>545413.3858267716</v>
      </c>
      <c r="D8" s="19">
        <f>((+C40+C41++C42+C43+C44+C45+C46+C47+C48+C49+C50+C51)/127)*100</f>
        <v>572774.0157480316</v>
      </c>
      <c r="E8" s="19">
        <f>((C52)/127)*100</f>
        <v>49000.7874015748</v>
      </c>
      <c r="F8" s="20">
        <f>E8+D8+C8+B8</f>
        <v>2345671.653543307</v>
      </c>
      <c r="G8"/>
      <c r="H8"/>
      <c r="I8"/>
    </row>
    <row r="9" spans="1:9" s="4" customFormat="1" ht="21.75" customHeight="1">
      <c r="A9" s="18" t="s">
        <v>559</v>
      </c>
      <c r="B9" s="33">
        <f>+B8*0.27</f>
        <v>318190.53543307085</v>
      </c>
      <c r="C9" s="19">
        <f>+C8*0.27</f>
        <v>147261.61417322836</v>
      </c>
      <c r="D9" s="19">
        <f>+D8*0.27</f>
        <v>154648.98425196853</v>
      </c>
      <c r="E9" s="19">
        <f>+E8*0.27</f>
        <v>13230.212598425198</v>
      </c>
      <c r="F9" s="20">
        <f>E9+D9+C9+B9</f>
        <v>633331.3464566929</v>
      </c>
      <c r="G9"/>
      <c r="H9"/>
      <c r="I9"/>
    </row>
    <row r="10" spans="1:9" s="4" customFormat="1" ht="21.75" customHeight="1">
      <c r="A10" s="18" t="s">
        <v>560</v>
      </c>
      <c r="B10" s="33">
        <f>+D17+D18+D19+D20+D21+D22+D23+D24+D25+D26+D27</f>
        <v>84404</v>
      </c>
      <c r="C10" s="19">
        <f>+D28+D29+D30+D31+D32+D33+D34+D35+D36+D37+D38+D39</f>
        <v>57192</v>
      </c>
      <c r="D10" s="19">
        <f>+D40+D41+D42+D43+D44+D45+D46+D47+D48+D49+D50+D51</f>
        <v>22443</v>
      </c>
      <c r="E10" s="19">
        <f>+D52</f>
        <v>258</v>
      </c>
      <c r="F10" s="20">
        <f>E10+D10+C10+B10</f>
        <v>164297</v>
      </c>
      <c r="G10"/>
      <c r="H10"/>
      <c r="I10"/>
    </row>
    <row r="11" spans="1:9" s="4" customFormat="1" ht="21.75" customHeight="1">
      <c r="A11" s="18" t="s">
        <v>561</v>
      </c>
      <c r="B11" s="33">
        <f>+B8+B9+B10</f>
        <v>1581078</v>
      </c>
      <c r="C11" s="19">
        <f>+C8+C9+C10</f>
        <v>749867</v>
      </c>
      <c r="D11" s="19">
        <f>+D8+D9+D10</f>
        <v>749866.0000000001</v>
      </c>
      <c r="E11" s="19">
        <f>+E8+E9+E10</f>
        <v>62489</v>
      </c>
      <c r="F11" s="20">
        <f>E11+D11+C11+B11</f>
        <v>3143300</v>
      </c>
      <c r="G11"/>
      <c r="H11"/>
      <c r="I11"/>
    </row>
    <row r="12" ht="12.75">
      <c r="F12">
        <f>+F11-E53</f>
        <v>0</v>
      </c>
    </row>
    <row r="13" spans="7:8" ht="12.75">
      <c r="G13" s="47"/>
      <c r="H13" s="47"/>
    </row>
    <row r="14" spans="1:8" ht="22.5" customHeight="1">
      <c r="A14" s="142" t="s">
        <v>562</v>
      </c>
      <c r="B14" s="142"/>
      <c r="C14" s="142"/>
      <c r="D14" s="142"/>
      <c r="E14" s="142"/>
      <c r="F14" s="142"/>
      <c r="G14" s="46"/>
      <c r="H14" s="47"/>
    </row>
    <row r="15" spans="2:8" ht="27.75" customHeight="1">
      <c r="B15" s="32" t="s">
        <v>563</v>
      </c>
      <c r="C15" s="17" t="s">
        <v>564</v>
      </c>
      <c r="D15" s="17" t="s">
        <v>565</v>
      </c>
      <c r="E15" s="17" t="s">
        <v>566</v>
      </c>
      <c r="F15" s="23"/>
      <c r="G15" s="47"/>
      <c r="H15" s="47"/>
    </row>
    <row r="16" spans="2:8" ht="27.75" customHeight="1">
      <c r="B16" s="34" t="s">
        <v>567</v>
      </c>
      <c r="C16" s="19">
        <v>893700</v>
      </c>
      <c r="D16" s="17">
        <v>0</v>
      </c>
      <c r="E16" s="19">
        <f>+C16+D16</f>
        <v>893700</v>
      </c>
      <c r="F16" s="24"/>
      <c r="G16" s="47"/>
      <c r="H16" s="47"/>
    </row>
    <row r="17" spans="2:8" ht="12.75">
      <c r="B17" s="35">
        <v>43511</v>
      </c>
      <c r="C17" s="21">
        <v>50780</v>
      </c>
      <c r="D17" s="21">
        <v>11709</v>
      </c>
      <c r="E17" s="21">
        <f>+C17+D17</f>
        <v>62489</v>
      </c>
      <c r="F17" s="25"/>
      <c r="G17" s="47"/>
      <c r="H17" s="47"/>
    </row>
    <row r="18" spans="2:8" ht="12.75">
      <c r="B18" s="35">
        <v>43542</v>
      </c>
      <c r="C18" s="21">
        <v>54057</v>
      </c>
      <c r="D18" s="21">
        <v>8432</v>
      </c>
      <c r="E18" s="21">
        <f aca="true" t="shared" si="0" ref="E18:E52">+C18+D18</f>
        <v>62489</v>
      </c>
      <c r="F18" s="25"/>
      <c r="G18" s="47"/>
      <c r="H18" s="47"/>
    </row>
    <row r="19" spans="2:8" ht="12.75">
      <c r="B19" s="35">
        <v>43570</v>
      </c>
      <c r="C19" s="21">
        <v>54281</v>
      </c>
      <c r="D19" s="21">
        <v>8208</v>
      </c>
      <c r="E19" s="21">
        <f t="shared" si="0"/>
        <v>62489</v>
      </c>
      <c r="F19" s="25"/>
      <c r="G19" s="47"/>
      <c r="H19" s="47"/>
    </row>
    <row r="20" spans="2:8" ht="12.75">
      <c r="B20" s="35">
        <v>43600</v>
      </c>
      <c r="C20" s="21">
        <v>54506</v>
      </c>
      <c r="D20" s="21">
        <v>7983</v>
      </c>
      <c r="E20" s="21">
        <f t="shared" si="0"/>
        <v>62489</v>
      </c>
      <c r="F20" s="25"/>
      <c r="G20" s="47"/>
      <c r="H20" s="47"/>
    </row>
    <row r="21" spans="2:8" ht="12.75">
      <c r="B21" s="35">
        <v>43633</v>
      </c>
      <c r="C21" s="21">
        <v>55483</v>
      </c>
      <c r="D21" s="21">
        <v>7006</v>
      </c>
      <c r="E21" s="21">
        <f t="shared" si="0"/>
        <v>62489</v>
      </c>
      <c r="F21" s="25"/>
      <c r="G21" s="47"/>
      <c r="H21" s="47"/>
    </row>
    <row r="22" spans="2:8" ht="12.75">
      <c r="B22" s="35">
        <v>43661</v>
      </c>
      <c r="C22" s="21">
        <v>55205</v>
      </c>
      <c r="D22" s="21">
        <v>7284</v>
      </c>
      <c r="E22" s="21">
        <f t="shared" si="0"/>
        <v>62489</v>
      </c>
      <c r="F22" s="25"/>
      <c r="G22" s="47"/>
      <c r="H22" s="47"/>
    </row>
    <row r="23" spans="2:8" ht="12.75">
      <c r="B23" s="35">
        <v>43692</v>
      </c>
      <c r="C23" s="21">
        <v>54720</v>
      </c>
      <c r="D23" s="21">
        <v>7769</v>
      </c>
      <c r="E23" s="21">
        <f t="shared" si="0"/>
        <v>62489</v>
      </c>
      <c r="F23" s="25"/>
      <c r="G23" s="47"/>
      <c r="H23" s="47"/>
    </row>
    <row r="24" spans="2:8" ht="12.75">
      <c r="B24" s="35">
        <v>43724</v>
      </c>
      <c r="C24" s="21">
        <v>56102</v>
      </c>
      <c r="D24" s="21">
        <v>6387</v>
      </c>
      <c r="E24" s="21">
        <f t="shared" si="0"/>
        <v>62489</v>
      </c>
      <c r="F24" s="25"/>
      <c r="G24" s="47"/>
      <c r="H24" s="47"/>
    </row>
    <row r="25" spans="2:8" ht="12.75">
      <c r="B25" s="35">
        <v>43753</v>
      </c>
      <c r="C25" s="21">
        <v>55650</v>
      </c>
      <c r="D25" s="21">
        <v>6839</v>
      </c>
      <c r="E25" s="21">
        <f t="shared" si="0"/>
        <v>62489</v>
      </c>
      <c r="F25" s="25"/>
      <c r="G25" s="47"/>
      <c r="H25" s="47"/>
    </row>
    <row r="26" spans="2:8" ht="12.75">
      <c r="B26" s="35">
        <v>43784</v>
      </c>
      <c r="C26" s="21">
        <v>55667</v>
      </c>
      <c r="D26" s="21">
        <v>6821</v>
      </c>
      <c r="E26" s="21">
        <f t="shared" si="0"/>
        <v>62488</v>
      </c>
      <c r="F26" s="25"/>
      <c r="G26" s="47"/>
      <c r="H26" s="47"/>
    </row>
    <row r="27" spans="2:8" ht="12.75">
      <c r="B27" s="35">
        <v>43815</v>
      </c>
      <c r="C27" s="21">
        <v>56523</v>
      </c>
      <c r="D27" s="21">
        <v>5966</v>
      </c>
      <c r="E27" s="21">
        <f t="shared" si="0"/>
        <v>62489</v>
      </c>
      <c r="F27" s="25"/>
      <c r="G27" s="47"/>
      <c r="H27" s="47"/>
    </row>
    <row r="28" spans="2:8" ht="12.75">
      <c r="B28" s="35">
        <v>43845</v>
      </c>
      <c r="C28" s="21">
        <v>56346</v>
      </c>
      <c r="D28" s="21">
        <v>6143</v>
      </c>
      <c r="E28" s="21">
        <f t="shared" si="0"/>
        <v>62489</v>
      </c>
      <c r="F28" s="25"/>
      <c r="G28" s="47"/>
      <c r="H28" s="47"/>
    </row>
    <row r="29" spans="2:8" ht="12.75">
      <c r="B29" s="35">
        <v>43878</v>
      </c>
      <c r="C29" s="21">
        <v>56579</v>
      </c>
      <c r="D29" s="21">
        <v>5910</v>
      </c>
      <c r="E29" s="21">
        <f t="shared" si="0"/>
        <v>62489</v>
      </c>
      <c r="F29" s="25"/>
      <c r="G29" s="47"/>
      <c r="H29" s="47"/>
    </row>
    <row r="30" spans="2:8" ht="12.75">
      <c r="B30" s="35">
        <v>43906</v>
      </c>
      <c r="C30" s="21">
        <v>56997</v>
      </c>
      <c r="D30" s="21">
        <v>5492</v>
      </c>
      <c r="E30" s="21">
        <f t="shared" si="0"/>
        <v>62489</v>
      </c>
      <c r="F30" s="25"/>
      <c r="G30" s="47"/>
      <c r="H30" s="47"/>
    </row>
    <row r="31" spans="2:8" ht="12.75">
      <c r="B31" s="35">
        <v>43936</v>
      </c>
      <c r="C31" s="21">
        <v>56699</v>
      </c>
      <c r="D31" s="21">
        <v>5790</v>
      </c>
      <c r="E31" s="21">
        <f t="shared" si="0"/>
        <v>62489</v>
      </c>
      <c r="F31" s="25"/>
      <c r="G31" s="47"/>
      <c r="H31" s="47"/>
    </row>
    <row r="32" spans="2:8" ht="12.75">
      <c r="B32" s="35">
        <v>43966</v>
      </c>
      <c r="C32" s="21">
        <v>57788</v>
      </c>
      <c r="D32" s="21">
        <v>4701</v>
      </c>
      <c r="E32" s="21">
        <f t="shared" si="0"/>
        <v>62489</v>
      </c>
      <c r="F32" s="25"/>
      <c r="G32" s="47"/>
      <c r="H32" s="47"/>
    </row>
    <row r="33" spans="2:8" ht="12.75">
      <c r="B33" s="35">
        <v>43997</v>
      </c>
      <c r="C33" s="21">
        <v>57684</v>
      </c>
      <c r="D33" s="21">
        <v>4805</v>
      </c>
      <c r="E33" s="21">
        <f t="shared" si="0"/>
        <v>62489</v>
      </c>
      <c r="F33" s="25"/>
      <c r="G33" s="47"/>
      <c r="H33" s="47"/>
    </row>
    <row r="34" spans="2:8" ht="12.75">
      <c r="B34" s="35">
        <v>44027</v>
      </c>
      <c r="C34" s="21">
        <v>57916</v>
      </c>
      <c r="D34" s="21">
        <v>4573</v>
      </c>
      <c r="E34" s="21">
        <f t="shared" si="0"/>
        <v>62489</v>
      </c>
      <c r="F34" s="25"/>
      <c r="G34" s="47"/>
      <c r="H34" s="47"/>
    </row>
    <row r="35" spans="2:8" ht="12.75">
      <c r="B35" s="35">
        <v>44060</v>
      </c>
      <c r="C35" s="21">
        <v>58003</v>
      </c>
      <c r="D35" s="21">
        <v>4486</v>
      </c>
      <c r="E35" s="21">
        <f t="shared" si="0"/>
        <v>62489</v>
      </c>
      <c r="F35" s="25"/>
      <c r="G35" s="47"/>
      <c r="H35" s="47"/>
    </row>
    <row r="36" spans="2:8" ht="12.75">
      <c r="B36" s="35">
        <v>44089</v>
      </c>
      <c r="C36" s="21">
        <v>58381</v>
      </c>
      <c r="D36" s="21">
        <v>4108</v>
      </c>
      <c r="E36" s="21">
        <f t="shared" si="0"/>
        <v>62489</v>
      </c>
      <c r="F36" s="25"/>
      <c r="G36" s="47"/>
      <c r="H36" s="47"/>
    </row>
    <row r="37" spans="2:8" ht="12.75">
      <c r="B37" s="35">
        <v>44119</v>
      </c>
      <c r="C37" s="21">
        <v>58227</v>
      </c>
      <c r="D37" s="21">
        <v>4261</v>
      </c>
      <c r="E37" s="21">
        <f t="shared" si="0"/>
        <v>62488</v>
      </c>
      <c r="F37" s="25"/>
      <c r="G37" s="47"/>
      <c r="H37" s="47"/>
    </row>
    <row r="38" spans="2:8" ht="12.75">
      <c r="B38" s="35">
        <v>44151</v>
      </c>
      <c r="C38" s="21">
        <v>58970</v>
      </c>
      <c r="D38" s="21">
        <v>3519</v>
      </c>
      <c r="E38" s="21">
        <f t="shared" si="0"/>
        <v>62489</v>
      </c>
      <c r="F38" s="25"/>
      <c r="G38" s="47"/>
      <c r="H38" s="47"/>
    </row>
    <row r="39" spans="2:8" ht="12.75">
      <c r="B39" s="35">
        <v>44180</v>
      </c>
      <c r="C39" s="21">
        <v>59085</v>
      </c>
      <c r="D39" s="21">
        <v>3404</v>
      </c>
      <c r="E39" s="21">
        <f t="shared" si="0"/>
        <v>62489</v>
      </c>
      <c r="F39" s="25"/>
      <c r="G39" s="47"/>
      <c r="H39" s="47"/>
    </row>
    <row r="40" spans="2:8" ht="12.75">
      <c r="B40" s="35">
        <v>44211</v>
      </c>
      <c r="C40" s="21">
        <v>59111</v>
      </c>
      <c r="D40" s="21">
        <v>3378</v>
      </c>
      <c r="E40" s="21">
        <f t="shared" si="0"/>
        <v>62489</v>
      </c>
      <c r="F40" s="25"/>
      <c r="G40" s="47"/>
      <c r="H40" s="47"/>
    </row>
    <row r="41" spans="2:8" ht="12.75">
      <c r="B41" s="35">
        <v>44242</v>
      </c>
      <c r="C41" s="21">
        <v>59657</v>
      </c>
      <c r="D41" s="21">
        <v>2832</v>
      </c>
      <c r="E41" s="21">
        <f t="shared" si="0"/>
        <v>62489</v>
      </c>
      <c r="F41" s="25"/>
      <c r="G41" s="47"/>
      <c r="H41" s="47"/>
    </row>
    <row r="42" spans="2:8" ht="12.75">
      <c r="B42" s="35">
        <v>44271</v>
      </c>
      <c r="C42" s="21">
        <v>59708</v>
      </c>
      <c r="D42" s="21">
        <v>2780</v>
      </c>
      <c r="E42" s="21">
        <f t="shared" si="0"/>
        <v>62488</v>
      </c>
      <c r="F42" s="25"/>
      <c r="G42" s="47"/>
      <c r="H42" s="47"/>
    </row>
    <row r="43" spans="2:8" ht="12.75">
      <c r="B43" s="35">
        <v>44301</v>
      </c>
      <c r="C43" s="21">
        <v>59956</v>
      </c>
      <c r="D43" s="21">
        <v>2533</v>
      </c>
      <c r="E43" s="21">
        <f t="shared" si="0"/>
        <v>62489</v>
      </c>
      <c r="F43" s="25"/>
      <c r="G43" s="47"/>
      <c r="H43" s="47"/>
    </row>
    <row r="44" spans="2:8" ht="12.75">
      <c r="B44" s="35">
        <v>44333</v>
      </c>
      <c r="C44" s="21">
        <v>60352</v>
      </c>
      <c r="D44" s="21">
        <v>2137</v>
      </c>
      <c r="E44" s="21">
        <f t="shared" si="0"/>
        <v>62489</v>
      </c>
      <c r="F44" s="25"/>
      <c r="G44" s="47"/>
      <c r="H44" s="47"/>
    </row>
    <row r="45" spans="2:8" ht="12.75">
      <c r="B45" s="35">
        <v>44362</v>
      </c>
      <c r="C45" s="21">
        <v>60520</v>
      </c>
      <c r="D45" s="21">
        <v>1969</v>
      </c>
      <c r="E45" s="21">
        <f t="shared" si="0"/>
        <v>62489</v>
      </c>
      <c r="F45" s="25"/>
      <c r="G45" s="47"/>
      <c r="H45" s="47"/>
    </row>
    <row r="46" spans="2:8" ht="12.75">
      <c r="B46" s="35">
        <v>44392</v>
      </c>
      <c r="C46" s="21">
        <v>60648</v>
      </c>
      <c r="D46" s="21">
        <v>1841</v>
      </c>
      <c r="E46" s="21">
        <f t="shared" si="0"/>
        <v>62489</v>
      </c>
      <c r="F46" s="25"/>
      <c r="G46" s="47"/>
      <c r="H46" s="47"/>
    </row>
    <row r="47" spans="2:8" ht="12.75">
      <c r="B47" s="35">
        <v>44424</v>
      </c>
      <c r="C47" s="21">
        <v>61056</v>
      </c>
      <c r="D47" s="21">
        <v>1433</v>
      </c>
      <c r="E47" s="21">
        <f t="shared" si="0"/>
        <v>62489</v>
      </c>
      <c r="F47" s="25"/>
      <c r="G47" s="47"/>
      <c r="H47" s="47"/>
    </row>
    <row r="48" spans="2:8" ht="12.75">
      <c r="B48" s="35">
        <v>44454</v>
      </c>
      <c r="C48" s="21">
        <v>61251</v>
      </c>
      <c r="D48" s="21">
        <v>1238</v>
      </c>
      <c r="E48" s="21">
        <f t="shared" si="0"/>
        <v>62489</v>
      </c>
      <c r="F48" s="25"/>
      <c r="G48" s="47"/>
      <c r="H48" s="47"/>
    </row>
    <row r="49" spans="2:8" ht="12.75">
      <c r="B49" s="35">
        <v>44484</v>
      </c>
      <c r="C49" s="21">
        <v>61430</v>
      </c>
      <c r="D49" s="21">
        <v>1058</v>
      </c>
      <c r="E49" s="21">
        <f t="shared" si="0"/>
        <v>62488</v>
      </c>
      <c r="F49" s="25"/>
      <c r="G49" s="47"/>
      <c r="H49" s="47"/>
    </row>
    <row r="50" spans="2:8" ht="12.75">
      <c r="B50" s="35">
        <v>44515</v>
      </c>
      <c r="C50" s="21">
        <v>61743</v>
      </c>
      <c r="D50" s="21">
        <v>746</v>
      </c>
      <c r="E50" s="21">
        <f t="shared" si="0"/>
        <v>62489</v>
      </c>
      <c r="F50" s="25"/>
      <c r="G50" s="47"/>
      <c r="H50" s="47"/>
    </row>
    <row r="51" spans="2:8" ht="12.75">
      <c r="B51" s="35">
        <v>44545</v>
      </c>
      <c r="C51" s="21">
        <v>61991</v>
      </c>
      <c r="D51" s="21">
        <v>498</v>
      </c>
      <c r="E51" s="21">
        <f t="shared" si="0"/>
        <v>62489</v>
      </c>
      <c r="F51" s="25"/>
      <c r="G51" s="47"/>
      <c r="H51" s="47"/>
    </row>
    <row r="52" spans="2:8" ht="12.75">
      <c r="B52" s="35">
        <v>44576</v>
      </c>
      <c r="C52" s="21">
        <v>62231</v>
      </c>
      <c r="D52" s="21">
        <v>258</v>
      </c>
      <c r="E52" s="21">
        <f t="shared" si="0"/>
        <v>62489</v>
      </c>
      <c r="F52" s="25"/>
      <c r="G52" s="47"/>
      <c r="H52" s="47"/>
    </row>
    <row r="53" spans="2:8" ht="30.75" customHeight="1">
      <c r="B53" s="36" t="s">
        <v>568</v>
      </c>
      <c r="C53" s="22">
        <f>SUM(C16:C52)</f>
        <v>2979003</v>
      </c>
      <c r="D53" s="22">
        <f>SUM(D16:D52)</f>
        <v>164297</v>
      </c>
      <c r="E53" s="22">
        <f>SUM(E16:E52)</f>
        <v>3143300</v>
      </c>
      <c r="F53" s="26"/>
      <c r="G53" s="47"/>
      <c r="H53" s="47"/>
    </row>
    <row r="54" ht="12.75">
      <c r="F54" s="47"/>
    </row>
  </sheetData>
  <sheetProtection/>
  <mergeCells count="5">
    <mergeCell ref="A2:G3"/>
    <mergeCell ref="A1:F1"/>
    <mergeCell ref="A5:F5"/>
    <mergeCell ref="A4:F4"/>
    <mergeCell ref="A14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view="pageBreakPreview" zoomScale="60" zoomScalePageLayoutView="0" workbookViewId="0" topLeftCell="A1">
      <selection activeCell="F7" sqref="F7"/>
    </sheetView>
  </sheetViews>
  <sheetFormatPr defaultColWidth="8.875" defaultRowHeight="12.75"/>
  <cols>
    <col min="1" max="1" width="8.875" style="50" customWidth="1"/>
    <col min="2" max="2" width="77.875" style="49" customWidth="1"/>
    <col min="3" max="3" width="25.625" style="54" customWidth="1"/>
    <col min="4" max="4" width="21.625" style="52" customWidth="1"/>
    <col min="5" max="5" width="21.625" style="49" customWidth="1"/>
    <col min="6" max="6" width="21.875" style="49" customWidth="1"/>
    <col min="7" max="7" width="10.125" style="49" bestFit="1" customWidth="1"/>
    <col min="8" max="8" width="8.875" style="49" customWidth="1"/>
    <col min="9" max="16384" width="8.875" style="50" customWidth="1"/>
  </cols>
  <sheetData>
    <row r="1" spans="1:6" ht="15.75">
      <c r="A1" s="138" t="s">
        <v>647</v>
      </c>
      <c r="B1" s="138"/>
      <c r="C1" s="138"/>
      <c r="D1" s="138"/>
      <c r="E1" s="10"/>
      <c r="F1" s="48"/>
    </row>
    <row r="2" ht="15.75">
      <c r="C2" s="51"/>
    </row>
    <row r="3" spans="1:4" ht="42" customHeight="1">
      <c r="A3" s="49"/>
      <c r="C3" s="49"/>
      <c r="D3" s="49"/>
    </row>
    <row r="4" spans="1:4" ht="24.75" customHeight="1">
      <c r="A4" s="143" t="s">
        <v>555</v>
      </c>
      <c r="B4" s="143"/>
      <c r="C4" s="143"/>
      <c r="D4" s="143"/>
    </row>
    <row r="5" spans="1:5" ht="39" customHeight="1">
      <c r="A5" s="143" t="s">
        <v>585</v>
      </c>
      <c r="B5" s="143"/>
      <c r="C5" s="143"/>
      <c r="D5" s="143"/>
      <c r="E5" s="53"/>
    </row>
    <row r="6" spans="1:4" ht="17.25" customHeight="1">
      <c r="A6" s="57"/>
      <c r="B6" s="58"/>
      <c r="C6" s="59"/>
      <c r="D6" s="60"/>
    </row>
    <row r="7" spans="1:4" ht="17.25" customHeight="1">
      <c r="A7" s="57"/>
      <c r="B7" s="61"/>
      <c r="D7" s="62" t="s">
        <v>581</v>
      </c>
    </row>
    <row r="8" spans="1:4" ht="43.5" customHeight="1">
      <c r="A8" s="57"/>
      <c r="B8" s="63" t="s">
        <v>586</v>
      </c>
      <c r="C8" s="86" t="s">
        <v>605</v>
      </c>
      <c r="D8" s="86" t="s">
        <v>14</v>
      </c>
    </row>
    <row r="9" spans="1:4" ht="17.25" customHeight="1">
      <c r="A9" s="65"/>
      <c r="B9" s="66" t="s">
        <v>587</v>
      </c>
      <c r="C9" s="67">
        <v>14000000</v>
      </c>
      <c r="D9" s="67">
        <v>14000000</v>
      </c>
    </row>
    <row r="10" spans="1:4" ht="28.5" customHeight="1">
      <c r="A10" s="57"/>
      <c r="B10" s="68" t="s">
        <v>588</v>
      </c>
      <c r="C10" s="69">
        <v>14000000</v>
      </c>
      <c r="D10" s="69">
        <v>14000000</v>
      </c>
    </row>
    <row r="11" spans="1:4" ht="17.25" customHeight="1">
      <c r="A11" s="57"/>
      <c r="B11" s="70"/>
      <c r="C11" s="71"/>
      <c r="D11" s="71"/>
    </row>
    <row r="12" spans="1:4" ht="17.25" customHeight="1">
      <c r="A12" s="57"/>
      <c r="B12" s="70" t="s">
        <v>589</v>
      </c>
      <c r="C12" s="72">
        <v>5200000</v>
      </c>
      <c r="D12" s="72">
        <v>4315820</v>
      </c>
    </row>
    <row r="13" spans="1:4" ht="30.75" customHeight="1">
      <c r="A13" s="57"/>
      <c r="B13" s="68" t="s">
        <v>590</v>
      </c>
      <c r="C13" s="69">
        <f>SUM(C12)</f>
        <v>5200000</v>
      </c>
      <c r="D13" s="69">
        <f>SUM(D12)</f>
        <v>4315820</v>
      </c>
    </row>
    <row r="14" spans="1:4" ht="17.25" customHeight="1">
      <c r="A14" s="57"/>
      <c r="B14" s="73"/>
      <c r="C14" s="74"/>
      <c r="D14" s="74"/>
    </row>
    <row r="15" spans="1:4" ht="45" customHeight="1">
      <c r="A15" s="57"/>
      <c r="B15" s="63" t="s">
        <v>591</v>
      </c>
      <c r="C15" s="64">
        <v>0</v>
      </c>
      <c r="D15" s="64">
        <v>0</v>
      </c>
    </row>
    <row r="16" spans="1:4" ht="17.25" customHeight="1">
      <c r="A16" s="57"/>
      <c r="B16" s="70" t="s">
        <v>592</v>
      </c>
      <c r="C16" s="75"/>
      <c r="D16" s="75"/>
    </row>
    <row r="17" spans="1:4" ht="17.25" customHeight="1">
      <c r="A17" s="57"/>
      <c r="B17" s="70"/>
      <c r="C17" s="71"/>
      <c r="D17" s="71"/>
    </row>
    <row r="18" spans="1:4" ht="39" customHeight="1">
      <c r="A18" s="76"/>
      <c r="B18" s="63" t="s">
        <v>593</v>
      </c>
      <c r="C18" s="77"/>
      <c r="D18" s="77"/>
    </row>
    <row r="19" spans="1:4" ht="17.25" customHeight="1">
      <c r="A19" s="57"/>
      <c r="B19" s="73" t="s">
        <v>594</v>
      </c>
      <c r="C19" s="72">
        <v>7700000</v>
      </c>
      <c r="D19" s="72">
        <v>7700000</v>
      </c>
    </row>
    <row r="20" spans="1:4" ht="17.25" customHeight="1">
      <c r="A20" s="57"/>
      <c r="B20" s="70" t="s">
        <v>595</v>
      </c>
      <c r="C20" s="72">
        <v>0</v>
      </c>
      <c r="D20" s="72">
        <v>0</v>
      </c>
    </row>
    <row r="21" spans="1:4" ht="20.25" customHeight="1">
      <c r="A21" s="76"/>
      <c r="B21" s="68" t="s">
        <v>588</v>
      </c>
      <c r="C21" s="69">
        <f>+C19</f>
        <v>7700000</v>
      </c>
      <c r="D21" s="69">
        <f>+D19</f>
        <v>7700000</v>
      </c>
    </row>
    <row r="22" spans="1:4" ht="20.25" customHeight="1">
      <c r="A22" s="57"/>
      <c r="B22" s="70"/>
      <c r="C22" s="78"/>
      <c r="D22" s="78"/>
    </row>
    <row r="23" spans="1:4" ht="20.25" customHeight="1">
      <c r="A23" s="57"/>
      <c r="B23" s="68" t="s">
        <v>596</v>
      </c>
      <c r="C23" s="79"/>
      <c r="D23" s="79"/>
    </row>
    <row r="24" spans="1:4" ht="20.25" customHeight="1">
      <c r="A24" s="57"/>
      <c r="B24" s="70" t="s">
        <v>597</v>
      </c>
      <c r="C24" s="72">
        <v>0</v>
      </c>
      <c r="D24" s="72">
        <v>0</v>
      </c>
    </row>
    <row r="25" spans="1:4" ht="20.25" customHeight="1">
      <c r="A25" s="57"/>
      <c r="B25" s="70" t="s">
        <v>598</v>
      </c>
      <c r="C25" s="72">
        <v>0</v>
      </c>
      <c r="D25" s="72">
        <v>0</v>
      </c>
    </row>
    <row r="26" spans="1:4" ht="20.25" customHeight="1">
      <c r="A26" s="80"/>
      <c r="B26" s="68" t="s">
        <v>588</v>
      </c>
      <c r="C26" s="69">
        <v>6000000</v>
      </c>
      <c r="D26" s="69">
        <v>6000000</v>
      </c>
    </row>
    <row r="27" spans="1:4" ht="20.25" customHeight="1">
      <c r="A27" s="57"/>
      <c r="B27" s="68" t="s">
        <v>590</v>
      </c>
      <c r="C27" s="69">
        <v>0</v>
      </c>
      <c r="D27" s="69">
        <v>0</v>
      </c>
    </row>
    <row r="28" spans="1:4" ht="20.25" customHeight="1">
      <c r="A28" s="57"/>
      <c r="B28" s="70"/>
      <c r="C28" s="78"/>
      <c r="D28" s="78"/>
    </row>
    <row r="29" spans="1:4" ht="45.75" customHeight="1">
      <c r="A29" s="57"/>
      <c r="B29" s="63" t="s">
        <v>599</v>
      </c>
      <c r="C29" s="81"/>
      <c r="D29" s="81"/>
    </row>
    <row r="30" spans="1:4" ht="20.25" customHeight="1">
      <c r="A30" s="57"/>
      <c r="B30" s="70" t="s">
        <v>600</v>
      </c>
      <c r="C30" s="82">
        <v>0</v>
      </c>
      <c r="D30" s="82">
        <v>0</v>
      </c>
    </row>
    <row r="31" spans="1:4" ht="20.25" customHeight="1">
      <c r="A31" s="57"/>
      <c r="B31" s="70" t="s">
        <v>601</v>
      </c>
      <c r="C31" s="82">
        <v>0</v>
      </c>
      <c r="D31" s="82">
        <v>0</v>
      </c>
    </row>
    <row r="32" spans="1:4" ht="27.75" customHeight="1">
      <c r="A32" s="57"/>
      <c r="B32" s="68" t="s">
        <v>590</v>
      </c>
      <c r="C32" s="64">
        <v>0</v>
      </c>
      <c r="D32" s="64">
        <v>0</v>
      </c>
    </row>
    <row r="33" spans="1:4" ht="30" customHeight="1">
      <c r="A33" s="57"/>
      <c r="B33" s="70"/>
      <c r="C33" s="72"/>
      <c r="D33" s="72"/>
    </row>
    <row r="34" spans="1:4" ht="25.5" customHeight="1">
      <c r="A34" s="57"/>
      <c r="B34" s="68" t="s">
        <v>602</v>
      </c>
      <c r="C34" s="83"/>
      <c r="D34" s="83"/>
    </row>
    <row r="35" spans="1:4" ht="24.75" customHeight="1">
      <c r="A35" s="57"/>
      <c r="B35" s="70" t="s">
        <v>603</v>
      </c>
      <c r="C35" s="82">
        <v>0</v>
      </c>
      <c r="D35" s="82">
        <v>0</v>
      </c>
    </row>
    <row r="36" spans="1:4" ht="18" customHeight="1">
      <c r="A36" s="57"/>
      <c r="B36" s="70" t="s">
        <v>595</v>
      </c>
      <c r="C36" s="82">
        <v>0</v>
      </c>
      <c r="D36" s="82">
        <v>0</v>
      </c>
    </row>
    <row r="37" spans="1:4" ht="18" customHeight="1">
      <c r="A37" s="80"/>
      <c r="B37" s="68" t="s">
        <v>588</v>
      </c>
      <c r="C37" s="81">
        <v>0</v>
      </c>
      <c r="D37" s="81">
        <v>0</v>
      </c>
    </row>
    <row r="38" spans="1:4" ht="18" customHeight="1">
      <c r="A38" s="57"/>
      <c r="B38" s="63" t="s">
        <v>590</v>
      </c>
      <c r="C38" s="81">
        <v>0</v>
      </c>
      <c r="D38" s="81">
        <v>0</v>
      </c>
    </row>
    <row r="39" spans="1:4" ht="15.75">
      <c r="A39" s="57"/>
      <c r="B39" s="84"/>
      <c r="C39" s="78"/>
      <c r="D39" s="78"/>
    </row>
    <row r="40" spans="1:4" ht="28.5" customHeight="1">
      <c r="A40" s="76"/>
      <c r="B40" s="63" t="s">
        <v>604</v>
      </c>
      <c r="C40" s="85">
        <f>SUM(C13,C27,C32,C38)</f>
        <v>5200000</v>
      </c>
      <c r="D40" s="85">
        <f>SUM(D13,D27,D32,D38)</f>
        <v>4315820</v>
      </c>
    </row>
    <row r="41" spans="1:4" ht="15.75">
      <c r="A41" s="57"/>
      <c r="B41" s="61"/>
      <c r="C41" s="62"/>
      <c r="D41" s="60"/>
    </row>
    <row r="42" spans="1:4" ht="15.75">
      <c r="A42" s="57"/>
      <c r="B42" s="61"/>
      <c r="C42" s="62"/>
      <c r="D42" s="60"/>
    </row>
    <row r="43" spans="1:4" ht="15.75">
      <c r="A43" s="57"/>
      <c r="B43" s="61"/>
      <c r="C43" s="62"/>
      <c r="D43" s="60"/>
    </row>
    <row r="44" spans="1:4" ht="15.75">
      <c r="A44" s="57"/>
      <c r="B44" s="61"/>
      <c r="C44" s="62"/>
      <c r="D44" s="60"/>
    </row>
    <row r="59" ht="15">
      <c r="E59" s="55"/>
    </row>
    <row r="61" ht="15">
      <c r="E61" s="55"/>
    </row>
    <row r="70" ht="15">
      <c r="Q70" s="50">
        <f>+O68+M68+K68+I68+G68+E68</f>
        <v>0</v>
      </c>
    </row>
    <row r="74" ht="15">
      <c r="P74" s="56">
        <f>+Q68-'[1]5.sz.mell.'!Y61</f>
        <v>-1250790533</v>
      </c>
    </row>
  </sheetData>
  <sheetProtection/>
  <mergeCells count="3">
    <mergeCell ref="A4:D4"/>
    <mergeCell ref="A5:D5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60" zoomScalePageLayoutView="0" workbookViewId="0" topLeftCell="A1">
      <selection activeCell="K24" sqref="K24"/>
    </sheetView>
  </sheetViews>
  <sheetFormatPr defaultColWidth="9.00390625" defaultRowHeight="12.75"/>
  <cols>
    <col min="1" max="1" width="36.00390625" style="0" customWidth="1"/>
    <col min="2" max="2" width="17.25390625" style="0" bestFit="1" customWidth="1"/>
    <col min="3" max="3" width="17.25390625" style="0" customWidth="1"/>
    <col min="4" max="4" width="17.25390625" style="0" bestFit="1" customWidth="1"/>
    <col min="5" max="5" width="17.25390625" style="0" customWidth="1"/>
    <col min="6" max="7" width="19.00390625" style="0" customWidth="1"/>
    <col min="8" max="8" width="18.25390625" style="0" customWidth="1"/>
    <col min="9" max="9" width="16.25390625" style="0" customWidth="1"/>
    <col min="10" max="10" width="14.375" style="0" customWidth="1"/>
  </cols>
  <sheetData>
    <row r="1" spans="1:11" ht="15.75">
      <c r="A1" s="138" t="s">
        <v>648</v>
      </c>
      <c r="B1" s="138"/>
      <c r="C1" s="138"/>
      <c r="D1" s="138"/>
      <c r="E1" s="138"/>
      <c r="F1" s="138"/>
      <c r="G1" s="138"/>
      <c r="H1" s="138"/>
      <c r="I1" s="29"/>
      <c r="J1" s="29"/>
      <c r="K1" s="29"/>
    </row>
    <row r="2" spans="1:11" ht="15.75">
      <c r="A2" s="12"/>
      <c r="B2" s="12"/>
      <c r="C2" s="12"/>
      <c r="D2" s="12"/>
      <c r="E2" s="12"/>
      <c r="F2" s="12"/>
      <c r="G2" s="12"/>
      <c r="H2" s="12"/>
      <c r="I2" s="29"/>
      <c r="J2" s="29"/>
      <c r="K2" s="29"/>
    </row>
    <row r="3" spans="1:11" ht="30" customHeight="1">
      <c r="A3" s="144" t="s">
        <v>606</v>
      </c>
      <c r="B3" s="144"/>
      <c r="C3" s="144"/>
      <c r="D3" s="144"/>
      <c r="E3" s="144"/>
      <c r="F3" s="144"/>
      <c r="G3" s="144"/>
      <c r="H3" s="144"/>
      <c r="I3" s="9"/>
      <c r="J3" s="9"/>
      <c r="K3" s="9"/>
    </row>
    <row r="4" spans="1:11" ht="3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ht="30" customHeight="1" thickBot="1">
      <c r="G5" s="11" t="s">
        <v>581</v>
      </c>
    </row>
    <row r="6" spans="1:7" ht="30" customHeight="1">
      <c r="A6" s="145" t="s">
        <v>7</v>
      </c>
      <c r="B6" s="147">
        <v>2018</v>
      </c>
      <c r="C6" s="148"/>
      <c r="D6" s="148"/>
      <c r="E6" s="87">
        <v>2019</v>
      </c>
      <c r="F6" s="87">
        <v>2020</v>
      </c>
      <c r="G6" s="87">
        <v>2021</v>
      </c>
    </row>
    <row r="7" spans="1:7" ht="30" customHeight="1" thickBot="1">
      <c r="A7" s="146"/>
      <c r="B7" s="87" t="s">
        <v>582</v>
      </c>
      <c r="C7" s="87" t="s">
        <v>645</v>
      </c>
      <c r="D7" s="87" t="s">
        <v>584</v>
      </c>
      <c r="E7" s="87" t="s">
        <v>582</v>
      </c>
      <c r="F7" s="87" t="s">
        <v>582</v>
      </c>
      <c r="G7" s="87" t="s">
        <v>582</v>
      </c>
    </row>
    <row r="8" spans="1:7" ht="15" customHeight="1">
      <c r="A8" s="88" t="s">
        <v>607</v>
      </c>
      <c r="B8" s="89">
        <v>268051083</v>
      </c>
      <c r="C8" s="89">
        <v>285158666</v>
      </c>
      <c r="D8" s="89">
        <v>285158666</v>
      </c>
      <c r="E8" s="89">
        <v>310000000</v>
      </c>
      <c r="F8" s="90">
        <v>315000000</v>
      </c>
      <c r="G8" s="90">
        <v>320000000</v>
      </c>
    </row>
    <row r="9" spans="1:7" ht="30" customHeight="1">
      <c r="A9" s="91" t="s">
        <v>608</v>
      </c>
      <c r="B9" s="92">
        <v>24579725</v>
      </c>
      <c r="C9" s="92">
        <v>86483925</v>
      </c>
      <c r="D9" s="92">
        <v>83012908</v>
      </c>
      <c r="E9" s="92">
        <v>34000000</v>
      </c>
      <c r="F9" s="93">
        <v>38000000</v>
      </c>
      <c r="G9" s="93">
        <v>42000000</v>
      </c>
    </row>
    <row r="10" spans="1:7" ht="15" customHeight="1">
      <c r="A10" s="94" t="s">
        <v>609</v>
      </c>
      <c r="B10" s="92">
        <v>59270000</v>
      </c>
      <c r="C10" s="92">
        <v>59270000</v>
      </c>
      <c r="D10" s="92">
        <v>74674811</v>
      </c>
      <c r="E10" s="92">
        <v>53000000</v>
      </c>
      <c r="F10" s="93">
        <v>55000000</v>
      </c>
      <c r="G10" s="93">
        <v>57000000</v>
      </c>
    </row>
    <row r="11" spans="1:7" ht="15" customHeight="1">
      <c r="A11" s="94" t="s">
        <v>610</v>
      </c>
      <c r="B11" s="92">
        <v>51891000</v>
      </c>
      <c r="C11" s="92">
        <v>56325024</v>
      </c>
      <c r="D11" s="92">
        <v>53558212</v>
      </c>
      <c r="E11" s="92">
        <v>48000000</v>
      </c>
      <c r="F11" s="93">
        <v>46000000</v>
      </c>
      <c r="G11" s="93">
        <v>45000000</v>
      </c>
    </row>
    <row r="12" spans="1:7" ht="15" customHeight="1">
      <c r="A12" s="94" t="s">
        <v>611</v>
      </c>
      <c r="B12" s="92">
        <v>318000</v>
      </c>
      <c r="C12" s="92">
        <v>318000</v>
      </c>
      <c r="D12" s="92">
        <v>0</v>
      </c>
      <c r="E12" s="92">
        <v>0</v>
      </c>
      <c r="F12" s="93">
        <v>0</v>
      </c>
      <c r="G12" s="93">
        <v>0</v>
      </c>
    </row>
    <row r="13" spans="1:7" ht="15" customHeight="1">
      <c r="A13" s="94" t="s">
        <v>612</v>
      </c>
      <c r="B13" s="92">
        <v>0</v>
      </c>
      <c r="C13" s="92">
        <v>0</v>
      </c>
      <c r="D13" s="92">
        <v>42000</v>
      </c>
      <c r="E13" s="92">
        <v>0</v>
      </c>
      <c r="F13" s="93">
        <v>0</v>
      </c>
      <c r="G13" s="93">
        <v>0</v>
      </c>
    </row>
    <row r="14" spans="1:7" ht="15" customHeight="1">
      <c r="A14" s="94" t="s">
        <v>613</v>
      </c>
      <c r="B14" s="92">
        <v>279283234</v>
      </c>
      <c r="C14" s="92">
        <v>315960821</v>
      </c>
      <c r="D14" s="92">
        <v>300230813</v>
      </c>
      <c r="E14" s="92">
        <v>500000</v>
      </c>
      <c r="F14" s="93">
        <v>200000</v>
      </c>
      <c r="G14" s="93">
        <v>0</v>
      </c>
    </row>
    <row r="15" spans="1:7" ht="15" customHeight="1" thickBot="1">
      <c r="A15" s="95" t="s">
        <v>614</v>
      </c>
      <c r="B15" s="96">
        <v>165502713</v>
      </c>
      <c r="C15" s="96">
        <v>165579828</v>
      </c>
      <c r="D15" s="96">
        <v>165579828</v>
      </c>
      <c r="E15" s="96">
        <v>120000000</v>
      </c>
      <c r="F15" s="97">
        <v>80000000</v>
      </c>
      <c r="G15" s="97">
        <v>75000000</v>
      </c>
    </row>
    <row r="16" spans="1:7" ht="15" customHeight="1" thickBot="1">
      <c r="A16" s="94" t="s">
        <v>625</v>
      </c>
      <c r="B16" s="115">
        <v>9646634</v>
      </c>
      <c r="C16" s="115">
        <v>9649634</v>
      </c>
      <c r="D16" s="115">
        <v>10420711</v>
      </c>
      <c r="E16" s="115"/>
      <c r="F16" s="116"/>
      <c r="G16" s="116"/>
    </row>
    <row r="17" spans="1:7" ht="15" customHeight="1" thickBot="1">
      <c r="A17" s="98" t="s">
        <v>615</v>
      </c>
      <c r="B17" s="99">
        <f>SUM(B8:B16)</f>
        <v>858542389</v>
      </c>
      <c r="C17" s="99">
        <f>SUM(C8:C16)</f>
        <v>978745898</v>
      </c>
      <c r="D17" s="99">
        <f>SUM(D8:D16)</f>
        <v>972677949</v>
      </c>
      <c r="E17" s="99">
        <f>SUM(E8:E15)</f>
        <v>565500000</v>
      </c>
      <c r="F17" s="99">
        <f>SUM(F8:F15)</f>
        <v>534200000</v>
      </c>
      <c r="G17" s="99">
        <f>SUM(G8:G15)</f>
        <v>539000000</v>
      </c>
    </row>
    <row r="18" spans="2:6" ht="30" customHeight="1" thickBot="1">
      <c r="B18" s="100"/>
      <c r="C18" s="100"/>
      <c r="D18" s="100"/>
      <c r="E18" s="100"/>
      <c r="F18" s="100"/>
    </row>
    <row r="19" spans="1:7" ht="15" customHeight="1">
      <c r="A19" s="88" t="s">
        <v>616</v>
      </c>
      <c r="B19" s="101">
        <v>172604200</v>
      </c>
      <c r="C19" s="101">
        <v>242789754</v>
      </c>
      <c r="D19" s="101">
        <v>226371784</v>
      </c>
      <c r="E19" s="102">
        <v>176000000</v>
      </c>
      <c r="F19" s="103">
        <v>179000000</v>
      </c>
      <c r="G19" s="103">
        <v>181000000</v>
      </c>
    </row>
    <row r="20" spans="1:7" ht="15" customHeight="1">
      <c r="A20" s="94" t="s">
        <v>617</v>
      </c>
      <c r="B20" s="104">
        <v>32695500</v>
      </c>
      <c r="C20" s="104">
        <v>328210111</v>
      </c>
      <c r="D20" s="104">
        <v>40515511</v>
      </c>
      <c r="E20" s="105">
        <v>35000000</v>
      </c>
      <c r="F20" s="106">
        <v>37000000</v>
      </c>
      <c r="G20" s="106">
        <v>39000000</v>
      </c>
    </row>
    <row r="21" spans="1:7" ht="15" customHeight="1">
      <c r="A21" s="94" t="s">
        <v>618</v>
      </c>
      <c r="B21" s="104">
        <v>135629000</v>
      </c>
      <c r="C21" s="104">
        <v>166475275</v>
      </c>
      <c r="D21" s="104">
        <v>141972880</v>
      </c>
      <c r="E21" s="105">
        <f>16000000+137000000-E25</f>
        <v>152476284</v>
      </c>
      <c r="F21" s="106">
        <v>152449986</v>
      </c>
      <c r="G21" s="106">
        <f>150000000-G25</f>
        <v>149471743</v>
      </c>
    </row>
    <row r="22" spans="1:7" ht="15" customHeight="1">
      <c r="A22" s="94" t="s">
        <v>619</v>
      </c>
      <c r="B22" s="104">
        <v>0</v>
      </c>
      <c r="C22" s="104">
        <v>31326</v>
      </c>
      <c r="D22" s="104">
        <v>0</v>
      </c>
      <c r="E22" s="105">
        <v>0</v>
      </c>
      <c r="F22" s="106">
        <v>0</v>
      </c>
      <c r="G22" s="106">
        <v>0</v>
      </c>
    </row>
    <row r="23" spans="1:7" ht="15" customHeight="1">
      <c r="A23" s="94" t="s">
        <v>620</v>
      </c>
      <c r="B23" s="104">
        <v>3781000</v>
      </c>
      <c r="C23" s="104">
        <v>4878145</v>
      </c>
      <c r="D23" s="104">
        <v>3578701</v>
      </c>
      <c r="E23" s="105">
        <v>4000000</v>
      </c>
      <c r="F23" s="106">
        <v>5000000</v>
      </c>
      <c r="G23" s="106">
        <v>6000000</v>
      </c>
    </row>
    <row r="24" spans="1:7" ht="15" customHeight="1">
      <c r="A24" s="94" t="s">
        <v>621</v>
      </c>
      <c r="B24" s="104">
        <v>74984709</v>
      </c>
      <c r="C24" s="104">
        <v>76493741</v>
      </c>
      <c r="D24" s="104">
        <v>73649981</v>
      </c>
      <c r="E24" s="105">
        <v>76000000</v>
      </c>
      <c r="F24" s="106">
        <v>78000000</v>
      </c>
      <c r="G24" s="106">
        <v>82000000</v>
      </c>
    </row>
    <row r="25" spans="1:7" ht="15" customHeight="1">
      <c r="A25" s="94" t="s">
        <v>622</v>
      </c>
      <c r="B25" s="104">
        <v>0</v>
      </c>
      <c r="C25" s="114">
        <v>743685</v>
      </c>
      <c r="D25" s="114">
        <v>0</v>
      </c>
      <c r="E25" s="107">
        <v>523716</v>
      </c>
      <c r="F25" s="106">
        <v>550014</v>
      </c>
      <c r="G25" s="106">
        <v>528257</v>
      </c>
    </row>
    <row r="26" spans="1:7" ht="15" customHeight="1" thickBot="1">
      <c r="A26" s="95" t="s">
        <v>623</v>
      </c>
      <c r="B26" s="108">
        <v>327448413</v>
      </c>
      <c r="C26" s="108">
        <v>353935730</v>
      </c>
      <c r="D26" s="108">
        <v>56786152</v>
      </c>
      <c r="E26" s="109">
        <v>116500000</v>
      </c>
      <c r="F26" s="110">
        <v>77200000</v>
      </c>
      <c r="G26" s="110">
        <v>76000000</v>
      </c>
    </row>
    <row r="27" spans="1:7" ht="15" customHeight="1" thickBot="1">
      <c r="A27" s="98" t="s">
        <v>624</v>
      </c>
      <c r="B27" s="111">
        <f aca="true" t="shared" si="0" ref="B27:G27">SUM(B19:B26)</f>
        <v>747142822</v>
      </c>
      <c r="C27" s="111">
        <f t="shared" si="0"/>
        <v>1173557767</v>
      </c>
      <c r="D27" s="111">
        <f t="shared" si="0"/>
        <v>542875009</v>
      </c>
      <c r="E27" s="112">
        <f t="shared" si="0"/>
        <v>560500000</v>
      </c>
      <c r="F27" s="112">
        <f t="shared" si="0"/>
        <v>529200000</v>
      </c>
      <c r="G27" s="112">
        <f t="shared" si="0"/>
        <v>534000000</v>
      </c>
    </row>
    <row r="28" spans="2:5" ht="30" customHeight="1">
      <c r="B28" s="113"/>
      <c r="C28" s="113"/>
      <c r="D28" s="113"/>
      <c r="E28" s="113"/>
    </row>
  </sheetData>
  <sheetProtection/>
  <mergeCells count="4">
    <mergeCell ref="A1:H1"/>
    <mergeCell ref="A3:H3"/>
    <mergeCell ref="A6:A7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7"/>
  <sheetViews>
    <sheetView tabSelected="1" view="pageBreakPreview" zoomScale="60" zoomScalePageLayoutView="0" workbookViewId="0" topLeftCell="A1">
      <selection activeCell="R26" sqref="R26"/>
    </sheetView>
  </sheetViews>
  <sheetFormatPr defaultColWidth="9.00390625" defaultRowHeight="12.75"/>
  <cols>
    <col min="1" max="1" width="5.625" style="0" customWidth="1"/>
    <col min="2" max="2" width="46.75390625" style="0" customWidth="1"/>
    <col min="3" max="3" width="12.25390625" style="0" customWidth="1"/>
    <col min="4" max="5" width="13.875" style="0" customWidth="1"/>
    <col min="6" max="7" width="12.25390625" style="0" customWidth="1"/>
    <col min="8" max="8" width="11.875" style="0" customWidth="1"/>
    <col min="9" max="9" width="11.75390625" style="0" customWidth="1"/>
    <col min="10" max="10" width="6.00390625" style="0" customWidth="1"/>
  </cols>
  <sheetData>
    <row r="1" spans="2:9" ht="15">
      <c r="B1" s="149" t="s">
        <v>649</v>
      </c>
      <c r="C1" s="150"/>
      <c r="D1" s="150"/>
      <c r="E1" s="150"/>
      <c r="F1" s="150"/>
      <c r="G1" s="150"/>
      <c r="H1" s="150"/>
      <c r="I1" s="150"/>
    </row>
    <row r="3" spans="2:10" ht="15">
      <c r="B3" s="137" t="s">
        <v>627</v>
      </c>
      <c r="C3" s="137"/>
      <c r="D3" s="137"/>
      <c r="E3" s="137"/>
      <c r="F3" s="137"/>
      <c r="G3" s="137"/>
      <c r="H3" s="137"/>
      <c r="I3" s="137"/>
      <c r="J3" s="117"/>
    </row>
    <row r="4" spans="2:11" ht="30" customHeight="1">
      <c r="B4" s="151" t="s">
        <v>628</v>
      </c>
      <c r="C4" s="152"/>
      <c r="D4" s="152"/>
      <c r="E4" s="152"/>
      <c r="F4" s="152"/>
      <c r="G4" s="152"/>
      <c r="H4" s="152"/>
      <c r="I4" s="152"/>
      <c r="J4" s="119"/>
      <c r="K4" s="119"/>
    </row>
    <row r="5" spans="2:11" ht="30" customHeight="1">
      <c r="B5" s="118"/>
      <c r="C5" s="119"/>
      <c r="D5" s="119"/>
      <c r="E5" s="119"/>
      <c r="F5" s="119"/>
      <c r="G5" s="119"/>
      <c r="H5" s="119"/>
      <c r="I5" s="119"/>
      <c r="J5" s="119"/>
      <c r="K5" s="119"/>
    </row>
    <row r="6" spans="2:10" ht="15">
      <c r="B6" s="117"/>
      <c r="C6" s="117"/>
      <c r="D6" s="117"/>
      <c r="E6" s="117"/>
      <c r="F6" s="117"/>
      <c r="G6" s="117"/>
      <c r="H6" s="117"/>
      <c r="I6" s="120" t="s">
        <v>581</v>
      </c>
      <c r="J6" s="117"/>
    </row>
    <row r="7" spans="2:9" ht="15">
      <c r="B7" s="28"/>
      <c r="C7" s="153">
        <v>2018</v>
      </c>
      <c r="D7" s="154"/>
      <c r="E7" s="155"/>
      <c r="F7" s="121">
        <v>2019</v>
      </c>
      <c r="G7" s="121">
        <v>2020</v>
      </c>
      <c r="H7" s="121">
        <v>2021</v>
      </c>
      <c r="I7" s="121">
        <v>2022</v>
      </c>
    </row>
    <row r="8" spans="2:9" ht="30">
      <c r="B8" s="27"/>
      <c r="C8" s="87" t="s">
        <v>582</v>
      </c>
      <c r="D8" s="122" t="s">
        <v>583</v>
      </c>
      <c r="E8" s="122" t="s">
        <v>584</v>
      </c>
      <c r="F8" s="87" t="s">
        <v>582</v>
      </c>
      <c r="G8" s="87" t="s">
        <v>582</v>
      </c>
      <c r="H8" s="87" t="s">
        <v>582</v>
      </c>
      <c r="I8" s="87" t="s">
        <v>582</v>
      </c>
    </row>
    <row r="9" spans="2:9" ht="15">
      <c r="B9" s="123" t="s">
        <v>629</v>
      </c>
      <c r="C9" s="124"/>
      <c r="D9" s="124"/>
      <c r="E9" s="124"/>
      <c r="F9" s="125"/>
      <c r="G9" s="125"/>
      <c r="H9" s="125"/>
      <c r="I9" s="125"/>
    </row>
    <row r="10" spans="2:9" ht="15">
      <c r="B10" s="28" t="s">
        <v>630</v>
      </c>
      <c r="C10" s="126">
        <v>49200000</v>
      </c>
      <c r="D10" s="126">
        <v>49200000</v>
      </c>
      <c r="E10" s="126">
        <v>64289863</v>
      </c>
      <c r="F10" s="126">
        <v>45000000</v>
      </c>
      <c r="G10" s="126">
        <v>45000000</v>
      </c>
      <c r="H10" s="126">
        <v>40000000</v>
      </c>
      <c r="I10" s="126">
        <v>40000000</v>
      </c>
    </row>
    <row r="11" spans="2:9" ht="38.25">
      <c r="B11" s="127" t="s">
        <v>631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</row>
    <row r="12" spans="2:9" ht="16.5" customHeight="1">
      <c r="B12" s="127" t="s">
        <v>632</v>
      </c>
      <c r="C12" s="126">
        <v>3777000</v>
      </c>
      <c r="D12" s="126">
        <v>3777000</v>
      </c>
      <c r="E12" s="126"/>
      <c r="F12" s="126">
        <v>4500000</v>
      </c>
      <c r="G12" s="126">
        <v>4500000</v>
      </c>
      <c r="H12" s="126">
        <v>4500000</v>
      </c>
      <c r="I12" s="126">
        <v>4500000</v>
      </c>
    </row>
    <row r="13" spans="2:9" ht="45" customHeight="1">
      <c r="B13" s="127" t="s">
        <v>633</v>
      </c>
      <c r="C13" s="128">
        <v>0</v>
      </c>
      <c r="D13" s="128">
        <v>0</v>
      </c>
      <c r="E13" s="128"/>
      <c r="F13" s="128">
        <v>0</v>
      </c>
      <c r="G13" s="128">
        <v>0</v>
      </c>
      <c r="H13" s="128">
        <v>0</v>
      </c>
      <c r="I13" s="128">
        <v>0</v>
      </c>
    </row>
    <row r="14" spans="2:9" ht="15">
      <c r="B14" s="127" t="s">
        <v>634</v>
      </c>
      <c r="C14" s="126">
        <v>1000000</v>
      </c>
      <c r="D14" s="126">
        <v>1000000</v>
      </c>
      <c r="E14" s="126">
        <v>8705139</v>
      </c>
      <c r="F14" s="126">
        <v>500000</v>
      </c>
      <c r="G14" s="126">
        <v>500000</v>
      </c>
      <c r="H14" s="126">
        <v>500000</v>
      </c>
      <c r="I14" s="126">
        <v>500000</v>
      </c>
    </row>
    <row r="15" spans="2:9" ht="15" customHeight="1">
      <c r="B15" s="127" t="s">
        <v>635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</row>
    <row r="16" spans="2:9" ht="15">
      <c r="B16" s="129" t="s">
        <v>636</v>
      </c>
      <c r="C16" s="126">
        <f>SUM(C10:C15)</f>
        <v>53977000</v>
      </c>
      <c r="D16" s="126">
        <f>SUM(D10:D15)</f>
        <v>53977000</v>
      </c>
      <c r="E16" s="126">
        <f>SUM(E10:E15)</f>
        <v>72995002</v>
      </c>
      <c r="F16" s="126">
        <f>SUM(F10:F15)</f>
        <v>50000000</v>
      </c>
      <c r="G16" s="126">
        <f>SUM(G10:G15)</f>
        <v>50000000</v>
      </c>
      <c r="H16" s="126">
        <f>SUM(H10:H15)</f>
        <v>45000000</v>
      </c>
      <c r="I16" s="126">
        <f>SUM(I10:I15)</f>
        <v>45000000</v>
      </c>
    </row>
    <row r="17" spans="2:9" ht="15">
      <c r="B17" s="127"/>
      <c r="C17" s="126"/>
      <c r="D17" s="126"/>
      <c r="E17" s="126"/>
      <c r="F17" s="126"/>
      <c r="G17" s="126"/>
      <c r="H17" s="126"/>
      <c r="I17" s="126"/>
    </row>
    <row r="18" spans="2:9" ht="15">
      <c r="B18" s="28"/>
      <c r="C18" s="126"/>
      <c r="D18" s="126"/>
      <c r="E18" s="126"/>
      <c r="F18" s="126"/>
      <c r="G18" s="126"/>
      <c r="H18" s="126"/>
      <c r="I18" s="126"/>
    </row>
    <row r="19" spans="2:9" ht="15">
      <c r="B19" s="123" t="s">
        <v>637</v>
      </c>
      <c r="C19" s="126"/>
      <c r="D19" s="126"/>
      <c r="E19" s="126"/>
      <c r="F19" s="126"/>
      <c r="G19" s="126"/>
      <c r="H19" s="126"/>
      <c r="I19" s="126"/>
    </row>
    <row r="20" spans="2:9" ht="15">
      <c r="B20" s="127" t="s">
        <v>638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</row>
    <row r="21" spans="2:9" ht="15">
      <c r="B21" s="127" t="s">
        <v>639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</row>
    <row r="22" spans="2:9" ht="15">
      <c r="B22" s="127" t="s">
        <v>640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</row>
    <row r="23" spans="2:9" ht="15">
      <c r="B23" s="127" t="s">
        <v>641</v>
      </c>
      <c r="C23" s="126">
        <v>0</v>
      </c>
      <c r="D23" s="126">
        <f>+'[1]2.sz.mell.'!D80</f>
        <v>743685</v>
      </c>
      <c r="E23" s="126">
        <v>743685</v>
      </c>
      <c r="F23" s="126">
        <v>523716</v>
      </c>
      <c r="G23" s="126">
        <v>550014</v>
      </c>
      <c r="H23" s="126">
        <v>528257</v>
      </c>
      <c r="I23" s="126">
        <v>0</v>
      </c>
    </row>
    <row r="24" spans="2:9" ht="30.75" customHeight="1">
      <c r="B24" s="127" t="s">
        <v>642</v>
      </c>
      <c r="C24" s="128">
        <v>0</v>
      </c>
      <c r="D24" s="128"/>
      <c r="E24" s="128">
        <v>0</v>
      </c>
      <c r="F24" s="128">
        <v>0</v>
      </c>
      <c r="G24" s="128">
        <v>0</v>
      </c>
      <c r="H24" s="128">
        <v>0</v>
      </c>
      <c r="I24" s="128">
        <v>0</v>
      </c>
    </row>
    <row r="25" spans="2:9" ht="25.5">
      <c r="B25" s="127" t="s">
        <v>643</v>
      </c>
      <c r="C25" s="128">
        <v>0</v>
      </c>
      <c r="D25" s="128"/>
      <c r="E25" s="128">
        <v>0</v>
      </c>
      <c r="F25" s="128">
        <v>0</v>
      </c>
      <c r="G25" s="128">
        <v>0</v>
      </c>
      <c r="H25" s="128">
        <v>0</v>
      </c>
      <c r="I25" s="128">
        <v>0</v>
      </c>
    </row>
    <row r="26" spans="2:9" ht="18.75" customHeight="1">
      <c r="B26" s="127" t="s">
        <v>644</v>
      </c>
      <c r="C26" s="126">
        <v>1956000</v>
      </c>
      <c r="D26" s="126">
        <v>1956000</v>
      </c>
      <c r="E26" s="126">
        <v>1956000</v>
      </c>
      <c r="F26" s="126">
        <v>1908000</v>
      </c>
      <c r="G26" s="126">
        <v>1900000</v>
      </c>
      <c r="H26" s="126">
        <v>1850000</v>
      </c>
      <c r="I26" s="126">
        <v>1800000</v>
      </c>
    </row>
    <row r="27" spans="2:9" ht="15">
      <c r="B27" s="129" t="s">
        <v>636</v>
      </c>
      <c r="C27" s="126">
        <f>SUM(C20:C26)</f>
        <v>1956000</v>
      </c>
      <c r="D27" s="126">
        <f>SUM(D20:D26)</f>
        <v>2699685</v>
      </c>
      <c r="E27" s="126">
        <f>SUM(E20:E26)</f>
        <v>2699685</v>
      </c>
      <c r="F27" s="126">
        <f>SUM(F20:F26)</f>
        <v>2431716</v>
      </c>
      <c r="G27" s="126">
        <f>SUM(G20:G26)</f>
        <v>2450014</v>
      </c>
      <c r="H27" s="126">
        <f>SUM(H20:H26)</f>
        <v>2378257</v>
      </c>
      <c r="I27" s="126">
        <f>SUM(I20:I26)</f>
        <v>1800000</v>
      </c>
    </row>
    <row r="52" ht="12.75">
      <c r="F52" s="130"/>
    </row>
    <row r="63" ht="12.75">
      <c r="R63">
        <f>+P61+N61+L61+J61+H61+F61</f>
        <v>0</v>
      </c>
    </row>
    <row r="67" ht="12.75">
      <c r="Q67" s="130">
        <f>+R61-'[1]5.sz.mell.'!Y61</f>
        <v>-1250790533</v>
      </c>
    </row>
  </sheetData>
  <sheetProtection/>
  <mergeCells count="4">
    <mergeCell ref="B1:I1"/>
    <mergeCell ref="B3:I3"/>
    <mergeCell ref="B4:I4"/>
    <mergeCell ref="C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B12" sqref="B1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7" width="24.375" style="0" customWidth="1"/>
  </cols>
  <sheetData>
    <row r="1" spans="1:7" ht="36.75" customHeight="1">
      <c r="A1" s="131" t="s">
        <v>154</v>
      </c>
      <c r="B1" s="132"/>
      <c r="C1" s="132"/>
      <c r="D1" s="132"/>
      <c r="E1" s="132"/>
      <c r="F1" s="132"/>
      <c r="G1" s="132"/>
    </row>
    <row r="2" spans="1:7" ht="45">
      <c r="A2" s="1" t="s">
        <v>6</v>
      </c>
      <c r="B2" s="1" t="s">
        <v>7</v>
      </c>
      <c r="C2" s="1" t="s">
        <v>8</v>
      </c>
      <c r="D2" s="1" t="s">
        <v>9</v>
      </c>
      <c r="E2" s="1" t="s">
        <v>155</v>
      </c>
      <c r="F2" s="1" t="s">
        <v>156</v>
      </c>
      <c r="G2" s="1" t="s">
        <v>14</v>
      </c>
    </row>
    <row r="3" spans="1:7" ht="15">
      <c r="A3" s="1">
        <v>2</v>
      </c>
      <c r="B3" s="1">
        <v>3</v>
      </c>
      <c r="C3" s="37">
        <v>4</v>
      </c>
      <c r="D3" s="37">
        <v>5</v>
      </c>
      <c r="E3" s="37">
        <v>6</v>
      </c>
      <c r="F3" s="37">
        <v>7</v>
      </c>
      <c r="G3" s="37">
        <v>8</v>
      </c>
    </row>
    <row r="4" spans="1:7" ht="25.5">
      <c r="A4" s="41" t="s">
        <v>0</v>
      </c>
      <c r="B4" s="3" t="s">
        <v>157</v>
      </c>
      <c r="C4" s="39">
        <v>118227712</v>
      </c>
      <c r="D4" s="39">
        <v>118332876</v>
      </c>
      <c r="E4" s="39">
        <v>118332876</v>
      </c>
      <c r="F4" s="39">
        <v>0</v>
      </c>
      <c r="G4" s="39">
        <v>118332876</v>
      </c>
    </row>
    <row r="5" spans="1:7" ht="25.5">
      <c r="A5" s="41" t="s">
        <v>1</v>
      </c>
      <c r="B5" s="3" t="s">
        <v>158</v>
      </c>
      <c r="C5" s="39">
        <v>61640652</v>
      </c>
      <c r="D5" s="39">
        <v>61640652</v>
      </c>
      <c r="E5" s="39">
        <v>61640652</v>
      </c>
      <c r="F5" s="39">
        <v>0</v>
      </c>
      <c r="G5" s="39">
        <v>61640652</v>
      </c>
    </row>
    <row r="6" spans="1:7" ht="38.25">
      <c r="A6" s="41" t="s">
        <v>2</v>
      </c>
      <c r="B6" s="3" t="s">
        <v>159</v>
      </c>
      <c r="C6" s="39">
        <v>80425957</v>
      </c>
      <c r="D6" s="39">
        <v>88915701</v>
      </c>
      <c r="E6" s="39">
        <v>88915701</v>
      </c>
      <c r="F6" s="39">
        <v>0</v>
      </c>
      <c r="G6" s="39">
        <v>88915701</v>
      </c>
    </row>
    <row r="7" spans="1:7" ht="25.5">
      <c r="A7" s="41" t="s">
        <v>3</v>
      </c>
      <c r="B7" s="3" t="s">
        <v>160</v>
      </c>
      <c r="C7" s="39">
        <v>3014110</v>
      </c>
      <c r="D7" s="39">
        <v>4194717</v>
      </c>
      <c r="E7" s="39">
        <v>4194717</v>
      </c>
      <c r="F7" s="39">
        <v>0</v>
      </c>
      <c r="G7" s="39">
        <v>4194717</v>
      </c>
    </row>
    <row r="8" spans="1:7" ht="25.5">
      <c r="A8" s="41" t="s">
        <v>161</v>
      </c>
      <c r="B8" s="3" t="s">
        <v>162</v>
      </c>
      <c r="C8" s="39">
        <v>4742652</v>
      </c>
      <c r="D8" s="39">
        <v>11100120</v>
      </c>
      <c r="E8" s="39">
        <v>11100120</v>
      </c>
      <c r="F8" s="39">
        <v>0</v>
      </c>
      <c r="G8" s="39">
        <v>11100120</v>
      </c>
    </row>
    <row r="9" spans="1:7" ht="12.75">
      <c r="A9" s="41" t="s">
        <v>17</v>
      </c>
      <c r="B9" s="3" t="s">
        <v>163</v>
      </c>
      <c r="C9" s="39">
        <v>0</v>
      </c>
      <c r="D9" s="39">
        <v>974600</v>
      </c>
      <c r="E9" s="39">
        <v>974600</v>
      </c>
      <c r="F9" s="39">
        <v>0</v>
      </c>
      <c r="G9" s="39">
        <v>974600</v>
      </c>
    </row>
    <row r="10" spans="1:7" ht="25.5">
      <c r="A10" s="41" t="s">
        <v>19</v>
      </c>
      <c r="B10" s="3" t="s">
        <v>164</v>
      </c>
      <c r="C10" s="39">
        <v>268051083</v>
      </c>
      <c r="D10" s="39">
        <v>285158666</v>
      </c>
      <c r="E10" s="39">
        <v>285158666</v>
      </c>
      <c r="F10" s="39">
        <v>0</v>
      </c>
      <c r="G10" s="39">
        <v>285158666</v>
      </c>
    </row>
    <row r="11" spans="1:7" ht="25.5">
      <c r="A11" s="41" t="s">
        <v>54</v>
      </c>
      <c r="B11" s="3" t="s">
        <v>165</v>
      </c>
      <c r="C11" s="39">
        <v>24579725</v>
      </c>
      <c r="D11" s="39">
        <v>86483925</v>
      </c>
      <c r="E11" s="39">
        <v>83012908</v>
      </c>
      <c r="F11" s="39">
        <v>0</v>
      </c>
      <c r="G11" s="39">
        <v>83012908</v>
      </c>
    </row>
    <row r="12" spans="1:7" ht="12.75">
      <c r="A12" s="41" t="s">
        <v>58</v>
      </c>
      <c r="B12" s="3" t="s">
        <v>166</v>
      </c>
      <c r="C12" s="39">
        <v>0</v>
      </c>
      <c r="D12" s="39">
        <v>0</v>
      </c>
      <c r="E12" s="39">
        <v>0</v>
      </c>
      <c r="F12" s="39">
        <v>0</v>
      </c>
      <c r="G12" s="39">
        <v>1286145</v>
      </c>
    </row>
    <row r="13" spans="1:7" ht="25.5">
      <c r="A13" s="41" t="s">
        <v>62</v>
      </c>
      <c r="B13" s="3" t="s">
        <v>167</v>
      </c>
      <c r="C13" s="39">
        <v>0</v>
      </c>
      <c r="D13" s="39">
        <v>0</v>
      </c>
      <c r="E13" s="39">
        <v>0</v>
      </c>
      <c r="F13" s="39">
        <v>0</v>
      </c>
      <c r="G13" s="39">
        <v>8426622</v>
      </c>
    </row>
    <row r="14" spans="1:7" ht="25.5">
      <c r="A14" s="41" t="s">
        <v>64</v>
      </c>
      <c r="B14" s="3" t="s">
        <v>570</v>
      </c>
      <c r="C14" s="39">
        <v>0</v>
      </c>
      <c r="D14" s="39">
        <v>0</v>
      </c>
      <c r="E14" s="39">
        <v>0</v>
      </c>
      <c r="F14" s="39">
        <v>0</v>
      </c>
      <c r="G14" s="39">
        <v>14981900</v>
      </c>
    </row>
    <row r="15" spans="1:7" ht="12.75">
      <c r="A15" s="41" t="s">
        <v>168</v>
      </c>
      <c r="B15" s="3" t="s">
        <v>169</v>
      </c>
      <c r="C15" s="39">
        <v>0</v>
      </c>
      <c r="D15" s="39">
        <v>0</v>
      </c>
      <c r="E15" s="39">
        <v>0</v>
      </c>
      <c r="F15" s="39">
        <v>0</v>
      </c>
      <c r="G15" s="39">
        <v>54564031</v>
      </c>
    </row>
    <row r="16" spans="1:7" ht="25.5">
      <c r="A16" s="41" t="s">
        <v>66</v>
      </c>
      <c r="B16" s="3" t="s">
        <v>170</v>
      </c>
      <c r="C16" s="39">
        <v>0</v>
      </c>
      <c r="D16" s="39">
        <v>0</v>
      </c>
      <c r="E16" s="39">
        <v>0</v>
      </c>
      <c r="F16" s="39">
        <v>0</v>
      </c>
      <c r="G16" s="39">
        <v>3754210</v>
      </c>
    </row>
    <row r="17" spans="1:7" ht="38.25">
      <c r="A17" s="7" t="s">
        <v>72</v>
      </c>
      <c r="B17" s="42" t="s">
        <v>171</v>
      </c>
      <c r="C17" s="40">
        <v>292630808</v>
      </c>
      <c r="D17" s="40">
        <v>371642591</v>
      </c>
      <c r="E17" s="40">
        <v>368171574</v>
      </c>
      <c r="F17" s="40">
        <v>0</v>
      </c>
      <c r="G17" s="40">
        <v>368171574</v>
      </c>
    </row>
    <row r="18" spans="1:7" ht="25.5">
      <c r="A18" s="41" t="s">
        <v>74</v>
      </c>
      <c r="B18" s="3" t="s">
        <v>172</v>
      </c>
      <c r="C18" s="39">
        <v>0</v>
      </c>
      <c r="D18" s="39">
        <v>34749699</v>
      </c>
      <c r="E18" s="39">
        <v>34749699</v>
      </c>
      <c r="F18" s="39">
        <v>0</v>
      </c>
      <c r="G18" s="39">
        <v>34749699</v>
      </c>
    </row>
    <row r="19" spans="1:7" ht="38.25">
      <c r="A19" s="41" t="s">
        <v>78</v>
      </c>
      <c r="B19" s="3" t="s">
        <v>173</v>
      </c>
      <c r="C19" s="39">
        <v>246525100</v>
      </c>
      <c r="D19" s="39">
        <v>0</v>
      </c>
      <c r="E19" s="39">
        <v>0</v>
      </c>
      <c r="F19" s="39">
        <v>0</v>
      </c>
      <c r="G19" s="39">
        <v>0</v>
      </c>
    </row>
    <row r="20" spans="1:7" ht="38.25">
      <c r="A20" s="41" t="s">
        <v>174</v>
      </c>
      <c r="B20" s="3" t="s">
        <v>175</v>
      </c>
      <c r="C20" s="39">
        <v>32758134</v>
      </c>
      <c r="D20" s="39">
        <v>281211122</v>
      </c>
      <c r="E20" s="39">
        <v>265481114</v>
      </c>
      <c r="F20" s="39">
        <v>0</v>
      </c>
      <c r="G20" s="39">
        <v>265481114</v>
      </c>
    </row>
    <row r="21" spans="1:7" ht="38.25">
      <c r="A21" s="41" t="s">
        <v>176</v>
      </c>
      <c r="B21" s="3" t="s">
        <v>177</v>
      </c>
      <c r="C21" s="39">
        <v>0</v>
      </c>
      <c r="D21" s="39">
        <v>0</v>
      </c>
      <c r="E21" s="39">
        <v>0</v>
      </c>
      <c r="F21" s="39">
        <v>0</v>
      </c>
      <c r="G21" s="39">
        <v>262351812</v>
      </c>
    </row>
    <row r="22" spans="1:7" ht="12.75">
      <c r="A22" s="41" t="s">
        <v>178</v>
      </c>
      <c r="B22" s="3" t="s">
        <v>179</v>
      </c>
      <c r="C22" s="39">
        <v>0</v>
      </c>
      <c r="D22" s="39">
        <v>0</v>
      </c>
      <c r="E22" s="39">
        <v>0</v>
      </c>
      <c r="F22" s="39">
        <v>0</v>
      </c>
      <c r="G22" s="39">
        <v>3129302</v>
      </c>
    </row>
    <row r="23" spans="1:7" ht="38.25">
      <c r="A23" s="7" t="s">
        <v>180</v>
      </c>
      <c r="B23" s="42" t="s">
        <v>181</v>
      </c>
      <c r="C23" s="40">
        <v>279283234</v>
      </c>
      <c r="D23" s="40">
        <v>315960821</v>
      </c>
      <c r="E23" s="40">
        <v>300230813</v>
      </c>
      <c r="F23" s="40">
        <v>0</v>
      </c>
      <c r="G23" s="40">
        <v>300230813</v>
      </c>
    </row>
    <row r="24" spans="1:7" ht="12.75">
      <c r="A24" s="41" t="s">
        <v>182</v>
      </c>
      <c r="B24" s="3" t="s">
        <v>183</v>
      </c>
      <c r="C24" s="39">
        <v>7700000</v>
      </c>
      <c r="D24" s="39">
        <v>7700000</v>
      </c>
      <c r="E24" s="39">
        <v>10446772</v>
      </c>
      <c r="F24" s="39">
        <v>0</v>
      </c>
      <c r="G24" s="39">
        <v>8202315</v>
      </c>
    </row>
    <row r="25" spans="1:7" ht="25.5">
      <c r="A25" s="41" t="s">
        <v>184</v>
      </c>
      <c r="B25" s="3" t="s">
        <v>185</v>
      </c>
      <c r="C25" s="39">
        <v>0</v>
      </c>
      <c r="D25" s="39">
        <v>0</v>
      </c>
      <c r="E25" s="39">
        <v>0</v>
      </c>
      <c r="F25" s="39">
        <v>0</v>
      </c>
      <c r="G25" s="39">
        <v>8202315</v>
      </c>
    </row>
    <row r="26" spans="1:7" ht="25.5">
      <c r="A26" s="41" t="s">
        <v>186</v>
      </c>
      <c r="B26" s="3" t="s">
        <v>187</v>
      </c>
      <c r="C26" s="39">
        <v>41500000</v>
      </c>
      <c r="D26" s="39">
        <v>41500000</v>
      </c>
      <c r="E26" s="39">
        <v>58488444</v>
      </c>
      <c r="F26" s="39">
        <v>0</v>
      </c>
      <c r="G26" s="39">
        <v>56087548</v>
      </c>
    </row>
    <row r="27" spans="1:7" ht="38.25">
      <c r="A27" s="41" t="s">
        <v>188</v>
      </c>
      <c r="B27" s="3" t="s">
        <v>189</v>
      </c>
      <c r="C27" s="39">
        <v>0</v>
      </c>
      <c r="D27" s="39">
        <v>0</v>
      </c>
      <c r="E27" s="39">
        <v>0</v>
      </c>
      <c r="F27" s="39">
        <v>0</v>
      </c>
      <c r="G27" s="39">
        <v>56087548</v>
      </c>
    </row>
    <row r="28" spans="1:7" ht="12.75">
      <c r="A28" s="41" t="s">
        <v>190</v>
      </c>
      <c r="B28" s="3" t="s">
        <v>191</v>
      </c>
      <c r="C28" s="39">
        <v>6000000</v>
      </c>
      <c r="D28" s="39">
        <v>6000000</v>
      </c>
      <c r="E28" s="39">
        <v>6979180</v>
      </c>
      <c r="F28" s="39">
        <v>0</v>
      </c>
      <c r="G28" s="39">
        <v>6536433</v>
      </c>
    </row>
    <row r="29" spans="1:7" ht="25.5">
      <c r="A29" s="41" t="s">
        <v>192</v>
      </c>
      <c r="B29" s="3" t="s">
        <v>193</v>
      </c>
      <c r="C29" s="39">
        <v>0</v>
      </c>
      <c r="D29" s="39">
        <v>0</v>
      </c>
      <c r="E29" s="39">
        <v>0</v>
      </c>
      <c r="F29" s="39">
        <v>0</v>
      </c>
      <c r="G29" s="39">
        <v>6536433</v>
      </c>
    </row>
    <row r="30" spans="1:7" ht="25.5">
      <c r="A30" s="41" t="s">
        <v>194</v>
      </c>
      <c r="B30" s="3" t="s">
        <v>195</v>
      </c>
      <c r="C30" s="39">
        <v>47500000</v>
      </c>
      <c r="D30" s="39">
        <v>47500000</v>
      </c>
      <c r="E30" s="39">
        <v>65467624</v>
      </c>
      <c r="F30" s="39">
        <v>0</v>
      </c>
      <c r="G30" s="39">
        <v>62623981</v>
      </c>
    </row>
    <row r="31" spans="1:7" ht="25.5">
      <c r="A31" s="41" t="s">
        <v>196</v>
      </c>
      <c r="B31" s="3" t="s">
        <v>197</v>
      </c>
      <c r="C31" s="39">
        <v>4070000</v>
      </c>
      <c r="D31" s="39">
        <v>4070000</v>
      </c>
      <c r="E31" s="39">
        <v>5805836</v>
      </c>
      <c r="F31" s="39">
        <v>0</v>
      </c>
      <c r="G31" s="39">
        <v>3848515</v>
      </c>
    </row>
    <row r="32" spans="1:7" ht="25.5">
      <c r="A32" s="41" t="s">
        <v>198</v>
      </c>
      <c r="B32" s="3" t="s">
        <v>199</v>
      </c>
      <c r="C32" s="39">
        <v>0</v>
      </c>
      <c r="D32" s="39">
        <v>0</v>
      </c>
      <c r="E32" s="39">
        <v>0</v>
      </c>
      <c r="F32" s="39">
        <v>0</v>
      </c>
      <c r="G32" s="39">
        <v>82381</v>
      </c>
    </row>
    <row r="33" spans="1:7" ht="25.5">
      <c r="A33" s="7" t="s">
        <v>200</v>
      </c>
      <c r="B33" s="42" t="s">
        <v>201</v>
      </c>
      <c r="C33" s="40">
        <v>59270000</v>
      </c>
      <c r="D33" s="40">
        <v>59270000</v>
      </c>
      <c r="E33" s="40">
        <v>81720232</v>
      </c>
      <c r="F33" s="40">
        <v>0</v>
      </c>
      <c r="G33" s="40">
        <v>74674811</v>
      </c>
    </row>
    <row r="34" spans="1:7" ht="12.75">
      <c r="A34" s="41" t="s">
        <v>128</v>
      </c>
      <c r="B34" s="3" t="s">
        <v>202</v>
      </c>
      <c r="C34" s="39">
        <v>1300000</v>
      </c>
      <c r="D34" s="39">
        <v>1300000</v>
      </c>
      <c r="E34" s="39">
        <v>1916983</v>
      </c>
      <c r="F34" s="39">
        <v>0</v>
      </c>
      <c r="G34" s="39">
        <v>1916983</v>
      </c>
    </row>
    <row r="35" spans="1:7" ht="12.75">
      <c r="A35" s="41" t="s">
        <v>130</v>
      </c>
      <c r="B35" s="3" t="s">
        <v>203</v>
      </c>
      <c r="C35" s="39">
        <v>6235000</v>
      </c>
      <c r="D35" s="39">
        <v>8875137</v>
      </c>
      <c r="E35" s="39">
        <v>12305985</v>
      </c>
      <c r="F35" s="39">
        <v>0</v>
      </c>
      <c r="G35" s="39">
        <v>11631918</v>
      </c>
    </row>
    <row r="36" spans="1:7" ht="25.5">
      <c r="A36" s="41" t="s">
        <v>132</v>
      </c>
      <c r="B36" s="3" t="s">
        <v>204</v>
      </c>
      <c r="C36" s="39">
        <v>0</v>
      </c>
      <c r="D36" s="39">
        <v>0</v>
      </c>
      <c r="E36" s="39">
        <v>0</v>
      </c>
      <c r="F36" s="39">
        <v>0</v>
      </c>
      <c r="G36" s="39">
        <v>7679536</v>
      </c>
    </row>
    <row r="37" spans="1:7" ht="25.5">
      <c r="A37" s="41" t="s">
        <v>205</v>
      </c>
      <c r="B37" s="3" t="s">
        <v>206</v>
      </c>
      <c r="C37" s="39">
        <v>4860000</v>
      </c>
      <c r="D37" s="39">
        <v>4931232</v>
      </c>
      <c r="E37" s="39">
        <v>6176227</v>
      </c>
      <c r="F37" s="39">
        <v>0</v>
      </c>
      <c r="G37" s="39">
        <v>5489047</v>
      </c>
    </row>
    <row r="38" spans="1:7" ht="12.75">
      <c r="A38" s="41" t="s">
        <v>138</v>
      </c>
      <c r="B38" s="3" t="s">
        <v>207</v>
      </c>
      <c r="C38" s="39">
        <v>14930000</v>
      </c>
      <c r="D38" s="39">
        <v>14930000</v>
      </c>
      <c r="E38" s="39">
        <v>13601914</v>
      </c>
      <c r="F38" s="39">
        <v>0</v>
      </c>
      <c r="G38" s="39">
        <v>9338336</v>
      </c>
    </row>
    <row r="39" spans="1:7" ht="25.5">
      <c r="A39" s="41" t="s">
        <v>208</v>
      </c>
      <c r="B39" s="3" t="s">
        <v>209</v>
      </c>
      <c r="C39" s="39">
        <v>0</v>
      </c>
      <c r="D39" s="39">
        <v>0</v>
      </c>
      <c r="E39" s="39">
        <v>0</v>
      </c>
      <c r="F39" s="39">
        <v>0</v>
      </c>
      <c r="G39" s="39">
        <v>8705139</v>
      </c>
    </row>
    <row r="40" spans="1:7" ht="12.75">
      <c r="A40" s="41" t="s">
        <v>146</v>
      </c>
      <c r="B40" s="3" t="s">
        <v>210</v>
      </c>
      <c r="C40" s="39">
        <v>14000000</v>
      </c>
      <c r="D40" s="39">
        <v>14000000</v>
      </c>
      <c r="E40" s="39">
        <v>13527746</v>
      </c>
      <c r="F40" s="39">
        <v>0</v>
      </c>
      <c r="G40" s="39">
        <v>13509938</v>
      </c>
    </row>
    <row r="41" spans="1:7" ht="12.75">
      <c r="A41" s="41" t="s">
        <v>148</v>
      </c>
      <c r="B41" s="3" t="s">
        <v>211</v>
      </c>
      <c r="C41" s="39">
        <v>8795000</v>
      </c>
      <c r="D41" s="39">
        <v>8803906</v>
      </c>
      <c r="E41" s="39">
        <v>9434953</v>
      </c>
      <c r="F41" s="39">
        <v>0</v>
      </c>
      <c r="G41" s="39">
        <v>8683990</v>
      </c>
    </row>
    <row r="42" spans="1:7" ht="12.75">
      <c r="A42" s="41" t="s">
        <v>150</v>
      </c>
      <c r="B42" s="3" t="s">
        <v>212</v>
      </c>
      <c r="C42" s="39">
        <v>1174000</v>
      </c>
      <c r="D42" s="39">
        <v>1308000</v>
      </c>
      <c r="E42" s="39">
        <v>1615000</v>
      </c>
      <c r="F42" s="39">
        <v>0</v>
      </c>
      <c r="G42" s="39">
        <v>1308000</v>
      </c>
    </row>
    <row r="43" spans="1:7" ht="25.5">
      <c r="A43" s="41" t="s">
        <v>213</v>
      </c>
      <c r="B43" s="3" t="s">
        <v>214</v>
      </c>
      <c r="C43" s="39">
        <v>7000</v>
      </c>
      <c r="D43" s="39">
        <v>7000</v>
      </c>
      <c r="E43" s="39">
        <v>242</v>
      </c>
      <c r="F43" s="39">
        <v>0</v>
      </c>
      <c r="G43" s="39">
        <v>242</v>
      </c>
    </row>
    <row r="44" spans="1:7" ht="25.5">
      <c r="A44" s="41" t="s">
        <v>215</v>
      </c>
      <c r="B44" s="3" t="s">
        <v>216</v>
      </c>
      <c r="C44" s="39">
        <v>7000</v>
      </c>
      <c r="D44" s="39">
        <v>7000</v>
      </c>
      <c r="E44" s="39">
        <v>242</v>
      </c>
      <c r="F44" s="39">
        <v>0</v>
      </c>
      <c r="G44" s="39">
        <v>242</v>
      </c>
    </row>
    <row r="45" spans="1:7" ht="12.75">
      <c r="A45" s="41" t="s">
        <v>217</v>
      </c>
      <c r="B45" s="3" t="s">
        <v>218</v>
      </c>
      <c r="C45" s="39">
        <v>0</v>
      </c>
      <c r="D45" s="39">
        <v>524832</v>
      </c>
      <c r="E45" s="39">
        <v>524832</v>
      </c>
      <c r="F45" s="39">
        <v>0</v>
      </c>
      <c r="G45" s="39">
        <v>524832</v>
      </c>
    </row>
    <row r="46" spans="1:7" ht="25.5">
      <c r="A46" s="41" t="s">
        <v>219</v>
      </c>
      <c r="B46" s="3" t="s">
        <v>220</v>
      </c>
      <c r="C46" s="39">
        <v>908000</v>
      </c>
      <c r="D46" s="39">
        <v>1962917</v>
      </c>
      <c r="E46" s="39">
        <v>2599379</v>
      </c>
      <c r="F46" s="39">
        <v>0</v>
      </c>
      <c r="G46" s="39">
        <v>1154926</v>
      </c>
    </row>
    <row r="47" spans="1:7" ht="12.75">
      <c r="A47" s="41" t="s">
        <v>221</v>
      </c>
      <c r="B47" s="3" t="s">
        <v>222</v>
      </c>
      <c r="C47" s="39">
        <v>0</v>
      </c>
      <c r="D47" s="39">
        <v>0</v>
      </c>
      <c r="E47" s="39">
        <v>0</v>
      </c>
      <c r="F47" s="39">
        <v>0</v>
      </c>
      <c r="G47" s="39">
        <v>230995</v>
      </c>
    </row>
    <row r="48" spans="1:7" ht="38.25">
      <c r="A48" s="7" t="s">
        <v>223</v>
      </c>
      <c r="B48" s="42" t="s">
        <v>224</v>
      </c>
      <c r="C48" s="40">
        <v>52209000</v>
      </c>
      <c r="D48" s="40">
        <v>56643024</v>
      </c>
      <c r="E48" s="40">
        <v>61703261</v>
      </c>
      <c r="F48" s="40">
        <v>0</v>
      </c>
      <c r="G48" s="40">
        <v>53558212</v>
      </c>
    </row>
    <row r="49" spans="1:7" ht="38.25">
      <c r="A49" s="41" t="s">
        <v>225</v>
      </c>
      <c r="B49" s="3" t="s">
        <v>226</v>
      </c>
      <c r="C49" s="39">
        <v>0</v>
      </c>
      <c r="D49" s="39">
        <v>0</v>
      </c>
      <c r="E49" s="39">
        <v>316878</v>
      </c>
      <c r="F49" s="39">
        <v>0</v>
      </c>
      <c r="G49" s="39">
        <v>42000</v>
      </c>
    </row>
    <row r="50" spans="1:7" ht="12.75">
      <c r="A50" s="41" t="s">
        <v>152</v>
      </c>
      <c r="B50" s="3" t="s">
        <v>227</v>
      </c>
      <c r="C50" s="39">
        <v>0</v>
      </c>
      <c r="D50" s="39">
        <v>0</v>
      </c>
      <c r="E50" s="39">
        <v>0</v>
      </c>
      <c r="F50" s="39">
        <v>0</v>
      </c>
      <c r="G50" s="39">
        <v>42000</v>
      </c>
    </row>
    <row r="51" spans="1:7" ht="25.5">
      <c r="A51" s="7" t="s">
        <v>228</v>
      </c>
      <c r="B51" s="42" t="s">
        <v>229</v>
      </c>
      <c r="C51" s="40">
        <v>0</v>
      </c>
      <c r="D51" s="40">
        <v>0</v>
      </c>
      <c r="E51" s="40">
        <v>316878</v>
      </c>
      <c r="F51" s="40">
        <v>0</v>
      </c>
      <c r="G51" s="40">
        <v>42000</v>
      </c>
    </row>
    <row r="52" spans="1:7" ht="25.5">
      <c r="A52" s="7" t="s">
        <v>230</v>
      </c>
      <c r="B52" s="42" t="s">
        <v>231</v>
      </c>
      <c r="C52" s="40">
        <v>683393042</v>
      </c>
      <c r="D52" s="40">
        <v>803516436</v>
      </c>
      <c r="E52" s="40">
        <v>812142758</v>
      </c>
      <c r="F52" s="40">
        <v>0</v>
      </c>
      <c r="G52" s="40">
        <v>796677410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landscape" paperSize="8" scale="77" r:id="rId1"/>
  <headerFooter alignWithMargins="0">
    <oddHeader>&amp;C2. melléklet a  9/2019.(IV.26.) önkormányzati rendelethez - Költségvetési bevételek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view="pageLayout" workbookViewId="0" topLeftCell="A1">
      <selection activeCell="H18" sqref="H18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9" width="15.875" style="0" customWidth="1"/>
  </cols>
  <sheetData>
    <row r="1" spans="1:9" ht="31.5" customHeight="1">
      <c r="A1" s="133" t="s">
        <v>232</v>
      </c>
      <c r="B1" s="134"/>
      <c r="C1" s="134"/>
      <c r="D1" s="134"/>
      <c r="E1" s="134"/>
      <c r="F1" s="134"/>
      <c r="G1" s="134"/>
      <c r="H1" s="134"/>
      <c r="I1" s="134"/>
    </row>
    <row r="2" spans="1:9" s="4" customFormat="1" ht="134.25" customHeight="1">
      <c r="A2" s="5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</row>
    <row r="3" spans="1:9" ht="15">
      <c r="A3" s="1">
        <v>2</v>
      </c>
      <c r="B3" s="1">
        <v>3</v>
      </c>
      <c r="C3" s="37">
        <v>4</v>
      </c>
      <c r="D3" s="37">
        <v>5</v>
      </c>
      <c r="E3" s="37">
        <v>6</v>
      </c>
      <c r="F3" s="37">
        <v>7</v>
      </c>
      <c r="G3" s="37">
        <v>8</v>
      </c>
      <c r="H3" s="37">
        <v>9</v>
      </c>
      <c r="I3" s="37">
        <v>10</v>
      </c>
    </row>
    <row r="4" spans="1:9" ht="25.5">
      <c r="A4" s="41" t="s">
        <v>38</v>
      </c>
      <c r="B4" s="3" t="s">
        <v>233</v>
      </c>
      <c r="C4" s="39">
        <v>9649634</v>
      </c>
      <c r="D4" s="39">
        <v>9649634</v>
      </c>
      <c r="E4" s="39">
        <v>0</v>
      </c>
      <c r="F4" s="39">
        <v>9649634</v>
      </c>
      <c r="G4" s="39">
        <v>0</v>
      </c>
      <c r="H4" s="39">
        <v>10420711</v>
      </c>
      <c r="I4" s="39">
        <v>9649634</v>
      </c>
    </row>
    <row r="5" spans="1:9" ht="25.5">
      <c r="A5" s="41" t="s">
        <v>40</v>
      </c>
      <c r="B5" s="3" t="s">
        <v>234</v>
      </c>
      <c r="C5" s="39">
        <v>193445328</v>
      </c>
      <c r="D5" s="39">
        <v>210607504</v>
      </c>
      <c r="E5" s="39">
        <v>0</v>
      </c>
      <c r="F5" s="39">
        <v>191906493</v>
      </c>
      <c r="G5" s="39">
        <v>0</v>
      </c>
      <c r="H5" s="39">
        <v>0</v>
      </c>
      <c r="I5" s="39">
        <v>191906493</v>
      </c>
    </row>
    <row r="6" spans="1:9" ht="12.75">
      <c r="A6" s="41" t="s">
        <v>42</v>
      </c>
      <c r="B6" s="3" t="s">
        <v>235</v>
      </c>
      <c r="C6" s="39">
        <v>0</v>
      </c>
      <c r="D6" s="39">
        <v>743685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</row>
    <row r="7" spans="1:9" ht="25.5">
      <c r="A7" s="41" t="s">
        <v>50</v>
      </c>
      <c r="B7" s="3" t="s">
        <v>236</v>
      </c>
      <c r="C7" s="39">
        <v>203094962</v>
      </c>
      <c r="D7" s="39">
        <v>221000823</v>
      </c>
      <c r="E7" s="39">
        <v>0</v>
      </c>
      <c r="F7" s="39">
        <v>201556127</v>
      </c>
      <c r="G7" s="39">
        <v>0</v>
      </c>
      <c r="H7" s="39">
        <v>10420711</v>
      </c>
      <c r="I7" s="39">
        <v>201556127</v>
      </c>
    </row>
    <row r="8" spans="1:9" ht="25.5">
      <c r="A8" s="7" t="s">
        <v>68</v>
      </c>
      <c r="B8" s="42" t="s">
        <v>237</v>
      </c>
      <c r="C8" s="40">
        <v>203094962</v>
      </c>
      <c r="D8" s="40">
        <v>221000823</v>
      </c>
      <c r="E8" s="40">
        <v>0</v>
      </c>
      <c r="F8" s="40">
        <v>201556127</v>
      </c>
      <c r="G8" s="40">
        <v>0</v>
      </c>
      <c r="H8" s="40">
        <v>10420711</v>
      </c>
      <c r="I8" s="40">
        <v>201556127</v>
      </c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landscape" paperSize="9" scale="82" r:id="rId1"/>
  <headerFooter alignWithMargins="0">
    <oddHeader>&amp;C3. melléklet a  9/2019.(IV.26.) önkormányzati rendelethez -Finanszírozási kiadások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view="pageLayout" workbookViewId="0" topLeftCell="A1">
      <selection activeCell="D14" sqref="D1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7" width="21.25390625" style="0" customWidth="1"/>
  </cols>
  <sheetData>
    <row r="1" spans="1:7" s="4" customFormat="1" ht="39.75" customHeight="1">
      <c r="A1" s="131" t="s">
        <v>238</v>
      </c>
      <c r="B1" s="132"/>
      <c r="C1" s="132"/>
      <c r="D1" s="132"/>
      <c r="E1" s="132"/>
      <c r="F1" s="132"/>
      <c r="G1" s="132"/>
    </row>
    <row r="2" spans="1:7" s="4" customFormat="1" ht="63.75" customHeight="1">
      <c r="A2" s="5" t="s">
        <v>6</v>
      </c>
      <c r="B2" s="5" t="s">
        <v>7</v>
      </c>
      <c r="C2" s="5" t="s">
        <v>8</v>
      </c>
      <c r="D2" s="5" t="s">
        <v>9</v>
      </c>
      <c r="E2" s="5" t="s">
        <v>239</v>
      </c>
      <c r="F2" s="5" t="s">
        <v>156</v>
      </c>
      <c r="G2" s="5" t="s">
        <v>14</v>
      </c>
    </row>
    <row r="3" spans="1:9" ht="15">
      <c r="A3" s="1">
        <v>2</v>
      </c>
      <c r="B3" s="1">
        <v>3</v>
      </c>
      <c r="C3" s="37">
        <v>4</v>
      </c>
      <c r="D3" s="37">
        <v>5</v>
      </c>
      <c r="E3" s="37">
        <v>6</v>
      </c>
      <c r="F3" s="37">
        <v>7</v>
      </c>
      <c r="G3" s="37">
        <v>8</v>
      </c>
      <c r="H3" s="4"/>
      <c r="I3" s="4"/>
    </row>
    <row r="4" spans="1:9" ht="25.5">
      <c r="A4" s="2" t="s">
        <v>240</v>
      </c>
      <c r="B4" s="30" t="s">
        <v>241</v>
      </c>
      <c r="C4" s="6">
        <v>165502713</v>
      </c>
      <c r="D4" s="6">
        <v>165579828</v>
      </c>
      <c r="E4" s="6">
        <v>165579828</v>
      </c>
      <c r="F4" s="6">
        <v>0</v>
      </c>
      <c r="G4" s="6">
        <v>165579828</v>
      </c>
      <c r="H4" s="4"/>
      <c r="I4" s="4"/>
    </row>
    <row r="5" spans="1:9" ht="12.75">
      <c r="A5" s="2" t="s">
        <v>242</v>
      </c>
      <c r="B5" s="30" t="s">
        <v>243</v>
      </c>
      <c r="C5" s="6">
        <v>165502713</v>
      </c>
      <c r="D5" s="6">
        <v>165579828</v>
      </c>
      <c r="E5" s="6">
        <v>165579828</v>
      </c>
      <c r="F5" s="6">
        <v>0</v>
      </c>
      <c r="G5" s="6">
        <v>165579828</v>
      </c>
      <c r="H5" s="4"/>
      <c r="I5" s="4"/>
    </row>
    <row r="6" spans="1:9" ht="25.5">
      <c r="A6" s="2" t="s">
        <v>27</v>
      </c>
      <c r="B6" s="30" t="s">
        <v>244</v>
      </c>
      <c r="C6" s="6">
        <v>0</v>
      </c>
      <c r="D6" s="6">
        <v>0</v>
      </c>
      <c r="E6" s="6">
        <v>10420711</v>
      </c>
      <c r="F6" s="6">
        <v>0</v>
      </c>
      <c r="G6" s="6">
        <v>10420711</v>
      </c>
      <c r="H6" s="4"/>
      <c r="I6" s="4"/>
    </row>
    <row r="7" spans="1:9" ht="12.75">
      <c r="A7" s="2" t="s">
        <v>31</v>
      </c>
      <c r="B7" s="30" t="s">
        <v>245</v>
      </c>
      <c r="C7" s="6">
        <v>193445328</v>
      </c>
      <c r="D7" s="6">
        <v>210607504</v>
      </c>
      <c r="E7" s="6">
        <v>191906493</v>
      </c>
      <c r="F7" s="6">
        <v>0</v>
      </c>
      <c r="G7" s="6">
        <v>191906493</v>
      </c>
      <c r="H7" s="4"/>
      <c r="I7" s="4"/>
    </row>
    <row r="8" spans="1:9" ht="25.5">
      <c r="A8" s="2" t="s">
        <v>246</v>
      </c>
      <c r="B8" s="30" t="s">
        <v>247</v>
      </c>
      <c r="C8" s="6">
        <v>358948041</v>
      </c>
      <c r="D8" s="6">
        <v>376187332</v>
      </c>
      <c r="E8" s="6">
        <v>367907032</v>
      </c>
      <c r="F8" s="6">
        <v>0</v>
      </c>
      <c r="G8" s="6">
        <v>367907032</v>
      </c>
      <c r="H8" s="4"/>
      <c r="I8" s="4"/>
    </row>
    <row r="9" spans="1:9" ht="25.5">
      <c r="A9" s="7" t="s">
        <v>54</v>
      </c>
      <c r="B9" s="31" t="s">
        <v>248</v>
      </c>
      <c r="C9" s="8">
        <v>358948041</v>
      </c>
      <c r="D9" s="8">
        <v>376187332</v>
      </c>
      <c r="E9" s="8">
        <v>367907032</v>
      </c>
      <c r="F9" s="8">
        <v>0</v>
      </c>
      <c r="G9" s="8">
        <v>367907032</v>
      </c>
      <c r="H9" s="4"/>
      <c r="I9" s="4"/>
    </row>
    <row r="10" spans="8:9" ht="12.75">
      <c r="H10" s="4"/>
      <c r="I10" s="4"/>
    </row>
    <row r="11" spans="8:9" ht="12.75">
      <c r="H11" s="4"/>
      <c r="I11" s="4"/>
    </row>
    <row r="12" spans="8:9" ht="12.75">
      <c r="H12" s="4"/>
      <c r="I12" s="4"/>
    </row>
    <row r="13" spans="8:9" ht="12.75">
      <c r="H13" s="4"/>
      <c r="I13" s="4"/>
    </row>
    <row r="14" spans="8:9" ht="12.75">
      <c r="H14" s="4"/>
      <c r="I14" s="4"/>
    </row>
    <row r="15" spans="8:9" ht="12.75">
      <c r="H15" s="4"/>
      <c r="I15" s="4"/>
    </row>
    <row r="16" spans="8:9" ht="12.75">
      <c r="H16" s="4"/>
      <c r="I16" s="4"/>
    </row>
    <row r="17" spans="8:9" ht="12.75">
      <c r="H17" s="4"/>
      <c r="I17" s="4"/>
    </row>
    <row r="18" spans="8:9" ht="12.75">
      <c r="H18" s="4"/>
      <c r="I18" s="4"/>
    </row>
    <row r="19" spans="8:9" ht="12.75">
      <c r="H19" s="4"/>
      <c r="I19" s="4"/>
    </row>
    <row r="20" spans="8:9" ht="12.75">
      <c r="H20" s="4"/>
      <c r="I20" s="4"/>
    </row>
    <row r="21" spans="8:9" ht="12.75">
      <c r="H21" s="4"/>
      <c r="I21" s="4"/>
    </row>
    <row r="22" spans="8:9" ht="12.75">
      <c r="H22" s="4"/>
      <c r="I22" s="4"/>
    </row>
    <row r="23" spans="8:9" ht="12.75">
      <c r="H23" s="4"/>
      <c r="I23" s="4"/>
    </row>
    <row r="24" spans="8:9" ht="12.75">
      <c r="H24" s="4"/>
      <c r="I24" s="4"/>
    </row>
    <row r="25" spans="8:9" ht="12.75">
      <c r="H25" s="4"/>
      <c r="I25" s="4"/>
    </row>
    <row r="26" spans="8:9" ht="12.75">
      <c r="H26" s="4"/>
      <c r="I26" s="4"/>
    </row>
    <row r="27" spans="8:9" ht="12.75">
      <c r="H27" s="4"/>
      <c r="I27" s="4"/>
    </row>
    <row r="28" spans="8:9" ht="12.75">
      <c r="H28" s="4"/>
      <c r="I28" s="4"/>
    </row>
    <row r="29" spans="8:9" ht="12.75">
      <c r="H29" s="4"/>
      <c r="I29" s="4"/>
    </row>
    <row r="30" spans="8:9" ht="12.75">
      <c r="H30" s="4"/>
      <c r="I30" s="4"/>
    </row>
    <row r="31" spans="8:9" ht="12.75">
      <c r="H31" s="4"/>
      <c r="I31" s="4"/>
    </row>
    <row r="32" spans="8:9" ht="12.75">
      <c r="H32" s="4"/>
      <c r="I32" s="4"/>
    </row>
    <row r="33" spans="8:9" ht="12.75">
      <c r="H33" s="4"/>
      <c r="I33" s="4"/>
    </row>
    <row r="34" spans="8:9" ht="12.75">
      <c r="H34" s="4"/>
      <c r="I34" s="4"/>
    </row>
    <row r="35" spans="8:9" ht="12.75">
      <c r="H35" s="4"/>
      <c r="I35" s="4"/>
    </row>
    <row r="36" spans="8:9" ht="12.75">
      <c r="H36" s="4"/>
      <c r="I36" s="4"/>
    </row>
    <row r="37" spans="8:9" ht="12.75">
      <c r="H37" s="4"/>
      <c r="I37" s="4"/>
    </row>
    <row r="38" spans="8:9" ht="12.75">
      <c r="H38" s="4"/>
      <c r="I38" s="4"/>
    </row>
    <row r="39" spans="8:9" ht="12.75">
      <c r="H39" s="4"/>
      <c r="I39" s="4"/>
    </row>
    <row r="40" spans="8:9" ht="12.75">
      <c r="H40" s="4"/>
      <c r="I40" s="4"/>
    </row>
    <row r="41" spans="8:9" ht="12.75">
      <c r="H41" s="4"/>
      <c r="I41" s="4"/>
    </row>
    <row r="42" spans="8:9" ht="12.75">
      <c r="H42" s="4"/>
      <c r="I42" s="4"/>
    </row>
    <row r="43" spans="8:9" ht="12.75">
      <c r="H43" s="4"/>
      <c r="I43" s="4"/>
    </row>
    <row r="44" spans="8:9" ht="12.75">
      <c r="H44" s="4"/>
      <c r="I44" s="4"/>
    </row>
    <row r="45" spans="8:9" ht="12.75">
      <c r="H45" s="4"/>
      <c r="I45" s="4"/>
    </row>
    <row r="46" spans="8:9" ht="12.75">
      <c r="H46" s="4"/>
      <c r="I46" s="4"/>
    </row>
    <row r="47" spans="8:9" ht="12.75">
      <c r="H47" s="4"/>
      <c r="I47" s="4"/>
    </row>
    <row r="48" spans="8:9" ht="12.75">
      <c r="H48" s="4"/>
      <c r="I48" s="4"/>
    </row>
    <row r="49" spans="8:9" ht="12.75">
      <c r="H49" s="4"/>
      <c r="I49" s="4"/>
    </row>
    <row r="50" spans="8:9" ht="12.75">
      <c r="H50" s="4"/>
      <c r="I50" s="4"/>
    </row>
    <row r="51" spans="8:9" ht="12.75">
      <c r="H51" s="4"/>
      <c r="I51" s="4"/>
    </row>
    <row r="52" spans="8:9" ht="12.75">
      <c r="H52" s="4"/>
      <c r="I52" s="4"/>
    </row>
    <row r="53" spans="8:9" ht="12.75">
      <c r="H53" s="4"/>
      <c r="I53" s="4"/>
    </row>
    <row r="54" spans="8:9" ht="12.75">
      <c r="H54" s="4"/>
      <c r="I54" s="4"/>
    </row>
    <row r="55" spans="8:9" ht="12.75">
      <c r="H55" s="4"/>
      <c r="I55" s="4"/>
    </row>
    <row r="56" spans="8:9" ht="12.75">
      <c r="H56" s="4"/>
      <c r="I56" s="4"/>
    </row>
    <row r="57" spans="8:9" ht="12.75">
      <c r="H57" s="4"/>
      <c r="I57" s="4"/>
    </row>
    <row r="58" spans="8:9" ht="12.75">
      <c r="H58" s="4"/>
      <c r="I58" s="4"/>
    </row>
    <row r="59" spans="8:9" ht="12.75">
      <c r="H59" s="4"/>
      <c r="I59" s="4"/>
    </row>
    <row r="60" spans="8:9" ht="12.75">
      <c r="H60" s="4"/>
      <c r="I60" s="4"/>
    </row>
    <row r="61" spans="8:9" ht="12.75">
      <c r="H61" s="4"/>
      <c r="I61" s="4"/>
    </row>
    <row r="62" spans="8:9" ht="12.75">
      <c r="H62" s="4"/>
      <c r="I62" s="4"/>
    </row>
    <row r="63" spans="8:9" ht="12.75">
      <c r="H63" s="4"/>
      <c r="I63" s="4"/>
    </row>
    <row r="64" spans="8:9" ht="12.75">
      <c r="H64" s="4"/>
      <c r="I64" s="4"/>
    </row>
    <row r="65" spans="8:9" ht="12.75">
      <c r="H65" s="4"/>
      <c r="I65" s="4"/>
    </row>
    <row r="66" spans="8:9" ht="12.75">
      <c r="H66" s="4"/>
      <c r="I66" s="4"/>
    </row>
    <row r="67" spans="8:9" ht="12.75">
      <c r="H67" s="4"/>
      <c r="I67" s="4"/>
    </row>
    <row r="68" spans="8:9" ht="12.75">
      <c r="H68" s="4"/>
      <c r="I68" s="4"/>
    </row>
    <row r="69" spans="8:9" ht="12.75">
      <c r="H69" s="4"/>
      <c r="I69" s="4"/>
    </row>
    <row r="70" spans="8:9" ht="12.75">
      <c r="H70" s="4"/>
      <c r="I70" s="4"/>
    </row>
    <row r="71" spans="8:9" ht="12.75">
      <c r="H71" s="4"/>
      <c r="I71" s="4"/>
    </row>
    <row r="72" spans="8:9" ht="12.75">
      <c r="H72" s="4"/>
      <c r="I72" s="4"/>
    </row>
    <row r="73" spans="8:9" ht="12.75">
      <c r="H73" s="4"/>
      <c r="I73" s="4"/>
    </row>
    <row r="74" spans="8:9" ht="12.75">
      <c r="H74" s="4"/>
      <c r="I74" s="4"/>
    </row>
    <row r="75" spans="8:9" ht="12.75">
      <c r="H75" s="4"/>
      <c r="I75" s="4"/>
    </row>
    <row r="76" spans="8:9" ht="12.75">
      <c r="H76" s="4"/>
      <c r="I76" s="4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landscape" paperSize="9" scale="85" r:id="rId1"/>
  <headerFooter alignWithMargins="0">
    <oddHeader>&amp;C4. melléklet a  9/2019.(IV.26.) önkormányzati rendelethez - Finanszírozási bevételek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7"/>
  <sheetViews>
    <sheetView view="pageLayout" zoomScale="55" zoomScalePageLayoutView="55" workbookViewId="0" topLeftCell="B1">
      <selection activeCell="B12" sqref="B1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42" width="16.875" style="0" customWidth="1"/>
  </cols>
  <sheetData>
    <row r="1" spans="1:42" ht="55.5" customHeight="1">
      <c r="A1" s="135" t="s">
        <v>249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1:42" s="4" customFormat="1" ht="151.5" customHeight="1">
      <c r="A2" s="5" t="s">
        <v>6</v>
      </c>
      <c r="B2" s="5" t="s">
        <v>7</v>
      </c>
      <c r="C2" s="5" t="s">
        <v>250</v>
      </c>
      <c r="D2" s="5" t="s">
        <v>251</v>
      </c>
      <c r="E2" s="5" t="s">
        <v>252</v>
      </c>
      <c r="F2" s="5" t="s">
        <v>253</v>
      </c>
      <c r="G2" s="5" t="s">
        <v>254</v>
      </c>
      <c r="H2" s="5" t="s">
        <v>255</v>
      </c>
      <c r="I2" s="5" t="s">
        <v>256</v>
      </c>
      <c r="J2" s="5" t="s">
        <v>257</v>
      </c>
      <c r="K2" s="5" t="s">
        <v>258</v>
      </c>
      <c r="L2" s="5" t="s">
        <v>259</v>
      </c>
      <c r="M2" s="5" t="s">
        <v>260</v>
      </c>
      <c r="N2" s="5" t="s">
        <v>261</v>
      </c>
      <c r="O2" s="5" t="s">
        <v>262</v>
      </c>
      <c r="P2" s="5" t="s">
        <v>263</v>
      </c>
      <c r="Q2" s="5" t="s">
        <v>264</v>
      </c>
      <c r="R2" s="5" t="s">
        <v>265</v>
      </c>
      <c r="S2" s="5" t="s">
        <v>266</v>
      </c>
      <c r="T2" s="5" t="s">
        <v>267</v>
      </c>
      <c r="U2" s="5" t="s">
        <v>268</v>
      </c>
      <c r="V2" s="5" t="s">
        <v>269</v>
      </c>
      <c r="W2" s="5" t="s">
        <v>270</v>
      </c>
      <c r="X2" s="5" t="s">
        <v>271</v>
      </c>
      <c r="Y2" s="5" t="s">
        <v>272</v>
      </c>
      <c r="Z2" s="5" t="s">
        <v>273</v>
      </c>
      <c r="AA2" s="5" t="s">
        <v>274</v>
      </c>
      <c r="AB2" s="5" t="s">
        <v>275</v>
      </c>
      <c r="AC2" s="5" t="s">
        <v>276</v>
      </c>
      <c r="AD2" s="5" t="s">
        <v>277</v>
      </c>
      <c r="AE2" s="5" t="s">
        <v>278</v>
      </c>
      <c r="AF2" s="5" t="s">
        <v>279</v>
      </c>
      <c r="AG2" s="5" t="s">
        <v>280</v>
      </c>
      <c r="AH2" s="5" t="s">
        <v>281</v>
      </c>
      <c r="AI2" s="5" t="s">
        <v>282</v>
      </c>
      <c r="AJ2" s="5" t="s">
        <v>283</v>
      </c>
      <c r="AK2" s="5" t="s">
        <v>284</v>
      </c>
      <c r="AL2" s="5" t="s">
        <v>285</v>
      </c>
      <c r="AM2" s="5" t="s">
        <v>286</v>
      </c>
      <c r="AN2" s="5" t="s">
        <v>287</v>
      </c>
      <c r="AO2" s="5" t="s">
        <v>288</v>
      </c>
      <c r="AP2" s="5" t="s">
        <v>289</v>
      </c>
    </row>
    <row r="3" spans="1:42" ht="25.5">
      <c r="A3" s="43" t="s">
        <v>0</v>
      </c>
      <c r="B3" s="44" t="s">
        <v>15</v>
      </c>
      <c r="C3" s="45">
        <v>183643742</v>
      </c>
      <c r="D3" s="45">
        <v>55095278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29485732</v>
      </c>
      <c r="L3" s="45">
        <v>10709004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2146500</v>
      </c>
      <c r="S3" s="45">
        <v>18320618</v>
      </c>
      <c r="T3" s="45">
        <v>0</v>
      </c>
      <c r="U3" s="45">
        <v>0</v>
      </c>
      <c r="V3" s="45">
        <v>11045873</v>
      </c>
      <c r="W3" s="45">
        <v>0</v>
      </c>
      <c r="X3" s="45">
        <v>0</v>
      </c>
      <c r="Y3" s="45">
        <v>3193199</v>
      </c>
      <c r="Z3" s="45">
        <v>4952507</v>
      </c>
      <c r="AA3" s="45">
        <v>0</v>
      </c>
      <c r="AB3" s="45">
        <v>0</v>
      </c>
      <c r="AC3" s="45">
        <v>8100004</v>
      </c>
      <c r="AD3" s="45">
        <v>18359962</v>
      </c>
      <c r="AE3" s="45">
        <v>0</v>
      </c>
      <c r="AF3" s="45">
        <v>5865082</v>
      </c>
      <c r="AG3" s="45">
        <v>0</v>
      </c>
      <c r="AH3" s="45">
        <v>0</v>
      </c>
      <c r="AI3" s="45">
        <v>2500613</v>
      </c>
      <c r="AJ3" s="45">
        <v>3909763</v>
      </c>
      <c r="AK3" s="45">
        <v>0</v>
      </c>
      <c r="AL3" s="45">
        <v>0</v>
      </c>
      <c r="AM3" s="45">
        <v>0</v>
      </c>
      <c r="AN3" s="45">
        <v>1762133</v>
      </c>
      <c r="AO3" s="45">
        <v>8197474</v>
      </c>
      <c r="AP3" s="45">
        <v>0</v>
      </c>
    </row>
    <row r="4" spans="1:42" ht="12.75">
      <c r="A4" s="41" t="s">
        <v>2</v>
      </c>
      <c r="B4" s="3" t="s">
        <v>16</v>
      </c>
      <c r="C4" s="39">
        <v>11774313</v>
      </c>
      <c r="D4" s="39">
        <v>2735068</v>
      </c>
      <c r="E4" s="39">
        <v>0</v>
      </c>
      <c r="F4" s="39">
        <v>0</v>
      </c>
      <c r="G4" s="39">
        <v>149788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25457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4759000</v>
      </c>
      <c r="AB4" s="39">
        <v>4095000</v>
      </c>
      <c r="AC4" s="39">
        <v>10000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</row>
    <row r="5" spans="1:42" ht="12.75">
      <c r="A5" s="41" t="s">
        <v>17</v>
      </c>
      <c r="B5" s="3" t="s">
        <v>18</v>
      </c>
      <c r="C5" s="39">
        <v>1121400</v>
      </c>
      <c r="D5" s="39">
        <v>589200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532200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0</v>
      </c>
      <c r="AJ5" s="39">
        <v>0</v>
      </c>
      <c r="AK5" s="39">
        <v>0</v>
      </c>
      <c r="AL5" s="39">
        <v>0</v>
      </c>
      <c r="AM5" s="39">
        <v>0</v>
      </c>
      <c r="AN5" s="39">
        <v>0</v>
      </c>
      <c r="AO5" s="39">
        <v>0</v>
      </c>
      <c r="AP5" s="39">
        <v>0</v>
      </c>
    </row>
    <row r="6" spans="1:42" ht="12.75">
      <c r="A6" s="41" t="s">
        <v>19</v>
      </c>
      <c r="B6" s="3" t="s">
        <v>20</v>
      </c>
      <c r="C6" s="39">
        <v>2663207</v>
      </c>
      <c r="D6" s="39">
        <v>2591207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72000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</row>
    <row r="7" spans="1:42" ht="12.75">
      <c r="A7" s="41" t="s">
        <v>21</v>
      </c>
      <c r="B7" s="3" t="s">
        <v>22</v>
      </c>
      <c r="C7" s="39">
        <v>691494</v>
      </c>
      <c r="D7" s="39">
        <v>350105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155475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18205</v>
      </c>
      <c r="AE7" s="39">
        <v>0</v>
      </c>
      <c r="AF7" s="39">
        <v>24909</v>
      </c>
      <c r="AG7" s="39">
        <v>0</v>
      </c>
      <c r="AH7" s="39">
        <v>0</v>
      </c>
      <c r="AI7" s="39">
        <v>55800</v>
      </c>
      <c r="AJ7" s="39">
        <v>87000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</row>
    <row r="8" spans="1:42" ht="12.75">
      <c r="A8" s="41" t="s">
        <v>23</v>
      </c>
      <c r="B8" s="3" t="s">
        <v>24</v>
      </c>
      <c r="C8" s="39">
        <v>70000</v>
      </c>
      <c r="D8" s="39">
        <v>70000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</row>
    <row r="9" spans="1:42" ht="25.5">
      <c r="A9" s="41" t="s">
        <v>25</v>
      </c>
      <c r="B9" s="3" t="s">
        <v>26</v>
      </c>
      <c r="C9" s="39">
        <v>3071473</v>
      </c>
      <c r="D9" s="39">
        <v>1033150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327890</v>
      </c>
      <c r="L9" s="39">
        <v>47123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411593</v>
      </c>
      <c r="T9" s="39">
        <v>0</v>
      </c>
      <c r="U9" s="39">
        <v>0</v>
      </c>
      <c r="V9" s="39">
        <v>50066</v>
      </c>
      <c r="W9" s="39">
        <v>0</v>
      </c>
      <c r="X9" s="39">
        <v>0</v>
      </c>
      <c r="Y9" s="39">
        <v>88700</v>
      </c>
      <c r="Z9" s="39">
        <v>0</v>
      </c>
      <c r="AA9" s="39">
        <v>500000</v>
      </c>
      <c r="AB9" s="39">
        <v>270000</v>
      </c>
      <c r="AC9" s="39">
        <v>80000</v>
      </c>
      <c r="AD9" s="39">
        <v>40202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134642</v>
      </c>
      <c r="AK9" s="39">
        <v>0</v>
      </c>
      <c r="AL9" s="39">
        <v>0</v>
      </c>
      <c r="AM9" s="39">
        <v>0</v>
      </c>
      <c r="AN9" s="39">
        <v>88107</v>
      </c>
      <c r="AO9" s="39">
        <v>0</v>
      </c>
      <c r="AP9" s="39">
        <v>0</v>
      </c>
    </row>
    <row r="10" spans="1:42" ht="25.5">
      <c r="A10" s="41" t="s">
        <v>27</v>
      </c>
      <c r="B10" s="3" t="s">
        <v>28</v>
      </c>
      <c r="C10" s="39">
        <v>203035629</v>
      </c>
      <c r="D10" s="39">
        <v>62464008</v>
      </c>
      <c r="E10" s="39">
        <v>0</v>
      </c>
      <c r="F10" s="39">
        <v>0</v>
      </c>
      <c r="G10" s="39">
        <v>149788</v>
      </c>
      <c r="H10" s="39">
        <v>0</v>
      </c>
      <c r="I10" s="39">
        <v>0</v>
      </c>
      <c r="J10" s="39">
        <v>0</v>
      </c>
      <c r="K10" s="39">
        <v>29813622</v>
      </c>
      <c r="L10" s="39">
        <v>10756127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2146500</v>
      </c>
      <c r="S10" s="39">
        <v>18985143</v>
      </c>
      <c r="T10" s="39">
        <v>0</v>
      </c>
      <c r="U10" s="39">
        <v>0</v>
      </c>
      <c r="V10" s="39">
        <v>11095939</v>
      </c>
      <c r="W10" s="39">
        <v>0</v>
      </c>
      <c r="X10" s="39">
        <v>0</v>
      </c>
      <c r="Y10" s="39">
        <v>3814099</v>
      </c>
      <c r="Z10" s="39">
        <v>4952507</v>
      </c>
      <c r="AA10" s="39">
        <v>5259000</v>
      </c>
      <c r="AB10" s="39">
        <v>4365000</v>
      </c>
      <c r="AC10" s="39">
        <v>8190004</v>
      </c>
      <c r="AD10" s="39">
        <v>18418369</v>
      </c>
      <c r="AE10" s="39">
        <v>0</v>
      </c>
      <c r="AF10" s="39">
        <v>5889991</v>
      </c>
      <c r="AG10" s="39">
        <v>0</v>
      </c>
      <c r="AH10" s="39">
        <v>0</v>
      </c>
      <c r="AI10" s="39">
        <v>2556413</v>
      </c>
      <c r="AJ10" s="39">
        <v>4131405</v>
      </c>
      <c r="AK10" s="39">
        <v>0</v>
      </c>
      <c r="AL10" s="39">
        <v>0</v>
      </c>
      <c r="AM10" s="39">
        <v>0</v>
      </c>
      <c r="AN10" s="39">
        <v>1850240</v>
      </c>
      <c r="AO10" s="39">
        <v>8197474</v>
      </c>
      <c r="AP10" s="39">
        <v>0</v>
      </c>
    </row>
    <row r="11" spans="1:42" ht="12.75">
      <c r="A11" s="41" t="s">
        <v>29</v>
      </c>
      <c r="B11" s="3" t="s">
        <v>30</v>
      </c>
      <c r="C11" s="39">
        <v>15501663</v>
      </c>
      <c r="D11" s="39">
        <v>15501663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</row>
    <row r="12" spans="1:42" ht="38.25">
      <c r="A12" s="41" t="s">
        <v>31</v>
      </c>
      <c r="B12" s="3" t="s">
        <v>32</v>
      </c>
      <c r="C12" s="39">
        <v>114792</v>
      </c>
      <c r="D12" s="39">
        <v>0</v>
      </c>
      <c r="E12" s="39">
        <v>0</v>
      </c>
      <c r="F12" s="39">
        <v>0</v>
      </c>
      <c r="G12" s="39">
        <v>114792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</row>
    <row r="13" spans="1:42" ht="12.75">
      <c r="A13" s="41" t="s">
        <v>33</v>
      </c>
      <c r="B13" s="3" t="s">
        <v>569</v>
      </c>
      <c r="C13" s="39">
        <v>7719700</v>
      </c>
      <c r="D13" s="39">
        <v>0</v>
      </c>
      <c r="E13" s="39">
        <v>0</v>
      </c>
      <c r="F13" s="39">
        <v>0</v>
      </c>
      <c r="G13" s="39">
        <v>753287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125013</v>
      </c>
      <c r="T13" s="39">
        <v>0</v>
      </c>
      <c r="U13" s="39">
        <v>770400</v>
      </c>
      <c r="V13" s="39">
        <v>0</v>
      </c>
      <c r="W13" s="39">
        <v>160000</v>
      </c>
      <c r="X13" s="39">
        <v>0</v>
      </c>
      <c r="Y13" s="39">
        <v>0</v>
      </c>
      <c r="Z13" s="39">
        <v>1110000</v>
      </c>
      <c r="AA13" s="39">
        <v>2426000</v>
      </c>
      <c r="AB13" s="39">
        <v>0</v>
      </c>
      <c r="AC13" s="39">
        <v>2375000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</row>
    <row r="14" spans="1:42" ht="12.75">
      <c r="A14" s="41" t="s">
        <v>34</v>
      </c>
      <c r="B14" s="3" t="s">
        <v>35</v>
      </c>
      <c r="C14" s="39">
        <v>23336155</v>
      </c>
      <c r="D14" s="39">
        <v>15501663</v>
      </c>
      <c r="E14" s="39">
        <v>0</v>
      </c>
      <c r="F14" s="39">
        <v>0</v>
      </c>
      <c r="G14" s="39">
        <v>868079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125013</v>
      </c>
      <c r="T14" s="39">
        <v>0</v>
      </c>
      <c r="U14" s="39">
        <v>770400</v>
      </c>
      <c r="V14" s="39">
        <v>0</v>
      </c>
      <c r="W14" s="39">
        <v>160000</v>
      </c>
      <c r="X14" s="39">
        <v>0</v>
      </c>
      <c r="Y14" s="39">
        <v>0</v>
      </c>
      <c r="Z14" s="39">
        <v>1110000</v>
      </c>
      <c r="AA14" s="39">
        <v>2426000</v>
      </c>
      <c r="AB14" s="39">
        <v>0</v>
      </c>
      <c r="AC14" s="39">
        <v>2375000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</row>
    <row r="15" spans="1:42" ht="12.75">
      <c r="A15" s="7" t="s">
        <v>36</v>
      </c>
      <c r="B15" s="42" t="s">
        <v>37</v>
      </c>
      <c r="C15" s="40">
        <v>226371784</v>
      </c>
      <c r="D15" s="40">
        <v>77965671</v>
      </c>
      <c r="E15" s="40">
        <v>0</v>
      </c>
      <c r="F15" s="40">
        <v>0</v>
      </c>
      <c r="G15" s="40">
        <v>1017867</v>
      </c>
      <c r="H15" s="40">
        <v>0</v>
      </c>
      <c r="I15" s="40">
        <v>0</v>
      </c>
      <c r="J15" s="40">
        <v>0</v>
      </c>
      <c r="K15" s="40">
        <v>29813622</v>
      </c>
      <c r="L15" s="40">
        <v>10756127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2146500</v>
      </c>
      <c r="S15" s="40">
        <v>19110156</v>
      </c>
      <c r="T15" s="40">
        <v>0</v>
      </c>
      <c r="U15" s="40">
        <v>770400</v>
      </c>
      <c r="V15" s="40">
        <v>11095939</v>
      </c>
      <c r="W15" s="40">
        <v>160000</v>
      </c>
      <c r="X15" s="40">
        <v>0</v>
      </c>
      <c r="Y15" s="40">
        <v>3814099</v>
      </c>
      <c r="Z15" s="40">
        <v>6062507</v>
      </c>
      <c r="AA15" s="40">
        <v>7685000</v>
      </c>
      <c r="AB15" s="40">
        <v>4365000</v>
      </c>
      <c r="AC15" s="40">
        <v>10565004</v>
      </c>
      <c r="AD15" s="40">
        <v>18418369</v>
      </c>
      <c r="AE15" s="40">
        <v>0</v>
      </c>
      <c r="AF15" s="40">
        <v>5889991</v>
      </c>
      <c r="AG15" s="40">
        <v>0</v>
      </c>
      <c r="AH15" s="40">
        <v>0</v>
      </c>
      <c r="AI15" s="40">
        <v>2556413</v>
      </c>
      <c r="AJ15" s="40">
        <v>4131405</v>
      </c>
      <c r="AK15" s="40">
        <v>0</v>
      </c>
      <c r="AL15" s="40">
        <v>0</v>
      </c>
      <c r="AM15" s="40">
        <v>0</v>
      </c>
      <c r="AN15" s="40">
        <v>1850240</v>
      </c>
      <c r="AO15" s="40">
        <v>8197474</v>
      </c>
      <c r="AP15" s="40">
        <v>0</v>
      </c>
    </row>
    <row r="16" spans="1:42" ht="25.5">
      <c r="A16" s="7" t="s">
        <v>38</v>
      </c>
      <c r="B16" s="42" t="s">
        <v>39</v>
      </c>
      <c r="C16" s="40">
        <v>40515511</v>
      </c>
      <c r="D16" s="40">
        <v>15706999</v>
      </c>
      <c r="E16" s="40">
        <v>0</v>
      </c>
      <c r="F16" s="40">
        <v>0</v>
      </c>
      <c r="G16" s="40">
        <v>216061</v>
      </c>
      <c r="H16" s="40">
        <v>0</v>
      </c>
      <c r="I16" s="40">
        <v>0</v>
      </c>
      <c r="J16" s="40">
        <v>0</v>
      </c>
      <c r="K16" s="40">
        <v>2668217</v>
      </c>
      <c r="L16" s="40">
        <v>1290574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422598</v>
      </c>
      <c r="S16" s="40">
        <v>3537172</v>
      </c>
      <c r="T16" s="40">
        <v>0</v>
      </c>
      <c r="U16" s="40">
        <v>136649</v>
      </c>
      <c r="V16" s="40">
        <v>2185977</v>
      </c>
      <c r="W16" s="40">
        <v>29205</v>
      </c>
      <c r="X16" s="40">
        <v>0</v>
      </c>
      <c r="Y16" s="40">
        <v>733109</v>
      </c>
      <c r="Z16" s="40">
        <v>1167434</v>
      </c>
      <c r="AA16" s="40">
        <v>1361346</v>
      </c>
      <c r="AB16" s="40">
        <v>798525</v>
      </c>
      <c r="AC16" s="40">
        <v>1820820</v>
      </c>
      <c r="AD16" s="40">
        <v>3622342</v>
      </c>
      <c r="AE16" s="40">
        <v>0</v>
      </c>
      <c r="AF16" s="40">
        <v>1156614</v>
      </c>
      <c r="AG16" s="40">
        <v>0</v>
      </c>
      <c r="AH16" s="40">
        <v>0</v>
      </c>
      <c r="AI16" s="40">
        <v>487617</v>
      </c>
      <c r="AJ16" s="40">
        <v>864083</v>
      </c>
      <c r="AK16" s="40">
        <v>0</v>
      </c>
      <c r="AL16" s="40">
        <v>0</v>
      </c>
      <c r="AM16" s="40">
        <v>0</v>
      </c>
      <c r="AN16" s="40">
        <v>360797</v>
      </c>
      <c r="AO16" s="40">
        <v>1949372</v>
      </c>
      <c r="AP16" s="40">
        <v>0</v>
      </c>
    </row>
    <row r="17" spans="1:42" ht="12.75">
      <c r="A17" s="41" t="s">
        <v>40</v>
      </c>
      <c r="B17" s="3" t="s">
        <v>41</v>
      </c>
      <c r="C17" s="39">
        <v>38954575</v>
      </c>
      <c r="D17" s="39">
        <v>14638128</v>
      </c>
      <c r="E17" s="39">
        <v>0</v>
      </c>
      <c r="F17" s="39">
        <v>0</v>
      </c>
      <c r="G17" s="39">
        <v>198482</v>
      </c>
      <c r="H17" s="39">
        <v>0</v>
      </c>
      <c r="I17" s="39">
        <v>0</v>
      </c>
      <c r="J17" s="39">
        <v>0</v>
      </c>
      <c r="K17" s="39">
        <v>2666405</v>
      </c>
      <c r="L17" s="39">
        <v>1290574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422598</v>
      </c>
      <c r="S17" s="39">
        <v>3468181</v>
      </c>
      <c r="T17" s="39">
        <v>0</v>
      </c>
      <c r="U17" s="39">
        <v>136649</v>
      </c>
      <c r="V17" s="39">
        <v>2185977</v>
      </c>
      <c r="W17" s="39">
        <v>29205</v>
      </c>
      <c r="X17" s="39">
        <v>0</v>
      </c>
      <c r="Y17" s="39">
        <v>733109</v>
      </c>
      <c r="Z17" s="39">
        <v>1166963</v>
      </c>
      <c r="AA17" s="39">
        <v>1361346</v>
      </c>
      <c r="AB17" s="39">
        <v>798525</v>
      </c>
      <c r="AC17" s="39">
        <v>1820820</v>
      </c>
      <c r="AD17" s="39">
        <v>3622342</v>
      </c>
      <c r="AE17" s="39">
        <v>0</v>
      </c>
      <c r="AF17" s="39">
        <v>1156614</v>
      </c>
      <c r="AG17" s="39">
        <v>0</v>
      </c>
      <c r="AH17" s="39">
        <v>0</v>
      </c>
      <c r="AI17" s="39">
        <v>487617</v>
      </c>
      <c r="AJ17" s="39">
        <v>796916</v>
      </c>
      <c r="AK17" s="39">
        <v>0</v>
      </c>
      <c r="AL17" s="39">
        <v>0</v>
      </c>
      <c r="AM17" s="39">
        <v>0</v>
      </c>
      <c r="AN17" s="39">
        <v>360797</v>
      </c>
      <c r="AO17" s="39">
        <v>1613327</v>
      </c>
      <c r="AP17" s="39">
        <v>0</v>
      </c>
    </row>
    <row r="18" spans="1:42" ht="12.75">
      <c r="A18" s="41" t="s">
        <v>42</v>
      </c>
      <c r="B18" s="3" t="s">
        <v>43</v>
      </c>
      <c r="C18" s="39">
        <v>553448</v>
      </c>
      <c r="D18" s="39">
        <v>529251</v>
      </c>
      <c r="E18" s="39">
        <v>0</v>
      </c>
      <c r="F18" s="39">
        <v>0</v>
      </c>
      <c r="G18" s="39">
        <v>9936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11894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266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2101</v>
      </c>
      <c r="AP18" s="39">
        <v>0</v>
      </c>
    </row>
    <row r="19" spans="1:42" ht="12.75">
      <c r="A19" s="41" t="s">
        <v>44</v>
      </c>
      <c r="B19" s="3" t="s">
        <v>45</v>
      </c>
      <c r="C19" s="39">
        <v>445677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1812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44353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67167</v>
      </c>
      <c r="AK19" s="39">
        <v>0</v>
      </c>
      <c r="AL19" s="39">
        <v>0</v>
      </c>
      <c r="AM19" s="39">
        <v>0</v>
      </c>
      <c r="AN19" s="39">
        <v>0</v>
      </c>
      <c r="AO19" s="39">
        <v>332345</v>
      </c>
      <c r="AP19" s="39">
        <v>0</v>
      </c>
    </row>
    <row r="20" spans="1:42" ht="25.5">
      <c r="A20" s="41" t="s">
        <v>46</v>
      </c>
      <c r="B20" s="3" t="s">
        <v>47</v>
      </c>
      <c r="C20" s="39">
        <v>561811</v>
      </c>
      <c r="D20" s="39">
        <v>539620</v>
      </c>
      <c r="E20" s="39">
        <v>0</v>
      </c>
      <c r="F20" s="39">
        <v>0</v>
      </c>
      <c r="G20" s="39">
        <v>7643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12744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205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1599</v>
      </c>
      <c r="AP20" s="39">
        <v>0</v>
      </c>
    </row>
    <row r="21" spans="1:42" ht="12.75">
      <c r="A21" s="41" t="s">
        <v>48</v>
      </c>
      <c r="B21" s="3" t="s">
        <v>49</v>
      </c>
      <c r="C21" s="39">
        <v>1587657</v>
      </c>
      <c r="D21" s="39">
        <v>4714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102000</v>
      </c>
      <c r="T21" s="39">
        <v>0</v>
      </c>
      <c r="U21" s="39">
        <v>55446</v>
      </c>
      <c r="V21" s="39">
        <v>25500</v>
      </c>
      <c r="W21" s="39">
        <v>0</v>
      </c>
      <c r="X21" s="39">
        <v>876888</v>
      </c>
      <c r="Y21" s="39">
        <v>29142</v>
      </c>
      <c r="Z21" s="39">
        <v>0</v>
      </c>
      <c r="AA21" s="39">
        <v>442063</v>
      </c>
      <c r="AB21" s="39">
        <v>0</v>
      </c>
      <c r="AC21" s="39">
        <v>0</v>
      </c>
      <c r="AD21" s="39">
        <v>5619</v>
      </c>
      <c r="AE21" s="39">
        <v>0</v>
      </c>
      <c r="AF21" s="39">
        <v>46285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</row>
    <row r="22" spans="1:42" ht="12.75">
      <c r="A22" s="41" t="s">
        <v>50</v>
      </c>
      <c r="B22" s="3" t="s">
        <v>51</v>
      </c>
      <c r="C22" s="39">
        <v>46600268</v>
      </c>
      <c r="D22" s="39">
        <v>1415065</v>
      </c>
      <c r="E22" s="39">
        <v>0</v>
      </c>
      <c r="F22" s="39">
        <v>541147</v>
      </c>
      <c r="G22" s="39">
        <v>51394</v>
      </c>
      <c r="H22" s="39">
        <v>0</v>
      </c>
      <c r="I22" s="39">
        <v>0</v>
      </c>
      <c r="J22" s="39">
        <v>103945</v>
      </c>
      <c r="K22" s="39">
        <v>5383811</v>
      </c>
      <c r="L22" s="39">
        <v>93720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874324</v>
      </c>
      <c r="S22" s="39">
        <v>3411674</v>
      </c>
      <c r="T22" s="39">
        <v>30778</v>
      </c>
      <c r="U22" s="39">
        <v>52816</v>
      </c>
      <c r="V22" s="39">
        <v>275591</v>
      </c>
      <c r="W22" s="39">
        <v>83084</v>
      </c>
      <c r="X22" s="39">
        <v>0</v>
      </c>
      <c r="Y22" s="39">
        <v>51743</v>
      </c>
      <c r="Z22" s="39">
        <v>803493</v>
      </c>
      <c r="AA22" s="39">
        <v>1303011</v>
      </c>
      <c r="AB22" s="39">
        <v>0</v>
      </c>
      <c r="AC22" s="39">
        <v>3292843</v>
      </c>
      <c r="AD22" s="39">
        <v>19669844</v>
      </c>
      <c r="AE22" s="39">
        <v>1505209</v>
      </c>
      <c r="AF22" s="39">
        <v>497133</v>
      </c>
      <c r="AG22" s="39">
        <v>109708</v>
      </c>
      <c r="AH22" s="39">
        <v>1138044</v>
      </c>
      <c r="AI22" s="39">
        <v>386270</v>
      </c>
      <c r="AJ22" s="39">
        <v>379940</v>
      </c>
      <c r="AK22" s="39">
        <v>0</v>
      </c>
      <c r="AL22" s="39">
        <v>109832</v>
      </c>
      <c r="AM22" s="39">
        <v>3555000</v>
      </c>
      <c r="AN22" s="39">
        <v>1445483</v>
      </c>
      <c r="AO22" s="39">
        <v>35366</v>
      </c>
      <c r="AP22" s="39">
        <v>0</v>
      </c>
    </row>
    <row r="23" spans="1:42" ht="12.75">
      <c r="A23" s="41" t="s">
        <v>52</v>
      </c>
      <c r="B23" s="3" t="s">
        <v>53</v>
      </c>
      <c r="C23" s="39">
        <v>48187925</v>
      </c>
      <c r="D23" s="39">
        <v>1419779</v>
      </c>
      <c r="E23" s="39">
        <v>0</v>
      </c>
      <c r="F23" s="39">
        <v>541147</v>
      </c>
      <c r="G23" s="39">
        <v>51394</v>
      </c>
      <c r="H23" s="39">
        <v>0</v>
      </c>
      <c r="I23" s="39">
        <v>0</v>
      </c>
      <c r="J23" s="39">
        <v>103945</v>
      </c>
      <c r="K23" s="39">
        <v>5383811</v>
      </c>
      <c r="L23" s="39">
        <v>93720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874324</v>
      </c>
      <c r="S23" s="39">
        <v>3513674</v>
      </c>
      <c r="T23" s="39">
        <v>30778</v>
      </c>
      <c r="U23" s="39">
        <v>108262</v>
      </c>
      <c r="V23" s="39">
        <v>301091</v>
      </c>
      <c r="W23" s="39">
        <v>83084</v>
      </c>
      <c r="X23" s="39">
        <v>876888</v>
      </c>
      <c r="Y23" s="39">
        <v>80885</v>
      </c>
      <c r="Z23" s="39">
        <v>803493</v>
      </c>
      <c r="AA23" s="39">
        <v>1745074</v>
      </c>
      <c r="AB23" s="39">
        <v>0</v>
      </c>
      <c r="AC23" s="39">
        <v>3292843</v>
      </c>
      <c r="AD23" s="39">
        <v>19675463</v>
      </c>
      <c r="AE23" s="39">
        <v>1505209</v>
      </c>
      <c r="AF23" s="39">
        <v>543418</v>
      </c>
      <c r="AG23" s="39">
        <v>109708</v>
      </c>
      <c r="AH23" s="39">
        <v>1138044</v>
      </c>
      <c r="AI23" s="39">
        <v>386270</v>
      </c>
      <c r="AJ23" s="39">
        <v>379940</v>
      </c>
      <c r="AK23" s="39">
        <v>0</v>
      </c>
      <c r="AL23" s="39">
        <v>109832</v>
      </c>
      <c r="AM23" s="39">
        <v>3555000</v>
      </c>
      <c r="AN23" s="39">
        <v>1445483</v>
      </c>
      <c r="AO23" s="39">
        <v>35366</v>
      </c>
      <c r="AP23" s="39">
        <v>0</v>
      </c>
    </row>
    <row r="24" spans="1:42" ht="25.5">
      <c r="A24" s="41" t="s">
        <v>54</v>
      </c>
      <c r="B24" s="3" t="s">
        <v>55</v>
      </c>
      <c r="C24" s="39">
        <v>1814523</v>
      </c>
      <c r="D24" s="39">
        <v>890983</v>
      </c>
      <c r="E24" s="39">
        <v>0</v>
      </c>
      <c r="F24" s="39">
        <v>3610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75101</v>
      </c>
      <c r="T24" s="39">
        <v>0</v>
      </c>
      <c r="U24" s="39">
        <v>0</v>
      </c>
      <c r="V24" s="39">
        <v>51641</v>
      </c>
      <c r="W24" s="39">
        <v>64260</v>
      </c>
      <c r="X24" s="39">
        <v>0</v>
      </c>
      <c r="Y24" s="39">
        <v>420000</v>
      </c>
      <c r="Z24" s="39">
        <v>92720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8996</v>
      </c>
      <c r="AG24" s="39">
        <v>0</v>
      </c>
      <c r="AH24" s="39">
        <v>0</v>
      </c>
      <c r="AI24" s="39">
        <v>29561</v>
      </c>
      <c r="AJ24" s="39">
        <v>168657</v>
      </c>
      <c r="AK24" s="39">
        <v>0</v>
      </c>
      <c r="AL24" s="39">
        <v>0</v>
      </c>
      <c r="AM24" s="39">
        <v>0</v>
      </c>
      <c r="AN24" s="39">
        <v>8994</v>
      </c>
      <c r="AO24" s="39">
        <v>0</v>
      </c>
      <c r="AP24" s="39">
        <v>0</v>
      </c>
    </row>
    <row r="25" spans="1:42" ht="12.75">
      <c r="A25" s="41" t="s">
        <v>56</v>
      </c>
      <c r="B25" s="3" t="s">
        <v>57</v>
      </c>
      <c r="C25" s="39">
        <v>1699420</v>
      </c>
      <c r="D25" s="39">
        <v>924977</v>
      </c>
      <c r="E25" s="39">
        <v>0</v>
      </c>
      <c r="F25" s="39">
        <v>27761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13691</v>
      </c>
      <c r="T25" s="39">
        <v>128000</v>
      </c>
      <c r="U25" s="39">
        <v>0</v>
      </c>
      <c r="V25" s="39">
        <v>100392</v>
      </c>
      <c r="W25" s="39">
        <v>0</v>
      </c>
      <c r="X25" s="39">
        <v>0</v>
      </c>
      <c r="Y25" s="39">
        <v>9974</v>
      </c>
      <c r="Z25" s="39">
        <v>19648</v>
      </c>
      <c r="AA25" s="39">
        <v>240220</v>
      </c>
      <c r="AB25" s="39">
        <v>0</v>
      </c>
      <c r="AC25" s="39">
        <v>150000</v>
      </c>
      <c r="AD25" s="39">
        <v>0</v>
      </c>
      <c r="AE25" s="39">
        <v>0</v>
      </c>
      <c r="AF25" s="39">
        <v>16732</v>
      </c>
      <c r="AG25" s="39">
        <v>0</v>
      </c>
      <c r="AH25" s="39">
        <v>0</v>
      </c>
      <c r="AI25" s="39">
        <v>31695</v>
      </c>
      <c r="AJ25" s="39">
        <v>0</v>
      </c>
      <c r="AK25" s="39">
        <v>0</v>
      </c>
      <c r="AL25" s="39">
        <v>0</v>
      </c>
      <c r="AM25" s="39">
        <v>0</v>
      </c>
      <c r="AN25" s="39">
        <v>24573</v>
      </c>
      <c r="AO25" s="39">
        <v>11757</v>
      </c>
      <c r="AP25" s="39">
        <v>0</v>
      </c>
    </row>
    <row r="26" spans="1:42" ht="12.75">
      <c r="A26" s="41" t="s">
        <v>58</v>
      </c>
      <c r="B26" s="3" t="s">
        <v>59</v>
      </c>
      <c r="C26" s="39">
        <v>3513943</v>
      </c>
      <c r="D26" s="39">
        <v>1815960</v>
      </c>
      <c r="E26" s="39">
        <v>0</v>
      </c>
      <c r="F26" s="39">
        <v>31371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88792</v>
      </c>
      <c r="T26" s="39">
        <v>128000</v>
      </c>
      <c r="U26" s="39">
        <v>0</v>
      </c>
      <c r="V26" s="39">
        <v>152033</v>
      </c>
      <c r="W26" s="39">
        <v>64260</v>
      </c>
      <c r="X26" s="39">
        <v>0</v>
      </c>
      <c r="Y26" s="39">
        <v>429974</v>
      </c>
      <c r="Z26" s="39">
        <v>112368</v>
      </c>
      <c r="AA26" s="39">
        <v>240220</v>
      </c>
      <c r="AB26" s="39">
        <v>0</v>
      </c>
      <c r="AC26" s="39">
        <v>150000</v>
      </c>
      <c r="AD26" s="39">
        <v>0</v>
      </c>
      <c r="AE26" s="39">
        <v>0</v>
      </c>
      <c r="AF26" s="39">
        <v>25728</v>
      </c>
      <c r="AG26" s="39">
        <v>0</v>
      </c>
      <c r="AH26" s="39">
        <v>0</v>
      </c>
      <c r="AI26" s="39">
        <v>61256</v>
      </c>
      <c r="AJ26" s="39">
        <v>168657</v>
      </c>
      <c r="AK26" s="39">
        <v>0</v>
      </c>
      <c r="AL26" s="39">
        <v>0</v>
      </c>
      <c r="AM26" s="39">
        <v>0</v>
      </c>
      <c r="AN26" s="39">
        <v>33567</v>
      </c>
      <c r="AO26" s="39">
        <v>11757</v>
      </c>
      <c r="AP26" s="39">
        <v>0</v>
      </c>
    </row>
    <row r="27" spans="1:42" ht="12.75">
      <c r="A27" s="41" t="s">
        <v>60</v>
      </c>
      <c r="B27" s="3" t="s">
        <v>61</v>
      </c>
      <c r="C27" s="39">
        <v>7194289</v>
      </c>
      <c r="D27" s="39">
        <v>1066750</v>
      </c>
      <c r="E27" s="39">
        <v>49550</v>
      </c>
      <c r="F27" s="39">
        <v>927585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66089</v>
      </c>
      <c r="N27" s="39">
        <v>0</v>
      </c>
      <c r="O27" s="39">
        <v>0</v>
      </c>
      <c r="P27" s="39">
        <v>118337</v>
      </c>
      <c r="Q27" s="39">
        <v>1372215</v>
      </c>
      <c r="R27" s="39">
        <v>5801</v>
      </c>
      <c r="S27" s="39">
        <v>16349</v>
      </c>
      <c r="T27" s="39">
        <v>23615</v>
      </c>
      <c r="U27" s="39">
        <v>0</v>
      </c>
      <c r="V27" s="39">
        <v>116068</v>
      </c>
      <c r="W27" s="39">
        <v>682599</v>
      </c>
      <c r="X27" s="39">
        <v>0</v>
      </c>
      <c r="Y27" s="39">
        <v>0</v>
      </c>
      <c r="Z27" s="39">
        <v>1631564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343913</v>
      </c>
      <c r="AG27" s="39">
        <v>0</v>
      </c>
      <c r="AH27" s="39">
        <v>0</v>
      </c>
      <c r="AI27" s="39">
        <v>322945</v>
      </c>
      <c r="AJ27" s="39">
        <v>87596</v>
      </c>
      <c r="AK27" s="39">
        <v>0</v>
      </c>
      <c r="AL27" s="39">
        <v>0</v>
      </c>
      <c r="AM27" s="39">
        <v>0</v>
      </c>
      <c r="AN27" s="39">
        <v>322943</v>
      </c>
      <c r="AO27" s="39">
        <v>40370</v>
      </c>
      <c r="AP27" s="39">
        <v>0</v>
      </c>
    </row>
    <row r="28" spans="1:42" ht="12.75">
      <c r="A28" s="41" t="s">
        <v>62</v>
      </c>
      <c r="B28" s="3" t="s">
        <v>63</v>
      </c>
      <c r="C28" s="39">
        <v>14156516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62992</v>
      </c>
      <c r="AD28" s="39">
        <v>4980222</v>
      </c>
      <c r="AE28" s="39">
        <v>0</v>
      </c>
      <c r="AF28" s="39">
        <v>844320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8268982</v>
      </c>
      <c r="AO28" s="39">
        <v>0</v>
      </c>
      <c r="AP28" s="39">
        <v>0</v>
      </c>
    </row>
    <row r="29" spans="1:42" ht="12.75">
      <c r="A29" s="41" t="s">
        <v>64</v>
      </c>
      <c r="B29" s="3" t="s">
        <v>65</v>
      </c>
      <c r="C29" s="39">
        <v>2561990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2561990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</row>
    <row r="30" spans="1:42" ht="12.75">
      <c r="A30" s="41" t="s">
        <v>66</v>
      </c>
      <c r="B30" s="3" t="s">
        <v>67</v>
      </c>
      <c r="C30" s="39">
        <v>2161505</v>
      </c>
      <c r="D30" s="39">
        <v>591667</v>
      </c>
      <c r="E30" s="39">
        <v>0</v>
      </c>
      <c r="F30" s="39">
        <v>466205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75000</v>
      </c>
      <c r="P30" s="39">
        <v>22500</v>
      </c>
      <c r="Q30" s="39">
        <v>0</v>
      </c>
      <c r="R30" s="39">
        <v>35036</v>
      </c>
      <c r="S30" s="39">
        <v>227515</v>
      </c>
      <c r="T30" s="39">
        <v>49063</v>
      </c>
      <c r="U30" s="39">
        <v>71400</v>
      </c>
      <c r="V30" s="39">
        <v>85700</v>
      </c>
      <c r="W30" s="39">
        <v>0</v>
      </c>
      <c r="X30" s="39">
        <v>0</v>
      </c>
      <c r="Y30" s="39">
        <v>5000</v>
      </c>
      <c r="Z30" s="39">
        <v>313940</v>
      </c>
      <c r="AA30" s="39">
        <v>0</v>
      </c>
      <c r="AB30" s="39">
        <v>0</v>
      </c>
      <c r="AC30" s="39">
        <v>0</v>
      </c>
      <c r="AD30" s="39">
        <v>103319</v>
      </c>
      <c r="AE30" s="39">
        <v>0</v>
      </c>
      <c r="AF30" s="39">
        <v>25500</v>
      </c>
      <c r="AG30" s="39">
        <v>0</v>
      </c>
      <c r="AH30" s="39">
        <v>0</v>
      </c>
      <c r="AI30" s="39">
        <v>0</v>
      </c>
      <c r="AJ30" s="39">
        <v>89660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</row>
    <row r="31" spans="1:42" ht="12.75">
      <c r="A31" s="41" t="s">
        <v>68</v>
      </c>
      <c r="B31" s="3" t="s">
        <v>69</v>
      </c>
      <c r="C31" s="39">
        <v>7218812</v>
      </c>
      <c r="D31" s="39">
        <v>630372</v>
      </c>
      <c r="E31" s="39">
        <v>0</v>
      </c>
      <c r="F31" s="39">
        <v>4705208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732288</v>
      </c>
      <c r="T31" s="39">
        <v>1089296</v>
      </c>
      <c r="U31" s="39">
        <v>0</v>
      </c>
      <c r="V31" s="39">
        <v>0</v>
      </c>
      <c r="W31" s="39">
        <v>0</v>
      </c>
      <c r="X31" s="39">
        <v>0</v>
      </c>
      <c r="Y31" s="39">
        <v>47215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14433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</row>
    <row r="32" spans="1:42" ht="25.5">
      <c r="A32" s="41" t="s">
        <v>70</v>
      </c>
      <c r="B32" s="3" t="s">
        <v>71</v>
      </c>
      <c r="C32" s="39">
        <v>9690994</v>
      </c>
      <c r="D32" s="39">
        <v>380394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40000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7874000</v>
      </c>
      <c r="AB32" s="39">
        <v>0</v>
      </c>
      <c r="AC32" s="39">
        <v>1312500</v>
      </c>
      <c r="AD32" s="39">
        <v>0</v>
      </c>
      <c r="AE32" s="39">
        <v>0</v>
      </c>
      <c r="AF32" s="39">
        <v>84100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</row>
    <row r="33" spans="1:42" ht="12.75">
      <c r="A33" s="41" t="s">
        <v>72</v>
      </c>
      <c r="B33" s="3" t="s">
        <v>290</v>
      </c>
      <c r="C33" s="39">
        <v>20935762</v>
      </c>
      <c r="D33" s="39">
        <v>5433690</v>
      </c>
      <c r="E33" s="39">
        <v>38766</v>
      </c>
      <c r="F33" s="39">
        <v>851932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27599</v>
      </c>
      <c r="M33" s="39">
        <v>0</v>
      </c>
      <c r="N33" s="39">
        <v>50400</v>
      </c>
      <c r="O33" s="39">
        <v>15142</v>
      </c>
      <c r="P33" s="39">
        <v>313200</v>
      </c>
      <c r="Q33" s="39">
        <v>419467</v>
      </c>
      <c r="R33" s="39">
        <v>44180</v>
      </c>
      <c r="S33" s="39">
        <v>4419508</v>
      </c>
      <c r="T33" s="39">
        <v>51330</v>
      </c>
      <c r="U33" s="39">
        <v>0</v>
      </c>
      <c r="V33" s="39">
        <v>136379</v>
      </c>
      <c r="W33" s="39">
        <v>642995</v>
      </c>
      <c r="X33" s="39">
        <v>0</v>
      </c>
      <c r="Y33" s="39">
        <v>131569</v>
      </c>
      <c r="Z33" s="39">
        <v>2507118</v>
      </c>
      <c r="AA33" s="39">
        <v>1076951</v>
      </c>
      <c r="AB33" s="39">
        <v>0</v>
      </c>
      <c r="AC33" s="39">
        <v>2038605</v>
      </c>
      <c r="AD33" s="39">
        <v>409999</v>
      </c>
      <c r="AE33" s="39">
        <v>0</v>
      </c>
      <c r="AF33" s="39">
        <v>576491</v>
      </c>
      <c r="AG33" s="39">
        <v>0</v>
      </c>
      <c r="AH33" s="39">
        <v>0</v>
      </c>
      <c r="AI33" s="39">
        <v>29000</v>
      </c>
      <c r="AJ33" s="39">
        <v>859360</v>
      </c>
      <c r="AK33" s="39">
        <v>0</v>
      </c>
      <c r="AL33" s="39">
        <v>0</v>
      </c>
      <c r="AM33" s="39">
        <v>450300</v>
      </c>
      <c r="AN33" s="39">
        <v>314281</v>
      </c>
      <c r="AO33" s="39">
        <v>97500</v>
      </c>
      <c r="AP33" s="39">
        <v>0</v>
      </c>
    </row>
    <row r="34" spans="1:42" ht="12.75">
      <c r="A34" s="41" t="s">
        <v>74</v>
      </c>
      <c r="B34" s="3" t="s">
        <v>75</v>
      </c>
      <c r="C34" s="39">
        <v>2102775</v>
      </c>
      <c r="D34" s="39">
        <v>143064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44180</v>
      </c>
      <c r="S34" s="39">
        <v>1793478</v>
      </c>
      <c r="T34" s="39">
        <v>0</v>
      </c>
      <c r="U34" s="39">
        <v>0</v>
      </c>
      <c r="V34" s="39">
        <v>62017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60036</v>
      </c>
      <c r="AO34" s="39">
        <v>0</v>
      </c>
      <c r="AP34" s="39">
        <v>0</v>
      </c>
    </row>
    <row r="35" spans="1:42" ht="25.5">
      <c r="A35" s="41" t="s">
        <v>76</v>
      </c>
      <c r="B35" s="3" t="s">
        <v>77</v>
      </c>
      <c r="C35" s="39">
        <v>63919868</v>
      </c>
      <c r="D35" s="39">
        <v>8102873</v>
      </c>
      <c r="E35" s="39">
        <v>88316</v>
      </c>
      <c r="F35" s="39">
        <v>6950930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27599</v>
      </c>
      <c r="M35" s="39">
        <v>66089</v>
      </c>
      <c r="N35" s="39">
        <v>50400</v>
      </c>
      <c r="O35" s="39">
        <v>90142</v>
      </c>
      <c r="P35" s="39">
        <v>454037</v>
      </c>
      <c r="Q35" s="39">
        <v>4353672</v>
      </c>
      <c r="R35" s="39">
        <v>85017</v>
      </c>
      <c r="S35" s="39">
        <v>5435660</v>
      </c>
      <c r="T35" s="39">
        <v>1213304</v>
      </c>
      <c r="U35" s="39">
        <v>71400</v>
      </c>
      <c r="V35" s="39">
        <v>338147</v>
      </c>
      <c r="W35" s="39">
        <v>1325594</v>
      </c>
      <c r="X35" s="39">
        <v>0</v>
      </c>
      <c r="Y35" s="39">
        <v>183784</v>
      </c>
      <c r="Z35" s="39">
        <v>4452622</v>
      </c>
      <c r="AA35" s="39">
        <v>8950951</v>
      </c>
      <c r="AB35" s="39">
        <v>0</v>
      </c>
      <c r="AC35" s="39">
        <v>3414097</v>
      </c>
      <c r="AD35" s="39">
        <v>5493540</v>
      </c>
      <c r="AE35" s="39">
        <v>0</v>
      </c>
      <c r="AF35" s="39">
        <v>1874324</v>
      </c>
      <c r="AG35" s="39">
        <v>0</v>
      </c>
      <c r="AH35" s="39">
        <v>0</v>
      </c>
      <c r="AI35" s="39">
        <v>366378</v>
      </c>
      <c r="AJ35" s="39">
        <v>1036616</v>
      </c>
      <c r="AK35" s="39">
        <v>0</v>
      </c>
      <c r="AL35" s="39">
        <v>0</v>
      </c>
      <c r="AM35" s="39">
        <v>450300</v>
      </c>
      <c r="AN35" s="39">
        <v>8906206</v>
      </c>
      <c r="AO35" s="39">
        <v>137870</v>
      </c>
      <c r="AP35" s="39">
        <v>0</v>
      </c>
    </row>
    <row r="36" spans="1:42" ht="12.75">
      <c r="A36" s="41" t="s">
        <v>78</v>
      </c>
      <c r="B36" s="3" t="s">
        <v>79</v>
      </c>
      <c r="C36" s="39">
        <v>1086850</v>
      </c>
      <c r="D36" s="39">
        <v>186100</v>
      </c>
      <c r="E36" s="39">
        <v>0</v>
      </c>
      <c r="F36" s="39">
        <v>0</v>
      </c>
      <c r="G36" s="39">
        <v>2750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237485</v>
      </c>
      <c r="W36" s="39">
        <v>0</v>
      </c>
      <c r="X36" s="39">
        <v>0</v>
      </c>
      <c r="Y36" s="39">
        <v>118385</v>
      </c>
      <c r="Z36" s="39">
        <v>37035</v>
      </c>
      <c r="AA36" s="39">
        <v>0</v>
      </c>
      <c r="AB36" s="39">
        <v>0</v>
      </c>
      <c r="AC36" s="39">
        <v>17805</v>
      </c>
      <c r="AD36" s="39">
        <v>0</v>
      </c>
      <c r="AE36" s="39">
        <v>0</v>
      </c>
      <c r="AF36" s="39">
        <v>27410</v>
      </c>
      <c r="AG36" s="39">
        <v>0</v>
      </c>
      <c r="AH36" s="39">
        <v>0</v>
      </c>
      <c r="AI36" s="39">
        <v>30795</v>
      </c>
      <c r="AJ36" s="39">
        <v>10015</v>
      </c>
      <c r="AK36" s="39">
        <v>0</v>
      </c>
      <c r="AL36" s="39">
        <v>0</v>
      </c>
      <c r="AM36" s="39">
        <v>0</v>
      </c>
      <c r="AN36" s="39">
        <v>0</v>
      </c>
      <c r="AO36" s="39">
        <v>419070</v>
      </c>
      <c r="AP36" s="39">
        <v>0</v>
      </c>
    </row>
    <row r="37" spans="1:42" ht="25.5">
      <c r="A37" s="41" t="s">
        <v>80</v>
      </c>
      <c r="B37" s="3" t="s">
        <v>81</v>
      </c>
      <c r="C37" s="39">
        <v>1086850</v>
      </c>
      <c r="D37" s="39">
        <v>186100</v>
      </c>
      <c r="E37" s="39">
        <v>0</v>
      </c>
      <c r="F37" s="39">
        <v>0</v>
      </c>
      <c r="G37" s="39">
        <v>2750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237485</v>
      </c>
      <c r="W37" s="39">
        <v>0</v>
      </c>
      <c r="X37" s="39">
        <v>0</v>
      </c>
      <c r="Y37" s="39">
        <v>118385</v>
      </c>
      <c r="Z37" s="39">
        <v>37035</v>
      </c>
      <c r="AA37" s="39">
        <v>0</v>
      </c>
      <c r="AB37" s="39">
        <v>0</v>
      </c>
      <c r="AC37" s="39">
        <v>17805</v>
      </c>
      <c r="AD37" s="39">
        <v>0</v>
      </c>
      <c r="AE37" s="39">
        <v>0</v>
      </c>
      <c r="AF37" s="39">
        <v>27410</v>
      </c>
      <c r="AG37" s="39">
        <v>0</v>
      </c>
      <c r="AH37" s="39">
        <v>0</v>
      </c>
      <c r="AI37" s="39">
        <v>30795</v>
      </c>
      <c r="AJ37" s="39">
        <v>10015</v>
      </c>
      <c r="AK37" s="39">
        <v>0</v>
      </c>
      <c r="AL37" s="39">
        <v>0</v>
      </c>
      <c r="AM37" s="39">
        <v>0</v>
      </c>
      <c r="AN37" s="39">
        <v>0</v>
      </c>
      <c r="AO37" s="39">
        <v>419070</v>
      </c>
      <c r="AP37" s="39">
        <v>0</v>
      </c>
    </row>
    <row r="38" spans="1:42" ht="25.5">
      <c r="A38" s="41" t="s">
        <v>82</v>
      </c>
      <c r="B38" s="3" t="s">
        <v>83</v>
      </c>
      <c r="C38" s="39">
        <v>21173573</v>
      </c>
      <c r="D38" s="39">
        <v>1883490</v>
      </c>
      <c r="E38" s="39">
        <v>23847</v>
      </c>
      <c r="F38" s="39">
        <v>1783924</v>
      </c>
      <c r="G38" s="39">
        <v>13826</v>
      </c>
      <c r="H38" s="39">
        <v>0</v>
      </c>
      <c r="I38" s="39">
        <v>0</v>
      </c>
      <c r="J38" s="39">
        <v>28065</v>
      </c>
      <c r="K38" s="39">
        <v>1453621</v>
      </c>
      <c r="L38" s="39">
        <v>28171</v>
      </c>
      <c r="M38" s="39">
        <v>17844</v>
      </c>
      <c r="N38" s="39">
        <v>13608</v>
      </c>
      <c r="O38" s="39">
        <v>22749</v>
      </c>
      <c r="P38" s="39">
        <v>38014</v>
      </c>
      <c r="Q38" s="39">
        <v>1145867</v>
      </c>
      <c r="R38" s="39">
        <v>260973</v>
      </c>
      <c r="S38" s="39">
        <v>1271373</v>
      </c>
      <c r="T38" s="39">
        <v>359287</v>
      </c>
      <c r="U38" s="39">
        <v>28869</v>
      </c>
      <c r="V38" s="39">
        <v>146536</v>
      </c>
      <c r="W38" s="39">
        <v>363144</v>
      </c>
      <c r="X38" s="39">
        <v>56619</v>
      </c>
      <c r="Y38" s="39">
        <v>161073</v>
      </c>
      <c r="Z38" s="39">
        <v>904453</v>
      </c>
      <c r="AA38" s="39">
        <v>588997</v>
      </c>
      <c r="AB38" s="39">
        <v>0</v>
      </c>
      <c r="AC38" s="39">
        <v>439045</v>
      </c>
      <c r="AD38" s="39">
        <v>4851580</v>
      </c>
      <c r="AE38" s="39">
        <v>261640</v>
      </c>
      <c r="AF38" s="39">
        <v>514540</v>
      </c>
      <c r="AG38" s="39">
        <v>19416</v>
      </c>
      <c r="AH38" s="39">
        <v>200426</v>
      </c>
      <c r="AI38" s="39">
        <v>196488</v>
      </c>
      <c r="AJ38" s="39">
        <v>228409</v>
      </c>
      <c r="AK38" s="39">
        <v>0</v>
      </c>
      <c r="AL38" s="39">
        <v>25400</v>
      </c>
      <c r="AM38" s="39">
        <v>1081431</v>
      </c>
      <c r="AN38" s="39">
        <v>2737317</v>
      </c>
      <c r="AO38" s="39">
        <v>23531</v>
      </c>
      <c r="AP38" s="39">
        <v>0</v>
      </c>
    </row>
    <row r="39" spans="1:42" ht="12.75">
      <c r="A39" s="41" t="s">
        <v>84</v>
      </c>
      <c r="B39" s="3" t="s">
        <v>85</v>
      </c>
      <c r="C39" s="39">
        <v>3290000</v>
      </c>
      <c r="D39" s="39">
        <v>0</v>
      </c>
      <c r="E39" s="39">
        <v>0</v>
      </c>
      <c r="F39" s="39">
        <v>403000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2162064</v>
      </c>
      <c r="P39" s="39">
        <v>0</v>
      </c>
      <c r="Q39" s="39">
        <v>0</v>
      </c>
      <c r="R39" s="39">
        <v>0</v>
      </c>
      <c r="S39" s="39">
        <v>337936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387000</v>
      </c>
      <c r="AO39" s="39">
        <v>0</v>
      </c>
      <c r="AP39" s="39">
        <v>0</v>
      </c>
    </row>
    <row r="40" spans="1:42" ht="12.75">
      <c r="A40" s="41" t="s">
        <v>88</v>
      </c>
      <c r="B40" s="3" t="s">
        <v>89</v>
      </c>
      <c r="C40" s="39">
        <v>800721</v>
      </c>
      <c r="D40" s="39">
        <v>369652</v>
      </c>
      <c r="E40" s="39">
        <v>0</v>
      </c>
      <c r="F40" s="39">
        <v>51162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51550</v>
      </c>
      <c r="S40" s="39">
        <v>126147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32800</v>
      </c>
      <c r="Z40" s="39">
        <v>94317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1</v>
      </c>
      <c r="AJ40" s="39">
        <v>0</v>
      </c>
      <c r="AK40" s="39">
        <v>0</v>
      </c>
      <c r="AL40" s="39">
        <v>0</v>
      </c>
      <c r="AM40" s="39">
        <v>0</v>
      </c>
      <c r="AN40" s="39">
        <v>2</v>
      </c>
      <c r="AO40" s="39">
        <v>0</v>
      </c>
      <c r="AP40" s="39">
        <v>75090</v>
      </c>
    </row>
    <row r="41" spans="1:42" ht="25.5">
      <c r="A41" s="41" t="s">
        <v>90</v>
      </c>
      <c r="B41" s="3" t="s">
        <v>91</v>
      </c>
      <c r="C41" s="39">
        <v>25264294</v>
      </c>
      <c r="D41" s="39">
        <v>2253142</v>
      </c>
      <c r="E41" s="39">
        <v>23847</v>
      </c>
      <c r="F41" s="39">
        <v>2238086</v>
      </c>
      <c r="G41" s="39">
        <v>13826</v>
      </c>
      <c r="H41" s="39">
        <v>0</v>
      </c>
      <c r="I41" s="39">
        <v>0</v>
      </c>
      <c r="J41" s="39">
        <v>28065</v>
      </c>
      <c r="K41" s="39">
        <v>1453621</v>
      </c>
      <c r="L41" s="39">
        <v>28171</v>
      </c>
      <c r="M41" s="39">
        <v>17844</v>
      </c>
      <c r="N41" s="39">
        <v>13608</v>
      </c>
      <c r="O41" s="39">
        <v>2184813</v>
      </c>
      <c r="P41" s="39">
        <v>38014</v>
      </c>
      <c r="Q41" s="39">
        <v>1145867</v>
      </c>
      <c r="R41" s="39">
        <v>312523</v>
      </c>
      <c r="S41" s="39">
        <v>1735456</v>
      </c>
      <c r="T41" s="39">
        <v>359287</v>
      </c>
      <c r="U41" s="39">
        <v>28869</v>
      </c>
      <c r="V41" s="39">
        <v>146536</v>
      </c>
      <c r="W41" s="39">
        <v>363144</v>
      </c>
      <c r="X41" s="39">
        <v>56619</v>
      </c>
      <c r="Y41" s="39">
        <v>193873</v>
      </c>
      <c r="Z41" s="39">
        <v>998770</v>
      </c>
      <c r="AA41" s="39">
        <v>588997</v>
      </c>
      <c r="AB41" s="39">
        <v>0</v>
      </c>
      <c r="AC41" s="39">
        <v>439045</v>
      </c>
      <c r="AD41" s="39">
        <v>4851580</v>
      </c>
      <c r="AE41" s="39">
        <v>261640</v>
      </c>
      <c r="AF41" s="39">
        <v>514540</v>
      </c>
      <c r="AG41" s="39">
        <v>19416</v>
      </c>
      <c r="AH41" s="39">
        <v>200426</v>
      </c>
      <c r="AI41" s="39">
        <v>196489</v>
      </c>
      <c r="AJ41" s="39">
        <v>228409</v>
      </c>
      <c r="AK41" s="39">
        <v>0</v>
      </c>
      <c r="AL41" s="39">
        <v>25400</v>
      </c>
      <c r="AM41" s="39">
        <v>1081431</v>
      </c>
      <c r="AN41" s="39">
        <v>3124319</v>
      </c>
      <c r="AO41" s="39">
        <v>23531</v>
      </c>
      <c r="AP41" s="39">
        <v>75090</v>
      </c>
    </row>
    <row r="42" spans="1:42" ht="12.75">
      <c r="A42" s="7" t="s">
        <v>92</v>
      </c>
      <c r="B42" s="42" t="s">
        <v>93</v>
      </c>
      <c r="C42" s="40">
        <v>141972880</v>
      </c>
      <c r="D42" s="40">
        <v>13777854</v>
      </c>
      <c r="E42" s="40">
        <v>112163</v>
      </c>
      <c r="F42" s="40">
        <v>9761534</v>
      </c>
      <c r="G42" s="40">
        <v>67970</v>
      </c>
      <c r="H42" s="40">
        <v>0</v>
      </c>
      <c r="I42" s="40">
        <v>0</v>
      </c>
      <c r="J42" s="40">
        <v>132010</v>
      </c>
      <c r="K42" s="40">
        <v>6837432</v>
      </c>
      <c r="L42" s="40">
        <v>149490</v>
      </c>
      <c r="M42" s="40">
        <v>83933</v>
      </c>
      <c r="N42" s="40">
        <v>64008</v>
      </c>
      <c r="O42" s="40">
        <v>2274955</v>
      </c>
      <c r="P42" s="40">
        <v>492051</v>
      </c>
      <c r="Q42" s="40">
        <v>5499539</v>
      </c>
      <c r="R42" s="40">
        <v>1271864</v>
      </c>
      <c r="S42" s="40">
        <v>10773582</v>
      </c>
      <c r="T42" s="40">
        <v>1731369</v>
      </c>
      <c r="U42" s="40">
        <v>208531</v>
      </c>
      <c r="V42" s="40">
        <v>1175292</v>
      </c>
      <c r="W42" s="40">
        <v>1836082</v>
      </c>
      <c r="X42" s="40">
        <v>933507</v>
      </c>
      <c r="Y42" s="40">
        <v>1006901</v>
      </c>
      <c r="Z42" s="40">
        <v>6404288</v>
      </c>
      <c r="AA42" s="40">
        <v>11525242</v>
      </c>
      <c r="AB42" s="40">
        <v>0</v>
      </c>
      <c r="AC42" s="40">
        <v>7313790</v>
      </c>
      <c r="AD42" s="40">
        <v>30020583</v>
      </c>
      <c r="AE42" s="40">
        <v>1766849</v>
      </c>
      <c r="AF42" s="40">
        <v>2985420</v>
      </c>
      <c r="AG42" s="40">
        <v>129124</v>
      </c>
      <c r="AH42" s="40">
        <v>1338470</v>
      </c>
      <c r="AI42" s="40">
        <v>1041188</v>
      </c>
      <c r="AJ42" s="40">
        <v>1823637</v>
      </c>
      <c r="AK42" s="40">
        <v>0</v>
      </c>
      <c r="AL42" s="40">
        <v>135232</v>
      </c>
      <c r="AM42" s="40">
        <v>5086731</v>
      </c>
      <c r="AN42" s="40">
        <v>13509575</v>
      </c>
      <c r="AO42" s="40">
        <v>627594</v>
      </c>
      <c r="AP42" s="40">
        <v>75090</v>
      </c>
    </row>
    <row r="43" spans="1:42" ht="12.75">
      <c r="A43" s="41" t="s">
        <v>94</v>
      </c>
      <c r="B43" s="3" t="s">
        <v>95</v>
      </c>
      <c r="C43" s="39">
        <v>1286145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1286145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</row>
    <row r="44" spans="1:42" ht="25.5">
      <c r="A44" s="41" t="s">
        <v>96</v>
      </c>
      <c r="B44" s="3" t="s">
        <v>291</v>
      </c>
      <c r="C44" s="39">
        <v>1286145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1286145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</row>
    <row r="45" spans="1:42" ht="25.5">
      <c r="A45" s="41" t="s">
        <v>98</v>
      </c>
      <c r="B45" s="3" t="s">
        <v>99</v>
      </c>
      <c r="C45" s="39">
        <v>360000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360000</v>
      </c>
    </row>
    <row r="46" spans="1:42" ht="25.5">
      <c r="A46" s="41" t="s">
        <v>100</v>
      </c>
      <c r="B46" s="3" t="s">
        <v>101</v>
      </c>
      <c r="C46" s="39">
        <v>360000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360000</v>
      </c>
    </row>
    <row r="47" spans="1:42" ht="25.5">
      <c r="A47" s="41" t="s">
        <v>102</v>
      </c>
      <c r="B47" s="3" t="s">
        <v>103</v>
      </c>
      <c r="C47" s="39">
        <v>1932556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1932556</v>
      </c>
    </row>
    <row r="48" spans="1:42" ht="12.75">
      <c r="A48" s="41" t="s">
        <v>104</v>
      </c>
      <c r="B48" s="3" t="s">
        <v>105</v>
      </c>
      <c r="C48" s="39">
        <v>454000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454000</v>
      </c>
    </row>
    <row r="49" spans="1:42" ht="25.5">
      <c r="A49" s="41" t="s">
        <v>106</v>
      </c>
      <c r="B49" s="3" t="s">
        <v>107</v>
      </c>
      <c r="C49" s="39">
        <v>757800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757800</v>
      </c>
    </row>
    <row r="50" spans="1:42" ht="25.5">
      <c r="A50" s="7" t="s">
        <v>108</v>
      </c>
      <c r="B50" s="42" t="s">
        <v>109</v>
      </c>
      <c r="C50" s="40">
        <v>3578701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1286145</v>
      </c>
      <c r="AL50" s="40">
        <v>0</v>
      </c>
      <c r="AM50" s="40">
        <v>0</v>
      </c>
      <c r="AN50" s="40">
        <v>0</v>
      </c>
      <c r="AO50" s="40">
        <v>0</v>
      </c>
      <c r="AP50" s="40">
        <v>2292556</v>
      </c>
    </row>
    <row r="51" spans="1:42" ht="25.5">
      <c r="A51" s="41" t="s">
        <v>110</v>
      </c>
      <c r="B51" s="3" t="s">
        <v>111</v>
      </c>
      <c r="C51" s="39">
        <v>31326</v>
      </c>
      <c r="D51" s="39">
        <v>0</v>
      </c>
      <c r="E51" s="39">
        <v>0</v>
      </c>
      <c r="F51" s="39">
        <v>0</v>
      </c>
      <c r="G51" s="39">
        <v>0</v>
      </c>
      <c r="H51" s="39">
        <v>31326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</row>
    <row r="52" spans="1:42" ht="25.5">
      <c r="A52" s="41" t="s">
        <v>112</v>
      </c>
      <c r="B52" s="3" t="s">
        <v>113</v>
      </c>
      <c r="C52" s="39">
        <v>31326</v>
      </c>
      <c r="D52" s="39">
        <v>0</v>
      </c>
      <c r="E52" s="39">
        <v>0</v>
      </c>
      <c r="F52" s="39">
        <v>0</v>
      </c>
      <c r="G52" s="39">
        <v>0</v>
      </c>
      <c r="H52" s="39">
        <v>31326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</row>
    <row r="53" spans="1:42" ht="38.25">
      <c r="A53" s="41" t="s">
        <v>114</v>
      </c>
      <c r="B53" s="3" t="s">
        <v>115</v>
      </c>
      <c r="C53" s="39">
        <v>71095291</v>
      </c>
      <c r="D53" s="39">
        <v>0</v>
      </c>
      <c r="E53" s="39">
        <v>0</v>
      </c>
      <c r="F53" s="39">
        <v>0</v>
      </c>
      <c r="G53" s="39">
        <v>67585</v>
      </c>
      <c r="H53" s="39">
        <v>0</v>
      </c>
      <c r="I53" s="39">
        <v>71027706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</row>
    <row r="54" spans="1:42" ht="12.75">
      <c r="A54" s="41" t="s">
        <v>116</v>
      </c>
      <c r="B54" s="3" t="s">
        <v>117</v>
      </c>
      <c r="C54" s="39">
        <v>149460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149460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</row>
    <row r="55" spans="1:42" ht="25.5">
      <c r="A55" s="41" t="s">
        <v>118</v>
      </c>
      <c r="B55" s="3" t="s">
        <v>119</v>
      </c>
      <c r="C55" s="39">
        <v>175326</v>
      </c>
      <c r="D55" s="39">
        <v>0</v>
      </c>
      <c r="E55" s="39">
        <v>0</v>
      </c>
      <c r="F55" s="39">
        <v>0</v>
      </c>
      <c r="G55" s="39">
        <v>67585</v>
      </c>
      <c r="H55" s="39">
        <v>0</v>
      </c>
      <c r="I55" s="39">
        <v>107741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</row>
    <row r="56" spans="1:42" ht="25.5">
      <c r="A56" s="41" t="s">
        <v>120</v>
      </c>
      <c r="B56" s="3" t="s">
        <v>121</v>
      </c>
      <c r="C56" s="39">
        <v>70770505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70770505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</row>
    <row r="57" spans="1:42" ht="25.5">
      <c r="A57" s="41" t="s">
        <v>122</v>
      </c>
      <c r="B57" s="3" t="s">
        <v>123</v>
      </c>
      <c r="C57" s="39">
        <v>2523364</v>
      </c>
      <c r="D57" s="39">
        <v>8450</v>
      </c>
      <c r="E57" s="39">
        <v>0</v>
      </c>
      <c r="F57" s="39">
        <v>0</v>
      </c>
      <c r="G57" s="39">
        <v>0</v>
      </c>
      <c r="H57" s="39">
        <v>0</v>
      </c>
      <c r="I57" s="39">
        <v>10000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507914</v>
      </c>
      <c r="T57" s="39">
        <v>0</v>
      </c>
      <c r="U57" s="39">
        <v>0</v>
      </c>
      <c r="V57" s="39">
        <v>0</v>
      </c>
      <c r="W57" s="39">
        <v>1467000</v>
      </c>
      <c r="X57" s="39">
        <v>0</v>
      </c>
      <c r="Y57" s="39">
        <v>0</v>
      </c>
      <c r="Z57" s="39">
        <v>20000</v>
      </c>
      <c r="AA57" s="39">
        <v>510000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</row>
    <row r="58" spans="1:42" ht="12.75">
      <c r="A58" s="41" t="s">
        <v>124</v>
      </c>
      <c r="B58" s="3" t="s">
        <v>125</v>
      </c>
      <c r="C58" s="39">
        <v>2004914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10000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507914</v>
      </c>
      <c r="T58" s="39">
        <v>0</v>
      </c>
      <c r="U58" s="39">
        <v>0</v>
      </c>
      <c r="V58" s="39">
        <v>0</v>
      </c>
      <c r="W58" s="39">
        <v>1467000</v>
      </c>
      <c r="X58" s="39">
        <v>0</v>
      </c>
      <c r="Y58" s="39">
        <v>0</v>
      </c>
      <c r="Z58" s="39">
        <v>20000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</row>
    <row r="59" spans="1:42" ht="12.75">
      <c r="A59" s="41" t="s">
        <v>126</v>
      </c>
      <c r="B59" s="3" t="s">
        <v>127</v>
      </c>
      <c r="C59" s="39">
        <v>518450</v>
      </c>
      <c r="D59" s="39">
        <v>8450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510000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</row>
    <row r="60" spans="1:42" ht="38.25">
      <c r="A60" s="7" t="s">
        <v>130</v>
      </c>
      <c r="B60" s="42" t="s">
        <v>131</v>
      </c>
      <c r="C60" s="40">
        <v>73649981</v>
      </c>
      <c r="D60" s="40">
        <v>8450</v>
      </c>
      <c r="E60" s="40">
        <v>0</v>
      </c>
      <c r="F60" s="40">
        <v>0</v>
      </c>
      <c r="G60" s="40">
        <v>67585</v>
      </c>
      <c r="H60" s="40">
        <v>31326</v>
      </c>
      <c r="I60" s="40">
        <v>71037706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507914</v>
      </c>
      <c r="T60" s="40">
        <v>0</v>
      </c>
      <c r="U60" s="40">
        <v>0</v>
      </c>
      <c r="V60" s="40">
        <v>0</v>
      </c>
      <c r="W60" s="40">
        <v>1467000</v>
      </c>
      <c r="X60" s="40">
        <v>0</v>
      </c>
      <c r="Y60" s="40">
        <v>0</v>
      </c>
      <c r="Z60" s="40">
        <v>20000</v>
      </c>
      <c r="AA60" s="40">
        <v>510000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</row>
    <row r="61" spans="1:42" ht="12.75">
      <c r="A61" s="41" t="s">
        <v>132</v>
      </c>
      <c r="B61" s="3" t="s">
        <v>133</v>
      </c>
      <c r="C61" s="39">
        <v>1165200</v>
      </c>
      <c r="D61" s="39">
        <v>307600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378000</v>
      </c>
      <c r="AB61" s="39">
        <v>0</v>
      </c>
      <c r="AC61" s="39">
        <v>329600</v>
      </c>
      <c r="AD61" s="39">
        <v>150000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</row>
    <row r="62" spans="1:42" ht="25.5">
      <c r="A62" s="41" t="s">
        <v>134</v>
      </c>
      <c r="B62" s="3" t="s">
        <v>135</v>
      </c>
      <c r="C62" s="39">
        <v>9737008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300000</v>
      </c>
      <c r="Q62" s="39">
        <v>0</v>
      </c>
      <c r="R62" s="39">
        <v>0</v>
      </c>
      <c r="S62" s="39">
        <v>0</v>
      </c>
      <c r="T62" s="39">
        <v>5500000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3937008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</row>
    <row r="63" spans="1:42" ht="25.5">
      <c r="A63" s="41" t="s">
        <v>136</v>
      </c>
      <c r="B63" s="3" t="s">
        <v>137</v>
      </c>
      <c r="C63" s="39">
        <v>3342988</v>
      </c>
      <c r="D63" s="39">
        <v>1638600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881600</v>
      </c>
      <c r="AB63" s="39">
        <v>0</v>
      </c>
      <c r="AC63" s="39">
        <v>728300</v>
      </c>
      <c r="AD63" s="39">
        <v>0</v>
      </c>
      <c r="AE63" s="39">
        <v>0</v>
      </c>
      <c r="AF63" s="39">
        <v>0</v>
      </c>
      <c r="AG63" s="39">
        <v>0</v>
      </c>
      <c r="AH63" s="39">
        <v>0</v>
      </c>
      <c r="AI63" s="39">
        <v>0</v>
      </c>
      <c r="AJ63" s="39">
        <v>94488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</row>
    <row r="64" spans="1:42" ht="25.5">
      <c r="A64" s="41" t="s">
        <v>138</v>
      </c>
      <c r="B64" s="3" t="s">
        <v>139</v>
      </c>
      <c r="C64" s="39">
        <v>11725117</v>
      </c>
      <c r="D64" s="39">
        <v>212775</v>
      </c>
      <c r="E64" s="39">
        <v>0</v>
      </c>
      <c r="F64" s="39">
        <v>511700</v>
      </c>
      <c r="G64" s="39">
        <v>0</v>
      </c>
      <c r="H64" s="39">
        <v>0</v>
      </c>
      <c r="I64" s="39">
        <v>0</v>
      </c>
      <c r="J64" s="39">
        <v>0</v>
      </c>
      <c r="K64" s="39">
        <v>366417</v>
      </c>
      <c r="L64" s="39">
        <v>118921</v>
      </c>
      <c r="M64" s="39">
        <v>0</v>
      </c>
      <c r="N64" s="39">
        <v>396480</v>
      </c>
      <c r="O64" s="39">
        <v>2085482</v>
      </c>
      <c r="P64" s="39">
        <v>0</v>
      </c>
      <c r="Q64" s="39">
        <v>0</v>
      </c>
      <c r="R64" s="39">
        <v>0</v>
      </c>
      <c r="S64" s="39">
        <v>110236</v>
      </c>
      <c r="T64" s="39">
        <v>0</v>
      </c>
      <c r="U64" s="39">
        <v>0</v>
      </c>
      <c r="V64" s="39">
        <v>0</v>
      </c>
      <c r="W64" s="39">
        <v>90472</v>
      </c>
      <c r="X64" s="39">
        <v>0</v>
      </c>
      <c r="Y64" s="39">
        <v>0</v>
      </c>
      <c r="Z64" s="39">
        <v>1370520</v>
      </c>
      <c r="AA64" s="39">
        <v>2399816</v>
      </c>
      <c r="AB64" s="39">
        <v>0</v>
      </c>
      <c r="AC64" s="39">
        <v>2876054</v>
      </c>
      <c r="AD64" s="39">
        <v>31417</v>
      </c>
      <c r="AE64" s="39">
        <v>0</v>
      </c>
      <c r="AF64" s="39">
        <v>533427</v>
      </c>
      <c r="AG64" s="39">
        <v>0</v>
      </c>
      <c r="AH64" s="39">
        <v>0</v>
      </c>
      <c r="AI64" s="39">
        <v>0</v>
      </c>
      <c r="AJ64" s="39">
        <v>621400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</row>
    <row r="65" spans="1:42" ht="25.5">
      <c r="A65" s="41" t="s">
        <v>140</v>
      </c>
      <c r="B65" s="3" t="s">
        <v>141</v>
      </c>
      <c r="C65" s="39">
        <v>6809929</v>
      </c>
      <c r="D65" s="39">
        <v>582923</v>
      </c>
      <c r="E65" s="39">
        <v>0</v>
      </c>
      <c r="F65" s="39">
        <v>138159</v>
      </c>
      <c r="G65" s="39">
        <v>0</v>
      </c>
      <c r="H65" s="39">
        <v>0</v>
      </c>
      <c r="I65" s="39">
        <v>0</v>
      </c>
      <c r="J65" s="39">
        <v>0</v>
      </c>
      <c r="K65" s="39">
        <v>59443</v>
      </c>
      <c r="L65" s="39">
        <v>32109</v>
      </c>
      <c r="M65" s="39">
        <v>0</v>
      </c>
      <c r="N65" s="39">
        <v>65983</v>
      </c>
      <c r="O65" s="39">
        <v>563080</v>
      </c>
      <c r="P65" s="39">
        <v>0</v>
      </c>
      <c r="Q65" s="39">
        <v>0</v>
      </c>
      <c r="R65" s="39">
        <v>0</v>
      </c>
      <c r="S65" s="39">
        <v>29764</v>
      </c>
      <c r="T65" s="39">
        <v>1485000</v>
      </c>
      <c r="U65" s="39">
        <v>0</v>
      </c>
      <c r="V65" s="39">
        <v>0</v>
      </c>
      <c r="W65" s="39">
        <v>24428</v>
      </c>
      <c r="X65" s="39">
        <v>0</v>
      </c>
      <c r="Y65" s="39">
        <v>0</v>
      </c>
      <c r="Z65" s="39">
        <v>370040</v>
      </c>
      <c r="AA65" s="39">
        <v>988042</v>
      </c>
      <c r="AB65" s="39">
        <v>0</v>
      </c>
      <c r="AC65" s="39">
        <v>2125160</v>
      </c>
      <c r="AD65" s="39">
        <v>8483</v>
      </c>
      <c r="AE65" s="39">
        <v>0</v>
      </c>
      <c r="AF65" s="39">
        <v>144025</v>
      </c>
      <c r="AG65" s="39">
        <v>0</v>
      </c>
      <c r="AH65" s="39">
        <v>0</v>
      </c>
      <c r="AI65" s="39">
        <v>0</v>
      </c>
      <c r="AJ65" s="39">
        <v>193290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</row>
    <row r="66" spans="1:42" ht="12.75">
      <c r="A66" s="7" t="s">
        <v>142</v>
      </c>
      <c r="B66" s="42" t="s">
        <v>143</v>
      </c>
      <c r="C66" s="40">
        <v>32780242</v>
      </c>
      <c r="D66" s="40">
        <v>2741898</v>
      </c>
      <c r="E66" s="40">
        <v>0</v>
      </c>
      <c r="F66" s="40">
        <v>649859</v>
      </c>
      <c r="G66" s="40">
        <v>0</v>
      </c>
      <c r="H66" s="40">
        <v>0</v>
      </c>
      <c r="I66" s="40">
        <v>0</v>
      </c>
      <c r="J66" s="40">
        <v>0</v>
      </c>
      <c r="K66" s="40">
        <v>425860</v>
      </c>
      <c r="L66" s="40">
        <v>151030</v>
      </c>
      <c r="M66" s="40">
        <v>0</v>
      </c>
      <c r="N66" s="40">
        <v>462463</v>
      </c>
      <c r="O66" s="40">
        <v>2648562</v>
      </c>
      <c r="P66" s="40">
        <v>300000</v>
      </c>
      <c r="Q66" s="40">
        <v>0</v>
      </c>
      <c r="R66" s="40">
        <v>0</v>
      </c>
      <c r="S66" s="40">
        <v>140000</v>
      </c>
      <c r="T66" s="40">
        <v>6985000</v>
      </c>
      <c r="U66" s="40">
        <v>0</v>
      </c>
      <c r="V66" s="40">
        <v>0</v>
      </c>
      <c r="W66" s="40">
        <v>114900</v>
      </c>
      <c r="X66" s="40">
        <v>0</v>
      </c>
      <c r="Y66" s="40">
        <v>0</v>
      </c>
      <c r="Z66" s="40">
        <v>1740560</v>
      </c>
      <c r="AA66" s="40">
        <v>4647458</v>
      </c>
      <c r="AB66" s="40">
        <v>0</v>
      </c>
      <c r="AC66" s="40">
        <v>9996122</v>
      </c>
      <c r="AD66" s="40">
        <v>189900</v>
      </c>
      <c r="AE66" s="40">
        <v>0</v>
      </c>
      <c r="AF66" s="40">
        <v>677452</v>
      </c>
      <c r="AG66" s="40">
        <v>0</v>
      </c>
      <c r="AH66" s="40">
        <v>0</v>
      </c>
      <c r="AI66" s="40">
        <v>0</v>
      </c>
      <c r="AJ66" s="40">
        <v>909178</v>
      </c>
      <c r="AK66" s="40">
        <v>0</v>
      </c>
      <c r="AL66" s="40">
        <v>0</v>
      </c>
      <c r="AM66" s="40">
        <v>0</v>
      </c>
      <c r="AN66" s="40">
        <v>0</v>
      </c>
      <c r="AO66" s="40">
        <v>0</v>
      </c>
      <c r="AP66" s="40">
        <v>0</v>
      </c>
    </row>
    <row r="67" spans="1:42" ht="12.75">
      <c r="A67" s="41" t="s">
        <v>144</v>
      </c>
      <c r="B67" s="3" t="s">
        <v>145</v>
      </c>
      <c r="C67" s="39">
        <v>18512537</v>
      </c>
      <c r="D67" s="39">
        <v>0</v>
      </c>
      <c r="E67" s="39">
        <v>0</v>
      </c>
      <c r="F67" s="39">
        <v>4179355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11130800</v>
      </c>
      <c r="O67" s="39">
        <v>0</v>
      </c>
      <c r="P67" s="39">
        <v>1655000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927608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619774</v>
      </c>
      <c r="AM67" s="39">
        <v>0</v>
      </c>
      <c r="AN67" s="39">
        <v>0</v>
      </c>
      <c r="AO67" s="39">
        <v>0</v>
      </c>
      <c r="AP67" s="39">
        <v>0</v>
      </c>
    </row>
    <row r="68" spans="1:42" ht="12.75">
      <c r="A68" s="41" t="s">
        <v>146</v>
      </c>
      <c r="B68" s="3" t="s">
        <v>147</v>
      </c>
      <c r="C68" s="39">
        <v>389754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75954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313800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</row>
    <row r="69" spans="1:42" ht="25.5">
      <c r="A69" s="41" t="s">
        <v>148</v>
      </c>
      <c r="B69" s="3" t="s">
        <v>149</v>
      </c>
      <c r="C69" s="39">
        <v>5103619</v>
      </c>
      <c r="D69" s="39">
        <v>0</v>
      </c>
      <c r="E69" s="39">
        <v>0</v>
      </c>
      <c r="F69" s="39">
        <v>1128427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3005316</v>
      </c>
      <c r="O69" s="39">
        <v>0</v>
      </c>
      <c r="P69" s="39">
        <v>467358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84726</v>
      </c>
      <c r="AA69" s="39">
        <v>0</v>
      </c>
      <c r="AB69" s="39">
        <v>0</v>
      </c>
      <c r="AC69" s="39">
        <v>0</v>
      </c>
      <c r="AD69" s="39">
        <v>250455</v>
      </c>
      <c r="AE69" s="39">
        <v>0</v>
      </c>
      <c r="AF69" s="39">
        <v>0</v>
      </c>
      <c r="AG69" s="39">
        <v>0</v>
      </c>
      <c r="AH69" s="39">
        <v>0</v>
      </c>
      <c r="AI69" s="39">
        <v>0</v>
      </c>
      <c r="AJ69" s="39">
        <v>0</v>
      </c>
      <c r="AK69" s="39">
        <v>0</v>
      </c>
      <c r="AL69" s="39">
        <v>167337</v>
      </c>
      <c r="AM69" s="39">
        <v>0</v>
      </c>
      <c r="AN69" s="39">
        <v>0</v>
      </c>
      <c r="AO69" s="39">
        <v>0</v>
      </c>
      <c r="AP69" s="39">
        <v>0</v>
      </c>
    </row>
    <row r="70" spans="1:42" ht="12.75">
      <c r="A70" s="7" t="s">
        <v>150</v>
      </c>
      <c r="B70" s="42" t="s">
        <v>151</v>
      </c>
      <c r="C70" s="40">
        <v>24005910</v>
      </c>
      <c r="D70" s="40">
        <v>0</v>
      </c>
      <c r="E70" s="40">
        <v>0</v>
      </c>
      <c r="F70" s="40">
        <v>5307782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14136116</v>
      </c>
      <c r="O70" s="40">
        <v>0</v>
      </c>
      <c r="P70" s="40">
        <v>2198312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398526</v>
      </c>
      <c r="AA70" s="40">
        <v>0</v>
      </c>
      <c r="AB70" s="40">
        <v>0</v>
      </c>
      <c r="AC70" s="40">
        <v>0</v>
      </c>
      <c r="AD70" s="40">
        <v>1178063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787111</v>
      </c>
      <c r="AM70" s="40">
        <v>0</v>
      </c>
      <c r="AN70" s="40">
        <v>0</v>
      </c>
      <c r="AO70" s="40">
        <v>0</v>
      </c>
      <c r="AP70" s="40">
        <v>0</v>
      </c>
    </row>
    <row r="71" spans="1:42" ht="25.5">
      <c r="A71" s="7" t="s">
        <v>152</v>
      </c>
      <c r="B71" s="42" t="s">
        <v>153</v>
      </c>
      <c r="C71" s="40">
        <v>542875009</v>
      </c>
      <c r="D71" s="40">
        <v>110200872</v>
      </c>
      <c r="E71" s="40">
        <v>112163</v>
      </c>
      <c r="F71" s="40">
        <v>15719175</v>
      </c>
      <c r="G71" s="40">
        <v>1369483</v>
      </c>
      <c r="H71" s="40">
        <v>31326</v>
      </c>
      <c r="I71" s="40">
        <v>71037706</v>
      </c>
      <c r="J71" s="40">
        <v>132010</v>
      </c>
      <c r="K71" s="40">
        <v>39745131</v>
      </c>
      <c r="L71" s="40">
        <v>12347221</v>
      </c>
      <c r="M71" s="40">
        <v>83933</v>
      </c>
      <c r="N71" s="40">
        <v>14662587</v>
      </c>
      <c r="O71" s="40">
        <v>4923517</v>
      </c>
      <c r="P71" s="40">
        <v>2990363</v>
      </c>
      <c r="Q71" s="40">
        <v>5499539</v>
      </c>
      <c r="R71" s="40">
        <v>3840962</v>
      </c>
      <c r="S71" s="40">
        <v>34068824</v>
      </c>
      <c r="T71" s="40">
        <v>8716369</v>
      </c>
      <c r="U71" s="40">
        <v>1115580</v>
      </c>
      <c r="V71" s="40">
        <v>14457208</v>
      </c>
      <c r="W71" s="40">
        <v>3607187</v>
      </c>
      <c r="X71" s="40">
        <v>933507</v>
      </c>
      <c r="Y71" s="40">
        <v>5554109</v>
      </c>
      <c r="Z71" s="40">
        <v>15793315</v>
      </c>
      <c r="AA71" s="40">
        <v>25729046</v>
      </c>
      <c r="AB71" s="40">
        <v>5163525</v>
      </c>
      <c r="AC71" s="40">
        <v>29695736</v>
      </c>
      <c r="AD71" s="40">
        <v>53429257</v>
      </c>
      <c r="AE71" s="40">
        <v>1766849</v>
      </c>
      <c r="AF71" s="40">
        <v>10709477</v>
      </c>
      <c r="AG71" s="40">
        <v>129124</v>
      </c>
      <c r="AH71" s="40">
        <v>1338470</v>
      </c>
      <c r="AI71" s="40">
        <v>4085218</v>
      </c>
      <c r="AJ71" s="40">
        <v>7728303</v>
      </c>
      <c r="AK71" s="40">
        <v>1286145</v>
      </c>
      <c r="AL71" s="40">
        <v>922343</v>
      </c>
      <c r="AM71" s="40">
        <v>5086731</v>
      </c>
      <c r="AN71" s="40">
        <v>15720612</v>
      </c>
      <c r="AO71" s="40">
        <v>10774440</v>
      </c>
      <c r="AP71" s="40">
        <v>2367646</v>
      </c>
    </row>
    <row r="72" spans="1:42" ht="25.5">
      <c r="A72" s="41" t="s">
        <v>292</v>
      </c>
      <c r="B72" s="3" t="s">
        <v>233</v>
      </c>
      <c r="C72" s="39">
        <v>9649634</v>
      </c>
      <c r="D72" s="39">
        <v>0</v>
      </c>
      <c r="E72" s="39">
        <v>0</v>
      </c>
      <c r="F72" s="39">
        <v>0</v>
      </c>
      <c r="G72" s="39">
        <v>0</v>
      </c>
      <c r="H72" s="39">
        <v>9649634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</row>
    <row r="73" spans="1:42" ht="25.5">
      <c r="A73" s="41" t="s">
        <v>293</v>
      </c>
      <c r="B73" s="3" t="s">
        <v>234</v>
      </c>
      <c r="C73" s="39">
        <v>191906493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191906493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</row>
    <row r="74" spans="1:42" ht="25.5">
      <c r="A74" s="41" t="s">
        <v>294</v>
      </c>
      <c r="B74" s="3" t="s">
        <v>295</v>
      </c>
      <c r="C74" s="39">
        <v>201556127</v>
      </c>
      <c r="D74" s="39">
        <v>0</v>
      </c>
      <c r="E74" s="39">
        <v>0</v>
      </c>
      <c r="F74" s="39">
        <v>0</v>
      </c>
      <c r="G74" s="39">
        <v>0</v>
      </c>
      <c r="H74" s="39">
        <v>9649634</v>
      </c>
      <c r="I74" s="39">
        <v>191906493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0</v>
      </c>
      <c r="AG74" s="39">
        <v>0</v>
      </c>
      <c r="AH74" s="39">
        <v>0</v>
      </c>
      <c r="AI74" s="39">
        <v>0</v>
      </c>
      <c r="AJ74" s="39">
        <v>0</v>
      </c>
      <c r="AK74" s="39">
        <v>0</v>
      </c>
      <c r="AL74" s="39">
        <v>0</v>
      </c>
      <c r="AM74" s="39">
        <v>0</v>
      </c>
      <c r="AN74" s="39">
        <v>0</v>
      </c>
      <c r="AO74" s="39">
        <v>0</v>
      </c>
      <c r="AP74" s="39">
        <v>0</v>
      </c>
    </row>
    <row r="75" spans="1:42" ht="25.5">
      <c r="A75" s="7" t="s">
        <v>296</v>
      </c>
      <c r="B75" s="42" t="s">
        <v>297</v>
      </c>
      <c r="C75" s="40">
        <v>201556127</v>
      </c>
      <c r="D75" s="40">
        <v>0</v>
      </c>
      <c r="E75" s="40">
        <v>0</v>
      </c>
      <c r="F75" s="40">
        <v>0</v>
      </c>
      <c r="G75" s="40">
        <v>0</v>
      </c>
      <c r="H75" s="40">
        <v>9649634</v>
      </c>
      <c r="I75" s="40">
        <v>191906493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</row>
    <row r="76" spans="1:42" ht="12.75">
      <c r="A76" s="7" t="s">
        <v>298</v>
      </c>
      <c r="B76" s="42" t="s">
        <v>299</v>
      </c>
      <c r="C76" s="40">
        <v>744431136</v>
      </c>
      <c r="D76" s="40">
        <v>110200872</v>
      </c>
      <c r="E76" s="40">
        <v>112163</v>
      </c>
      <c r="F76" s="40">
        <v>15719175</v>
      </c>
      <c r="G76" s="40">
        <v>1369483</v>
      </c>
      <c r="H76" s="40">
        <v>9680960</v>
      </c>
      <c r="I76" s="40">
        <v>262944199</v>
      </c>
      <c r="J76" s="40">
        <v>132010</v>
      </c>
      <c r="K76" s="40">
        <v>39745131</v>
      </c>
      <c r="L76" s="40">
        <v>12347221</v>
      </c>
      <c r="M76" s="40">
        <v>83933</v>
      </c>
      <c r="N76" s="40">
        <v>14662587</v>
      </c>
      <c r="O76" s="40">
        <v>4923517</v>
      </c>
      <c r="P76" s="40">
        <v>2990363</v>
      </c>
      <c r="Q76" s="40">
        <v>5499539</v>
      </c>
      <c r="R76" s="40">
        <v>3840962</v>
      </c>
      <c r="S76" s="40">
        <v>34068824</v>
      </c>
      <c r="T76" s="40">
        <v>8716369</v>
      </c>
      <c r="U76" s="40">
        <v>1115580</v>
      </c>
      <c r="V76" s="40">
        <v>14457208</v>
      </c>
      <c r="W76" s="40">
        <v>3607187</v>
      </c>
      <c r="X76" s="40">
        <v>933507</v>
      </c>
      <c r="Y76" s="40">
        <v>5554109</v>
      </c>
      <c r="Z76" s="40">
        <v>15793315</v>
      </c>
      <c r="AA76" s="40">
        <v>25729046</v>
      </c>
      <c r="AB76" s="40">
        <v>5163525</v>
      </c>
      <c r="AC76" s="40">
        <v>29695736</v>
      </c>
      <c r="AD76" s="40">
        <v>53429257</v>
      </c>
      <c r="AE76" s="40">
        <v>1766849</v>
      </c>
      <c r="AF76" s="40">
        <v>10709477</v>
      </c>
      <c r="AG76" s="40">
        <v>129124</v>
      </c>
      <c r="AH76" s="40">
        <v>1338470</v>
      </c>
      <c r="AI76" s="40">
        <v>4085218</v>
      </c>
      <c r="AJ76" s="40">
        <v>7728303</v>
      </c>
      <c r="AK76" s="40">
        <v>1286145</v>
      </c>
      <c r="AL76" s="40">
        <v>922343</v>
      </c>
      <c r="AM76" s="40">
        <v>5086731</v>
      </c>
      <c r="AN76" s="40">
        <v>15720612</v>
      </c>
      <c r="AO76" s="40">
        <v>10774440</v>
      </c>
      <c r="AP76" s="40">
        <v>2367646</v>
      </c>
    </row>
    <row r="77" spans="1:42" ht="12.75">
      <c r="A77" s="41" t="s">
        <v>307</v>
      </c>
      <c r="B77" s="3" t="s">
        <v>571</v>
      </c>
      <c r="C77" s="39">
        <v>106</v>
      </c>
      <c r="D77" s="39">
        <v>29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37</v>
      </c>
      <c r="L77" s="39">
        <v>5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1</v>
      </c>
      <c r="S77" s="39">
        <v>6</v>
      </c>
      <c r="T77" s="39">
        <v>0</v>
      </c>
      <c r="U77" s="39">
        <v>0</v>
      </c>
      <c r="V77" s="39">
        <v>3</v>
      </c>
      <c r="W77" s="39">
        <v>0</v>
      </c>
      <c r="X77" s="39">
        <v>0</v>
      </c>
      <c r="Y77" s="39">
        <v>1</v>
      </c>
      <c r="Z77" s="39">
        <v>2</v>
      </c>
      <c r="AA77" s="39">
        <v>0</v>
      </c>
      <c r="AB77" s="39">
        <v>0</v>
      </c>
      <c r="AC77" s="39">
        <v>4</v>
      </c>
      <c r="AD77" s="39">
        <v>9</v>
      </c>
      <c r="AE77" s="39">
        <v>0</v>
      </c>
      <c r="AF77" s="39">
        <v>1</v>
      </c>
      <c r="AG77" s="39">
        <v>0</v>
      </c>
      <c r="AH77" s="39">
        <v>0</v>
      </c>
      <c r="AI77" s="39">
        <v>1</v>
      </c>
      <c r="AJ77" s="39">
        <v>2</v>
      </c>
      <c r="AK77" s="39">
        <v>0</v>
      </c>
      <c r="AL77" s="39">
        <v>0</v>
      </c>
      <c r="AM77" s="39">
        <v>0</v>
      </c>
      <c r="AN77" s="39">
        <v>1</v>
      </c>
      <c r="AO77" s="39">
        <v>4</v>
      </c>
      <c r="AP77" s="39">
        <v>0</v>
      </c>
    </row>
  </sheetData>
  <sheetProtection/>
  <mergeCells count="1">
    <mergeCell ref="A1:AP1"/>
  </mergeCells>
  <printOptions/>
  <pageMargins left="0.35433070866141736" right="0.35433070866141736" top="0.8433333333333334" bottom="0.5905511811023623" header="0.5118110236220472" footer="0.5118110236220472"/>
  <pageSetup fitToWidth="4" fitToHeight="1" horizontalDpi="600" verticalDpi="600" orientation="portrait" paperSize="9" scale="46" r:id="rId1"/>
  <headerFooter alignWithMargins="0">
    <oddHeader>&amp;C5. melléklet a 9/2019.(IV.26.) önkormányzati rendelethez -  Teljesített kiadások kormányzati funkciónként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view="pageLayout" workbookViewId="0" topLeftCell="F1">
      <selection activeCell="B2" sqref="B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4.125" style="0" customWidth="1"/>
    <col min="4" max="30" width="14.25390625" style="0" customWidth="1"/>
  </cols>
  <sheetData>
    <row r="1" spans="1:30" ht="39" customHeight="1">
      <c r="A1" s="133" t="s">
        <v>300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4" customFormat="1" ht="171" customHeight="1">
      <c r="A2" s="5" t="s">
        <v>6</v>
      </c>
      <c r="B2" s="5" t="s">
        <v>7</v>
      </c>
      <c r="C2" s="5" t="s">
        <v>250</v>
      </c>
      <c r="D2" s="5" t="s">
        <v>251</v>
      </c>
      <c r="E2" s="5" t="s">
        <v>252</v>
      </c>
      <c r="F2" s="5" t="s">
        <v>253</v>
      </c>
      <c r="G2" s="5" t="s">
        <v>254</v>
      </c>
      <c r="H2" s="5" t="s">
        <v>255</v>
      </c>
      <c r="I2" s="5" t="s">
        <v>256</v>
      </c>
      <c r="J2" s="5" t="s">
        <v>258</v>
      </c>
      <c r="K2" s="5" t="s">
        <v>259</v>
      </c>
      <c r="L2" s="5" t="s">
        <v>260</v>
      </c>
      <c r="M2" s="5" t="s">
        <v>262</v>
      </c>
      <c r="N2" s="5" t="s">
        <v>263</v>
      </c>
      <c r="O2" s="5" t="s">
        <v>266</v>
      </c>
      <c r="P2" s="5" t="s">
        <v>267</v>
      </c>
      <c r="Q2" s="5" t="s">
        <v>269</v>
      </c>
      <c r="R2" s="5" t="s">
        <v>272</v>
      </c>
      <c r="S2" s="5" t="s">
        <v>273</v>
      </c>
      <c r="T2" s="5" t="s">
        <v>277</v>
      </c>
      <c r="U2" s="5" t="s">
        <v>278</v>
      </c>
      <c r="V2" s="5" t="s">
        <v>279</v>
      </c>
      <c r="W2" s="5" t="s">
        <v>282</v>
      </c>
      <c r="X2" s="5" t="s">
        <v>283</v>
      </c>
      <c r="Y2" s="5" t="s">
        <v>284</v>
      </c>
      <c r="Z2" s="5" t="s">
        <v>285</v>
      </c>
      <c r="AA2" s="5" t="s">
        <v>287</v>
      </c>
      <c r="AB2" s="5" t="s">
        <v>288</v>
      </c>
      <c r="AC2" s="5" t="s">
        <v>289</v>
      </c>
      <c r="AD2" s="5" t="s">
        <v>301</v>
      </c>
    </row>
    <row r="3" spans="1:30" ht="25.5">
      <c r="A3" s="43" t="s">
        <v>0</v>
      </c>
      <c r="B3" s="44" t="s">
        <v>157</v>
      </c>
      <c r="C3" s="45">
        <v>118332876</v>
      </c>
      <c r="D3" s="45">
        <v>0</v>
      </c>
      <c r="E3" s="45">
        <v>0</v>
      </c>
      <c r="F3" s="45">
        <v>0</v>
      </c>
      <c r="G3" s="45">
        <v>0</v>
      </c>
      <c r="H3" s="45">
        <v>118332876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</row>
    <row r="4" spans="1:30" ht="25.5">
      <c r="A4" s="41" t="s">
        <v>1</v>
      </c>
      <c r="B4" s="3" t="s">
        <v>158</v>
      </c>
      <c r="C4" s="39">
        <v>61640652</v>
      </c>
      <c r="D4" s="39">
        <v>0</v>
      </c>
      <c r="E4" s="39">
        <v>0</v>
      </c>
      <c r="F4" s="39">
        <v>0</v>
      </c>
      <c r="G4" s="39">
        <v>0</v>
      </c>
      <c r="H4" s="39">
        <v>61640652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</row>
    <row r="5" spans="1:30" ht="38.25">
      <c r="A5" s="41" t="s">
        <v>2</v>
      </c>
      <c r="B5" s="3" t="s">
        <v>159</v>
      </c>
      <c r="C5" s="39">
        <v>88915701</v>
      </c>
      <c r="D5" s="39">
        <v>0</v>
      </c>
      <c r="E5" s="39">
        <v>0</v>
      </c>
      <c r="F5" s="39">
        <v>0</v>
      </c>
      <c r="G5" s="39">
        <v>0</v>
      </c>
      <c r="H5" s="39">
        <v>88915701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</row>
    <row r="6" spans="1:30" ht="25.5">
      <c r="A6" s="41" t="s">
        <v>3</v>
      </c>
      <c r="B6" s="3" t="s">
        <v>160</v>
      </c>
      <c r="C6" s="39">
        <v>4194717</v>
      </c>
      <c r="D6" s="39">
        <v>0</v>
      </c>
      <c r="E6" s="39">
        <v>0</v>
      </c>
      <c r="F6" s="39">
        <v>0</v>
      </c>
      <c r="G6" s="39">
        <v>0</v>
      </c>
      <c r="H6" s="39">
        <v>4194717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</row>
    <row r="7" spans="1:30" ht="25.5">
      <c r="A7" s="41" t="s">
        <v>161</v>
      </c>
      <c r="B7" s="3" t="s">
        <v>162</v>
      </c>
      <c r="C7" s="39">
        <v>11100120</v>
      </c>
      <c r="D7" s="39">
        <v>0</v>
      </c>
      <c r="E7" s="39">
        <v>0</v>
      </c>
      <c r="F7" s="39">
        <v>0</v>
      </c>
      <c r="G7" s="39">
        <v>0</v>
      </c>
      <c r="H7" s="39">
        <v>11100120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</row>
    <row r="8" spans="1:30" ht="12.75">
      <c r="A8" s="41" t="s">
        <v>17</v>
      </c>
      <c r="B8" s="3" t="s">
        <v>163</v>
      </c>
      <c r="C8" s="39">
        <v>974600</v>
      </c>
      <c r="D8" s="39">
        <v>0</v>
      </c>
      <c r="E8" s="39">
        <v>0</v>
      </c>
      <c r="F8" s="39">
        <v>0</v>
      </c>
      <c r="G8" s="39">
        <v>0</v>
      </c>
      <c r="H8" s="39">
        <v>974600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</row>
    <row r="9" spans="1:30" ht="25.5">
      <c r="A9" s="41" t="s">
        <v>19</v>
      </c>
      <c r="B9" s="3" t="s">
        <v>164</v>
      </c>
      <c r="C9" s="39">
        <v>285158666</v>
      </c>
      <c r="D9" s="39">
        <v>0</v>
      </c>
      <c r="E9" s="39">
        <v>0</v>
      </c>
      <c r="F9" s="39">
        <v>0</v>
      </c>
      <c r="G9" s="39">
        <v>0</v>
      </c>
      <c r="H9" s="39">
        <v>285158666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</row>
    <row r="10" spans="1:30" ht="25.5">
      <c r="A10" s="41" t="s">
        <v>54</v>
      </c>
      <c r="B10" s="3" t="s">
        <v>165</v>
      </c>
      <c r="C10" s="39">
        <v>83012908</v>
      </c>
      <c r="D10" s="39">
        <v>238552</v>
      </c>
      <c r="E10" s="39">
        <v>0</v>
      </c>
      <c r="F10" s="39">
        <v>0</v>
      </c>
      <c r="G10" s="39">
        <v>1369483</v>
      </c>
      <c r="H10" s="39">
        <v>0</v>
      </c>
      <c r="I10" s="39">
        <v>715658</v>
      </c>
      <c r="J10" s="39">
        <v>49714164</v>
      </c>
      <c r="K10" s="39">
        <v>4540414</v>
      </c>
      <c r="L10" s="39">
        <v>0</v>
      </c>
      <c r="M10" s="39">
        <v>0</v>
      </c>
      <c r="N10" s="39">
        <v>0</v>
      </c>
      <c r="O10" s="39">
        <v>309453</v>
      </c>
      <c r="P10" s="39">
        <v>0</v>
      </c>
      <c r="Q10" s="39">
        <v>14981900</v>
      </c>
      <c r="R10" s="39">
        <v>2800000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7057139</v>
      </c>
      <c r="Y10" s="39">
        <v>1286145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</row>
    <row r="11" spans="1:30" ht="12.75">
      <c r="A11" s="41" t="s">
        <v>58</v>
      </c>
      <c r="B11" s="3" t="s">
        <v>166</v>
      </c>
      <c r="C11" s="39">
        <v>1286145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1286145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</row>
    <row r="12" spans="1:30" ht="25.5">
      <c r="A12" s="41" t="s">
        <v>62</v>
      </c>
      <c r="B12" s="3" t="s">
        <v>167</v>
      </c>
      <c r="C12" s="39">
        <v>8426622</v>
      </c>
      <c r="D12" s="39">
        <v>0</v>
      </c>
      <c r="E12" s="39">
        <v>0</v>
      </c>
      <c r="F12" s="39">
        <v>0</v>
      </c>
      <c r="G12" s="39">
        <v>1369483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7057139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</row>
    <row r="13" spans="1:30" ht="25.5">
      <c r="A13" s="41" t="s">
        <v>64</v>
      </c>
      <c r="B13" s="3" t="s">
        <v>570</v>
      </c>
      <c r="C13" s="39">
        <v>14981900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14981900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</row>
    <row r="14" spans="1:30" ht="12.75">
      <c r="A14" s="41" t="s">
        <v>168</v>
      </c>
      <c r="B14" s="3" t="s">
        <v>169</v>
      </c>
      <c r="C14" s="39">
        <v>54564031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49714164</v>
      </c>
      <c r="K14" s="39">
        <v>4540414</v>
      </c>
      <c r="L14" s="39">
        <v>0</v>
      </c>
      <c r="M14" s="39">
        <v>0</v>
      </c>
      <c r="N14" s="39">
        <v>0</v>
      </c>
      <c r="O14" s="39">
        <v>309453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</row>
    <row r="15" spans="1:30" ht="25.5">
      <c r="A15" s="41" t="s">
        <v>66</v>
      </c>
      <c r="B15" s="3" t="s">
        <v>170</v>
      </c>
      <c r="C15" s="39">
        <v>3754210</v>
      </c>
      <c r="D15" s="39">
        <v>238552</v>
      </c>
      <c r="E15" s="39">
        <v>0</v>
      </c>
      <c r="F15" s="39">
        <v>0</v>
      </c>
      <c r="G15" s="39">
        <v>0</v>
      </c>
      <c r="H15" s="39">
        <v>0</v>
      </c>
      <c r="I15" s="39">
        <v>715658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2800000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</row>
    <row r="16" spans="1:30" ht="38.25">
      <c r="A16" s="7" t="s">
        <v>72</v>
      </c>
      <c r="B16" s="42" t="s">
        <v>171</v>
      </c>
      <c r="C16" s="40">
        <v>368171574</v>
      </c>
      <c r="D16" s="40">
        <v>238552</v>
      </c>
      <c r="E16" s="40">
        <v>0</v>
      </c>
      <c r="F16" s="40">
        <v>0</v>
      </c>
      <c r="G16" s="40">
        <v>1369483</v>
      </c>
      <c r="H16" s="40">
        <v>285158666</v>
      </c>
      <c r="I16" s="40">
        <v>715658</v>
      </c>
      <c r="J16" s="40">
        <v>49714164</v>
      </c>
      <c r="K16" s="40">
        <v>4540414</v>
      </c>
      <c r="L16" s="40">
        <v>0</v>
      </c>
      <c r="M16" s="40">
        <v>0</v>
      </c>
      <c r="N16" s="40">
        <v>0</v>
      </c>
      <c r="O16" s="40">
        <v>309453</v>
      </c>
      <c r="P16" s="40">
        <v>0</v>
      </c>
      <c r="Q16" s="40">
        <v>14981900</v>
      </c>
      <c r="R16" s="40">
        <v>2800000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7057139</v>
      </c>
      <c r="Y16" s="40">
        <v>1286145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</row>
    <row r="17" spans="1:30" ht="25.5">
      <c r="A17" s="41" t="s">
        <v>74</v>
      </c>
      <c r="B17" s="3" t="s">
        <v>172</v>
      </c>
      <c r="C17" s="39">
        <v>34749699</v>
      </c>
      <c r="D17" s="39">
        <v>0</v>
      </c>
      <c r="E17" s="39">
        <v>0</v>
      </c>
      <c r="F17" s="39">
        <v>0</v>
      </c>
      <c r="G17" s="39">
        <v>0</v>
      </c>
      <c r="H17" s="39">
        <v>34749699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</row>
    <row r="18" spans="1:30" ht="38.25">
      <c r="A18" s="41" t="s">
        <v>174</v>
      </c>
      <c r="B18" s="3" t="s">
        <v>175</v>
      </c>
      <c r="C18" s="39">
        <v>265481114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262351812</v>
      </c>
      <c r="J18" s="39">
        <v>2066325</v>
      </c>
      <c r="K18" s="39">
        <v>1062977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</row>
    <row r="19" spans="1:30" ht="38.25">
      <c r="A19" s="41" t="s">
        <v>176</v>
      </c>
      <c r="B19" s="3" t="s">
        <v>177</v>
      </c>
      <c r="C19" s="39">
        <v>262351812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262351812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</row>
    <row r="20" spans="1:30" ht="12.75">
      <c r="A20" s="41" t="s">
        <v>178</v>
      </c>
      <c r="B20" s="3" t="s">
        <v>179</v>
      </c>
      <c r="C20" s="39">
        <v>3129302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2066325</v>
      </c>
      <c r="K20" s="39">
        <v>1062977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</row>
    <row r="21" spans="1:30" ht="38.25">
      <c r="A21" s="7" t="s">
        <v>180</v>
      </c>
      <c r="B21" s="42" t="s">
        <v>181</v>
      </c>
      <c r="C21" s="40">
        <v>300230813</v>
      </c>
      <c r="D21" s="40">
        <v>0</v>
      </c>
      <c r="E21" s="40">
        <v>0</v>
      </c>
      <c r="F21" s="40">
        <v>0</v>
      </c>
      <c r="G21" s="40">
        <v>0</v>
      </c>
      <c r="H21" s="40">
        <v>34749699</v>
      </c>
      <c r="I21" s="40">
        <v>262351812</v>
      </c>
      <c r="J21" s="40">
        <v>2066325</v>
      </c>
      <c r="K21" s="40">
        <v>1062977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</row>
    <row r="22" spans="1:30" ht="12.75">
      <c r="A22" s="41" t="s">
        <v>182</v>
      </c>
      <c r="B22" s="3" t="s">
        <v>183</v>
      </c>
      <c r="C22" s="39">
        <v>8202315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8202315</v>
      </c>
    </row>
    <row r="23" spans="1:30" ht="25.5">
      <c r="A23" s="41" t="s">
        <v>184</v>
      </c>
      <c r="B23" s="3" t="s">
        <v>185</v>
      </c>
      <c r="C23" s="39">
        <v>8202315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8202315</v>
      </c>
    </row>
    <row r="24" spans="1:30" ht="25.5">
      <c r="A24" s="41" t="s">
        <v>186</v>
      </c>
      <c r="B24" s="3" t="s">
        <v>187</v>
      </c>
      <c r="C24" s="39">
        <v>56087548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56087548</v>
      </c>
    </row>
    <row r="25" spans="1:30" ht="38.25">
      <c r="A25" s="41" t="s">
        <v>188</v>
      </c>
      <c r="B25" s="3" t="s">
        <v>189</v>
      </c>
      <c r="C25" s="39">
        <v>56087548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56087548</v>
      </c>
    </row>
    <row r="26" spans="1:30" ht="12.75">
      <c r="A26" s="41" t="s">
        <v>190</v>
      </c>
      <c r="B26" s="3" t="s">
        <v>191</v>
      </c>
      <c r="C26" s="39">
        <v>6536433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6536433</v>
      </c>
    </row>
    <row r="27" spans="1:30" ht="25.5">
      <c r="A27" s="41" t="s">
        <v>192</v>
      </c>
      <c r="B27" s="3" t="s">
        <v>193</v>
      </c>
      <c r="C27" s="39">
        <v>6536433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6536433</v>
      </c>
    </row>
    <row r="28" spans="1:30" ht="25.5">
      <c r="A28" s="41" t="s">
        <v>194</v>
      </c>
      <c r="B28" s="3" t="s">
        <v>195</v>
      </c>
      <c r="C28" s="39">
        <v>62623981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62623981</v>
      </c>
    </row>
    <row r="29" spans="1:30" ht="25.5">
      <c r="A29" s="41" t="s">
        <v>196</v>
      </c>
      <c r="B29" s="3" t="s">
        <v>197</v>
      </c>
      <c r="C29" s="39">
        <v>3848515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3848515</v>
      </c>
    </row>
    <row r="30" spans="1:30" ht="25.5">
      <c r="A30" s="41" t="s">
        <v>198</v>
      </c>
      <c r="B30" s="3" t="s">
        <v>199</v>
      </c>
      <c r="C30" s="39">
        <v>82381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82381</v>
      </c>
    </row>
    <row r="31" spans="1:30" ht="25.5">
      <c r="A31" s="7" t="s">
        <v>200</v>
      </c>
      <c r="B31" s="42" t="s">
        <v>201</v>
      </c>
      <c r="C31" s="40">
        <v>74674811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74674811</v>
      </c>
    </row>
    <row r="32" spans="1:30" ht="12.75">
      <c r="A32" s="41" t="s">
        <v>128</v>
      </c>
      <c r="B32" s="3" t="s">
        <v>202</v>
      </c>
      <c r="C32" s="39">
        <v>1916983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1916983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</row>
    <row r="33" spans="1:30" ht="12.75">
      <c r="A33" s="41" t="s">
        <v>130</v>
      </c>
      <c r="B33" s="3" t="s">
        <v>203</v>
      </c>
      <c r="C33" s="39">
        <v>11631918</v>
      </c>
      <c r="D33" s="39">
        <v>199330</v>
      </c>
      <c r="E33" s="39">
        <v>60000</v>
      </c>
      <c r="F33" s="39">
        <v>6952425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290345</v>
      </c>
      <c r="P33" s="39">
        <v>0</v>
      </c>
      <c r="Q33" s="39">
        <v>0</v>
      </c>
      <c r="R33" s="39">
        <v>58150</v>
      </c>
      <c r="S33" s="39">
        <v>1143000</v>
      </c>
      <c r="T33" s="39">
        <v>1777559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1138109</v>
      </c>
      <c r="AA33" s="39">
        <v>0</v>
      </c>
      <c r="AB33" s="39">
        <v>13000</v>
      </c>
      <c r="AC33" s="39">
        <v>0</v>
      </c>
      <c r="AD33" s="39">
        <v>0</v>
      </c>
    </row>
    <row r="34" spans="1:30" ht="25.5">
      <c r="A34" s="41" t="s">
        <v>132</v>
      </c>
      <c r="B34" s="3" t="s">
        <v>204</v>
      </c>
      <c r="C34" s="39">
        <v>7679536</v>
      </c>
      <c r="D34" s="39">
        <v>157330</v>
      </c>
      <c r="E34" s="39">
        <v>0</v>
      </c>
      <c r="F34" s="39">
        <v>5747307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719000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1055899</v>
      </c>
      <c r="AA34" s="39">
        <v>0</v>
      </c>
      <c r="AB34" s="39">
        <v>0</v>
      </c>
      <c r="AC34" s="39">
        <v>0</v>
      </c>
      <c r="AD34" s="39">
        <v>0</v>
      </c>
    </row>
    <row r="35" spans="1:30" ht="25.5">
      <c r="A35" s="41" t="s">
        <v>205</v>
      </c>
      <c r="B35" s="3" t="s">
        <v>206</v>
      </c>
      <c r="C35" s="39">
        <v>5489047</v>
      </c>
      <c r="D35" s="39">
        <v>803249</v>
      </c>
      <c r="E35" s="39">
        <v>0</v>
      </c>
      <c r="F35" s="39">
        <v>3487152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686437</v>
      </c>
      <c r="P35" s="39">
        <v>445739</v>
      </c>
      <c r="Q35" s="39">
        <v>0</v>
      </c>
      <c r="R35" s="39">
        <v>54885</v>
      </c>
      <c r="S35" s="39">
        <v>0</v>
      </c>
      <c r="T35" s="39">
        <v>0</v>
      </c>
      <c r="U35" s="39">
        <v>0</v>
      </c>
      <c r="V35" s="39">
        <v>0</v>
      </c>
      <c r="W35" s="39">
        <v>11585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</row>
    <row r="36" spans="1:30" ht="12.75">
      <c r="A36" s="41" t="s">
        <v>138</v>
      </c>
      <c r="B36" s="3" t="s">
        <v>207</v>
      </c>
      <c r="C36" s="39">
        <v>9338336</v>
      </c>
      <c r="D36" s="39">
        <v>0</v>
      </c>
      <c r="E36" s="39">
        <v>0</v>
      </c>
      <c r="F36" s="39">
        <v>624839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3511043</v>
      </c>
      <c r="N36" s="39">
        <v>5194096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8358</v>
      </c>
      <c r="AA36" s="39">
        <v>0</v>
      </c>
      <c r="AB36" s="39">
        <v>0</v>
      </c>
      <c r="AC36" s="39">
        <v>0</v>
      </c>
      <c r="AD36" s="39">
        <v>0</v>
      </c>
    </row>
    <row r="37" spans="1:30" ht="25.5">
      <c r="A37" s="41" t="s">
        <v>208</v>
      </c>
      <c r="B37" s="3" t="s">
        <v>209</v>
      </c>
      <c r="C37" s="39">
        <v>8705139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3511043</v>
      </c>
      <c r="N37" s="39">
        <v>5194096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</row>
    <row r="38" spans="1:30" ht="12.75">
      <c r="A38" s="41" t="s">
        <v>146</v>
      </c>
      <c r="B38" s="3" t="s">
        <v>210</v>
      </c>
      <c r="C38" s="39">
        <v>13509938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3094694</v>
      </c>
      <c r="U38" s="39">
        <v>2542903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7872341</v>
      </c>
      <c r="AB38" s="39">
        <v>0</v>
      </c>
      <c r="AC38" s="39">
        <v>0</v>
      </c>
      <c r="AD38" s="39">
        <v>0</v>
      </c>
    </row>
    <row r="39" spans="1:30" ht="12.75">
      <c r="A39" s="41" t="s">
        <v>148</v>
      </c>
      <c r="B39" s="3" t="s">
        <v>211</v>
      </c>
      <c r="C39" s="39">
        <v>8683990</v>
      </c>
      <c r="D39" s="39">
        <v>0</v>
      </c>
      <c r="E39" s="39">
        <v>0</v>
      </c>
      <c r="F39" s="39">
        <v>1330706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517592</v>
      </c>
      <c r="M39" s="39">
        <v>947982</v>
      </c>
      <c r="N39" s="39">
        <v>1402406</v>
      </c>
      <c r="O39" s="39">
        <v>245318</v>
      </c>
      <c r="P39" s="39">
        <v>119380</v>
      </c>
      <c r="Q39" s="39">
        <v>0</v>
      </c>
      <c r="R39" s="39">
        <v>0</v>
      </c>
      <c r="S39" s="39">
        <v>0</v>
      </c>
      <c r="T39" s="39">
        <v>1315460</v>
      </c>
      <c r="U39" s="39">
        <v>677095</v>
      </c>
      <c r="V39" s="39">
        <v>0</v>
      </c>
      <c r="W39" s="39">
        <v>2862</v>
      </c>
      <c r="X39" s="39">
        <v>0</v>
      </c>
      <c r="Y39" s="39">
        <v>0</v>
      </c>
      <c r="Z39" s="39">
        <v>0</v>
      </c>
      <c r="AA39" s="39">
        <v>2125189</v>
      </c>
      <c r="AB39" s="39">
        <v>0</v>
      </c>
      <c r="AC39" s="39">
        <v>0</v>
      </c>
      <c r="AD39" s="39">
        <v>0</v>
      </c>
    </row>
    <row r="40" spans="1:30" ht="12.75">
      <c r="A40" s="41" t="s">
        <v>150</v>
      </c>
      <c r="B40" s="3" t="s">
        <v>212</v>
      </c>
      <c r="C40" s="39">
        <v>1308000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1308000</v>
      </c>
      <c r="AB40" s="39">
        <v>0</v>
      </c>
      <c r="AC40" s="39">
        <v>0</v>
      </c>
      <c r="AD40" s="39">
        <v>0</v>
      </c>
    </row>
    <row r="41" spans="1:30" ht="25.5">
      <c r="A41" s="41" t="s">
        <v>213</v>
      </c>
      <c r="B41" s="3" t="s">
        <v>214</v>
      </c>
      <c r="C41" s="39">
        <v>242</v>
      </c>
      <c r="D41" s="39">
        <v>133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84</v>
      </c>
      <c r="N41" s="39">
        <v>0</v>
      </c>
      <c r="O41" s="39">
        <v>24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1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</row>
    <row r="42" spans="1:30" ht="25.5">
      <c r="A42" s="41" t="s">
        <v>215</v>
      </c>
      <c r="B42" s="3" t="s">
        <v>216</v>
      </c>
      <c r="C42" s="39">
        <v>242</v>
      </c>
      <c r="D42" s="39">
        <v>133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84</v>
      </c>
      <c r="N42" s="39">
        <v>0</v>
      </c>
      <c r="O42" s="39">
        <v>24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1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</row>
    <row r="43" spans="1:30" ht="12.75">
      <c r="A43" s="41" t="s">
        <v>217</v>
      </c>
      <c r="B43" s="3" t="s">
        <v>218</v>
      </c>
      <c r="C43" s="39">
        <v>524832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524832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</row>
    <row r="44" spans="1:30" ht="25.5">
      <c r="A44" s="41" t="s">
        <v>219</v>
      </c>
      <c r="B44" s="3" t="s">
        <v>220</v>
      </c>
      <c r="C44" s="39">
        <v>1154926</v>
      </c>
      <c r="D44" s="39">
        <v>90997</v>
      </c>
      <c r="E44" s="39">
        <v>0</v>
      </c>
      <c r="F44" s="39">
        <v>5009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273765</v>
      </c>
      <c r="P44" s="39">
        <v>0</v>
      </c>
      <c r="Q44" s="39">
        <v>0</v>
      </c>
      <c r="R44" s="39">
        <v>0</v>
      </c>
      <c r="S44" s="39">
        <v>145595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639560</v>
      </c>
      <c r="AD44" s="39">
        <v>0</v>
      </c>
    </row>
    <row r="45" spans="1:30" ht="12.75">
      <c r="A45" s="41" t="s">
        <v>221</v>
      </c>
      <c r="B45" s="3" t="s">
        <v>222</v>
      </c>
      <c r="C45" s="39">
        <v>230995</v>
      </c>
      <c r="D45" s="39">
        <v>90995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140000</v>
      </c>
      <c r="AD45" s="39">
        <v>0</v>
      </c>
    </row>
    <row r="46" spans="1:30" ht="38.25">
      <c r="A46" s="7" t="s">
        <v>223</v>
      </c>
      <c r="B46" s="42" t="s">
        <v>224</v>
      </c>
      <c r="C46" s="40">
        <v>53558212</v>
      </c>
      <c r="D46" s="40">
        <v>1093709</v>
      </c>
      <c r="E46" s="40">
        <v>60000</v>
      </c>
      <c r="F46" s="40">
        <v>12400131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2434575</v>
      </c>
      <c r="M46" s="40">
        <v>4459109</v>
      </c>
      <c r="N46" s="40">
        <v>6596502</v>
      </c>
      <c r="O46" s="40">
        <v>2020721</v>
      </c>
      <c r="P46" s="40">
        <v>565119</v>
      </c>
      <c r="Q46" s="40">
        <v>0</v>
      </c>
      <c r="R46" s="40">
        <v>113035</v>
      </c>
      <c r="S46" s="40">
        <v>1288595</v>
      </c>
      <c r="T46" s="40">
        <v>6187713</v>
      </c>
      <c r="U46" s="40">
        <v>3219998</v>
      </c>
      <c r="V46" s="40">
        <v>1</v>
      </c>
      <c r="W46" s="40">
        <v>14447</v>
      </c>
      <c r="X46" s="40">
        <v>0</v>
      </c>
      <c r="Y46" s="40">
        <v>0</v>
      </c>
      <c r="Z46" s="40">
        <v>1146467</v>
      </c>
      <c r="AA46" s="40">
        <v>11305530</v>
      </c>
      <c r="AB46" s="40">
        <v>13000</v>
      </c>
      <c r="AC46" s="40">
        <v>639560</v>
      </c>
      <c r="AD46" s="40">
        <v>0</v>
      </c>
    </row>
    <row r="47" spans="1:30" ht="38.25">
      <c r="A47" s="41" t="s">
        <v>225</v>
      </c>
      <c r="B47" s="3" t="s">
        <v>226</v>
      </c>
      <c r="C47" s="39">
        <v>42000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12000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30000</v>
      </c>
      <c r="AD47" s="39">
        <v>0</v>
      </c>
    </row>
    <row r="48" spans="1:30" ht="12.75">
      <c r="A48" s="41" t="s">
        <v>152</v>
      </c>
      <c r="B48" s="3" t="s">
        <v>227</v>
      </c>
      <c r="C48" s="39">
        <v>42000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12000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30000</v>
      </c>
      <c r="AD48" s="39">
        <v>0</v>
      </c>
    </row>
    <row r="49" spans="1:30" ht="25.5">
      <c r="A49" s="7" t="s">
        <v>228</v>
      </c>
      <c r="B49" s="42" t="s">
        <v>229</v>
      </c>
      <c r="C49" s="40">
        <v>42000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12000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30000</v>
      </c>
      <c r="AD49" s="40">
        <v>0</v>
      </c>
    </row>
    <row r="50" spans="1:30" ht="25.5">
      <c r="A50" s="7" t="s">
        <v>230</v>
      </c>
      <c r="B50" s="42" t="s">
        <v>231</v>
      </c>
      <c r="C50" s="40">
        <v>796677410</v>
      </c>
      <c r="D50" s="40">
        <v>1332261</v>
      </c>
      <c r="E50" s="40">
        <v>60000</v>
      </c>
      <c r="F50" s="40">
        <v>12400131</v>
      </c>
      <c r="G50" s="40">
        <v>1369483</v>
      </c>
      <c r="H50" s="40">
        <v>319908365</v>
      </c>
      <c r="I50" s="40">
        <v>263067470</v>
      </c>
      <c r="J50" s="40">
        <v>51780489</v>
      </c>
      <c r="K50" s="40">
        <v>5603391</v>
      </c>
      <c r="L50" s="40">
        <v>2434575</v>
      </c>
      <c r="M50" s="40">
        <v>4459109</v>
      </c>
      <c r="N50" s="40">
        <v>6596502</v>
      </c>
      <c r="O50" s="40">
        <v>2342174</v>
      </c>
      <c r="P50" s="40">
        <v>565119</v>
      </c>
      <c r="Q50" s="40">
        <v>14981900</v>
      </c>
      <c r="R50" s="40">
        <v>2913035</v>
      </c>
      <c r="S50" s="40">
        <v>1288595</v>
      </c>
      <c r="T50" s="40">
        <v>6187713</v>
      </c>
      <c r="U50" s="40">
        <v>3219998</v>
      </c>
      <c r="V50" s="40">
        <v>1</v>
      </c>
      <c r="W50" s="40">
        <v>14447</v>
      </c>
      <c r="X50" s="40">
        <v>7057139</v>
      </c>
      <c r="Y50" s="40">
        <v>1286145</v>
      </c>
      <c r="Z50" s="40">
        <v>1146467</v>
      </c>
      <c r="AA50" s="40">
        <v>11305530</v>
      </c>
      <c r="AB50" s="40">
        <v>13000</v>
      </c>
      <c r="AC50" s="40">
        <v>669560</v>
      </c>
      <c r="AD50" s="40">
        <v>74674811</v>
      </c>
    </row>
    <row r="51" spans="1:30" ht="25.5">
      <c r="A51" s="41" t="s">
        <v>302</v>
      </c>
      <c r="B51" s="3" t="s">
        <v>241</v>
      </c>
      <c r="C51" s="39">
        <v>165579828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165579828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</row>
    <row r="52" spans="1:30" ht="12.75">
      <c r="A52" s="41" t="s">
        <v>303</v>
      </c>
      <c r="B52" s="3" t="s">
        <v>304</v>
      </c>
      <c r="C52" s="39">
        <v>165579828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165579828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</row>
    <row r="53" spans="1:30" ht="25.5">
      <c r="A53" s="41" t="s">
        <v>305</v>
      </c>
      <c r="B53" s="3" t="s">
        <v>244</v>
      </c>
      <c r="C53" s="39">
        <v>10420711</v>
      </c>
      <c r="D53" s="39">
        <v>0</v>
      </c>
      <c r="E53" s="39">
        <v>0</v>
      </c>
      <c r="F53" s="39">
        <v>0</v>
      </c>
      <c r="G53" s="39">
        <v>0</v>
      </c>
      <c r="H53" s="39">
        <v>10420711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</row>
    <row r="54" spans="1:30" ht="12.75">
      <c r="A54" s="41" t="s">
        <v>306</v>
      </c>
      <c r="B54" s="3" t="s">
        <v>245</v>
      </c>
      <c r="C54" s="39">
        <v>191906493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191906493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</row>
    <row r="55" spans="1:30" ht="25.5">
      <c r="A55" s="41" t="s">
        <v>307</v>
      </c>
      <c r="B55" s="3" t="s">
        <v>308</v>
      </c>
      <c r="C55" s="39">
        <v>367907032</v>
      </c>
      <c r="D55" s="39">
        <v>0</v>
      </c>
      <c r="E55" s="39">
        <v>0</v>
      </c>
      <c r="F55" s="39">
        <v>0</v>
      </c>
      <c r="G55" s="39">
        <v>0</v>
      </c>
      <c r="H55" s="39">
        <v>10420711</v>
      </c>
      <c r="I55" s="39">
        <v>357486321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</row>
    <row r="56" spans="1:30" ht="25.5">
      <c r="A56" s="7" t="s">
        <v>309</v>
      </c>
      <c r="B56" s="42" t="s">
        <v>310</v>
      </c>
      <c r="C56" s="40">
        <v>367907032</v>
      </c>
      <c r="D56" s="40">
        <v>0</v>
      </c>
      <c r="E56" s="40">
        <v>0</v>
      </c>
      <c r="F56" s="40">
        <v>0</v>
      </c>
      <c r="G56" s="40">
        <v>0</v>
      </c>
      <c r="H56" s="40">
        <v>10420711</v>
      </c>
      <c r="I56" s="40">
        <v>357486321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</row>
    <row r="57" spans="1:30" ht="12.75">
      <c r="A57" s="7" t="s">
        <v>311</v>
      </c>
      <c r="B57" s="42" t="s">
        <v>312</v>
      </c>
      <c r="C57" s="40">
        <v>1164584442</v>
      </c>
      <c r="D57" s="40">
        <v>1332261</v>
      </c>
      <c r="E57" s="40">
        <v>60000</v>
      </c>
      <c r="F57" s="40">
        <v>12400131</v>
      </c>
      <c r="G57" s="40">
        <v>1369483</v>
      </c>
      <c r="H57" s="40">
        <v>330329076</v>
      </c>
      <c r="I57" s="40">
        <v>620553791</v>
      </c>
      <c r="J57" s="40">
        <v>51780489</v>
      </c>
      <c r="K57" s="40">
        <v>5603391</v>
      </c>
      <c r="L57" s="40">
        <v>2434575</v>
      </c>
      <c r="M57" s="40">
        <v>4459109</v>
      </c>
      <c r="N57" s="40">
        <v>6596502</v>
      </c>
      <c r="O57" s="40">
        <v>2342174</v>
      </c>
      <c r="P57" s="40">
        <v>565119</v>
      </c>
      <c r="Q57" s="40">
        <v>14981900</v>
      </c>
      <c r="R57" s="40">
        <v>2913035</v>
      </c>
      <c r="S57" s="40">
        <v>1288595</v>
      </c>
      <c r="T57" s="40">
        <v>6187713</v>
      </c>
      <c r="U57" s="40">
        <v>3219998</v>
      </c>
      <c r="V57" s="40">
        <v>1</v>
      </c>
      <c r="W57" s="40">
        <v>14447</v>
      </c>
      <c r="X57" s="40">
        <v>7057139</v>
      </c>
      <c r="Y57" s="40">
        <v>1286145</v>
      </c>
      <c r="Z57" s="40">
        <v>1146467</v>
      </c>
      <c r="AA57" s="40">
        <v>11305530</v>
      </c>
      <c r="AB57" s="40">
        <v>13000</v>
      </c>
      <c r="AC57" s="40">
        <v>669560</v>
      </c>
      <c r="AD57" s="40">
        <v>74674811</v>
      </c>
    </row>
  </sheetData>
  <sheetProtection/>
  <mergeCells count="1">
    <mergeCell ref="A1:AD1"/>
  </mergeCells>
  <printOptions/>
  <pageMargins left="0.7480314960629921" right="0.7480314960629921" top="0.984251968503937" bottom="0.984251968503937" header="0.5118110236220472" footer="0.5118110236220472"/>
  <pageSetup fitToWidth="4" fitToHeight="1" horizontalDpi="300" verticalDpi="300" orientation="landscape" paperSize="8" scale="31" r:id="rId1"/>
  <headerFooter alignWithMargins="0">
    <oddHeader>&amp;C6. melléklet a 9/2019.(IV.26.) önkormányzati rendelethez - Teljesített bevételek kormányzati funkciónként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Layout" workbookViewId="0" topLeftCell="A1">
      <selection activeCell="B12" sqref="B1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s="4" customFormat="1" ht="34.5" customHeight="1">
      <c r="A1" s="131" t="s">
        <v>313</v>
      </c>
      <c r="B1" s="132"/>
      <c r="C1" s="132"/>
    </row>
    <row r="2" spans="1:3" s="4" customFormat="1" ht="27" customHeight="1">
      <c r="A2" s="5" t="s">
        <v>6</v>
      </c>
      <c r="B2" s="5" t="s">
        <v>7</v>
      </c>
      <c r="C2" s="5" t="s">
        <v>314</v>
      </c>
    </row>
    <row r="3" spans="1:3" ht="15">
      <c r="A3" s="1">
        <v>1</v>
      </c>
      <c r="B3" s="1">
        <v>2</v>
      </c>
      <c r="C3" s="37">
        <v>3</v>
      </c>
    </row>
    <row r="4" spans="1:9" ht="25.5">
      <c r="A4" s="41" t="s">
        <v>0</v>
      </c>
      <c r="B4" s="3" t="s">
        <v>315</v>
      </c>
      <c r="C4" s="39">
        <v>796677410</v>
      </c>
      <c r="D4" s="4"/>
      <c r="E4" s="4"/>
      <c r="F4" s="4"/>
      <c r="G4" s="4"/>
      <c r="H4" s="4"/>
      <c r="I4" s="4"/>
    </row>
    <row r="5" spans="1:9" ht="25.5">
      <c r="A5" s="41" t="s">
        <v>1</v>
      </c>
      <c r="B5" s="3" t="s">
        <v>316</v>
      </c>
      <c r="C5" s="39">
        <v>542875009</v>
      </c>
      <c r="D5" s="4"/>
      <c r="E5" s="4"/>
      <c r="F5" s="4"/>
      <c r="G5" s="4"/>
      <c r="H5" s="4"/>
      <c r="I5" s="4"/>
    </row>
    <row r="6" spans="1:9" ht="25.5">
      <c r="A6" s="7" t="s">
        <v>2</v>
      </c>
      <c r="B6" s="42" t="s">
        <v>317</v>
      </c>
      <c r="C6" s="40">
        <v>253802401</v>
      </c>
      <c r="D6" s="4"/>
      <c r="E6" s="4"/>
      <c r="F6" s="4"/>
      <c r="G6" s="4"/>
      <c r="H6" s="4"/>
      <c r="I6" s="4"/>
    </row>
    <row r="7" spans="1:9" ht="25.5">
      <c r="A7" s="41" t="s">
        <v>3</v>
      </c>
      <c r="B7" s="3" t="s">
        <v>318</v>
      </c>
      <c r="C7" s="39">
        <v>367907032</v>
      </c>
      <c r="D7" s="4"/>
      <c r="E7" s="4"/>
      <c r="F7" s="4"/>
      <c r="G7" s="4"/>
      <c r="H7" s="4"/>
      <c r="I7" s="4"/>
    </row>
    <row r="8" spans="1:9" ht="25.5">
      <c r="A8" s="41" t="s">
        <v>161</v>
      </c>
      <c r="B8" s="3" t="s">
        <v>319</v>
      </c>
      <c r="C8" s="39">
        <v>201556127</v>
      </c>
      <c r="D8" s="4"/>
      <c r="E8" s="4"/>
      <c r="F8" s="4"/>
      <c r="G8" s="4"/>
      <c r="H8" s="4"/>
      <c r="I8" s="4"/>
    </row>
    <row r="9" spans="1:9" ht="25.5">
      <c r="A9" s="7" t="s">
        <v>17</v>
      </c>
      <c r="B9" s="42" t="s">
        <v>320</v>
      </c>
      <c r="C9" s="40">
        <v>166350905</v>
      </c>
      <c r="D9" s="4"/>
      <c r="E9" s="4"/>
      <c r="F9" s="4"/>
      <c r="G9" s="4"/>
      <c r="H9" s="4"/>
      <c r="I9" s="4"/>
    </row>
    <row r="10" spans="1:9" ht="25.5">
      <c r="A10" s="7" t="s">
        <v>19</v>
      </c>
      <c r="B10" s="42" t="s">
        <v>321</v>
      </c>
      <c r="C10" s="40">
        <v>420153306</v>
      </c>
      <c r="D10" s="4"/>
      <c r="E10" s="4"/>
      <c r="F10" s="4"/>
      <c r="G10" s="4"/>
      <c r="H10" s="4"/>
      <c r="I10" s="4"/>
    </row>
    <row r="11" spans="1:9" ht="12.75">
      <c r="A11" s="7" t="s">
        <v>27</v>
      </c>
      <c r="B11" s="42" t="s">
        <v>322</v>
      </c>
      <c r="C11" s="40">
        <v>420153306</v>
      </c>
      <c r="D11" s="4"/>
      <c r="E11" s="4"/>
      <c r="F11" s="4"/>
      <c r="G11" s="4"/>
      <c r="H11" s="4"/>
      <c r="I11" s="4"/>
    </row>
    <row r="12" spans="1:9" ht="25.5">
      <c r="A12" s="7" t="s">
        <v>31</v>
      </c>
      <c r="B12" s="42" t="s">
        <v>323</v>
      </c>
      <c r="C12" s="40">
        <v>420153306</v>
      </c>
      <c r="D12" s="4"/>
      <c r="E12" s="4"/>
      <c r="F12" s="4"/>
      <c r="G12" s="4"/>
      <c r="H12" s="4"/>
      <c r="I12" s="4"/>
    </row>
    <row r="13" spans="4:9" ht="12.75">
      <c r="D13" s="4"/>
      <c r="E13" s="4"/>
      <c r="F13" s="4"/>
      <c r="G13" s="4"/>
      <c r="H13" s="4"/>
      <c r="I13" s="4"/>
    </row>
    <row r="14" spans="4:9" ht="12.75">
      <c r="D14" s="4"/>
      <c r="E14" s="4"/>
      <c r="F14" s="4"/>
      <c r="G14" s="4"/>
      <c r="H14" s="4"/>
      <c r="I14" s="4"/>
    </row>
    <row r="15" spans="4:9" ht="12.75">
      <c r="D15" s="4"/>
      <c r="E15" s="4"/>
      <c r="F15" s="4"/>
      <c r="G15" s="4"/>
      <c r="H15" s="4"/>
      <c r="I15" s="4"/>
    </row>
    <row r="16" spans="4:9" ht="12.75">
      <c r="D16" s="4"/>
      <c r="E16" s="4"/>
      <c r="F16" s="4"/>
      <c r="G16" s="4"/>
      <c r="H16" s="4"/>
      <c r="I16" s="4"/>
    </row>
    <row r="17" spans="4:9" ht="12.75">
      <c r="D17" s="4"/>
      <c r="E17" s="4"/>
      <c r="F17" s="4"/>
      <c r="G17" s="4"/>
      <c r="H17" s="4"/>
      <c r="I17" s="4"/>
    </row>
    <row r="18" spans="4:9" ht="12.75">
      <c r="D18" s="4"/>
      <c r="E18" s="4"/>
      <c r="F18" s="4"/>
      <c r="G18" s="4"/>
      <c r="H18" s="4"/>
      <c r="I18" s="4"/>
    </row>
    <row r="19" spans="4:9" ht="12.75">
      <c r="D19" s="4"/>
      <c r="E19" s="4"/>
      <c r="F19" s="4"/>
      <c r="G19" s="4"/>
      <c r="H19" s="4"/>
      <c r="I19" s="4"/>
    </row>
    <row r="20" spans="4:9" ht="12.75">
      <c r="D20" s="4"/>
      <c r="E20" s="4"/>
      <c r="F20" s="4"/>
      <c r="G20" s="4"/>
      <c r="H20" s="4"/>
      <c r="I20" s="4"/>
    </row>
    <row r="21" spans="4:9" ht="12.75">
      <c r="D21" s="4"/>
      <c r="E21" s="4"/>
      <c r="F21" s="4"/>
      <c r="G21" s="4"/>
      <c r="H21" s="4"/>
      <c r="I21" s="4"/>
    </row>
    <row r="22" spans="4:9" ht="12.75">
      <c r="D22" s="4"/>
      <c r="E22" s="4"/>
      <c r="F22" s="4"/>
      <c r="G22" s="4"/>
      <c r="H22" s="4"/>
      <c r="I22" s="4"/>
    </row>
    <row r="23" spans="4:9" ht="12.75">
      <c r="D23" s="4"/>
      <c r="E23" s="4"/>
      <c r="F23" s="4"/>
      <c r="G23" s="4"/>
      <c r="H23" s="4"/>
      <c r="I23" s="4"/>
    </row>
    <row r="24" spans="4:9" ht="12.75">
      <c r="D24" s="4"/>
      <c r="E24" s="4"/>
      <c r="F24" s="4"/>
      <c r="G24" s="4"/>
      <c r="H24" s="4"/>
      <c r="I24" s="4"/>
    </row>
    <row r="25" spans="4:9" ht="12.75">
      <c r="D25" s="4"/>
      <c r="E25" s="4"/>
      <c r="F25" s="4"/>
      <c r="G25" s="4"/>
      <c r="H25" s="4"/>
      <c r="I25" s="4"/>
    </row>
    <row r="26" spans="4:9" ht="12.75">
      <c r="D26" s="4"/>
      <c r="E26" s="4"/>
      <c r="F26" s="4"/>
      <c r="G26" s="4"/>
      <c r="H26" s="4"/>
      <c r="I26" s="4"/>
    </row>
    <row r="27" spans="4:9" ht="12.75">
      <c r="D27" s="4"/>
      <c r="E27" s="4"/>
      <c r="F27" s="4"/>
      <c r="G27" s="4"/>
      <c r="H27" s="4"/>
      <c r="I27" s="4"/>
    </row>
    <row r="28" spans="4:9" ht="12.75">
      <c r="D28" s="4"/>
      <c r="E28" s="4"/>
      <c r="F28" s="4"/>
      <c r="G28" s="4"/>
      <c r="H28" s="4"/>
      <c r="I28" s="4"/>
    </row>
    <row r="29" spans="4:9" ht="12.75">
      <c r="D29" s="4"/>
      <c r="E29" s="4"/>
      <c r="F29" s="4"/>
      <c r="G29" s="4"/>
      <c r="H29" s="4"/>
      <c r="I29" s="4"/>
    </row>
    <row r="30" spans="4:9" ht="12.75">
      <c r="D30" s="4"/>
      <c r="E30" s="4"/>
      <c r="F30" s="4"/>
      <c r="G30" s="4"/>
      <c r="H30" s="4"/>
      <c r="I30" s="4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portrait" paperSize="9" r:id="rId1"/>
  <headerFooter alignWithMargins="0">
    <oddHeader>&amp;C7. melléklet a  9/2019.(IV.26.) önkormányzati rendelethez - Maradványkimutatás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Layout" workbookViewId="0" topLeftCell="B1">
      <selection activeCell="F4" sqref="F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12" width="20.125" style="0" customWidth="1"/>
  </cols>
  <sheetData>
    <row r="1" spans="1:12" ht="50.25" customHeight="1">
      <c r="A1" s="131" t="s">
        <v>324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4" customFormat="1" ht="95.25" customHeight="1">
      <c r="A2" s="5" t="s">
        <v>6</v>
      </c>
      <c r="B2" s="5" t="s">
        <v>7</v>
      </c>
      <c r="C2" s="5" t="s">
        <v>325</v>
      </c>
      <c r="D2" s="5" t="s">
        <v>326</v>
      </c>
      <c r="E2" s="5" t="s">
        <v>327</v>
      </c>
      <c r="F2" s="5" t="s">
        <v>328</v>
      </c>
      <c r="G2" s="5" t="s">
        <v>329</v>
      </c>
      <c r="H2" s="5" t="s">
        <v>330</v>
      </c>
      <c r="I2" s="5" t="s">
        <v>331</v>
      </c>
      <c r="J2" s="5" t="s">
        <v>332</v>
      </c>
      <c r="K2" s="5" t="s">
        <v>333</v>
      </c>
      <c r="L2" s="5" t="s">
        <v>334</v>
      </c>
    </row>
    <row r="3" spans="1:12" ht="15">
      <c r="A3" s="5">
        <v>1</v>
      </c>
      <c r="B3" s="5">
        <v>2</v>
      </c>
      <c r="C3" s="38">
        <v>3</v>
      </c>
      <c r="D3" s="38">
        <v>4</v>
      </c>
      <c r="E3" s="38">
        <v>5</v>
      </c>
      <c r="F3" s="38">
        <v>6</v>
      </c>
      <c r="G3" s="38">
        <v>7</v>
      </c>
      <c r="H3" s="38">
        <v>8</v>
      </c>
      <c r="I3" s="38">
        <v>9</v>
      </c>
      <c r="J3" s="5">
        <v>10</v>
      </c>
      <c r="K3" s="5">
        <v>11</v>
      </c>
      <c r="L3" s="5">
        <v>12</v>
      </c>
    </row>
    <row r="4" spans="1:12" ht="25.5">
      <c r="A4" s="41" t="s">
        <v>4</v>
      </c>
      <c r="B4" s="3" t="s">
        <v>335</v>
      </c>
      <c r="C4" s="39">
        <v>1</v>
      </c>
      <c r="D4" s="39">
        <v>8399998</v>
      </c>
      <c r="E4" s="39">
        <v>1600000</v>
      </c>
      <c r="F4" s="39">
        <v>0</v>
      </c>
      <c r="G4" s="39">
        <v>0</v>
      </c>
      <c r="H4" s="39">
        <v>149009</v>
      </c>
      <c r="I4" s="39">
        <v>51905</v>
      </c>
      <c r="J4" s="39">
        <v>0</v>
      </c>
      <c r="K4" s="39">
        <v>275900</v>
      </c>
      <c r="L4" s="39">
        <v>0</v>
      </c>
    </row>
    <row r="5" spans="1:12" ht="12.75">
      <c r="A5" s="41" t="s">
        <v>34</v>
      </c>
      <c r="B5" s="3" t="s">
        <v>336</v>
      </c>
      <c r="C5" s="39">
        <v>5</v>
      </c>
      <c r="D5" s="39">
        <v>19666297</v>
      </c>
      <c r="E5" s="39">
        <v>6344415</v>
      </c>
      <c r="F5" s="39">
        <v>0</v>
      </c>
      <c r="G5" s="39">
        <v>0</v>
      </c>
      <c r="H5" s="39">
        <v>894054</v>
      </c>
      <c r="I5" s="39">
        <v>0</v>
      </c>
      <c r="J5" s="39">
        <v>0</v>
      </c>
      <c r="K5" s="39">
        <v>350000</v>
      </c>
      <c r="L5" s="39">
        <v>0</v>
      </c>
    </row>
    <row r="6" spans="1:12" ht="12.75">
      <c r="A6" s="41" t="s">
        <v>36</v>
      </c>
      <c r="B6" s="3" t="s">
        <v>337</v>
      </c>
      <c r="C6" s="39">
        <v>9</v>
      </c>
      <c r="D6" s="39">
        <v>23242721</v>
      </c>
      <c r="E6" s="39">
        <v>3751317</v>
      </c>
      <c r="F6" s="39">
        <v>0</v>
      </c>
      <c r="G6" s="39">
        <v>589200</v>
      </c>
      <c r="H6" s="39">
        <v>1348242</v>
      </c>
      <c r="I6" s="39">
        <v>368200</v>
      </c>
      <c r="J6" s="39">
        <v>0</v>
      </c>
      <c r="K6" s="39">
        <v>1017350</v>
      </c>
      <c r="L6" s="39">
        <v>0</v>
      </c>
    </row>
    <row r="7" spans="1:12" ht="12.75">
      <c r="A7" s="41" t="s">
        <v>38</v>
      </c>
      <c r="B7" s="3" t="s">
        <v>338</v>
      </c>
      <c r="C7" s="39">
        <v>1</v>
      </c>
      <c r="D7" s="39">
        <v>2146504</v>
      </c>
      <c r="E7" s="39">
        <v>43124</v>
      </c>
      <c r="F7" s="39">
        <v>0</v>
      </c>
      <c r="G7" s="39">
        <v>0</v>
      </c>
      <c r="H7" s="39">
        <v>149009</v>
      </c>
      <c r="I7" s="39">
        <v>0</v>
      </c>
      <c r="J7" s="39">
        <v>0</v>
      </c>
      <c r="K7" s="39">
        <v>12000</v>
      </c>
      <c r="L7" s="39">
        <v>0</v>
      </c>
    </row>
    <row r="8" spans="1:12" ht="38.25">
      <c r="A8" s="7" t="s">
        <v>40</v>
      </c>
      <c r="B8" s="42" t="s">
        <v>339</v>
      </c>
      <c r="C8" s="40">
        <v>16</v>
      </c>
      <c r="D8" s="40">
        <v>53455520</v>
      </c>
      <c r="E8" s="40">
        <v>11738856</v>
      </c>
      <c r="F8" s="40">
        <v>0</v>
      </c>
      <c r="G8" s="40">
        <v>589200</v>
      </c>
      <c r="H8" s="40">
        <v>2540314</v>
      </c>
      <c r="I8" s="40">
        <v>420105</v>
      </c>
      <c r="J8" s="40">
        <v>0</v>
      </c>
      <c r="K8" s="40">
        <v>1655250</v>
      </c>
      <c r="L8" s="40">
        <v>0</v>
      </c>
    </row>
    <row r="9" spans="1:12" ht="25.5">
      <c r="A9" s="41" t="s">
        <v>246</v>
      </c>
      <c r="B9" s="3" t="s">
        <v>340</v>
      </c>
      <c r="C9" s="39">
        <v>1</v>
      </c>
      <c r="D9" s="39">
        <v>3604550</v>
      </c>
      <c r="E9" s="39">
        <v>0</v>
      </c>
      <c r="F9" s="39">
        <v>0</v>
      </c>
      <c r="G9" s="39">
        <v>0</v>
      </c>
      <c r="H9" s="39">
        <v>0</v>
      </c>
      <c r="I9" s="39">
        <v>5300</v>
      </c>
      <c r="J9" s="39">
        <v>0</v>
      </c>
      <c r="K9" s="39">
        <v>0</v>
      </c>
      <c r="L9" s="39">
        <v>0</v>
      </c>
    </row>
    <row r="10" spans="1:12" ht="38.25">
      <c r="A10" s="41" t="s">
        <v>42</v>
      </c>
      <c r="B10" s="3" t="s">
        <v>341</v>
      </c>
      <c r="C10" s="39">
        <v>2</v>
      </c>
      <c r="D10" s="39">
        <v>6160204</v>
      </c>
      <c r="E10" s="39">
        <v>0</v>
      </c>
      <c r="F10" s="39">
        <v>0</v>
      </c>
      <c r="G10" s="39">
        <v>532200</v>
      </c>
      <c r="H10" s="39">
        <v>0</v>
      </c>
      <c r="I10" s="39">
        <v>0</v>
      </c>
      <c r="J10" s="39">
        <v>0</v>
      </c>
      <c r="K10" s="39">
        <v>88700</v>
      </c>
      <c r="L10" s="39">
        <v>0</v>
      </c>
    </row>
    <row r="11" spans="1:12" ht="12.75">
      <c r="A11" s="41" t="s">
        <v>342</v>
      </c>
      <c r="B11" s="3" t="s">
        <v>343</v>
      </c>
      <c r="C11" s="39">
        <v>11</v>
      </c>
      <c r="D11" s="39">
        <v>22167733</v>
      </c>
      <c r="E11" s="39">
        <v>35457</v>
      </c>
      <c r="F11" s="39">
        <v>0</v>
      </c>
      <c r="G11" s="39">
        <v>0</v>
      </c>
      <c r="H11" s="39">
        <v>72000</v>
      </c>
      <c r="I11" s="39">
        <v>15760</v>
      </c>
      <c r="J11" s="39">
        <v>0</v>
      </c>
      <c r="K11" s="39">
        <v>334020</v>
      </c>
      <c r="L11" s="39">
        <v>0</v>
      </c>
    </row>
    <row r="12" spans="1:12" ht="12.75">
      <c r="A12" s="41" t="s">
        <v>46</v>
      </c>
      <c r="B12" s="3" t="s">
        <v>344</v>
      </c>
      <c r="C12" s="39">
        <v>11</v>
      </c>
      <c r="D12" s="39">
        <v>25575475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128309</v>
      </c>
      <c r="L12" s="39">
        <v>0</v>
      </c>
    </row>
    <row r="13" spans="1:12" ht="12.75">
      <c r="A13" s="41" t="s">
        <v>48</v>
      </c>
      <c r="B13" s="3" t="s">
        <v>572</v>
      </c>
      <c r="C13" s="39">
        <v>5</v>
      </c>
      <c r="D13" s="39">
        <v>15924582</v>
      </c>
      <c r="E13" s="39">
        <v>0</v>
      </c>
      <c r="F13" s="39">
        <v>0</v>
      </c>
      <c r="G13" s="39">
        <v>0</v>
      </c>
      <c r="H13" s="39">
        <v>0</v>
      </c>
      <c r="I13" s="39">
        <v>194854</v>
      </c>
      <c r="J13" s="39">
        <v>0</v>
      </c>
      <c r="K13" s="39">
        <v>233908</v>
      </c>
      <c r="L13" s="39">
        <v>0</v>
      </c>
    </row>
    <row r="14" spans="1:12" ht="25.5">
      <c r="A14" s="7" t="s">
        <v>62</v>
      </c>
      <c r="B14" s="42" t="s">
        <v>573</v>
      </c>
      <c r="C14" s="40">
        <v>30</v>
      </c>
      <c r="D14" s="40">
        <v>73432544</v>
      </c>
      <c r="E14" s="40">
        <v>35457</v>
      </c>
      <c r="F14" s="40">
        <v>0</v>
      </c>
      <c r="G14" s="40">
        <v>532200</v>
      </c>
      <c r="H14" s="40">
        <v>72000</v>
      </c>
      <c r="I14" s="40">
        <v>215914</v>
      </c>
      <c r="J14" s="40">
        <v>0</v>
      </c>
      <c r="K14" s="40">
        <v>784937</v>
      </c>
      <c r="L14" s="40">
        <v>0</v>
      </c>
    </row>
    <row r="15" spans="1:12" ht="38.25">
      <c r="A15" s="41" t="s">
        <v>94</v>
      </c>
      <c r="B15" s="3" t="s">
        <v>345</v>
      </c>
      <c r="C15" s="39">
        <v>6</v>
      </c>
      <c r="D15" s="39">
        <v>16560942</v>
      </c>
      <c r="E15" s="39">
        <v>0</v>
      </c>
      <c r="F15" s="39">
        <v>0</v>
      </c>
      <c r="G15" s="39">
        <v>0</v>
      </c>
      <c r="H15" s="39">
        <v>50893</v>
      </c>
      <c r="I15" s="39">
        <v>125475</v>
      </c>
      <c r="J15" s="39">
        <v>0</v>
      </c>
      <c r="K15" s="39">
        <v>256273</v>
      </c>
      <c r="L15" s="39">
        <v>0</v>
      </c>
    </row>
    <row r="16" spans="1:12" ht="12.75">
      <c r="A16" s="41" t="s">
        <v>346</v>
      </c>
      <c r="B16" s="3" t="s">
        <v>347</v>
      </c>
      <c r="C16" s="39">
        <v>42</v>
      </c>
      <c r="D16" s="39">
        <v>40194736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375013</v>
      </c>
      <c r="L16" s="39">
        <v>0</v>
      </c>
    </row>
    <row r="17" spans="1:12" ht="25.5">
      <c r="A17" s="7" t="s">
        <v>348</v>
      </c>
      <c r="B17" s="42" t="s">
        <v>349</v>
      </c>
      <c r="C17" s="40">
        <v>48</v>
      </c>
      <c r="D17" s="40">
        <v>56755678</v>
      </c>
      <c r="E17" s="40">
        <v>0</v>
      </c>
      <c r="F17" s="40">
        <v>0</v>
      </c>
      <c r="G17" s="40">
        <v>0</v>
      </c>
      <c r="H17" s="40">
        <v>50893</v>
      </c>
      <c r="I17" s="40">
        <v>125475</v>
      </c>
      <c r="J17" s="40">
        <v>0</v>
      </c>
      <c r="K17" s="40">
        <v>631286</v>
      </c>
      <c r="L17" s="40">
        <v>0</v>
      </c>
    </row>
    <row r="18" spans="1:12" ht="12.75">
      <c r="A18" s="41" t="s">
        <v>350</v>
      </c>
      <c r="B18" s="3" t="s">
        <v>351</v>
      </c>
      <c r="C18" s="39">
        <v>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8176529</v>
      </c>
    </row>
    <row r="19" spans="1:12" ht="25.5">
      <c r="A19" s="41" t="s">
        <v>352</v>
      </c>
      <c r="B19" s="3" t="s">
        <v>353</v>
      </c>
      <c r="C19" s="39">
        <v>9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5040000</v>
      </c>
    </row>
    <row r="20" spans="1:12" ht="25.5">
      <c r="A20" s="41" t="s">
        <v>354</v>
      </c>
      <c r="B20" s="3" t="s">
        <v>355</v>
      </c>
      <c r="C20" s="39">
        <v>2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2285134</v>
      </c>
    </row>
    <row r="21" spans="1:12" ht="25.5">
      <c r="A21" s="7" t="s">
        <v>356</v>
      </c>
      <c r="B21" s="42" t="s">
        <v>357</v>
      </c>
      <c r="C21" s="40">
        <v>12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15501663</v>
      </c>
    </row>
    <row r="22" spans="1:12" ht="25.5">
      <c r="A22" s="7" t="s">
        <v>180</v>
      </c>
      <c r="B22" s="42" t="s">
        <v>358</v>
      </c>
      <c r="C22" s="40">
        <v>106</v>
      </c>
      <c r="D22" s="40">
        <v>183643742</v>
      </c>
      <c r="E22" s="40">
        <v>11774313</v>
      </c>
      <c r="F22" s="40">
        <v>0</v>
      </c>
      <c r="G22" s="40">
        <v>1121400</v>
      </c>
      <c r="H22" s="40">
        <v>2663207</v>
      </c>
      <c r="I22" s="40">
        <v>761494</v>
      </c>
      <c r="J22" s="40">
        <v>0</v>
      </c>
      <c r="K22" s="40">
        <v>3071473</v>
      </c>
      <c r="L22" s="40">
        <v>15501663</v>
      </c>
    </row>
    <row r="23" spans="1:12" ht="38.25">
      <c r="A23" s="41" t="s">
        <v>359</v>
      </c>
      <c r="B23" s="3" t="s">
        <v>360</v>
      </c>
      <c r="C23" s="39">
        <v>108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</row>
    <row r="24" spans="1:12" ht="25.5">
      <c r="A24" s="41" t="s">
        <v>361</v>
      </c>
      <c r="B24" s="3" t="s">
        <v>362</v>
      </c>
      <c r="C24" s="39">
        <v>109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</row>
    <row r="25" spans="1:12" ht="12.75">
      <c r="A25" s="41" t="s">
        <v>363</v>
      </c>
      <c r="B25" s="3" t="s">
        <v>364</v>
      </c>
      <c r="C25" s="39">
        <v>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</row>
    <row r="26" spans="1:12" ht="38.25">
      <c r="A26" s="41" t="s">
        <v>365</v>
      </c>
      <c r="B26" s="3" t="s">
        <v>366</v>
      </c>
      <c r="C26" s="39">
        <v>106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</row>
    <row r="27" spans="1:12" ht="51">
      <c r="A27" s="41" t="s">
        <v>367</v>
      </c>
      <c r="B27" s="3" t="s">
        <v>368</v>
      </c>
      <c r="C27" s="39">
        <v>3</v>
      </c>
      <c r="D27" s="39">
        <v>8100000</v>
      </c>
      <c r="E27" s="39">
        <v>0</v>
      </c>
      <c r="F27" s="39">
        <v>0</v>
      </c>
      <c r="G27" s="39">
        <v>0</v>
      </c>
      <c r="H27" s="39">
        <v>0</v>
      </c>
      <c r="I27" s="39">
        <v>90000</v>
      </c>
      <c r="J27" s="39">
        <v>0</v>
      </c>
      <c r="K27" s="39">
        <v>0</v>
      </c>
      <c r="L27" s="39">
        <v>0</v>
      </c>
    </row>
    <row r="54" spans="3:9" ht="12.75">
      <c r="C54" s="28"/>
      <c r="D54" s="28"/>
      <c r="E54" s="28"/>
      <c r="F54" s="28"/>
      <c r="G54" s="28"/>
      <c r="H54" s="28"/>
      <c r="I54" s="28"/>
    </row>
    <row r="55" spans="3:9" ht="12.75">
      <c r="C55" s="28"/>
      <c r="D55" s="28"/>
      <c r="E55" s="28"/>
      <c r="F55" s="28"/>
      <c r="G55" s="28"/>
      <c r="H55" s="28"/>
      <c r="I55" s="28"/>
    </row>
    <row r="56" spans="3:9" ht="12.75">
      <c r="C56" s="28"/>
      <c r="D56" s="28"/>
      <c r="E56" s="28"/>
      <c r="F56" s="28"/>
      <c r="G56" s="28"/>
      <c r="H56" s="28"/>
      <c r="I56" s="28"/>
    </row>
    <row r="57" spans="3:9" ht="12.75">
      <c r="C57" s="28"/>
      <c r="D57" s="28"/>
      <c r="E57" s="28"/>
      <c r="F57" s="28"/>
      <c r="G57" s="28"/>
      <c r="H57" s="28"/>
      <c r="I57" s="28"/>
    </row>
    <row r="58" spans="3:9" ht="12.75">
      <c r="C58" s="28"/>
      <c r="D58" s="28"/>
      <c r="E58" s="28"/>
      <c r="F58" s="28"/>
      <c r="G58" s="28"/>
      <c r="H58" s="28"/>
      <c r="I58" s="28"/>
    </row>
    <row r="59" spans="3:9" ht="12.75">
      <c r="C59" s="28"/>
      <c r="D59" s="28"/>
      <c r="E59" s="28"/>
      <c r="F59" s="28"/>
      <c r="G59" s="28"/>
      <c r="H59" s="28"/>
      <c r="I59" s="28"/>
    </row>
    <row r="60" spans="3:9" ht="12.75">
      <c r="C60" s="28"/>
      <c r="D60" s="28"/>
      <c r="E60" s="28"/>
      <c r="F60" s="28"/>
      <c r="G60" s="28"/>
      <c r="H60" s="28"/>
      <c r="I60" s="28"/>
    </row>
    <row r="61" spans="3:9" ht="12.75">
      <c r="C61" s="28"/>
      <c r="D61" s="28"/>
      <c r="E61" s="28"/>
      <c r="F61" s="28"/>
      <c r="G61" s="28"/>
      <c r="H61" s="28"/>
      <c r="I61" s="28"/>
    </row>
    <row r="62" spans="3:9" ht="12.75">
      <c r="C62" s="28"/>
      <c r="D62" s="28"/>
      <c r="E62" s="28"/>
      <c r="F62" s="28"/>
      <c r="G62" s="28"/>
      <c r="H62" s="28"/>
      <c r="I62" s="28"/>
    </row>
    <row r="63" spans="3:9" ht="12.75">
      <c r="C63" s="28"/>
      <c r="D63" s="28"/>
      <c r="E63" s="28"/>
      <c r="F63" s="28"/>
      <c r="G63" s="28"/>
      <c r="H63" s="28"/>
      <c r="I63" s="28"/>
    </row>
    <row r="64" spans="3:9" ht="12.75">
      <c r="C64" s="28"/>
      <c r="D64" s="28"/>
      <c r="E64" s="28"/>
      <c r="F64" s="28"/>
      <c r="G64" s="28"/>
      <c r="H64" s="28"/>
      <c r="I64" s="28"/>
    </row>
    <row r="65" spans="3:9" ht="12.75">
      <c r="C65" s="28"/>
      <c r="D65" s="28"/>
      <c r="E65" s="28"/>
      <c r="F65" s="28"/>
      <c r="G65" s="28"/>
      <c r="H65" s="28"/>
      <c r="I65" s="28"/>
    </row>
    <row r="66" spans="3:9" ht="12.75">
      <c r="C66" s="28"/>
      <c r="D66" s="28"/>
      <c r="E66" s="28"/>
      <c r="F66" s="28"/>
      <c r="G66" s="28"/>
      <c r="H66" s="28"/>
      <c r="I66" s="28"/>
    </row>
    <row r="67" spans="3:9" ht="12.75">
      <c r="C67" s="28"/>
      <c r="D67" s="28"/>
      <c r="E67" s="28"/>
      <c r="F67" s="28"/>
      <c r="G67" s="28"/>
      <c r="H67" s="28"/>
      <c r="I67" s="28"/>
    </row>
    <row r="68" spans="3:9" ht="12.75">
      <c r="C68" s="28"/>
      <c r="D68" s="28"/>
      <c r="E68" s="28"/>
      <c r="F68" s="28"/>
      <c r="G68" s="28"/>
      <c r="H68" s="28"/>
      <c r="I68" s="28"/>
    </row>
    <row r="69" spans="3:9" ht="12.75">
      <c r="C69" s="28"/>
      <c r="D69" s="28"/>
      <c r="E69" s="28"/>
      <c r="F69" s="28"/>
      <c r="G69" s="28"/>
      <c r="H69" s="28"/>
      <c r="I69" s="28"/>
    </row>
    <row r="70" spans="3:9" ht="12.75">
      <c r="C70" s="28"/>
      <c r="D70" s="28"/>
      <c r="E70" s="28"/>
      <c r="F70" s="28"/>
      <c r="G70" s="28"/>
      <c r="H70" s="28"/>
      <c r="I70" s="28"/>
    </row>
    <row r="71" spans="3:9" ht="12.75">
      <c r="C71" s="28"/>
      <c r="D71" s="28"/>
      <c r="E71" s="28"/>
      <c r="F71" s="28"/>
      <c r="G71" s="28"/>
      <c r="H71" s="28"/>
      <c r="I71" s="28"/>
    </row>
    <row r="72" spans="3:9" ht="12.75">
      <c r="C72" s="28"/>
      <c r="D72" s="28"/>
      <c r="E72" s="28"/>
      <c r="F72" s="28"/>
      <c r="G72" s="28"/>
      <c r="H72" s="28"/>
      <c r="I72" s="28"/>
    </row>
    <row r="73" spans="3:9" ht="12.75">
      <c r="C73" s="28"/>
      <c r="D73" s="28"/>
      <c r="E73" s="28"/>
      <c r="F73" s="28"/>
      <c r="G73" s="28"/>
      <c r="H73" s="28"/>
      <c r="I73" s="28"/>
    </row>
    <row r="74" spans="3:9" ht="12.75">
      <c r="C74" s="28"/>
      <c r="D74" s="28"/>
      <c r="E74" s="28"/>
      <c r="F74" s="28"/>
      <c r="G74" s="28"/>
      <c r="H74" s="28"/>
      <c r="I74" s="28"/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landscape" paperSize="8" scale="53" r:id="rId1"/>
  <headerFooter alignWithMargins="0">
    <oddHeader>&amp;C8. melléklet a  9/2019.(IV.26.) önkormányzati rendelethez - személyi juttatások és a foglalkoztatottak, választott tisztségviselők összetételéréről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Layout" workbookViewId="0" topLeftCell="A1">
      <selection activeCell="A1" sqref="A1:J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10" width="12.375" style="9" customWidth="1"/>
  </cols>
  <sheetData>
    <row r="1" spans="1:10" s="4" customFormat="1" ht="34.5" customHeight="1">
      <c r="A1" s="131" t="s">
        <v>369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s="4" customFormat="1" ht="82.5" customHeight="1">
      <c r="A2" s="5" t="s">
        <v>6</v>
      </c>
      <c r="B2" s="5" t="s">
        <v>7</v>
      </c>
      <c r="C2" s="5" t="s">
        <v>370</v>
      </c>
      <c r="D2" s="5" t="s">
        <v>371</v>
      </c>
      <c r="E2" s="5" t="s">
        <v>372</v>
      </c>
      <c r="F2" s="5" t="s">
        <v>373</v>
      </c>
      <c r="G2" s="5" t="s">
        <v>374</v>
      </c>
      <c r="H2" s="5" t="s">
        <v>375</v>
      </c>
      <c r="I2" s="5" t="s">
        <v>376</v>
      </c>
      <c r="J2" s="5" t="s">
        <v>377</v>
      </c>
    </row>
    <row r="3" spans="1:10" ht="15">
      <c r="A3" s="1">
        <v>1</v>
      </c>
      <c r="B3" s="1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1">
        <v>10</v>
      </c>
    </row>
    <row r="4" spans="1:10" ht="12.75">
      <c r="A4" s="41" t="s">
        <v>0</v>
      </c>
      <c r="B4" s="3" t="s">
        <v>378</v>
      </c>
      <c r="C4" s="39">
        <v>0</v>
      </c>
      <c r="D4" s="39">
        <v>5</v>
      </c>
      <c r="E4" s="39">
        <v>5</v>
      </c>
      <c r="F4" s="39">
        <v>0</v>
      </c>
      <c r="G4" s="39">
        <v>10</v>
      </c>
      <c r="H4" s="39">
        <v>1</v>
      </c>
      <c r="I4" s="39">
        <v>11</v>
      </c>
      <c r="J4" s="39">
        <v>16</v>
      </c>
    </row>
    <row r="5" spans="1:10" ht="12.75">
      <c r="A5" s="7" t="s">
        <v>2</v>
      </c>
      <c r="B5" s="42" t="s">
        <v>379</v>
      </c>
      <c r="C5" s="40">
        <v>0</v>
      </c>
      <c r="D5" s="40">
        <v>5</v>
      </c>
      <c r="E5" s="40">
        <v>5</v>
      </c>
      <c r="F5" s="40">
        <v>0</v>
      </c>
      <c r="G5" s="40">
        <v>10</v>
      </c>
      <c r="H5" s="40">
        <v>1</v>
      </c>
      <c r="I5" s="40">
        <v>11</v>
      </c>
      <c r="J5" s="40">
        <v>16</v>
      </c>
    </row>
    <row r="6" spans="1:10" ht="12.75">
      <c r="A6" s="41" t="s">
        <v>3</v>
      </c>
      <c r="B6" s="3" t="s">
        <v>380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9">
        <v>0</v>
      </c>
      <c r="I6" s="39">
        <v>1</v>
      </c>
      <c r="J6" s="39">
        <v>1</v>
      </c>
    </row>
    <row r="7" spans="1:10" ht="12.75">
      <c r="A7" s="41" t="s">
        <v>161</v>
      </c>
      <c r="B7" s="3" t="s">
        <v>381</v>
      </c>
      <c r="C7" s="39">
        <v>0</v>
      </c>
      <c r="D7" s="39">
        <v>0</v>
      </c>
      <c r="E7" s="39">
        <v>0</v>
      </c>
      <c r="F7" s="39">
        <v>0</v>
      </c>
      <c r="G7" s="39">
        <v>4</v>
      </c>
      <c r="H7" s="39">
        <v>2</v>
      </c>
      <c r="I7" s="39">
        <v>6</v>
      </c>
      <c r="J7" s="39">
        <v>6</v>
      </c>
    </row>
    <row r="8" spans="1:10" ht="12.75">
      <c r="A8" s="41" t="s">
        <v>17</v>
      </c>
      <c r="B8" s="3" t="s">
        <v>382</v>
      </c>
      <c r="C8" s="39">
        <v>0</v>
      </c>
      <c r="D8" s="39">
        <v>0</v>
      </c>
      <c r="E8" s="39">
        <v>0</v>
      </c>
      <c r="F8" s="39">
        <v>0</v>
      </c>
      <c r="G8" s="39">
        <v>3</v>
      </c>
      <c r="H8" s="39">
        <v>4</v>
      </c>
      <c r="I8" s="39">
        <v>7</v>
      </c>
      <c r="J8" s="39">
        <v>7</v>
      </c>
    </row>
    <row r="9" spans="1:10" ht="12.75">
      <c r="A9" s="41" t="s">
        <v>240</v>
      </c>
      <c r="B9" s="3" t="s">
        <v>383</v>
      </c>
      <c r="C9" s="39">
        <v>0</v>
      </c>
      <c r="D9" s="39">
        <v>2</v>
      </c>
      <c r="E9" s="39">
        <v>2</v>
      </c>
      <c r="F9" s="39">
        <v>3</v>
      </c>
      <c r="G9" s="39">
        <v>23</v>
      </c>
      <c r="H9" s="39">
        <v>4</v>
      </c>
      <c r="I9" s="39">
        <v>30</v>
      </c>
      <c r="J9" s="39">
        <v>32</v>
      </c>
    </row>
    <row r="10" spans="1:10" ht="12.75">
      <c r="A10" s="7" t="s">
        <v>25</v>
      </c>
      <c r="B10" s="42" t="s">
        <v>384</v>
      </c>
      <c r="C10" s="40">
        <v>0</v>
      </c>
      <c r="D10" s="40">
        <v>2</v>
      </c>
      <c r="E10" s="40">
        <v>2</v>
      </c>
      <c r="F10" s="40">
        <v>3</v>
      </c>
      <c r="G10" s="40">
        <v>31</v>
      </c>
      <c r="H10" s="40">
        <v>10</v>
      </c>
      <c r="I10" s="40">
        <v>44</v>
      </c>
      <c r="J10" s="40">
        <v>46</v>
      </c>
    </row>
    <row r="11" spans="1:10" ht="12.75">
      <c r="A11" s="7" t="s">
        <v>242</v>
      </c>
      <c r="B11" s="42" t="s">
        <v>385</v>
      </c>
      <c r="C11" s="40">
        <v>0</v>
      </c>
      <c r="D11" s="40">
        <v>0</v>
      </c>
      <c r="E11" s="40">
        <v>0</v>
      </c>
      <c r="F11" s="40">
        <v>0</v>
      </c>
      <c r="G11" s="40">
        <v>1</v>
      </c>
      <c r="H11" s="40">
        <v>0</v>
      </c>
      <c r="I11" s="40">
        <v>1</v>
      </c>
      <c r="J11" s="40">
        <v>1</v>
      </c>
    </row>
    <row r="12" spans="1:10" ht="12.75">
      <c r="A12" s="41" t="s">
        <v>31</v>
      </c>
      <c r="B12" s="3" t="s">
        <v>386</v>
      </c>
      <c r="C12" s="39">
        <v>0</v>
      </c>
      <c r="D12" s="39">
        <v>0</v>
      </c>
      <c r="E12" s="39">
        <v>0</v>
      </c>
      <c r="F12" s="39">
        <v>0</v>
      </c>
      <c r="G12" s="39">
        <v>1</v>
      </c>
      <c r="H12" s="39">
        <v>0</v>
      </c>
      <c r="I12" s="39">
        <v>1</v>
      </c>
      <c r="J12" s="39">
        <v>1</v>
      </c>
    </row>
    <row r="13" spans="1:10" ht="12.75">
      <c r="A13" s="41" t="s">
        <v>40</v>
      </c>
      <c r="B13" s="3" t="s">
        <v>574</v>
      </c>
      <c r="C13" s="39">
        <v>0</v>
      </c>
      <c r="D13" s="39">
        <v>0</v>
      </c>
      <c r="E13" s="39">
        <v>0</v>
      </c>
      <c r="F13" s="39">
        <v>1</v>
      </c>
      <c r="G13" s="39">
        <v>0</v>
      </c>
      <c r="H13" s="39">
        <v>0</v>
      </c>
      <c r="I13" s="39">
        <v>1</v>
      </c>
      <c r="J13" s="39">
        <v>1</v>
      </c>
    </row>
    <row r="14" spans="1:10" ht="12.75">
      <c r="A14" s="41" t="s">
        <v>44</v>
      </c>
      <c r="B14" s="3" t="s">
        <v>383</v>
      </c>
      <c r="C14" s="39">
        <v>0</v>
      </c>
      <c r="D14" s="39">
        <v>0</v>
      </c>
      <c r="E14" s="39">
        <v>0</v>
      </c>
      <c r="F14" s="39">
        <v>42</v>
      </c>
      <c r="G14" s="39">
        <v>0</v>
      </c>
      <c r="H14" s="39">
        <v>0</v>
      </c>
      <c r="I14" s="39">
        <v>42</v>
      </c>
      <c r="J14" s="39">
        <v>42</v>
      </c>
    </row>
    <row r="15" spans="1:10" ht="12.75">
      <c r="A15" s="7" t="s">
        <v>342</v>
      </c>
      <c r="B15" s="42" t="s">
        <v>387</v>
      </c>
      <c r="C15" s="40">
        <v>0</v>
      </c>
      <c r="D15" s="40">
        <v>0</v>
      </c>
      <c r="E15" s="40">
        <v>0</v>
      </c>
      <c r="F15" s="40">
        <v>43</v>
      </c>
      <c r="G15" s="40">
        <v>1</v>
      </c>
      <c r="H15" s="40">
        <v>0</v>
      </c>
      <c r="I15" s="40">
        <v>44</v>
      </c>
      <c r="J15" s="40">
        <v>44</v>
      </c>
    </row>
    <row r="16" spans="1:10" ht="12.75">
      <c r="A16" s="7" t="s">
        <v>46</v>
      </c>
      <c r="B16" s="42" t="s">
        <v>388</v>
      </c>
      <c r="C16" s="40">
        <v>0</v>
      </c>
      <c r="D16" s="40">
        <v>7</v>
      </c>
      <c r="E16" s="40">
        <v>7</v>
      </c>
      <c r="F16" s="40">
        <v>46</v>
      </c>
      <c r="G16" s="40">
        <v>42</v>
      </c>
      <c r="H16" s="40">
        <v>11</v>
      </c>
      <c r="I16" s="40">
        <v>99</v>
      </c>
      <c r="J16" s="40">
        <v>106</v>
      </c>
    </row>
    <row r="17" spans="1:10" ht="25.5">
      <c r="A17" s="7" t="s">
        <v>48</v>
      </c>
      <c r="B17" s="42" t="s">
        <v>389</v>
      </c>
      <c r="C17" s="40">
        <v>0</v>
      </c>
      <c r="D17" s="40">
        <v>1</v>
      </c>
      <c r="E17" s="40">
        <v>1</v>
      </c>
      <c r="F17" s="40">
        <v>0</v>
      </c>
      <c r="G17" s="40">
        <v>9</v>
      </c>
      <c r="H17" s="40">
        <v>6</v>
      </c>
      <c r="I17" s="40">
        <v>15</v>
      </c>
      <c r="J17" s="40">
        <v>16</v>
      </c>
    </row>
    <row r="18" spans="1:10" ht="12.75">
      <c r="A18" s="41" t="s">
        <v>50</v>
      </c>
      <c r="B18" s="3" t="s">
        <v>390</v>
      </c>
      <c r="C18" s="39">
        <v>0</v>
      </c>
      <c r="D18" s="39">
        <v>1</v>
      </c>
      <c r="E18" s="39">
        <v>1</v>
      </c>
      <c r="F18" s="39">
        <v>0</v>
      </c>
      <c r="G18" s="39">
        <v>8</v>
      </c>
      <c r="H18" s="39">
        <v>6</v>
      </c>
      <c r="I18" s="39">
        <v>14</v>
      </c>
      <c r="J18" s="39">
        <v>15</v>
      </c>
    </row>
    <row r="19" spans="1:10" ht="12.75">
      <c r="A19" s="41" t="s">
        <v>391</v>
      </c>
      <c r="B19" s="3" t="s">
        <v>392</v>
      </c>
      <c r="C19" s="39">
        <v>0</v>
      </c>
      <c r="D19" s="39">
        <v>0</v>
      </c>
      <c r="E19" s="39">
        <v>0</v>
      </c>
      <c r="F19" s="39">
        <v>0</v>
      </c>
      <c r="G19" s="39">
        <v>1</v>
      </c>
      <c r="H19" s="39">
        <v>0</v>
      </c>
      <c r="I19" s="39">
        <v>1</v>
      </c>
      <c r="J19" s="39">
        <v>1</v>
      </c>
    </row>
    <row r="20" spans="1:10" ht="12.75">
      <c r="A20" s="7" t="s">
        <v>54</v>
      </c>
      <c r="B20" s="42" t="s">
        <v>393</v>
      </c>
      <c r="C20" s="40">
        <v>0</v>
      </c>
      <c r="D20" s="40">
        <v>5</v>
      </c>
      <c r="E20" s="40">
        <v>5</v>
      </c>
      <c r="F20" s="40">
        <v>3</v>
      </c>
      <c r="G20" s="40">
        <v>18</v>
      </c>
      <c r="H20" s="40">
        <v>4</v>
      </c>
      <c r="I20" s="40">
        <v>25</v>
      </c>
      <c r="J20" s="40">
        <v>30</v>
      </c>
    </row>
    <row r="21" spans="1:10" ht="12.75">
      <c r="A21" s="41" t="s">
        <v>56</v>
      </c>
      <c r="B21" s="3" t="s">
        <v>390</v>
      </c>
      <c r="C21" s="39">
        <v>0</v>
      </c>
      <c r="D21" s="39">
        <v>3</v>
      </c>
      <c r="E21" s="39">
        <v>3</v>
      </c>
      <c r="F21" s="39">
        <v>0</v>
      </c>
      <c r="G21" s="39">
        <v>0</v>
      </c>
      <c r="H21" s="39">
        <v>0</v>
      </c>
      <c r="I21" s="39">
        <v>0</v>
      </c>
      <c r="J21" s="39">
        <v>3</v>
      </c>
    </row>
    <row r="22" spans="1:10" ht="12.75">
      <c r="A22" s="41" t="s">
        <v>58</v>
      </c>
      <c r="B22" s="3" t="s">
        <v>392</v>
      </c>
      <c r="C22" s="39">
        <v>0</v>
      </c>
      <c r="D22" s="39">
        <v>2</v>
      </c>
      <c r="E22" s="39">
        <v>2</v>
      </c>
      <c r="F22" s="39">
        <v>3</v>
      </c>
      <c r="G22" s="39">
        <v>18</v>
      </c>
      <c r="H22" s="39">
        <v>4</v>
      </c>
      <c r="I22" s="39">
        <v>25</v>
      </c>
      <c r="J22" s="39">
        <v>27</v>
      </c>
    </row>
    <row r="23" spans="1:10" ht="25.5">
      <c r="A23" s="7" t="s">
        <v>80</v>
      </c>
      <c r="B23" s="42" t="s">
        <v>394</v>
      </c>
      <c r="C23" s="40">
        <v>0</v>
      </c>
      <c r="D23" s="40">
        <v>0</v>
      </c>
      <c r="E23" s="40">
        <v>0</v>
      </c>
      <c r="F23" s="40">
        <v>43</v>
      </c>
      <c r="G23" s="40">
        <v>5</v>
      </c>
      <c r="H23" s="40">
        <v>0</v>
      </c>
      <c r="I23" s="40">
        <v>48</v>
      </c>
      <c r="J23" s="40">
        <v>48</v>
      </c>
    </row>
    <row r="24" spans="1:10" ht="12.75">
      <c r="A24" s="41" t="s">
        <v>82</v>
      </c>
      <c r="B24" s="3" t="s">
        <v>390</v>
      </c>
      <c r="C24" s="39">
        <v>0</v>
      </c>
      <c r="D24" s="39">
        <v>0</v>
      </c>
      <c r="E24" s="39">
        <v>0</v>
      </c>
      <c r="F24" s="39">
        <v>1</v>
      </c>
      <c r="G24" s="39">
        <v>0</v>
      </c>
      <c r="H24" s="39">
        <v>0</v>
      </c>
      <c r="I24" s="39">
        <v>1</v>
      </c>
      <c r="J24" s="39">
        <v>1</v>
      </c>
    </row>
    <row r="25" spans="1:10" ht="12.75">
      <c r="A25" s="41" t="s">
        <v>84</v>
      </c>
      <c r="B25" s="3" t="s">
        <v>392</v>
      </c>
      <c r="C25" s="39">
        <v>0</v>
      </c>
      <c r="D25" s="39">
        <v>0</v>
      </c>
      <c r="E25" s="39">
        <v>0</v>
      </c>
      <c r="F25" s="39">
        <v>0</v>
      </c>
      <c r="G25" s="39">
        <v>5</v>
      </c>
      <c r="H25" s="39">
        <v>0</v>
      </c>
      <c r="I25" s="39">
        <v>5</v>
      </c>
      <c r="J25" s="39">
        <v>5</v>
      </c>
    </row>
    <row r="26" spans="1:10" ht="12.75">
      <c r="A26" s="41" t="s">
        <v>86</v>
      </c>
      <c r="B26" s="3" t="s">
        <v>395</v>
      </c>
      <c r="C26" s="39">
        <v>0</v>
      </c>
      <c r="D26" s="39">
        <v>0</v>
      </c>
      <c r="E26" s="39">
        <v>0</v>
      </c>
      <c r="F26" s="39">
        <v>42</v>
      </c>
      <c r="G26" s="39">
        <v>0</v>
      </c>
      <c r="H26" s="39">
        <v>0</v>
      </c>
      <c r="I26" s="39">
        <v>42</v>
      </c>
      <c r="J26" s="39">
        <v>42</v>
      </c>
    </row>
    <row r="27" spans="1:10" ht="12.75">
      <c r="A27" s="7" t="s">
        <v>396</v>
      </c>
      <c r="B27" s="42" t="s">
        <v>397</v>
      </c>
      <c r="C27" s="40">
        <v>0</v>
      </c>
      <c r="D27" s="40">
        <v>0</v>
      </c>
      <c r="E27" s="40">
        <v>0</v>
      </c>
      <c r="F27" s="40">
        <v>42</v>
      </c>
      <c r="G27" s="40">
        <v>0</v>
      </c>
      <c r="H27" s="40">
        <v>0</v>
      </c>
      <c r="I27" s="40">
        <v>42</v>
      </c>
      <c r="J27" s="40">
        <v>42</v>
      </c>
    </row>
    <row r="28" spans="1:10" ht="12.75">
      <c r="A28" s="41" t="s">
        <v>398</v>
      </c>
      <c r="B28" s="3" t="s">
        <v>395</v>
      </c>
      <c r="C28" s="39">
        <v>0</v>
      </c>
      <c r="D28" s="39">
        <v>0</v>
      </c>
      <c r="E28" s="39">
        <v>0</v>
      </c>
      <c r="F28" s="39">
        <v>42</v>
      </c>
      <c r="G28" s="39">
        <v>0</v>
      </c>
      <c r="H28" s="39">
        <v>0</v>
      </c>
      <c r="I28" s="39">
        <v>42</v>
      </c>
      <c r="J28" s="39">
        <v>42</v>
      </c>
    </row>
    <row r="29" spans="1:10" ht="12.75">
      <c r="A29" s="7" t="s">
        <v>399</v>
      </c>
      <c r="B29" s="42" t="s">
        <v>400</v>
      </c>
      <c r="C29" s="40">
        <v>0</v>
      </c>
      <c r="D29" s="40">
        <v>1</v>
      </c>
      <c r="E29" s="40">
        <v>1</v>
      </c>
      <c r="F29" s="40">
        <v>0</v>
      </c>
      <c r="G29" s="40">
        <v>10</v>
      </c>
      <c r="H29" s="40">
        <v>1</v>
      </c>
      <c r="I29" s="40">
        <v>11</v>
      </c>
      <c r="J29" s="40">
        <v>12</v>
      </c>
    </row>
    <row r="30" spans="1:10" ht="12.75">
      <c r="A30" s="41" t="s">
        <v>401</v>
      </c>
      <c r="B30" s="3" t="s">
        <v>390</v>
      </c>
      <c r="C30" s="39">
        <v>0</v>
      </c>
      <c r="D30" s="39">
        <v>1</v>
      </c>
      <c r="E30" s="39">
        <v>1</v>
      </c>
      <c r="F30" s="39">
        <v>0</v>
      </c>
      <c r="G30" s="39">
        <v>10</v>
      </c>
      <c r="H30" s="39">
        <v>1</v>
      </c>
      <c r="I30" s="39">
        <v>11</v>
      </c>
      <c r="J30" s="39">
        <v>12</v>
      </c>
    </row>
    <row r="31" spans="3:10" ht="12.75">
      <c r="C31"/>
      <c r="D31"/>
      <c r="E31"/>
      <c r="F31"/>
      <c r="G31"/>
      <c r="H31"/>
      <c r="I31"/>
      <c r="J31"/>
    </row>
    <row r="32" spans="3:10" ht="12.75">
      <c r="C32"/>
      <c r="D32"/>
      <c r="E32"/>
      <c r="F32"/>
      <c r="G32"/>
      <c r="H32"/>
      <c r="I32"/>
      <c r="J32"/>
    </row>
    <row r="33" spans="3:10" ht="12.75">
      <c r="C33"/>
      <c r="D33"/>
      <c r="E33"/>
      <c r="F33"/>
      <c r="G33"/>
      <c r="H33"/>
      <c r="I33"/>
      <c r="J33"/>
    </row>
    <row r="34" spans="3:10" ht="12.75">
      <c r="C34"/>
      <c r="D34"/>
      <c r="E34"/>
      <c r="F34"/>
      <c r="G34"/>
      <c r="H34"/>
      <c r="I34"/>
      <c r="J34"/>
    </row>
    <row r="35" spans="3:10" ht="12.75">
      <c r="C35"/>
      <c r="D35"/>
      <c r="E35"/>
      <c r="F35"/>
      <c r="G35"/>
      <c r="H35"/>
      <c r="I35"/>
      <c r="J35"/>
    </row>
    <row r="36" spans="3:10" ht="12.75">
      <c r="C36"/>
      <c r="D36"/>
      <c r="E36"/>
      <c r="F36"/>
      <c r="G36"/>
      <c r="H36"/>
      <c r="I36"/>
      <c r="J36"/>
    </row>
    <row r="37" spans="3:10" ht="12.75">
      <c r="C37"/>
      <c r="D37"/>
      <c r="E37"/>
      <c r="F37"/>
      <c r="G37"/>
      <c r="H37"/>
      <c r="I37"/>
      <c r="J37"/>
    </row>
    <row r="38" spans="3:10" ht="12.75">
      <c r="C38"/>
      <c r="D38"/>
      <c r="E38"/>
      <c r="F38"/>
      <c r="G38"/>
      <c r="H38"/>
      <c r="I38"/>
      <c r="J38"/>
    </row>
    <row r="39" spans="3:10" ht="12.75">
      <c r="C39"/>
      <c r="D39"/>
      <c r="E39"/>
      <c r="F39"/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3:10" ht="12.75">
      <c r="C42"/>
      <c r="D42"/>
      <c r="E42"/>
      <c r="F42"/>
      <c r="G42"/>
      <c r="H42"/>
      <c r="I42"/>
      <c r="J42"/>
    </row>
    <row r="43" spans="3:10" ht="12.75">
      <c r="C43"/>
      <c r="D43"/>
      <c r="E43"/>
      <c r="F43"/>
      <c r="G43"/>
      <c r="H43"/>
      <c r="I43"/>
      <c r="J43"/>
    </row>
    <row r="44" spans="3:10" ht="12.75">
      <c r="C44"/>
      <c r="D44"/>
      <c r="E44"/>
      <c r="F44"/>
      <c r="G44"/>
      <c r="H44"/>
      <c r="I44"/>
      <c r="J44"/>
    </row>
    <row r="45" spans="3:10" ht="12.75">
      <c r="C45"/>
      <c r="D45"/>
      <c r="E45"/>
      <c r="F45"/>
      <c r="G45"/>
      <c r="H45"/>
      <c r="I45"/>
      <c r="J45"/>
    </row>
    <row r="46" spans="3:10" ht="12.75">
      <c r="C46"/>
      <c r="D46"/>
      <c r="E46"/>
      <c r="F46"/>
      <c r="G46"/>
      <c r="H46"/>
      <c r="I46"/>
      <c r="J46"/>
    </row>
    <row r="47" spans="3:10" ht="12.75">
      <c r="C47"/>
      <c r="D47"/>
      <c r="E47"/>
      <c r="F47"/>
      <c r="G47"/>
      <c r="H47"/>
      <c r="I47"/>
      <c r="J47"/>
    </row>
    <row r="48" spans="3:10" ht="12.75">
      <c r="C48"/>
      <c r="D48"/>
      <c r="E48"/>
      <c r="F48"/>
      <c r="G48"/>
      <c r="H48"/>
      <c r="I48"/>
      <c r="J48"/>
    </row>
    <row r="49" spans="3:10" ht="12.75">
      <c r="C49"/>
      <c r="D49"/>
      <c r="E49"/>
      <c r="F49"/>
      <c r="G49"/>
      <c r="H49"/>
      <c r="I49"/>
      <c r="J49"/>
    </row>
    <row r="50" spans="3:10" ht="12.75">
      <c r="C50"/>
      <c r="D50"/>
      <c r="E50"/>
      <c r="F50"/>
      <c r="G50"/>
      <c r="H50"/>
      <c r="I50"/>
      <c r="J50"/>
    </row>
    <row r="51" spans="3:10" ht="12.75">
      <c r="C51"/>
      <c r="D51"/>
      <c r="E51"/>
      <c r="F51"/>
      <c r="G51"/>
      <c r="H51"/>
      <c r="I51"/>
      <c r="J51"/>
    </row>
    <row r="52" spans="3:10" ht="12.75">
      <c r="C52"/>
      <c r="D52"/>
      <c r="E52"/>
      <c r="F52"/>
      <c r="G52"/>
      <c r="H52"/>
      <c r="I52"/>
      <c r="J52"/>
    </row>
    <row r="53" spans="3:10" ht="12.75">
      <c r="C53"/>
      <c r="D53"/>
      <c r="E53"/>
      <c r="F53"/>
      <c r="G53"/>
      <c r="H53"/>
      <c r="I53"/>
      <c r="J53"/>
    </row>
    <row r="54" spans="3:10" ht="12.75">
      <c r="C54"/>
      <c r="D54"/>
      <c r="E54"/>
      <c r="F54"/>
      <c r="G54"/>
      <c r="H54"/>
      <c r="I54"/>
      <c r="J54"/>
    </row>
    <row r="55" spans="3:10" ht="12.75">
      <c r="C55"/>
      <c r="D55"/>
      <c r="E55"/>
      <c r="F55"/>
      <c r="G55"/>
      <c r="H55"/>
      <c r="I55"/>
      <c r="J55"/>
    </row>
    <row r="56" spans="3:10" ht="12.75">
      <c r="C56"/>
      <c r="D56"/>
      <c r="E56"/>
      <c r="F56"/>
      <c r="G56"/>
      <c r="H56"/>
      <c r="I56"/>
      <c r="J56"/>
    </row>
    <row r="57" spans="3:10" ht="12.75">
      <c r="C57"/>
      <c r="D57"/>
      <c r="E57"/>
      <c r="F57"/>
      <c r="G57"/>
      <c r="H57"/>
      <c r="I57"/>
      <c r="J57"/>
    </row>
    <row r="58" spans="3:10" ht="12.75">
      <c r="C58"/>
      <c r="D58"/>
      <c r="E58"/>
      <c r="F58"/>
      <c r="G58"/>
      <c r="H58"/>
      <c r="I58"/>
      <c r="J58"/>
    </row>
    <row r="59" spans="3:10" ht="12.75">
      <c r="C59"/>
      <c r="D59"/>
      <c r="E59"/>
      <c r="F59"/>
      <c r="G59"/>
      <c r="H59"/>
      <c r="I59"/>
      <c r="J59"/>
    </row>
    <row r="60" spans="3:10" ht="12.75">
      <c r="C60"/>
      <c r="D60"/>
      <c r="E60"/>
      <c r="F60"/>
      <c r="G60"/>
      <c r="H60"/>
      <c r="I60"/>
      <c r="J60"/>
    </row>
    <row r="61" spans="3:10" ht="12.75">
      <c r="C61"/>
      <c r="D61"/>
      <c r="E61"/>
      <c r="F61"/>
      <c r="G61"/>
      <c r="H61"/>
      <c r="I61"/>
      <c r="J61"/>
    </row>
    <row r="62" spans="3:10" ht="12.75">
      <c r="C62"/>
      <c r="D62"/>
      <c r="E62"/>
      <c r="F62"/>
      <c r="G62"/>
      <c r="H62"/>
      <c r="I62"/>
      <c r="J62"/>
    </row>
    <row r="63" spans="3:10" ht="12.75">
      <c r="C63"/>
      <c r="D63"/>
      <c r="E63"/>
      <c r="F63"/>
      <c r="G63"/>
      <c r="H63"/>
      <c r="I63"/>
      <c r="J63"/>
    </row>
    <row r="64" spans="3:10" ht="12.75">
      <c r="C64"/>
      <c r="D64"/>
      <c r="E64"/>
      <c r="F64"/>
      <c r="G64"/>
      <c r="H64"/>
      <c r="I64"/>
      <c r="J64"/>
    </row>
    <row r="65" spans="3:10" ht="12.75">
      <c r="C65"/>
      <c r="D65"/>
      <c r="E65"/>
      <c r="F65"/>
      <c r="G65"/>
      <c r="H65"/>
      <c r="I65"/>
      <c r="J65"/>
    </row>
    <row r="66" spans="3:10" ht="12.75">
      <c r="C66"/>
      <c r="D66"/>
      <c r="E66"/>
      <c r="F66"/>
      <c r="G66"/>
      <c r="H66"/>
      <c r="I66"/>
      <c r="J66"/>
    </row>
    <row r="67" spans="3:10" ht="12.75">
      <c r="C67"/>
      <c r="D67"/>
      <c r="E67"/>
      <c r="F67"/>
      <c r="G67"/>
      <c r="H67"/>
      <c r="I67"/>
      <c r="J67"/>
    </row>
    <row r="68" spans="3:10" ht="12.75">
      <c r="C68"/>
      <c r="D68"/>
      <c r="E68"/>
      <c r="F68"/>
      <c r="G68"/>
      <c r="H68"/>
      <c r="I68"/>
      <c r="J68"/>
    </row>
    <row r="69" spans="3:10" ht="12.75">
      <c r="C69"/>
      <c r="D69"/>
      <c r="E69"/>
      <c r="F69"/>
      <c r="G69"/>
      <c r="H69"/>
      <c r="I69"/>
      <c r="J69"/>
    </row>
    <row r="70" spans="3:10" ht="12.75">
      <c r="C70"/>
      <c r="D70"/>
      <c r="E70"/>
      <c r="F70"/>
      <c r="G70"/>
      <c r="H70"/>
      <c r="I70"/>
      <c r="J70"/>
    </row>
    <row r="71" spans="3:10" ht="12.75">
      <c r="C71"/>
      <c r="D71"/>
      <c r="E71"/>
      <c r="F71"/>
      <c r="G71"/>
      <c r="H71"/>
      <c r="I71"/>
      <c r="J71"/>
    </row>
    <row r="72" spans="3:10" ht="12.75">
      <c r="C72"/>
      <c r="D72"/>
      <c r="E72"/>
      <c r="F72"/>
      <c r="G72"/>
      <c r="H72"/>
      <c r="I72"/>
      <c r="J72"/>
    </row>
    <row r="73" spans="3:10" ht="12.75">
      <c r="C73"/>
      <c r="D73"/>
      <c r="E73"/>
      <c r="F73"/>
      <c r="G73"/>
      <c r="H73"/>
      <c r="I73"/>
      <c r="J73"/>
    </row>
    <row r="74" spans="3:10" ht="12.75">
      <c r="C74"/>
      <c r="D74"/>
      <c r="E74"/>
      <c r="F74"/>
      <c r="G74"/>
      <c r="H74"/>
      <c r="I74"/>
      <c r="J74"/>
    </row>
    <row r="75" spans="3:10" ht="12.75">
      <c r="C75"/>
      <c r="D75"/>
      <c r="E75"/>
      <c r="F75"/>
      <c r="G75"/>
      <c r="H75"/>
      <c r="I75"/>
      <c r="J75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landscape" paperSize="9" scale="89" r:id="rId1"/>
  <headerFooter alignWithMargins="0">
    <oddHeader>&amp;C9. melléklet a  9/2019.(IV.26.) önkormányzati rendelethez - Létszám megoszlás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2019-04-17T09:15:26Z</cp:lastPrinted>
  <dcterms:created xsi:type="dcterms:W3CDTF">2010-05-29T08:47:41Z</dcterms:created>
  <dcterms:modified xsi:type="dcterms:W3CDTF">2019-04-17T09:16:50Z</dcterms:modified>
  <cp:category/>
  <cp:version/>
  <cp:contentType/>
  <cp:contentStatus/>
</cp:coreProperties>
</file>