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270" yWindow="75" windowWidth="19440" windowHeight="11145" tabRatio="727" firstSheet="6" activeTab="7"/>
  </bookViews>
  <sheets>
    <sheet name="1.sz.mell." sheetId="1" r:id="rId1"/>
    <sheet name="2.sz.mell." sheetId="95" r:id="rId2"/>
    <sheet name="3.sz. mell." sheetId="124" r:id="rId3"/>
    <sheet name="4.sz.mell." sheetId="97" r:id="rId4"/>
    <sheet name="5.sz.mell  " sheetId="73" r:id="rId5"/>
    <sheet name="6.sz.mell  " sheetId="61" r:id="rId6"/>
    <sheet name="7.sz.mell." sheetId="63" r:id="rId7"/>
    <sheet name="8.sz.mell." sheetId="126" r:id="rId8"/>
    <sheet name="9. sz. mell" sheetId="3" r:id="rId9"/>
    <sheet name="10. sz. mell " sheetId="113" r:id="rId10"/>
    <sheet name="11. sz. mell  " sheetId="114" r:id="rId11"/>
    <sheet name="12. sz. mell   " sheetId="115" r:id="rId12"/>
    <sheet name="13. sz. mell" sheetId="79" r:id="rId13"/>
    <sheet name="14. sz. mell" sheetId="98" r:id="rId14"/>
    <sheet name="15. sz. mell" sheetId="100" r:id="rId15"/>
    <sheet name="16. sz. mell" sheetId="105" r:id="rId16"/>
    <sheet name="17. sz. mell" sheetId="106" r:id="rId17"/>
    <sheet name="18.sz.mell." sheetId="118" r:id="rId18"/>
    <sheet name="19.sz.mell." sheetId="117" r:id="rId19"/>
  </sheets>
  <definedNames>
    <definedName name="_xlnm.Print_Titles" localSheetId="9">'10. sz. mell '!$1:$7</definedName>
    <definedName name="_xlnm.Print_Titles" localSheetId="10">'11. sz. mell  '!$1:$7</definedName>
    <definedName name="_xlnm.Print_Titles" localSheetId="11">'12. sz. mell   '!$1:$7</definedName>
    <definedName name="_xlnm.Print_Titles" localSheetId="12">'13. sz. mell'!$1:$7</definedName>
    <definedName name="_xlnm.Print_Titles" localSheetId="13">'14. sz. mell'!$1:$7</definedName>
    <definedName name="_xlnm.Print_Titles" localSheetId="14">'15. sz. mell'!$1:$7</definedName>
    <definedName name="_xlnm.Print_Titles" localSheetId="15">'16. sz. mell'!$1:$7</definedName>
    <definedName name="_xlnm.Print_Titles" localSheetId="16">'17. sz. mell'!$1:$7</definedName>
    <definedName name="_xlnm.Print_Titles" localSheetId="8">'9. sz. mell'!$1:$7</definedName>
    <definedName name="_xlnm.Print_Area" localSheetId="0">'1.sz.mell.'!$A$1:$E$157</definedName>
    <definedName name="_xlnm.Print_Area" localSheetId="1">'2.sz.mell.'!$A$1:$E$159</definedName>
    <definedName name="_xlnm.Print_Area" localSheetId="3">'4.sz.mell.'!$A$1:$E$152</definedName>
  </definedNames>
  <calcPr calcId="145621"/>
</workbook>
</file>

<file path=xl/calcChain.xml><?xml version="1.0" encoding="utf-8"?>
<calcChain xmlns="http://schemas.openxmlformats.org/spreadsheetml/2006/main">
  <c r="E13" i="95" l="1"/>
  <c r="E29" i="95"/>
  <c r="E12" i="1"/>
  <c r="D144" i="95"/>
  <c r="D139" i="95"/>
  <c r="D134" i="95"/>
  <c r="D130" i="95"/>
  <c r="D126" i="95"/>
  <c r="D112" i="95"/>
  <c r="D96" i="95"/>
  <c r="D129" i="95" s="1"/>
  <c r="D81" i="95"/>
  <c r="D77" i="95"/>
  <c r="D74" i="95"/>
  <c r="D69" i="95"/>
  <c r="D65" i="95"/>
  <c r="D59" i="95"/>
  <c r="D54" i="95"/>
  <c r="D48" i="95"/>
  <c r="D37" i="95"/>
  <c r="D30" i="95"/>
  <c r="D29" i="95" s="1"/>
  <c r="D22" i="95"/>
  <c r="D13" i="95"/>
  <c r="D6" i="95"/>
  <c r="D143" i="1"/>
  <c r="D138" i="1"/>
  <c r="D133" i="1"/>
  <c r="D129" i="1"/>
  <c r="D125" i="1"/>
  <c r="D111" i="1"/>
  <c r="D95" i="1"/>
  <c r="D128" i="1" s="1"/>
  <c r="D81" i="1"/>
  <c r="D77" i="1"/>
  <c r="D69" i="1"/>
  <c r="D65" i="1"/>
  <c r="D87" i="1" s="1"/>
  <c r="D59" i="1"/>
  <c r="D54" i="1"/>
  <c r="D47" i="1"/>
  <c r="D36" i="1"/>
  <c r="D29" i="1"/>
  <c r="D28" i="1"/>
  <c r="D21" i="1"/>
  <c r="D12" i="1"/>
  <c r="D5" i="1"/>
  <c r="E12" i="126"/>
  <c r="F12" i="126"/>
  <c r="G12" i="126"/>
  <c r="D12" i="126"/>
  <c r="E10" i="126"/>
  <c r="E13" i="126" s="1"/>
  <c r="F10" i="126"/>
  <c r="F13" i="126" s="1"/>
  <c r="G10" i="126"/>
  <c r="G13" i="126" s="1"/>
  <c r="D10" i="126"/>
  <c r="D13" i="126" s="1"/>
  <c r="F15" i="63"/>
  <c r="F11" i="63"/>
  <c r="D64" i="1" l="1"/>
  <c r="D89" i="1" s="1"/>
  <c r="D148" i="1"/>
  <c r="D64" i="95"/>
  <c r="D149" i="95"/>
  <c r="D152" i="95" s="1"/>
  <c r="D87" i="95"/>
  <c r="D89" i="95" s="1"/>
  <c r="F16" i="63"/>
  <c r="D100" i="113"/>
  <c r="D95" i="113" s="1"/>
  <c r="D128" i="113" s="1"/>
  <c r="E100" i="113"/>
  <c r="E16" i="113"/>
  <c r="D143" i="113"/>
  <c r="D138" i="113"/>
  <c r="D133" i="113"/>
  <c r="D129" i="113"/>
  <c r="D125" i="113"/>
  <c r="D111" i="113"/>
  <c r="D83" i="113"/>
  <c r="D79" i="113"/>
  <c r="D76" i="113"/>
  <c r="D71" i="113"/>
  <c r="D67" i="113"/>
  <c r="D61" i="113"/>
  <c r="D56" i="113"/>
  <c r="D50" i="113"/>
  <c r="D39" i="113"/>
  <c r="D32" i="113"/>
  <c r="D31" i="113" s="1"/>
  <c r="D24" i="113"/>
  <c r="D16" i="113"/>
  <c r="D9" i="113"/>
  <c r="D140" i="115"/>
  <c r="D135" i="115"/>
  <c r="D130" i="115"/>
  <c r="D126" i="115"/>
  <c r="D122" i="115"/>
  <c r="D92" i="115"/>
  <c r="D81" i="115"/>
  <c r="D77" i="115"/>
  <c r="D74" i="115"/>
  <c r="D69" i="115"/>
  <c r="D65" i="115"/>
  <c r="D87" i="115" s="1"/>
  <c r="D59" i="115"/>
  <c r="D54" i="115"/>
  <c r="D48" i="115"/>
  <c r="D37" i="115"/>
  <c r="D31" i="115"/>
  <c r="D30" i="115" s="1"/>
  <c r="D23" i="115"/>
  <c r="D16" i="115"/>
  <c r="D140" i="114"/>
  <c r="D135" i="114"/>
  <c r="D130" i="114"/>
  <c r="D126" i="114"/>
  <c r="D122" i="114"/>
  <c r="D108" i="114"/>
  <c r="D92" i="114"/>
  <c r="D125" i="114" s="1"/>
  <c r="D81" i="114"/>
  <c r="D77" i="114"/>
  <c r="D74" i="114"/>
  <c r="D69" i="114"/>
  <c r="D65" i="114"/>
  <c r="D59" i="114"/>
  <c r="D54" i="114"/>
  <c r="D48" i="114"/>
  <c r="D37" i="114"/>
  <c r="D31" i="114"/>
  <c r="D30" i="114" s="1"/>
  <c r="D23" i="114"/>
  <c r="D16" i="114"/>
  <c r="D9" i="114"/>
  <c r="D142" i="3"/>
  <c r="D137" i="3"/>
  <c r="D132" i="3"/>
  <c r="D128" i="3"/>
  <c r="D124" i="3"/>
  <c r="D110" i="3"/>
  <c r="D99" i="3"/>
  <c r="D94" i="3" s="1"/>
  <c r="D127" i="3" s="1"/>
  <c r="D83" i="3"/>
  <c r="D79" i="3"/>
  <c r="D76" i="3"/>
  <c r="D71" i="3"/>
  <c r="D67" i="3"/>
  <c r="D89" i="3" s="1"/>
  <c r="D61" i="3"/>
  <c r="D56" i="3"/>
  <c r="D50" i="3"/>
  <c r="D39" i="3"/>
  <c r="D32" i="3"/>
  <c r="D31" i="3"/>
  <c r="D24" i="3"/>
  <c r="D16" i="3"/>
  <c r="D9" i="3"/>
  <c r="D52" i="100"/>
  <c r="D46" i="100"/>
  <c r="D37" i="100"/>
  <c r="D30" i="100"/>
  <c r="D26" i="100"/>
  <c r="D20" i="100"/>
  <c r="D51" i="98"/>
  <c r="D45" i="98"/>
  <c r="D37" i="98"/>
  <c r="D30" i="98"/>
  <c r="D26" i="98"/>
  <c r="D20" i="98"/>
  <c r="D9" i="98"/>
  <c r="D36" i="98" s="1"/>
  <c r="D41" i="98" s="1"/>
  <c r="D52" i="79"/>
  <c r="D46" i="79"/>
  <c r="D59" i="79" s="1"/>
  <c r="D37" i="79"/>
  <c r="D30" i="79"/>
  <c r="D26" i="79"/>
  <c r="D20" i="79"/>
  <c r="D9" i="79"/>
  <c r="E51" i="106"/>
  <c r="E45" i="106"/>
  <c r="E37" i="106"/>
  <c r="E30" i="106"/>
  <c r="E26" i="106"/>
  <c r="E20" i="106"/>
  <c r="E9" i="106"/>
  <c r="E36" i="106" s="1"/>
  <c r="E41" i="106" s="1"/>
  <c r="D51" i="106"/>
  <c r="D45" i="106"/>
  <c r="D58" i="106" s="1"/>
  <c r="D37" i="106"/>
  <c r="D30" i="106"/>
  <c r="D26" i="106"/>
  <c r="D20" i="106"/>
  <c r="D9" i="106"/>
  <c r="D51" i="105"/>
  <c r="D45" i="105"/>
  <c r="D37" i="105"/>
  <c r="D30" i="105"/>
  <c r="D26" i="105"/>
  <c r="D20" i="105"/>
  <c r="D9" i="105"/>
  <c r="D36" i="105" s="1"/>
  <c r="D41" i="105" s="1"/>
  <c r="E9" i="117"/>
  <c r="E20" i="117"/>
  <c r="E26" i="117"/>
  <c r="E29" i="117"/>
  <c r="E36" i="117"/>
  <c r="E44" i="117"/>
  <c r="E50" i="117"/>
  <c r="D50" i="117"/>
  <c r="D44" i="117"/>
  <c r="D36" i="117"/>
  <c r="D29" i="117"/>
  <c r="D26" i="117"/>
  <c r="D20" i="117"/>
  <c r="D9" i="117"/>
  <c r="D35" i="117" s="1"/>
  <c r="D41" i="117" s="1"/>
  <c r="D49" i="118"/>
  <c r="D43" i="118"/>
  <c r="D55" i="118" s="1"/>
  <c r="D35" i="118"/>
  <c r="D28" i="118"/>
  <c r="D25" i="118"/>
  <c r="D20" i="118"/>
  <c r="D9" i="118"/>
  <c r="D158" i="95"/>
  <c r="E16" i="3"/>
  <c r="E15" i="63"/>
  <c r="E11" i="63"/>
  <c r="D64" i="114" l="1"/>
  <c r="E16" i="63"/>
  <c r="D34" i="118"/>
  <c r="D40" i="118" s="1"/>
  <c r="D56" i="117"/>
  <c r="D58" i="105"/>
  <c r="D36" i="106"/>
  <c r="D41" i="106" s="1"/>
  <c r="E58" i="106"/>
  <c r="D36" i="79"/>
  <c r="D42" i="79" s="1"/>
  <c r="D57" i="98"/>
  <c r="D59" i="100"/>
  <c r="D66" i="3"/>
  <c r="D91" i="3" s="1"/>
  <c r="D147" i="3"/>
  <c r="D150" i="3" s="1"/>
  <c r="D87" i="114"/>
  <c r="D145" i="114"/>
  <c r="D146" i="114" s="1"/>
  <c r="D125" i="115"/>
  <c r="D145" i="115"/>
  <c r="D89" i="113"/>
  <c r="D148" i="113"/>
  <c r="D151" i="113" s="1"/>
  <c r="D66" i="113"/>
  <c r="D91" i="113" s="1"/>
  <c r="E35" i="117"/>
  <c r="E41" i="117" s="1"/>
  <c r="D146" i="115" l="1"/>
  <c r="D88" i="114"/>
  <c r="E43" i="118"/>
  <c r="E45" i="105"/>
  <c r="E9" i="105"/>
  <c r="E20" i="105"/>
  <c r="E26" i="105"/>
  <c r="E30" i="105"/>
  <c r="E37" i="105"/>
  <c r="E51" i="105"/>
  <c r="E58" i="105" s="1"/>
  <c r="E46" i="100"/>
  <c r="E46" i="79"/>
  <c r="E83" i="113"/>
  <c r="E79" i="113"/>
  <c r="E76" i="113"/>
  <c r="E71" i="113"/>
  <c r="E67" i="113"/>
  <c r="E61" i="113"/>
  <c r="E56" i="113"/>
  <c r="E50" i="113"/>
  <c r="E39" i="113"/>
  <c r="E32" i="113"/>
  <c r="E31" i="113" s="1"/>
  <c r="E24" i="113"/>
  <c r="E9" i="113"/>
  <c r="E143" i="113"/>
  <c r="E138" i="113"/>
  <c r="E133" i="113"/>
  <c r="E129" i="113"/>
  <c r="E148" i="113" s="1"/>
  <c r="E125" i="113"/>
  <c r="E111" i="113"/>
  <c r="E95" i="113"/>
  <c r="E142" i="3"/>
  <c r="E137" i="3"/>
  <c r="E132" i="3"/>
  <c r="E128" i="3"/>
  <c r="E124" i="3"/>
  <c r="E110" i="3"/>
  <c r="E99" i="3"/>
  <c r="E94" i="3" s="1"/>
  <c r="E83" i="3"/>
  <c r="E79" i="3"/>
  <c r="E76" i="3"/>
  <c r="E71" i="3"/>
  <c r="E67" i="3"/>
  <c r="E61" i="3"/>
  <c r="E56" i="3"/>
  <c r="E50" i="3"/>
  <c r="E39" i="3"/>
  <c r="E32" i="3"/>
  <c r="E31" i="3" s="1"/>
  <c r="E24" i="3"/>
  <c r="E9" i="3"/>
  <c r="I30" i="61"/>
  <c r="I17" i="61"/>
  <c r="I32" i="61" s="1"/>
  <c r="E24" i="61"/>
  <c r="E18" i="61"/>
  <c r="E30" i="61" s="1"/>
  <c r="E17" i="61"/>
  <c r="I26" i="73"/>
  <c r="I18" i="73"/>
  <c r="E24" i="73"/>
  <c r="E19" i="73"/>
  <c r="E18" i="73"/>
  <c r="E30" i="73" s="1"/>
  <c r="E90" i="97"/>
  <c r="E144" i="95"/>
  <c r="E139" i="95"/>
  <c r="E134" i="95"/>
  <c r="E130" i="95"/>
  <c r="E126" i="95"/>
  <c r="E112" i="95"/>
  <c r="E96" i="95"/>
  <c r="E81" i="95"/>
  <c r="E77" i="95"/>
  <c r="E74" i="95"/>
  <c r="E69" i="95"/>
  <c r="E65" i="95"/>
  <c r="E59" i="95"/>
  <c r="E54" i="95"/>
  <c r="E48" i="95"/>
  <c r="E37" i="95"/>
  <c r="E22" i="95"/>
  <c r="E6" i="95"/>
  <c r="E143" i="1"/>
  <c r="E138" i="1"/>
  <c r="E133" i="1"/>
  <c r="E129" i="1"/>
  <c r="E125" i="1"/>
  <c r="E111" i="1"/>
  <c r="E95" i="1"/>
  <c r="E151" i="1" s="1"/>
  <c r="E81" i="1"/>
  <c r="E77" i="1"/>
  <c r="E69" i="1"/>
  <c r="E65" i="1"/>
  <c r="E87" i="1" s="1"/>
  <c r="E59" i="1"/>
  <c r="E54" i="1"/>
  <c r="E47" i="1"/>
  <c r="E36" i="1"/>
  <c r="E29" i="1"/>
  <c r="E28" i="1" s="1"/>
  <c r="E21" i="1"/>
  <c r="E5" i="1"/>
  <c r="H30" i="61"/>
  <c r="H17" i="61"/>
  <c r="D24" i="61"/>
  <c r="D18" i="61"/>
  <c r="D17" i="61"/>
  <c r="D33" i="61" s="1"/>
  <c r="D24" i="73"/>
  <c r="C24" i="73"/>
  <c r="H26" i="73"/>
  <c r="H18" i="73"/>
  <c r="D19" i="73"/>
  <c r="D18" i="73"/>
  <c r="D30" i="73" s="1"/>
  <c r="D30" i="61" l="1"/>
  <c r="E148" i="1"/>
  <c r="E26" i="73"/>
  <c r="E33" i="61"/>
  <c r="E89" i="3"/>
  <c r="E147" i="3"/>
  <c r="E89" i="113"/>
  <c r="E87" i="95"/>
  <c r="E158" i="95" s="1"/>
  <c r="E149" i="95"/>
  <c r="H30" i="73"/>
  <c r="H33" i="61"/>
  <c r="I34" i="61"/>
  <c r="I33" i="61"/>
  <c r="E29" i="73"/>
  <c r="I30" i="73"/>
  <c r="E129" i="95"/>
  <c r="E152" i="95" s="1"/>
  <c r="E64" i="95"/>
  <c r="E89" i="95" s="1"/>
  <c r="E128" i="1"/>
  <c r="E128" i="113"/>
  <c r="E151" i="113" s="1"/>
  <c r="E127" i="3"/>
  <c r="E150" i="3" s="1"/>
  <c r="E66" i="3"/>
  <c r="E91" i="3" s="1"/>
  <c r="E66" i="113"/>
  <c r="E91" i="113" s="1"/>
  <c r="E64" i="1"/>
  <c r="E89" i="1" s="1"/>
  <c r="E36" i="105"/>
  <c r="E41" i="105" s="1"/>
  <c r="E32" i="61"/>
  <c r="I29" i="73"/>
  <c r="I31" i="73" s="1"/>
  <c r="H32" i="61"/>
  <c r="H34" i="61" s="1"/>
  <c r="D32" i="61"/>
  <c r="D26" i="73"/>
  <c r="D29" i="73" s="1"/>
  <c r="H29" i="73"/>
  <c r="H31" i="73" s="1"/>
  <c r="C15" i="63"/>
  <c r="D15" i="63"/>
  <c r="H15" i="63"/>
  <c r="B15" i="63"/>
  <c r="C11" i="63"/>
  <c r="C16" i="63" s="1"/>
  <c r="D11" i="63"/>
  <c r="D16" i="63" s="1"/>
  <c r="G11" i="63"/>
  <c r="B11" i="63"/>
  <c r="H16" i="63"/>
  <c r="E123" i="97"/>
  <c r="D138" i="97"/>
  <c r="D133" i="97"/>
  <c r="D128" i="97"/>
  <c r="D124" i="97"/>
  <c r="D120" i="97"/>
  <c r="D106" i="97"/>
  <c r="D90" i="97"/>
  <c r="D77" i="97"/>
  <c r="C77" i="97"/>
  <c r="D73" i="97"/>
  <c r="C73" i="97"/>
  <c r="D70" i="97"/>
  <c r="C70" i="97"/>
  <c r="D65" i="97"/>
  <c r="C65" i="97"/>
  <c r="D61" i="97"/>
  <c r="C61" i="97"/>
  <c r="C83" i="97" s="1"/>
  <c r="C151" i="97" s="1"/>
  <c r="D55" i="97"/>
  <c r="C55" i="97"/>
  <c r="D50" i="97"/>
  <c r="C50" i="97"/>
  <c r="D44" i="97"/>
  <c r="C44" i="97"/>
  <c r="D33" i="97"/>
  <c r="C33" i="97"/>
  <c r="D27" i="97"/>
  <c r="C27" i="97"/>
  <c r="D26" i="97"/>
  <c r="C26" i="97"/>
  <c r="D19" i="97"/>
  <c r="C19" i="97"/>
  <c r="D12" i="97"/>
  <c r="C12" i="97"/>
  <c r="D5" i="97"/>
  <c r="D60" i="97" s="1"/>
  <c r="C5" i="97"/>
  <c r="C60" i="97" s="1"/>
  <c r="D142" i="124"/>
  <c r="C142" i="124"/>
  <c r="D137" i="124"/>
  <c r="C137" i="124"/>
  <c r="D132" i="124"/>
  <c r="C132" i="124"/>
  <c r="D128" i="124"/>
  <c r="D147" i="124" s="1"/>
  <c r="C128" i="124"/>
  <c r="C147" i="124" s="1"/>
  <c r="D124" i="124"/>
  <c r="C124" i="124"/>
  <c r="D110" i="124"/>
  <c r="C110" i="124"/>
  <c r="D94" i="124"/>
  <c r="D127" i="124" s="1"/>
  <c r="C94" i="124"/>
  <c r="C127" i="124" s="1"/>
  <c r="D81" i="124"/>
  <c r="C81" i="124"/>
  <c r="D77" i="124"/>
  <c r="C77" i="124"/>
  <c r="D74" i="124"/>
  <c r="C74" i="124"/>
  <c r="D69" i="124"/>
  <c r="C69" i="124"/>
  <c r="D65" i="124"/>
  <c r="D87" i="124" s="1"/>
  <c r="C65" i="124"/>
  <c r="C87" i="124" s="1"/>
  <c r="D59" i="124"/>
  <c r="C59" i="124"/>
  <c r="D54" i="124"/>
  <c r="C54" i="124"/>
  <c r="D48" i="124"/>
  <c r="C48" i="124"/>
  <c r="D37" i="124"/>
  <c r="C37" i="124"/>
  <c r="D31" i="124"/>
  <c r="C31" i="124"/>
  <c r="D30" i="124"/>
  <c r="C30" i="124"/>
  <c r="D23" i="124"/>
  <c r="C23" i="124"/>
  <c r="D16" i="124"/>
  <c r="C16" i="124"/>
  <c r="D9" i="124"/>
  <c r="D64" i="124" s="1"/>
  <c r="D88" i="124" s="1"/>
  <c r="C9" i="124"/>
  <c r="C64" i="124" s="1"/>
  <c r="C88" i="124" s="1"/>
  <c r="C144" i="95"/>
  <c r="C139" i="95"/>
  <c r="C134" i="95"/>
  <c r="C130" i="95"/>
  <c r="C149" i="95" s="1"/>
  <c r="C126" i="95"/>
  <c r="C112" i="95"/>
  <c r="C96" i="95"/>
  <c r="C81" i="95"/>
  <c r="C77" i="95"/>
  <c r="C74" i="95"/>
  <c r="C69" i="95"/>
  <c r="C65" i="95"/>
  <c r="C59" i="95"/>
  <c r="C54" i="95"/>
  <c r="C48" i="95"/>
  <c r="C37" i="95"/>
  <c r="C30" i="95"/>
  <c r="C29" i="95" s="1"/>
  <c r="C22" i="95"/>
  <c r="C13" i="95"/>
  <c r="C6" i="95"/>
  <c r="C143" i="1"/>
  <c r="C138" i="1"/>
  <c r="C133" i="1"/>
  <c r="C129" i="1"/>
  <c r="C125" i="1"/>
  <c r="C111" i="1"/>
  <c r="C95" i="1"/>
  <c r="C128" i="1" s="1"/>
  <c r="C81" i="1"/>
  <c r="C77" i="1"/>
  <c r="C69" i="1"/>
  <c r="C65" i="1"/>
  <c r="C87" i="1" s="1"/>
  <c r="C59" i="1"/>
  <c r="C54" i="1"/>
  <c r="C47" i="1"/>
  <c r="C36" i="1"/>
  <c r="C29" i="1"/>
  <c r="C28" i="1" s="1"/>
  <c r="C21" i="1"/>
  <c r="C12" i="1"/>
  <c r="C5" i="1"/>
  <c r="E140" i="114"/>
  <c r="E135" i="114"/>
  <c r="E130" i="114"/>
  <c r="E126" i="114"/>
  <c r="E122" i="114"/>
  <c r="E108" i="114"/>
  <c r="E92" i="114"/>
  <c r="E81" i="114"/>
  <c r="E77" i="114"/>
  <c r="E74" i="114"/>
  <c r="E69" i="114"/>
  <c r="E65" i="114"/>
  <c r="E59" i="114"/>
  <c r="E54" i="114"/>
  <c r="E48" i="114"/>
  <c r="E37" i="114"/>
  <c r="E31" i="114"/>
  <c r="E30" i="114" s="1"/>
  <c r="E23" i="114"/>
  <c r="E16" i="114"/>
  <c r="E9" i="114"/>
  <c r="E140" i="115"/>
  <c r="E135" i="115"/>
  <c r="E130" i="115"/>
  <c r="E126" i="115"/>
  <c r="E122" i="115"/>
  <c r="E92" i="115"/>
  <c r="E81" i="115"/>
  <c r="E77" i="115"/>
  <c r="E74" i="115"/>
  <c r="E69" i="115"/>
  <c r="E65" i="115"/>
  <c r="E59" i="115"/>
  <c r="E54" i="115"/>
  <c r="E48" i="115"/>
  <c r="E37" i="115"/>
  <c r="E31" i="115"/>
  <c r="E30" i="115" s="1"/>
  <c r="E23" i="115"/>
  <c r="E16" i="115"/>
  <c r="E9" i="115"/>
  <c r="C50" i="117"/>
  <c r="C44" i="117"/>
  <c r="C36" i="117"/>
  <c r="C29" i="117"/>
  <c r="C26" i="117"/>
  <c r="C20" i="117"/>
  <c r="C9" i="117"/>
  <c r="E49" i="118"/>
  <c r="E35" i="118"/>
  <c r="E28" i="118"/>
  <c r="E25" i="118"/>
  <c r="E20" i="118"/>
  <c r="E9" i="118"/>
  <c r="E52" i="100"/>
  <c r="E59" i="100" s="1"/>
  <c r="E37" i="100"/>
  <c r="E30" i="100"/>
  <c r="E26" i="100"/>
  <c r="E20" i="100"/>
  <c r="E9" i="100"/>
  <c r="E51" i="98"/>
  <c r="E45" i="98"/>
  <c r="E57" i="98" s="1"/>
  <c r="E37" i="98"/>
  <c r="E30" i="98"/>
  <c r="E26" i="98"/>
  <c r="E20" i="98"/>
  <c r="E9" i="98"/>
  <c r="E52" i="79"/>
  <c r="E37" i="79"/>
  <c r="E30" i="79"/>
  <c r="E26" i="79"/>
  <c r="E20" i="79"/>
  <c r="E9" i="79"/>
  <c r="B13" i="126"/>
  <c r="H13" i="126"/>
  <c r="E142" i="124"/>
  <c r="E137" i="124"/>
  <c r="E132" i="124"/>
  <c r="E128" i="124"/>
  <c r="E124" i="124"/>
  <c r="E110" i="124"/>
  <c r="E94" i="124"/>
  <c r="E81" i="124"/>
  <c r="E77" i="124"/>
  <c r="E74" i="124"/>
  <c r="E69" i="124"/>
  <c r="E65" i="124"/>
  <c r="E59" i="124"/>
  <c r="E54" i="124"/>
  <c r="E48" i="124"/>
  <c r="E37" i="124"/>
  <c r="E31" i="124"/>
  <c r="E30" i="124" s="1"/>
  <c r="E23" i="124"/>
  <c r="E16" i="124"/>
  <c r="E9" i="124"/>
  <c r="E77" i="97"/>
  <c r="E73" i="97"/>
  <c r="E70" i="97"/>
  <c r="E65" i="97"/>
  <c r="E61" i="97"/>
  <c r="E55" i="97"/>
  <c r="E50" i="97"/>
  <c r="E44" i="97"/>
  <c r="E27" i="97"/>
  <c r="E26" i="97" s="1"/>
  <c r="E19" i="97"/>
  <c r="E12" i="97"/>
  <c r="E5" i="97"/>
  <c r="D9" i="100"/>
  <c r="D36" i="100" s="1"/>
  <c r="D42" i="100" s="1"/>
  <c r="D9" i="115"/>
  <c r="D64" i="115" s="1"/>
  <c r="D88" i="115" s="1"/>
  <c r="G30" i="61"/>
  <c r="G17" i="61"/>
  <c r="G33" i="61" s="1"/>
  <c r="C24" i="61"/>
  <c r="C18" i="61"/>
  <c r="C30" i="61" s="1"/>
  <c r="C17" i="61"/>
  <c r="G26" i="73"/>
  <c r="G18" i="73"/>
  <c r="C19" i="73"/>
  <c r="C26" i="73" s="1"/>
  <c r="C18" i="73"/>
  <c r="C30" i="73" s="1"/>
  <c r="C100" i="113"/>
  <c r="C95" i="113" s="1"/>
  <c r="C99" i="3"/>
  <c r="C46" i="79"/>
  <c r="C43" i="118"/>
  <c r="C49" i="118"/>
  <c r="C9" i="118"/>
  <c r="C20" i="118"/>
  <c r="C34" i="118" s="1"/>
  <c r="C40" i="118" s="1"/>
  <c r="C25" i="118"/>
  <c r="C28" i="118"/>
  <c r="C35" i="118"/>
  <c r="C140" i="115"/>
  <c r="C135" i="115"/>
  <c r="C130" i="115"/>
  <c r="C126" i="115"/>
  <c r="C122" i="115"/>
  <c r="C108" i="115"/>
  <c r="C92" i="115"/>
  <c r="C81" i="115"/>
  <c r="C77" i="115"/>
  <c r="C74" i="115"/>
  <c r="C69" i="115"/>
  <c r="C65" i="115"/>
  <c r="C59" i="115"/>
  <c r="C54" i="115"/>
  <c r="C48" i="115"/>
  <c r="C37" i="115"/>
  <c r="C31" i="115"/>
  <c r="C30" i="115" s="1"/>
  <c r="C23" i="115"/>
  <c r="C16" i="115"/>
  <c r="C9" i="115"/>
  <c r="C140" i="114"/>
  <c r="C135" i="114"/>
  <c r="C130" i="114"/>
  <c r="C126" i="114"/>
  <c r="C122" i="114"/>
  <c r="C108" i="114"/>
  <c r="C92" i="114"/>
  <c r="C81" i="114"/>
  <c r="C77" i="114"/>
  <c r="C74" i="114"/>
  <c r="C69" i="114"/>
  <c r="C65" i="114"/>
  <c r="C59" i="114"/>
  <c r="C54" i="114"/>
  <c r="C48" i="114"/>
  <c r="C37" i="114"/>
  <c r="C31" i="114"/>
  <c r="C30" i="114" s="1"/>
  <c r="C23" i="114"/>
  <c r="C16" i="114"/>
  <c r="C9" i="114"/>
  <c r="C143" i="113"/>
  <c r="C138" i="113"/>
  <c r="C133" i="113"/>
  <c r="C129" i="113"/>
  <c r="C125" i="113"/>
  <c r="C111" i="113"/>
  <c r="C83" i="113"/>
  <c r="C79" i="113"/>
  <c r="C76" i="113"/>
  <c r="C71" i="113"/>
  <c r="C67" i="113"/>
  <c r="C61" i="113"/>
  <c r="C56" i="113"/>
  <c r="C50" i="113"/>
  <c r="C39" i="113"/>
  <c r="C32" i="113"/>
  <c r="C31" i="113" s="1"/>
  <c r="C24" i="113"/>
  <c r="C16" i="113"/>
  <c r="C9" i="113"/>
  <c r="C51" i="106"/>
  <c r="C45" i="106"/>
  <c r="C58" i="106" s="1"/>
  <c r="C37" i="106"/>
  <c r="C30" i="106"/>
  <c r="C26" i="106"/>
  <c r="C20" i="106"/>
  <c r="C9" i="106"/>
  <c r="C51" i="105"/>
  <c r="C45" i="105"/>
  <c r="C58" i="105" s="1"/>
  <c r="C37" i="105"/>
  <c r="C30" i="105"/>
  <c r="C26" i="105"/>
  <c r="C20" i="105"/>
  <c r="C9" i="105"/>
  <c r="C52" i="100"/>
  <c r="C46" i="100"/>
  <c r="C37" i="100"/>
  <c r="C30" i="100"/>
  <c r="C26" i="100"/>
  <c r="C20" i="100"/>
  <c r="C9" i="100"/>
  <c r="C36" i="100" s="1"/>
  <c r="C42" i="100" s="1"/>
  <c r="C51" i="98"/>
  <c r="C45" i="98"/>
  <c r="C57" i="98" s="1"/>
  <c r="C37" i="98"/>
  <c r="C30" i="98"/>
  <c r="C26" i="98"/>
  <c r="C20" i="98"/>
  <c r="C9" i="98"/>
  <c r="C36" i="98" s="1"/>
  <c r="C41" i="98" s="1"/>
  <c r="C94" i="3"/>
  <c r="C110" i="3"/>
  <c r="C124" i="3"/>
  <c r="C52" i="79"/>
  <c r="C37" i="79"/>
  <c r="C30" i="79"/>
  <c r="C26" i="79"/>
  <c r="C20" i="79"/>
  <c r="C142" i="3"/>
  <c r="C137" i="3"/>
  <c r="C132" i="3"/>
  <c r="C128" i="3"/>
  <c r="C83" i="3"/>
  <c r="C76" i="3"/>
  <c r="C79" i="3"/>
  <c r="C71" i="3"/>
  <c r="C67" i="3"/>
  <c r="C61" i="3"/>
  <c r="C56" i="3"/>
  <c r="C50" i="3"/>
  <c r="C39" i="3"/>
  <c r="C32" i="3"/>
  <c r="C31" i="3" s="1"/>
  <c r="C24" i="3"/>
  <c r="C16" i="3"/>
  <c r="C9" i="3"/>
  <c r="C9" i="79"/>
  <c r="C36" i="79" s="1"/>
  <c r="C42" i="79" s="1"/>
  <c r="C64" i="114" l="1"/>
  <c r="C148" i="113"/>
  <c r="C87" i="114"/>
  <c r="C64" i="115"/>
  <c r="C87" i="115"/>
  <c r="C145" i="115"/>
  <c r="C33" i="61"/>
  <c r="E36" i="98"/>
  <c r="E41" i="98" s="1"/>
  <c r="C56" i="117"/>
  <c r="E87" i="115"/>
  <c r="E87" i="114"/>
  <c r="C129" i="95"/>
  <c r="C152" i="95" s="1"/>
  <c r="D143" i="97"/>
  <c r="D151" i="97" s="1"/>
  <c r="E83" i="97"/>
  <c r="E151" i="97" s="1"/>
  <c r="C87" i="95"/>
  <c r="C158" i="95" s="1"/>
  <c r="C64" i="95"/>
  <c r="E34" i="61"/>
  <c r="C35" i="117"/>
  <c r="C41" i="117" s="1"/>
  <c r="E157" i="95"/>
  <c r="B16" i="63"/>
  <c r="E56" i="117"/>
  <c r="C36" i="105"/>
  <c r="C41" i="105" s="1"/>
  <c r="C59" i="100"/>
  <c r="E59" i="79"/>
  <c r="C59" i="79"/>
  <c r="E125" i="115"/>
  <c r="E145" i="115"/>
  <c r="C125" i="114"/>
  <c r="E145" i="114"/>
  <c r="C128" i="113"/>
  <c r="C151" i="113" s="1"/>
  <c r="C84" i="97"/>
  <c r="C150" i="97"/>
  <c r="D123" i="97"/>
  <c r="D146" i="97" s="1"/>
  <c r="D84" i="97"/>
  <c r="C153" i="124"/>
  <c r="D153" i="124"/>
  <c r="C157" i="95"/>
  <c r="C148" i="1"/>
  <c r="C64" i="1"/>
  <c r="E36" i="100"/>
  <c r="E42" i="100" s="1"/>
  <c r="E36" i="79"/>
  <c r="E60" i="97"/>
  <c r="E146" i="97"/>
  <c r="G30" i="73"/>
  <c r="E125" i="114"/>
  <c r="E146" i="114" s="1"/>
  <c r="E64" i="114"/>
  <c r="E88" i="114" s="1"/>
  <c r="D152" i="124"/>
  <c r="D148" i="124"/>
  <c r="C152" i="124"/>
  <c r="C148" i="124"/>
  <c r="E64" i="115"/>
  <c r="E88" i="115" s="1"/>
  <c r="E34" i="118"/>
  <c r="E40" i="118" s="1"/>
  <c r="E55" i="118"/>
  <c r="C55" i="118"/>
  <c r="E147" i="124"/>
  <c r="E64" i="124"/>
  <c r="E87" i="124"/>
  <c r="E127" i="124"/>
  <c r="G32" i="61"/>
  <c r="C32" i="61"/>
  <c r="G29" i="73"/>
  <c r="G31" i="73" s="1"/>
  <c r="C29" i="73"/>
  <c r="C66" i="113"/>
  <c r="C66" i="3"/>
  <c r="C89" i="3"/>
  <c r="C147" i="3"/>
  <c r="C127" i="3"/>
  <c r="C36" i="106"/>
  <c r="C41" i="106" s="1"/>
  <c r="C89" i="113"/>
  <c r="C145" i="114"/>
  <c r="C125" i="115"/>
  <c r="C146" i="115" s="1"/>
  <c r="C146" i="114"/>
  <c r="G34" i="61" l="1"/>
  <c r="D34" i="61"/>
  <c r="C88" i="115"/>
  <c r="C88" i="114"/>
  <c r="C89" i="95"/>
  <c r="E146" i="115"/>
  <c r="E42" i="79"/>
  <c r="E152" i="124"/>
  <c r="E84" i="97"/>
  <c r="E150" i="97"/>
  <c r="C150" i="3"/>
  <c r="E153" i="124"/>
  <c r="E148" i="124"/>
  <c r="E88" i="124"/>
  <c r="C91" i="113"/>
  <c r="C91" i="3"/>
</calcChain>
</file>

<file path=xl/sharedStrings.xml><?xml version="1.0" encoding="utf-8"?>
<sst xmlns="http://schemas.openxmlformats.org/spreadsheetml/2006/main" count="3365" uniqueCount="546">
  <si>
    <t>Járdaépítés fordított áfája</t>
  </si>
  <si>
    <t>2014</t>
  </si>
  <si>
    <t>Telekelőkészítés</t>
  </si>
  <si>
    <t>Felhalmozási célú önkormányzati támogatások (vis maior)</t>
  </si>
  <si>
    <t>6.6.</t>
  </si>
  <si>
    <t>Beruházási (felhalmozási) kiadások előirányzata beruházásonként</t>
  </si>
  <si>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</si>
  <si>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</si>
  <si>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</si>
  <si>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</si>
  <si>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</si>
  <si>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</si>
  <si>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</si>
  <si>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</si>
  <si>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</si>
  <si>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</si>
  <si>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</si>
  <si>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</si>
  <si>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</si>
  <si>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</si>
  <si>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</si>
  <si>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</si>
  <si>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</si>
  <si>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</si>
  <si>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</si>
  <si>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</si>
  <si>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</si>
  <si>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</si>
  <si>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</si>
  <si>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</si>
  <si>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</si>
  <si>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</si>
  <si>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</si>
  <si>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</si>
  <si>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</si>
  <si>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</si>
  <si>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</si>
  <si>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</si>
  <si>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</si>
  <si>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</si>
  <si>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</si>
  <si>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</si>
  <si>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</si>
  <si>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</si>
  <si>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</si>
  <si>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</si>
  <si>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</si>
  <si>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</si>
  <si>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</si>
  <si>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</si>
  <si>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</si>
  <si>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</si>
  <si>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</si>
  <si>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</si>
  <si>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</si>
  <si>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</si>
  <si>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</si>
  <si>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</si>
  <si>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</si>
  <si>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</si>
  <si>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</si>
  <si>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</si>
  <si>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</si>
  <si>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</si>
  <si>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</si>
  <si>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</si>
  <si>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</si>
  <si>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</si>
  <si>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</si>
  <si>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</si>
  <si>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</si>
  <si>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</si>
  <si>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</si>
  <si>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</si>
  <si>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</si>
  <si>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</si>
  <si>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</si>
  <si>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</si>
  <si>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</si>
  <si>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</si>
  <si>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</si>
  <si>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</si>
  <si>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</si>
  <si>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</si>
  <si>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</si>
  <si>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</si>
  <si>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</si>
  <si>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</si>
  <si>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</si>
  <si>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</si>
  <si>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</si>
  <si>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</si>
  <si>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</si>
  <si>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</si>
  <si>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</si>
  <si>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</si>
  <si>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</si>
  <si>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</si>
  <si>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</si>
  <si>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</si>
  <si>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</si>
  <si>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</si>
  <si>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</si>
  <si>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</si>
  <si>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</si>
  <si>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</si>
  <si>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</si>
  <si>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</si>
  <si>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</si>
  <si>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</si>
  <si>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</si>
  <si>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</si>
  <si>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</si>
  <si>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</si>
  <si>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</si>
  <si>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</si>
  <si>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</si>
  <si>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</si>
  <si>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</si>
  <si>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</si>
  <si>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</si>
  <si>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</si>
  <si>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</si>
  <si>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</si>
  <si>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</si>
  <si>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</si>
  <si>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</si>
  <si>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</si>
  <si>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</si>
  <si>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</si>
  <si>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</si>
  <si>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</si>
  <si>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</si>
  <si>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</si>
  <si>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</si>
  <si>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</si>
  <si>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</si>
  <si>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</si>
  <si>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</si>
  <si>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</si>
  <si>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</si>
  <si>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</si>
  <si>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</si>
  <si>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</si>
  <si>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</si>
  <si>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</si>
  <si>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</si>
  <si>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</si>
  <si>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</si>
  <si>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</si>
  <si>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</si>
  <si>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</si>
  <si>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</si>
  <si>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</si>
  <si>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</si>
  <si>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</si>
  <si>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</si>
  <si>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</si>
  <si>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</si>
  <si>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</si>
  <si>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</si>
  <si>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2014. évi előirányzat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</si>
  <si>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</si>
  <si>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</si>
  <si>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</si>
  <si>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</si>
  <si>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</si>
  <si>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</si>
  <si>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</si>
  <si>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</si>
  <si>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</si>
  <si>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</si>
  <si>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</si>
  <si>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</si>
  <si>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</si>
  <si>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</si>
  <si>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</si>
  <si>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</si>
  <si>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</si>
  <si>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</si>
  <si>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</si>
  <si>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</si>
  <si>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</si>
  <si>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</si>
  <si>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</si>
  <si>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</si>
  <si>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</si>
  <si>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</si>
  <si>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</si>
  <si>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</si>
  <si>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</si>
  <si>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</si>
  <si>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</si>
  <si>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</si>
  <si>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</si>
  <si>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</si>
  <si>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</si>
  <si>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</si>
  <si>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</si>
  <si>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</si>
  <si>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</si>
  <si>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</si>
  <si>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</si>
  <si>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</si>
  <si>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</si>
  <si>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</si>
  <si>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</si>
  <si>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</si>
  <si>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</si>
  <si>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</si>
  <si>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</si>
  <si>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</si>
  <si>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</si>
  <si>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</si>
  <si>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</si>
  <si>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</si>
  <si>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</si>
  <si>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</si>
  <si>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</si>
  <si>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</si>
  <si>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</si>
  <si>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</si>
  <si>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</si>
  <si>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</si>
  <si>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</si>
  <si>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</si>
  <si>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</si>
  <si>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</si>
  <si>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</si>
  <si>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</si>
  <si>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</si>
  <si>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</si>
  <si>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</si>
  <si>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</si>
  <si>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</si>
  <si>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</si>
  <si>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</si>
  <si>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</si>
  <si>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</si>
  <si>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</si>
  <si>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</si>
  <si>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</si>
  <si>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</si>
  <si>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</si>
  <si>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</si>
  <si>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</si>
  <si>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</si>
  <si>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</si>
  <si>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</si>
  <si>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</si>
  <si>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</si>
  <si>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</si>
  <si>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</si>
  <si>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</si>
  <si>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</si>
  <si>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</si>
  <si>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</si>
  <si>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</si>
  <si>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</si>
  <si>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</si>
  <si>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</si>
  <si>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</si>
  <si>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</si>
  <si>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</si>
  <si>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</si>
  <si>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</si>
  <si>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</si>
  <si>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</si>
  <si>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</si>
  <si>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</si>
  <si>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</si>
  <si>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</si>
  <si>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</si>
  <si>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</si>
  <si>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</si>
  <si>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</si>
  <si>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</si>
  <si>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</si>
  <si>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</si>
  <si>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</si>
  <si>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</si>
  <si>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</si>
  <si>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</si>
  <si>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</si>
  <si>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</si>
  <si>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</si>
  <si>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</si>
  <si>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</si>
  <si>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</si>
  <si>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</si>
  <si>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</si>
  <si>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</si>
  <si>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</si>
  <si>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</si>
  <si>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</si>
  <si>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</si>
  <si>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</si>
  <si>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</si>
  <si>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</si>
  <si>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</si>
  <si>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</si>
  <si>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</si>
  <si>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</si>
  <si>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</si>
  <si>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</si>
  <si>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</si>
  <si>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</si>
  <si>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</si>
  <si>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</si>
  <si>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</si>
  <si>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</si>
  <si>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</si>
  <si>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</si>
  <si>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</si>
  <si>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</si>
  <si>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</si>
  <si>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</si>
  <si>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</si>
  <si>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</si>
  <si>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</si>
  <si>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</si>
  <si>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</si>
  <si>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</si>
  <si>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</si>
  <si>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</si>
  <si>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</si>
  <si>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</si>
  <si>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</si>
  <si>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</si>
  <si>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</si>
  <si>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</si>
  <si>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</si>
  <si>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</si>
  <si>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</si>
  <si>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</si>
  <si>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</si>
  <si>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</si>
  <si>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</si>
  <si>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</si>
  <si>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</si>
  <si>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</si>
  <si>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</si>
  <si>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</si>
  <si>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</si>
  <si>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</si>
  <si>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</si>
  <si>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</si>
  <si>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</si>
  <si>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</si>
  <si>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</si>
  <si>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</si>
  <si>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</si>
  <si>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</si>
  <si>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</si>
  <si>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</si>
  <si>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</si>
  <si>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</si>
  <si>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</si>
  <si>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</si>
  <si>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</si>
  <si>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</si>
  <si>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</si>
  <si>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</si>
  <si>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</si>
  <si>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</si>
  <si>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</si>
  <si>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</si>
  <si>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</si>
  <si>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</si>
  <si>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</si>
  <si>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</si>
  <si>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</si>
  <si>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</si>
  <si>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</si>
  <si>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>Kötelező feladatok bevételei,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</si>
  <si>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</si>
  <si>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</si>
  <si>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</si>
  <si>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</si>
  <si>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</si>
  <si>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</si>
  <si>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</si>
  <si>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</si>
  <si>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</si>
  <si>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Állami (államigazgatási) feladatok bevételei, kiadása</t>
  </si>
  <si>
    <t>04</t>
  </si>
  <si>
    <t>Közös önkormányzati hivatal</t>
  </si>
  <si>
    <t>Kultúrház és Könyvtár</t>
  </si>
  <si>
    <t>Szent György Otthon</t>
  </si>
  <si>
    <t>Kommunális adó</t>
  </si>
  <si>
    <t>Közös Önkormányzati Hivatal</t>
  </si>
  <si>
    <t>Államigazgatási feladatok bevételei, kiadásai</t>
  </si>
  <si>
    <t xml:space="preserve">   - Egyéb működési célú támogatások ÁH-n belülre (társulás)</t>
  </si>
  <si>
    <t xml:space="preserve">   - Egyéb felhalmozási célú támogatások államháztartáson kívülre (lakosság)</t>
  </si>
  <si>
    <t>Felhalmozási célú támogatások államháztartáson belülről ( vis maior)</t>
  </si>
  <si>
    <t xml:space="preserve">   - Egyéb működési célú támogatások ÁH-n belülre (KÖH finanszírozása)</t>
  </si>
  <si>
    <t>-</t>
  </si>
  <si>
    <t>Traktorvásárlás</t>
  </si>
  <si>
    <t>29.</t>
  </si>
  <si>
    <t>Felhalmozási c. önkorm. tám. ( adósságkonszolidációban részt nem vettek tám. )</t>
  </si>
  <si>
    <t>Egyéb működési célú támogatások bevételei ( OEP)</t>
  </si>
  <si>
    <t>Egyéb működési célú támogatások bevételei ( Munkaügyi Kp)</t>
  </si>
  <si>
    <t>Helyi önkormányzatok kiegészítő támogatásai (ÖNHIKI)</t>
  </si>
  <si>
    <t>Egyéb működési célú támogatások bevételei ( KIK)</t>
  </si>
  <si>
    <t>Egyéb működési célú támogatások bevételei ( Választások)</t>
  </si>
  <si>
    <t>Egyéb felhalmozási célú átvett pénzeszköz (Házrobbanás)</t>
  </si>
  <si>
    <t>Egyéb működési célú támogatások bevételei ( Bérkompenzáció)</t>
  </si>
  <si>
    <t>Egyéb működési célú támogatások bevételei ( Szociális ágazati pótlék)</t>
  </si>
  <si>
    <t>Egyéb működési célú támogatások bevételei (Bérkompenzáció)</t>
  </si>
  <si>
    <t>Egyéb működési célú támogatások bevételei (Választások)</t>
  </si>
  <si>
    <t>Működési célú központosított előirányzatok (gyermekétk, e-út, könyvtári)</t>
  </si>
  <si>
    <t xml:space="preserve">   - Egyéb működési célú támogatások ÁH-n belülre (intézményfin.)</t>
  </si>
  <si>
    <t xml:space="preserve">   - Egyéb működési célú támogatások ÁH-n belülre (Bursa)</t>
  </si>
  <si>
    <t xml:space="preserve">   - Egyéb működési célú támogatások államháztartáson kívülre (tám)</t>
  </si>
  <si>
    <t>Tát Város Önkormányzat</t>
  </si>
  <si>
    <t>2014. ÉVI KÖLTSÉGVETÉS</t>
  </si>
  <si>
    <t>ÖNKÉNT VÁLLALT FELADATAINAK MÉRLEGE</t>
  </si>
  <si>
    <t>Egyéb működési célú támogatások bevételei  (Bérkomp)</t>
  </si>
  <si>
    <t>Egyéb működési célú támogatások bevételei  (KIK)</t>
  </si>
  <si>
    <t>Egyéb működési célú támogatások bevételei (Munkaügyi Kp)</t>
  </si>
  <si>
    <t>Egyéb működési célú támogatások bevételei (OEP)</t>
  </si>
  <si>
    <t>Egyéb működési célú támogatások bevételei (Szociális ágazati pótlék)</t>
  </si>
  <si>
    <t>Felhalmozási célú önkormányzati támogatások (adósságkonsz)</t>
  </si>
  <si>
    <t xml:space="preserve">Egyéb működési célú kiadások </t>
  </si>
  <si>
    <t xml:space="preserve">   - Egyéb működési célú támogatások ÁH-n belülre (tám)</t>
  </si>
  <si>
    <t>Felújítási kiadások előirányzata felújításonként</t>
  </si>
  <si>
    <t>Felújítás  megnevezése</t>
  </si>
  <si>
    <t xml:space="preserve">Kultúrház tetőfelújítás </t>
  </si>
  <si>
    <t>Energetikai korszerűsítés önrész</t>
  </si>
  <si>
    <t>Vis maior felújítás</t>
  </si>
  <si>
    <t>Szent György Otthon felújítás</t>
  </si>
  <si>
    <t>Ezer forintban!</t>
  </si>
  <si>
    <t xml:space="preserve">2.2. melléklet a 1/2014. (I.28.) önkormányzati rendelethez     </t>
  </si>
  <si>
    <t xml:space="preserve">2.1. melléklet a 1/2014. (I.28.) önkormányzati rendelethez*     </t>
  </si>
  <si>
    <t xml:space="preserve">   - Egyéb felhalmozási célú támogatások (társulás)</t>
  </si>
  <si>
    <t xml:space="preserve">   - Egyéb felhalmozási célú támogatások ÁH-n belülre (társulás)</t>
  </si>
  <si>
    <t>Függő kiadások</t>
  </si>
  <si>
    <t>Függő bevételek</t>
  </si>
  <si>
    <t>Függő kiadás</t>
  </si>
  <si>
    <t>Záró pénzkészlet</t>
  </si>
  <si>
    <t>Bankszámla egyenlege</t>
  </si>
  <si>
    <t xml:space="preserve">Költségvetési szerv </t>
  </si>
  <si>
    <t>Bankszámla egyenleg</t>
  </si>
  <si>
    <t>KIADÁSOK ÖSSZESEN: (1.+2.+3.+4.)</t>
  </si>
  <si>
    <t>KIADÁSOK ÖSSZESEN: (4+9+10+11)</t>
  </si>
  <si>
    <t>Bankszámlaegyenleg</t>
  </si>
  <si>
    <t xml:space="preserve">    18.</t>
  </si>
  <si>
    <t>BEVÉTELEK ÖSSZESEN: (9+16+17)</t>
  </si>
  <si>
    <t>Függő bevétel</t>
  </si>
  <si>
    <t xml:space="preserve">   - Részesedés</t>
  </si>
  <si>
    <t>- Vagyoni típusú adók (kommunális adó)</t>
  </si>
  <si>
    <t>- Termékek és szolgáltatások adói (iparűzési adó)</t>
  </si>
  <si>
    <t>Egyéb áruhasználati és szolgáltatási adók (idegenforgalmi adó)</t>
  </si>
  <si>
    <t>Egyéb közhatalmi bevételek (Pótlék, bírság)</t>
  </si>
  <si>
    <t>Egyéb működési célú támogatások bevételei ( Szeretlek Magyarország!)</t>
  </si>
  <si>
    <t>Működési célú garancia- és kezességvállalásból megtérülések  (Alapítvány)</t>
  </si>
  <si>
    <t>Felhalmozási célú  támogatások ( érdekeltségnövelő tám.)</t>
  </si>
  <si>
    <t xml:space="preserve">   - Egyéb felhalmozási célú támogatások ÁH-n belülre(KÖH fin)</t>
  </si>
  <si>
    <t xml:space="preserve">2014. év utáni szükséglet
</t>
  </si>
  <si>
    <t>KÖH számítógép csere</t>
  </si>
  <si>
    <t>Telekvisszavásárlás</t>
  </si>
  <si>
    <t>ÖNKORMÁNYZAT ÖSSZ.</t>
  </si>
  <si>
    <t>INTÉZMÉNYI ÖSSZ.</t>
  </si>
  <si>
    <t xml:space="preserve">   - Egyéb felhalmozási célú támogatások ÁH-n belülre (finansz)</t>
  </si>
  <si>
    <t>Egyéb működési célú támogatások bevételei ( Szeretlek Magyarország!))</t>
  </si>
  <si>
    <t>Felhalmozási c. önkorm. tám. ( érdekeltségnövelő tám. )</t>
  </si>
  <si>
    <t>- Vagyoni típusú adók ( kommunális adó)</t>
  </si>
  <si>
    <t xml:space="preserve">   -Részesedés</t>
  </si>
  <si>
    <t>Egyéb működési célú támogatások bevételei (Szeretlek Magyarország!))</t>
  </si>
  <si>
    <t>Felhalmozási célú önkormányzati támogatások (érdekeltségnövelő tám.)</t>
  </si>
  <si>
    <t>Egyéb áruhasználati és szolgáltatási adók ( idegenforgalmi adó)</t>
  </si>
  <si>
    <t>Egyéb közhatalmi bevételek (pótlék, bírság)</t>
  </si>
  <si>
    <t xml:space="preserve">Működési célú visszatérítendő támogatások, kölcsönök visszatér. </t>
  </si>
  <si>
    <t xml:space="preserve">   - Egyéb felhalmozási célú támogatások (fin)</t>
  </si>
  <si>
    <t>Bankszámlák egyenlege</t>
  </si>
  <si>
    <t xml:space="preserve">Egyéb működési célú átvett pénzeszköz </t>
  </si>
  <si>
    <t>Működési célú támogatások bevételei államháztartáson belülről (Választások)</t>
  </si>
  <si>
    <t>Egyéb működési célú támogatások bevételei (Szeretlek Magyarország!)</t>
  </si>
  <si>
    <t>Felhalm. célú  megtérülések ÁH-n kívülről</t>
  </si>
  <si>
    <t>Működési célú megtérülések ÁH-n kívülről</t>
  </si>
  <si>
    <t>KÖLTSÉGVETÉSI ÉS FINANSZÍROZÁSI BEVÉTELEK ÖSSZESEN: (9+16+17)</t>
  </si>
  <si>
    <t>2014. 06. módosított előirányzat</t>
  </si>
  <si>
    <t>2014. 09. módosított előirányzat</t>
  </si>
  <si>
    <t>2014. 09.  módosított előirányzat</t>
  </si>
  <si>
    <t>2014.09. módosított előirányzat</t>
  </si>
  <si>
    <t>Működési célú közp.t előirányzatok (ny.gyermekétk, e-útdíj)</t>
  </si>
  <si>
    <t>2014. 06. módosított  előirányzat</t>
  </si>
  <si>
    <t>2014. eredeti előirányzat</t>
  </si>
  <si>
    <t xml:space="preserve">Fűkasza </t>
  </si>
  <si>
    <t>Működési célú átvétel  ÁH-n kívülről (Alapítvány)</t>
  </si>
  <si>
    <t xml:space="preserve"> Működési célú pénzeszközátvétel (Alapítvány)</t>
  </si>
  <si>
    <t>Felhalm. célú  pénzátvétel ( Otthon Alapítványtól)</t>
  </si>
  <si>
    <t>2014. 09. módosított  előirányzat</t>
  </si>
  <si>
    <t xml:space="preserve"> - az 1.5-ből: - Társulás</t>
  </si>
  <si>
    <t>0,5</t>
  </si>
  <si>
    <t>17,5</t>
  </si>
  <si>
    <t>Irányító szervi (önkormányzati) támogatás (intézményfinanszírozás) (-2000+2408)</t>
  </si>
  <si>
    <t>Felhalmozási célú  támogatások (KEOP)</t>
  </si>
  <si>
    <t>4.5.</t>
  </si>
  <si>
    <t>Talajterhelési díj</t>
  </si>
  <si>
    <t>2014.12. módosított előirányzat</t>
  </si>
  <si>
    <t>2014. 12. módosított  előirányzat</t>
  </si>
  <si>
    <t>Energetikai korszerűsítés állami tám megel.</t>
  </si>
  <si>
    <t>Energetikai korszerűsítés kiegészítő munka</t>
  </si>
  <si>
    <t>2014. 12. módosított előirányzat</t>
  </si>
  <si>
    <t>Kultúrház programbeszerzés</t>
  </si>
  <si>
    <t>SZGYO számítógépcsere</t>
  </si>
  <si>
    <t>Önkormányzat összesen</t>
  </si>
  <si>
    <t>Intézmény összesen</t>
  </si>
  <si>
    <t>2014. 12.  módosított előirányzat</t>
  </si>
  <si>
    <t>Felhalm. célú visszatérítendő támogatások visszatér. ÁH-n kívülről</t>
  </si>
  <si>
    <t>Felhalmozási célú visszatérítendő támogatások (KEOP)</t>
  </si>
  <si>
    <t>Egyéb működési célú támogatások bevételei (Kultúrház)</t>
  </si>
  <si>
    <t>4.4</t>
  </si>
  <si>
    <t>4.5</t>
  </si>
  <si>
    <t>1.11</t>
  </si>
  <si>
    <t>1.12</t>
  </si>
  <si>
    <t>1.13</t>
  </si>
  <si>
    <t>1.14</t>
  </si>
  <si>
    <t>1.15</t>
  </si>
  <si>
    <t>-133420</t>
  </si>
  <si>
    <t>-115000</t>
  </si>
  <si>
    <t>-122161</t>
  </si>
  <si>
    <t>-2967</t>
  </si>
  <si>
    <t>6. melléklet a 17/2014. (XII.18.) önkormányzati rendelethez</t>
  </si>
  <si>
    <t>5. melléklet a 17/2014. (XII.18.) önkormányzati rendelethez</t>
  </si>
  <si>
    <t xml:space="preserve"> 7. melléklet a 17/2014. (XII.18.) önkormányzati rendelethez</t>
  </si>
  <si>
    <t>9.1. melléklet a 1/2014. (I.28.) önkormányzati rendelethez</t>
  </si>
  <si>
    <t>9.2. melléklet a 1/2014. (I.28.) önkormányzati rendelethez</t>
  </si>
  <si>
    <t>9.2.1. melléklet a 1/2014. (I.28.) önkormányzati rendelethez</t>
  </si>
  <si>
    <t>9.2.3. melléklet a 1/2014. (I.28.) önkormányzati rendelethez</t>
  </si>
  <si>
    <t>9.3. melléklet az 1/2014. (I.28.) önkormányzati rendelethez</t>
  </si>
  <si>
    <t>9.3.1. melléklet az 1/2014. (I.28.) önkormányzati rendelethez</t>
  </si>
  <si>
    <t>9.4. melléklet az 1/2014. (I.28.) önkormányzati rendelethez</t>
  </si>
  <si>
    <t>9.4.1. melléklet az 1/2014. (I.28.) önkormányzati rendelethez</t>
  </si>
  <si>
    <t>16. melléklet a 17/2014. (XII.18.) önkormányzati rendelethez</t>
  </si>
  <si>
    <t>17. melléklet a 17/2014. (XII.18.) önkormányzati rendelethez</t>
  </si>
  <si>
    <t>18. melléklet a 17/2014. (XII.18.) önkormányzati rendelethez</t>
  </si>
  <si>
    <t>19. melléklet a 17/2014. (XII.18.) önkormányzati rendelethez</t>
  </si>
  <si>
    <t>15. melléklet a 17/2014. (XII.18.) önkormányzati rendelethez</t>
  </si>
  <si>
    <t>14. melléklet a 17/2014. (XII.18.) önkormányzati rendelethez</t>
  </si>
  <si>
    <t>13. melléklet a 17/2014. (XII.18.) önkormányzati rendelethez</t>
  </si>
  <si>
    <t>12. melléklet a 17/2014. (XII.18.) önkormányzati rendelethez</t>
  </si>
  <si>
    <t>11. melléklet a 17/2014. (XII.18.) önkormányzati rendelethez</t>
  </si>
  <si>
    <t>10. melléklet a 17/2014. (XII.18.) önkormányzati rendelethez</t>
  </si>
  <si>
    <t>9. melléklet a 17/2014. (XII.18.)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</si>
</sst>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5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b/>
      <i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62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vertical="center" wrapText="1"/>
    </xf>
    <xf numFmtId="0" fontId="18" fillId="0" borderId="1" xfId="3" applyFont="1" applyFill="1" applyBorder="1" applyAlignment="1" applyProtection="1">
      <alignment horizontal="left" vertical="center" wrapText="1" indent="1"/>
    </xf>
    <xf numFmtId="0" fontId="18" fillId="0" borderId="2" xfId="3" applyFont="1" applyFill="1" applyBorder="1" applyAlignment="1" applyProtection="1">
      <alignment horizontal="left" vertical="center" wrapText="1" indent="1"/>
    </xf>
    <xf numFmtId="0" fontId="18" fillId="0" borderId="3" xfId="3" applyFont="1" applyFill="1" applyBorder="1" applyAlignment="1" applyProtection="1">
      <alignment horizontal="left" vertical="center" wrapText="1" indent="1"/>
    </xf>
    <xf numFmtId="0" fontId="18" fillId="0" borderId="4" xfId="3" applyFont="1" applyFill="1" applyBorder="1" applyAlignment="1" applyProtection="1">
      <alignment horizontal="left" vertical="center" wrapText="1" indent="1"/>
    </xf>
    <xf numFmtId="0" fontId="18" fillId="0" borderId="5" xfId="3" applyFont="1" applyFill="1" applyBorder="1" applyAlignment="1" applyProtection="1">
      <alignment horizontal="left" vertical="center" wrapText="1" indent="1"/>
    </xf>
    <xf numFmtId="0" fontId="18" fillId="0" borderId="6" xfId="3" applyFont="1" applyFill="1" applyBorder="1" applyAlignment="1" applyProtection="1">
      <alignment horizontal="left" vertical="center" wrapText="1" indent="1"/>
    </xf>
    <xf numFmtId="49" fontId="18" fillId="0" borderId="7" xfId="3" applyNumberFormat="1" applyFont="1" applyFill="1" applyBorder="1" applyAlignment="1" applyProtection="1">
      <alignment horizontal="left" vertical="center" wrapText="1" indent="1"/>
    </xf>
    <xf numFmtId="49" fontId="18" fillId="0" borderId="8" xfId="3" applyNumberFormat="1" applyFont="1" applyFill="1" applyBorder="1" applyAlignment="1" applyProtection="1">
      <alignment horizontal="left" vertical="center" wrapText="1" indent="1"/>
    </xf>
    <xf numFmtId="49" fontId="18" fillId="0" borderId="9" xfId="3" applyNumberFormat="1" applyFont="1" applyFill="1" applyBorder="1" applyAlignment="1" applyProtection="1">
      <alignment horizontal="left" vertical="center" wrapText="1" indent="1"/>
    </xf>
    <xf numFmtId="49" fontId="18" fillId="0" borderId="10" xfId="3" applyNumberFormat="1" applyFont="1" applyFill="1" applyBorder="1" applyAlignment="1" applyProtection="1">
      <alignment horizontal="left" vertical="center" wrapText="1" indent="1"/>
    </xf>
    <xf numFmtId="49" fontId="18" fillId="0" borderId="11" xfId="3" applyNumberFormat="1" applyFont="1" applyFill="1" applyBorder="1" applyAlignment="1" applyProtection="1">
      <alignment horizontal="left" vertical="center" wrapText="1" indent="1"/>
    </xf>
    <xf numFmtId="49" fontId="18" fillId="0" borderId="12" xfId="3" applyNumberFormat="1" applyFont="1" applyFill="1" applyBorder="1" applyAlignment="1" applyProtection="1">
      <alignment horizontal="left" vertical="center" wrapText="1" indent="1"/>
    </xf>
    <xf numFmtId="0" fontId="18" fillId="0" borderId="0" xfId="3" applyFont="1" applyFill="1" applyBorder="1" applyAlignment="1" applyProtection="1">
      <alignment horizontal="left" vertical="center" wrapText="1" indent="1"/>
    </xf>
    <xf numFmtId="0" fontId="17" fillId="0" borderId="13" xfId="3" applyFont="1" applyFill="1" applyBorder="1" applyAlignment="1" applyProtection="1">
      <alignment horizontal="left" vertical="center" wrapText="1" indent="1"/>
    </xf>
    <xf numFmtId="0" fontId="17" fillId="0" borderId="14" xfId="3" applyFont="1" applyFill="1" applyBorder="1" applyAlignment="1" applyProtection="1">
      <alignment horizontal="left" vertical="center" wrapText="1" indent="1"/>
    </xf>
    <xf numFmtId="0" fontId="17" fillId="0" borderId="15" xfId="3" applyFont="1" applyFill="1" applyBorder="1" applyAlignment="1" applyProtection="1">
      <alignment horizontal="left" vertical="center" wrapText="1" indent="1"/>
    </xf>
    <xf numFmtId="0" fontId="7" fillId="0" borderId="13" xfId="3" applyFont="1" applyFill="1" applyBorder="1" applyAlignment="1" applyProtection="1">
      <alignment horizontal="center" vertical="center" wrapText="1"/>
    </xf>
    <xf numFmtId="0" fontId="7" fillId="0" borderId="14" xfId="3" applyFont="1" applyFill="1" applyBorder="1" applyAlignment="1" applyProtection="1">
      <alignment horizontal="center" vertical="center" wrapTex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0" fontId="17" fillId="0" borderId="14" xfId="3" applyFont="1" applyFill="1" applyBorder="1" applyAlignment="1" applyProtection="1">
      <alignment vertical="center" wrapText="1"/>
    </xf>
    <xf numFmtId="0" fontId="17" fillId="0" borderId="19" xfId="3" applyFont="1" applyFill="1" applyBorder="1" applyAlignment="1" applyProtection="1">
      <alignment vertical="center" wrapText="1"/>
    </xf>
    <xf numFmtId="0" fontId="17" fillId="0" borderId="13" xfId="3" applyFont="1" applyFill="1" applyBorder="1" applyAlignment="1" applyProtection="1">
      <alignment horizontal="center" vertical="center" wrapText="1"/>
    </xf>
    <xf numFmtId="0" fontId="17" fillId="0" borderId="14" xfId="3" applyFont="1" applyFill="1" applyBorder="1" applyAlignment="1" applyProtection="1">
      <alignment horizontal="center" vertical="center" wrapText="1"/>
    </xf>
    <xf numFmtId="0" fontId="17" fillId="0" borderId="21" xfId="3" applyFont="1" applyFill="1" applyBorder="1" applyAlignment="1" applyProtection="1">
      <alignment horizontal="center" vertical="center" wrapText="1"/>
    </xf>
    <xf numFmtId="0" fontId="7" fillId="0" borderId="21" xfId="3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right" wrapText="1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164" fontId="17" fillId="0" borderId="22" xfId="0" applyNumberFormat="1" applyFont="1" applyFill="1" applyBorder="1" applyAlignment="1" applyProtection="1">
      <alignment horizontal="center" vertical="center" wrapText="1"/>
    </xf>
    <xf numFmtId="164" fontId="17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3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25" fillId="0" borderId="23" xfId="3" applyFont="1" applyFill="1" applyBorder="1" applyAlignment="1" applyProtection="1">
      <alignment horizontal="left" vertical="center" wrapText="1" indent="1"/>
    </xf>
    <xf numFmtId="0" fontId="18" fillId="0" borderId="2" xfId="3" applyFont="1" applyFill="1" applyBorder="1" applyAlignment="1" applyProtection="1">
      <alignment horizontal="left" indent="6"/>
    </xf>
    <xf numFmtId="0" fontId="18" fillId="0" borderId="2" xfId="3" applyFont="1" applyFill="1" applyBorder="1" applyAlignment="1" applyProtection="1">
      <alignment horizontal="left" vertical="center" wrapText="1" indent="6"/>
    </xf>
    <xf numFmtId="0" fontId="18" fillId="0" borderId="6" xfId="3" applyFont="1" applyFill="1" applyBorder="1" applyAlignment="1" applyProtection="1">
      <alignment horizontal="left" vertical="center" wrapText="1" indent="6"/>
    </xf>
    <xf numFmtId="0" fontId="18" fillId="0" borderId="30" xfId="3" applyFont="1" applyFill="1" applyBorder="1" applyAlignment="1" applyProtection="1">
      <alignment horizontal="left" vertical="center" wrapText="1" indent="6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32" xfId="0" applyFont="1" applyFill="1" applyBorder="1" applyAlignment="1" applyProtection="1">
      <alignment horizontal="center" vertical="center" wrapText="1"/>
    </xf>
    <xf numFmtId="0" fontId="7" fillId="0" borderId="36" xfId="0" applyFont="1" applyFill="1" applyBorder="1" applyAlignment="1" applyProtection="1">
      <alignment horizontal="center" vertical="center" wrapText="1"/>
    </xf>
    <xf numFmtId="0" fontId="7" fillId="0" borderId="37" xfId="0" applyFont="1" applyFill="1" applyBorder="1" applyAlignment="1" applyProtection="1">
      <alignment horizontal="center" vertical="center" wrapText="1"/>
    </xf>
    <xf numFmtId="164" fontId="7" fillId="0" borderId="38" xfId="0" applyNumberFormat="1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0" fillId="0" borderId="3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7" fillId="0" borderId="40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9" xfId="0" applyFont="1" applyFill="1" applyBorder="1" applyAlignment="1" applyProtection="1">
      <alignment vertical="center" wrapText="1"/>
    </xf>
    <xf numFmtId="0" fontId="31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8" fillId="0" borderId="42" xfId="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8" xfId="3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22" xfId="0" applyFont="1" applyBorder="1" applyAlignment="1" applyProtection="1">
      <alignment horizontal="left" vertical="center" wrapText="1" indent="1"/>
    </xf>
    <xf numFmtId="164" fontId="17" fillId="0" borderId="32" xfId="3" applyNumberFormat="1" applyFont="1" applyFill="1" applyBorder="1" applyAlignment="1" applyProtection="1">
      <alignment horizontal="right" vertical="center" wrapText="1" indent="1"/>
    </xf>
    <xf numFmtId="164" fontId="17" fillId="0" borderId="21" xfId="3" applyNumberFormat="1" applyFont="1" applyFill="1" applyBorder="1" applyAlignment="1" applyProtection="1">
      <alignment horizontal="right" vertical="center" wrapText="1" indent="1"/>
    </xf>
    <xf numFmtId="164" fontId="18" fillId="0" borderId="20" xfId="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3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3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3" applyNumberFormat="1" applyFont="1" applyFill="1" applyBorder="1" applyAlignment="1" applyProtection="1">
      <alignment horizontal="right" vertical="center" wrapText="1" indent="1"/>
    </xf>
    <xf numFmtId="164" fontId="6" fillId="0" borderId="0" xfId="3" applyNumberFormat="1" applyFont="1" applyFill="1" applyBorder="1" applyAlignment="1" applyProtection="1">
      <alignment horizontal="right" vertical="center" wrapText="1" indent="1"/>
    </xf>
    <xf numFmtId="164" fontId="18" fillId="0" borderId="31" xfId="3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</xf>
    <xf numFmtId="164" fontId="2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5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45" xfId="0" applyNumberFormat="1" applyFont="1" applyFill="1" applyBorder="1" applyAlignment="1" applyProtection="1">
      <alignment horizontal="left" vertical="center" wrapText="1" indent="1"/>
    </xf>
    <xf numFmtId="164" fontId="27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7" fillId="0" borderId="46" xfId="0" applyNumberFormat="1" applyFont="1" applyFill="1" applyBorder="1" applyAlignment="1" applyProtection="1">
      <alignment horizontal="right" vertical="center" wrapText="1" indent="1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7" fillId="0" borderId="20" xfId="0" quotePrefix="1" applyFont="1" applyFill="1" applyBorder="1" applyAlignment="1" applyProtection="1">
      <alignment horizontal="right" vertical="center" indent="1"/>
    </xf>
    <xf numFmtId="0" fontId="7" fillId="0" borderId="47" xfId="0" applyFont="1" applyFill="1" applyBorder="1" applyAlignment="1" applyProtection="1">
      <alignment horizontal="right" vertical="center" indent="1"/>
    </xf>
    <xf numFmtId="0" fontId="7" fillId="0" borderId="32" xfId="0" applyFont="1" applyFill="1" applyBorder="1" applyAlignment="1" applyProtection="1">
      <alignment horizontal="right" vertical="center" wrapText="1" indent="1"/>
    </xf>
    <xf numFmtId="164" fontId="7" fillId="0" borderId="38" xfId="0" applyNumberFormat="1" applyFont="1" applyFill="1" applyBorder="1" applyAlignment="1" applyProtection="1">
      <alignment horizontal="right" vertical="center" wrapText="1" indent="1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6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17" fillId="0" borderId="46" xfId="0" applyNumberFormat="1" applyFont="1" applyFill="1" applyBorder="1" applyAlignment="1" applyProtection="1">
      <alignment horizontal="righ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20" xfId="0" applyNumberFormat="1" applyFont="1" applyFill="1" applyBorder="1" applyAlignment="1" applyProtection="1">
      <alignment horizontal="right" vertical="center"/>
    </xf>
    <xf numFmtId="49" fontId="7" fillId="0" borderId="47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 wrapText="1"/>
    </xf>
    <xf numFmtId="0" fontId="21" fillId="0" borderId="23" xfId="0" applyFont="1" applyBorder="1" applyAlignment="1" applyProtection="1">
      <alignment horizontal="left" vertical="center" wrapText="1" indent="1"/>
    </xf>
    <xf numFmtId="0" fontId="10" fillId="0" borderId="0" xfId="3" applyFont="1" applyFill="1" applyProtection="1"/>
    <xf numFmtId="0" fontId="10" fillId="0" borderId="0" xfId="3" applyFont="1" applyFill="1" applyAlignment="1" applyProtection="1">
      <alignment horizontal="right" vertical="center" indent="1"/>
    </xf>
    <xf numFmtId="0" fontId="32" fillId="0" borderId="0" xfId="0" applyFont="1" applyFill="1" applyAlignment="1" applyProtection="1">
      <alignment horizontal="left" vertical="center" wrapText="1"/>
    </xf>
    <xf numFmtId="0" fontId="32" fillId="0" borderId="0" xfId="0" applyFont="1" applyFill="1" applyAlignment="1" applyProtection="1">
      <alignment vertical="center" wrapText="1"/>
    </xf>
    <xf numFmtId="0" fontId="32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8" xfId="3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0" fontId="17" fillId="0" borderId="15" xfId="3" applyFont="1" applyFill="1" applyBorder="1" applyAlignment="1" applyProtection="1">
      <alignment horizontal="center" vertical="center" wrapText="1"/>
    </xf>
    <xf numFmtId="0" fontId="17" fillId="0" borderId="19" xfId="3" applyFont="1" applyFill="1" applyBorder="1" applyAlignment="1" applyProtection="1">
      <alignment horizontal="center" vertical="center" wrapText="1"/>
    </xf>
    <xf numFmtId="0" fontId="17" fillId="0" borderId="32" xfId="3" applyFont="1" applyFill="1" applyBorder="1" applyAlignment="1" applyProtection="1">
      <alignment horizontal="center" vertical="center" wrapText="1"/>
    </xf>
    <xf numFmtId="164" fontId="18" fillId="0" borderId="29" xfId="3" applyNumberFormat="1" applyFont="1" applyFill="1" applyBorder="1" applyAlignment="1" applyProtection="1">
      <alignment horizontal="right" vertical="center" wrapText="1" indent="1"/>
    </xf>
    <xf numFmtId="0" fontId="18" fillId="0" borderId="3" xfId="3" applyFont="1" applyFill="1" applyBorder="1" applyAlignment="1" applyProtection="1">
      <alignment horizontal="left" vertical="center" wrapText="1" indent="6"/>
    </xf>
    <xf numFmtId="0" fontId="10" fillId="0" borderId="0" xfId="3" applyFill="1" applyProtection="1"/>
    <xf numFmtId="0" fontId="18" fillId="0" borderId="0" xfId="3" applyFont="1" applyFill="1" applyProtection="1"/>
    <xf numFmtId="0" fontId="13" fillId="0" borderId="0" xfId="3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3" fillId="0" borderId="13" xfId="0" applyFont="1" applyBorder="1" applyAlignment="1" applyProtection="1">
      <alignment wrapText="1"/>
    </xf>
    <xf numFmtId="0" fontId="22" fillId="0" borderId="6" xfId="0" applyFont="1" applyBorder="1" applyAlignment="1" applyProtection="1">
      <alignment wrapTex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22" xfId="0" applyFont="1" applyBorder="1" applyAlignment="1" applyProtection="1">
      <alignment wrapText="1"/>
    </xf>
    <xf numFmtId="0" fontId="23" fillId="0" borderId="23" xfId="0" applyFont="1" applyBorder="1" applyAlignment="1" applyProtection="1">
      <alignment wrapText="1"/>
    </xf>
    <xf numFmtId="0" fontId="10" fillId="0" borderId="0" xfId="3" applyFill="1" applyAlignment="1" applyProtection="1"/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20" fillId="0" borderId="0" xfId="3" applyFont="1" applyFill="1" applyProtection="1"/>
    <xf numFmtId="0" fontId="19" fillId="0" borderId="0" xfId="3" applyFont="1" applyFill="1" applyProtection="1"/>
    <xf numFmtId="0" fontId="10" fillId="0" borderId="0" xfId="3" applyFill="1" applyBorder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8" fillId="0" borderId="9" xfId="3" applyNumberFormat="1" applyFont="1" applyFill="1" applyBorder="1" applyAlignment="1" applyProtection="1">
      <alignment horizontal="center" vertical="center" wrapText="1"/>
    </xf>
    <xf numFmtId="49" fontId="18" fillId="0" borderId="8" xfId="3" applyNumberFormat="1" applyFont="1" applyFill="1" applyBorder="1" applyAlignment="1" applyProtection="1">
      <alignment horizontal="center" vertical="center" wrapText="1"/>
    </xf>
    <xf numFmtId="49" fontId="18" fillId="0" borderId="10" xfId="3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22" xfId="0" applyFont="1" applyBorder="1" applyAlignment="1" applyProtection="1">
      <alignment horizontal="center" wrapText="1"/>
    </xf>
    <xf numFmtId="0" fontId="18" fillId="0" borderId="0" xfId="0" applyFont="1" applyFill="1" applyAlignment="1" applyProtection="1">
      <alignment horizontal="center" vertical="center" wrapText="1"/>
    </xf>
    <xf numFmtId="49" fontId="18" fillId="0" borderId="11" xfId="3" applyNumberFormat="1" applyFont="1" applyFill="1" applyBorder="1" applyAlignment="1" applyProtection="1">
      <alignment horizontal="center" vertical="center" wrapText="1"/>
    </xf>
    <xf numFmtId="49" fontId="18" fillId="0" borderId="7" xfId="3" applyNumberFormat="1" applyFont="1" applyFill="1" applyBorder="1" applyAlignment="1" applyProtection="1">
      <alignment horizontal="center" vertical="center" wrapText="1"/>
    </xf>
    <xf numFmtId="49" fontId="18" fillId="0" borderId="12" xfId="3" applyNumberFormat="1" applyFont="1" applyFill="1" applyBorder="1" applyAlignment="1" applyProtection="1">
      <alignment horizontal="center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3" applyFont="1" applyFill="1" applyBorder="1" applyAlignment="1" applyProtection="1">
      <alignment horizontal="left" vertical="center" wrapText="1" indent="1"/>
    </xf>
    <xf numFmtId="0" fontId="25" fillId="0" borderId="2" xfId="3" applyFont="1" applyFill="1" applyBorder="1" applyAlignment="1" applyProtection="1">
      <alignment horizontal="left" vertical="center" wrapText="1" indent="1"/>
    </xf>
    <xf numFmtId="0" fontId="25" fillId="0" borderId="23" xfId="3" quotePrefix="1" applyFont="1" applyFill="1" applyBorder="1" applyAlignment="1" applyProtection="1">
      <alignment horizontal="left" vertical="center" wrapText="1" indent="1"/>
    </xf>
    <xf numFmtId="0" fontId="31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18" fillId="2" borderId="16" xfId="3" applyNumberFormat="1" applyFont="1" applyFill="1" applyBorder="1" applyAlignment="1" applyProtection="1">
      <alignment horizontal="right" vertical="center" wrapText="1" indent="1"/>
    </xf>
    <xf numFmtId="164" fontId="18" fillId="2" borderId="18" xfId="3" applyNumberFormat="1" applyFont="1" applyFill="1" applyBorder="1" applyAlignment="1" applyProtection="1">
      <alignment horizontal="right" vertical="center" wrapText="1" indent="1"/>
    </xf>
    <xf numFmtId="164" fontId="25" fillId="0" borderId="29" xfId="3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3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164" fontId="3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2" xfId="0" applyNumberFormat="1" applyFont="1" applyFill="1" applyBorder="1" applyAlignment="1" applyProtection="1">
      <alignment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6" xfId="0" applyNumberFormat="1" applyFont="1" applyFill="1" applyBorder="1" applyAlignment="1" applyProtection="1">
      <alignment vertical="center" wrapText="1"/>
    </xf>
    <xf numFmtId="164" fontId="6" fillId="0" borderId="13" xfId="0" applyNumberFormat="1" applyFont="1" applyFill="1" applyBorder="1" applyAlignment="1" applyProtection="1">
      <alignment horizontal="left" vertical="center" wrapText="1"/>
    </xf>
    <xf numFmtId="164" fontId="6" fillId="0" borderId="14" xfId="0" applyNumberFormat="1" applyFont="1" applyFill="1" applyBorder="1" applyAlignment="1" applyProtection="1">
      <alignment vertical="center" wrapText="1"/>
    </xf>
    <xf numFmtId="164" fontId="6" fillId="2" borderId="14" xfId="0" applyNumberFormat="1" applyFont="1" applyFill="1" applyBorder="1" applyAlignment="1" applyProtection="1">
      <alignment vertical="center" wrapText="1"/>
    </xf>
    <xf numFmtId="164" fontId="6" fillId="0" borderId="21" xfId="0" applyNumberFormat="1" applyFont="1" applyFill="1" applyBorder="1" applyAlignment="1" applyProtection="1">
      <alignment vertical="center" wrapText="1"/>
    </xf>
    <xf numFmtId="164" fontId="3" fillId="0" borderId="6" xfId="0" applyNumberFormat="1" applyFont="1" applyFill="1" applyBorder="1" applyAlignment="1" applyProtection="1">
      <alignment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8" xfId="0" applyNumberFormat="1" applyFont="1" applyFill="1" applyBorder="1" applyAlignment="1" applyProtection="1">
      <alignment vertical="center" wrapText="1"/>
    </xf>
    <xf numFmtId="0" fontId="22" fillId="0" borderId="1" xfId="0" applyFont="1" applyBorder="1" applyAlignment="1" applyProtection="1">
      <alignment horizontal="left" wrapText="1" indent="1"/>
    </xf>
    <xf numFmtId="164" fontId="25" fillId="0" borderId="17" xfId="3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31" xfId="0" quotePrefix="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4" xfId="3" applyNumberFormat="1" applyFont="1" applyFill="1" applyBorder="1" applyAlignment="1" applyProtection="1">
      <alignment horizontal="left" vertical="center"/>
    </xf>
    <xf numFmtId="164" fontId="29" fillId="0" borderId="34" xfId="3" applyNumberFormat="1" applyFont="1" applyFill="1" applyBorder="1" applyAlignment="1" applyProtection="1">
      <alignment horizontal="left"/>
    </xf>
    <xf numFmtId="0" fontId="17" fillId="0" borderId="33" xfId="3" applyFont="1" applyFill="1" applyBorder="1" applyAlignment="1" applyProtection="1">
      <alignment horizontal="center" vertical="center" wrapText="1"/>
    </xf>
    <xf numFmtId="0" fontId="17" fillId="0" borderId="51" xfId="3" applyFont="1" applyFill="1" applyBorder="1" applyAlignment="1" applyProtection="1">
      <alignment vertical="center" wrapText="1"/>
    </xf>
    <xf numFmtId="0" fontId="18" fillId="0" borderId="52" xfId="3" applyFont="1" applyFill="1" applyBorder="1" applyAlignment="1" applyProtection="1">
      <alignment horizontal="left" vertical="center" wrapText="1" indent="1"/>
    </xf>
    <xf numFmtId="0" fontId="18" fillId="0" borderId="52" xfId="3" applyFont="1" applyFill="1" applyBorder="1" applyAlignment="1" applyProtection="1">
      <alignment horizontal="left" indent="6"/>
    </xf>
    <xf numFmtId="0" fontId="18" fillId="0" borderId="52" xfId="3" applyFont="1" applyFill="1" applyBorder="1" applyAlignment="1" applyProtection="1">
      <alignment horizontal="left" vertical="center" wrapText="1" indent="6"/>
    </xf>
    <xf numFmtId="0" fontId="18" fillId="0" borderId="43" xfId="3" applyFont="1" applyFill="1" applyBorder="1" applyAlignment="1" applyProtection="1">
      <alignment horizontal="left" vertical="center" wrapText="1" indent="6"/>
    </xf>
    <xf numFmtId="0" fontId="17" fillId="0" borderId="33" xfId="3" applyFont="1" applyFill="1" applyBorder="1" applyAlignment="1" applyProtection="1">
      <alignment vertical="center" wrapText="1"/>
    </xf>
    <xf numFmtId="0" fontId="18" fillId="0" borderId="53" xfId="3" applyFont="1" applyFill="1" applyBorder="1" applyAlignment="1" applyProtection="1">
      <alignment horizontal="left" vertical="center" wrapText="1" indent="1"/>
    </xf>
    <xf numFmtId="0" fontId="18" fillId="0" borderId="49" xfId="3" applyFont="1" applyFill="1" applyBorder="1" applyAlignment="1" applyProtection="1">
      <alignment horizontal="left" vertical="center" wrapText="1" indent="1"/>
    </xf>
    <xf numFmtId="0" fontId="24" fillId="0" borderId="33" xfId="3" applyFont="1" applyFill="1" applyBorder="1" applyAlignment="1" applyProtection="1">
      <alignment horizontal="left" vertical="center" wrapText="1" indent="1"/>
    </xf>
    <xf numFmtId="164" fontId="7" fillId="0" borderId="39" xfId="0" applyNumberFormat="1" applyFont="1" applyFill="1" applyBorder="1" applyAlignment="1" applyProtection="1">
      <alignment horizontal="centerContinuous" vertical="center" wrapText="1"/>
    </xf>
    <xf numFmtId="164" fontId="24" fillId="0" borderId="39" xfId="0" applyNumberFormat="1" applyFont="1" applyFill="1" applyBorder="1" applyAlignment="1" applyProtection="1">
      <alignment horizontal="center" vertical="center" wrapText="1"/>
    </xf>
    <xf numFmtId="164" fontId="27" fillId="0" borderId="46" xfId="0" quotePrefix="1" applyNumberFormat="1" applyFont="1" applyFill="1" applyBorder="1" applyAlignment="1" applyProtection="1">
      <alignment horizontal="right" vertical="center" wrapText="1" indent="1"/>
    </xf>
    <xf numFmtId="164" fontId="7" fillId="0" borderId="41" xfId="0" applyNumberFormat="1" applyFont="1" applyFill="1" applyBorder="1" applyAlignment="1" applyProtection="1">
      <alignment horizontal="centerContinuous" vertical="center" wrapText="1"/>
    </xf>
    <xf numFmtId="164" fontId="24" fillId="0" borderId="41" xfId="0" applyNumberFormat="1" applyFont="1" applyFill="1" applyBorder="1" applyAlignment="1" applyProtection="1">
      <alignment horizontal="center" vertical="center" wrapText="1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164" fontId="10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29" fillId="0" borderId="0" xfId="3" applyNumberFormat="1" applyFont="1" applyFill="1" applyBorder="1" applyAlignment="1" applyProtection="1">
      <alignment horizontal="left"/>
    </xf>
    <xf numFmtId="164" fontId="29" fillId="0" borderId="0" xfId="3" applyNumberFormat="1" applyFont="1" applyFill="1" applyBorder="1" applyAlignment="1" applyProtection="1">
      <alignment horizontal="left" vertical="center"/>
    </xf>
    <xf numFmtId="0" fontId="18" fillId="0" borderId="23" xfId="3" applyFont="1" applyFill="1" applyBorder="1" applyAlignment="1" applyProtection="1">
      <alignment horizontal="left" vertical="center" wrapText="1" indent="1"/>
    </xf>
    <xf numFmtId="0" fontId="27" fillId="0" borderId="0" xfId="3" applyFont="1" applyFill="1" applyAlignment="1" applyProtection="1"/>
    <xf numFmtId="0" fontId="1" fillId="0" borderId="0" xfId="0" applyFont="1"/>
    <xf numFmtId="164" fontId="18" fillId="0" borderId="4" xfId="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3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33" xfId="3" applyFont="1" applyFill="1" applyBorder="1" applyAlignment="1" applyProtection="1">
      <alignment horizontal="right" vertical="center" wrapText="1" indent="1"/>
    </xf>
    <xf numFmtId="0" fontId="21" fillId="0" borderId="61" xfId="0" applyFont="1" applyBorder="1" applyAlignment="1" applyProtection="1">
      <alignment horizontal="right" vertical="center" wrapText="1" indent="1"/>
    </xf>
    <xf numFmtId="164" fontId="17" fillId="0" borderId="21" xfId="0" applyNumberFormat="1" applyFont="1" applyFill="1" applyBorder="1" applyAlignment="1" applyProtection="1">
      <alignment horizontal="center" vertical="center" wrapText="1"/>
    </xf>
    <xf numFmtId="0" fontId="17" fillId="0" borderId="0" xfId="3" applyFont="1" applyFill="1" applyBorder="1" applyAlignment="1" applyProtection="1">
      <alignment horizontal="left" vertical="center" wrapText="1" indent="1"/>
    </xf>
    <xf numFmtId="0" fontId="17" fillId="0" borderId="0" xfId="3" applyFont="1" applyFill="1" applyBorder="1" applyAlignment="1" applyProtection="1">
      <alignment vertical="center" wrapText="1"/>
    </xf>
    <xf numFmtId="164" fontId="17" fillId="0" borderId="0" xfId="3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Border="1" applyAlignment="1" applyProtection="1">
      <alignment horizontal="left" vertical="center" wrapText="1" indent="1"/>
    </xf>
    <xf numFmtId="0" fontId="21" fillId="0" borderId="0" xfId="0" applyFont="1" applyBorder="1" applyAlignment="1" applyProtection="1">
      <alignment horizontal="left" vertical="center" wrapText="1" indent="1"/>
    </xf>
    <xf numFmtId="164" fontId="21" fillId="0" borderId="0" xfId="0" quotePrefix="1" applyNumberFormat="1" applyFont="1" applyBorder="1" applyAlignment="1" applyProtection="1">
      <alignment horizontal="right" vertical="center" wrapText="1" indent="1"/>
    </xf>
    <xf numFmtId="164" fontId="25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7" xfId="0" applyNumberFormat="1" applyFont="1" applyFill="1" applyBorder="1" applyAlignment="1" applyProtection="1">
      <alignment horizontal="center" vertical="center" wrapText="1"/>
    </xf>
    <xf numFmtId="49" fontId="25" fillId="0" borderId="10" xfId="0" applyNumberFormat="1" applyFont="1" applyFill="1" applyBorder="1" applyAlignment="1" applyProtection="1">
      <alignment horizontal="center" vertical="center" wrapText="1"/>
    </xf>
    <xf numFmtId="164" fontId="2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49" fontId="25" fillId="0" borderId="13" xfId="0" applyNumberFormat="1" applyFont="1" applyFill="1" applyBorder="1" applyAlignment="1" applyProtection="1">
      <alignment horizontal="center" vertical="center" wrapText="1"/>
    </xf>
    <xf numFmtId="164" fontId="2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5" xfId="0" applyFont="1" applyBorder="1" applyAlignment="1" applyProtection="1">
      <alignment horizontal="center" vertical="center" wrapText="1"/>
    </xf>
    <xf numFmtId="0" fontId="24" fillId="0" borderId="19" xfId="3" applyFont="1" applyFill="1" applyBorder="1" applyAlignment="1" applyProtection="1">
      <alignment horizontal="left" vertical="center" wrapText="1" indent="1"/>
    </xf>
    <xf numFmtId="164" fontId="24" fillId="0" borderId="64" xfId="0" applyNumberFormat="1" applyFont="1" applyFill="1" applyBorder="1" applyAlignment="1" applyProtection="1">
      <alignment horizontal="right" vertical="center" wrapText="1" indent="1"/>
    </xf>
    <xf numFmtId="0" fontId="25" fillId="0" borderId="4" xfId="3" applyFont="1" applyFill="1" applyBorder="1" applyAlignment="1" applyProtection="1">
      <alignment horizontal="left" vertical="center" wrapText="1" indent="1"/>
    </xf>
    <xf numFmtId="164" fontId="2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49" fontId="25" fillId="0" borderId="12" xfId="0" applyNumberFormat="1" applyFont="1" applyFill="1" applyBorder="1" applyAlignment="1" applyProtection="1">
      <alignment horizontal="center" vertical="center" wrapText="1"/>
    </xf>
    <xf numFmtId="164" fontId="24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13" xfId="0" applyNumberFormat="1" applyFont="1" applyFill="1" applyBorder="1" applyAlignment="1" applyProtection="1">
      <alignment horizontal="center" vertical="center" wrapText="1"/>
    </xf>
    <xf numFmtId="0" fontId="24" fillId="0" borderId="60" xfId="3" applyFont="1" applyFill="1" applyBorder="1" applyAlignment="1" applyProtection="1">
      <alignment horizontal="left" vertical="center" wrapText="1" indent="1"/>
    </xf>
    <xf numFmtId="0" fontId="24" fillId="0" borderId="1" xfId="3" applyFont="1" applyFill="1" applyBorder="1" applyAlignment="1" applyProtection="1">
      <alignment horizontal="left" vertical="center" wrapText="1" indent="1"/>
    </xf>
    <xf numFmtId="164" fontId="2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" xfId="3" applyFont="1" applyFill="1" applyBorder="1" applyAlignment="1" applyProtection="1">
      <alignment horizontal="left" vertical="center" wrapText="1" indent="1"/>
    </xf>
    <xf numFmtId="164" fontId="25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39" xfId="3" applyFont="1" applyFill="1" applyBorder="1" applyAlignment="1" applyProtection="1">
      <alignment horizontal="left" vertical="center" wrapText="1" indent="1"/>
    </xf>
    <xf numFmtId="0" fontId="17" fillId="0" borderId="32" xfId="0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right" vertical="center" wrapText="1" indent="1"/>
    </xf>
    <xf numFmtId="0" fontId="27" fillId="0" borderId="56" xfId="0" applyFont="1" applyFill="1" applyBorder="1" applyAlignment="1" applyProtection="1">
      <alignment horizontal="right" vertical="center" wrapText="1"/>
    </xf>
    <xf numFmtId="0" fontId="7" fillId="0" borderId="35" xfId="0" applyFont="1" applyFill="1" applyBorder="1" applyAlignment="1" applyProtection="1">
      <alignment vertical="center" wrapText="1"/>
    </xf>
    <xf numFmtId="0" fontId="7" fillId="0" borderId="50" xfId="0" applyFont="1" applyFill="1" applyBorder="1" applyAlignment="1" applyProtection="1">
      <alignment horizontal="left" vertical="center" wrapText="1"/>
    </xf>
    <xf numFmtId="0" fontId="24" fillId="0" borderId="23" xfId="3" applyFont="1" applyFill="1" applyBorder="1" applyAlignment="1" applyProtection="1">
      <alignment horizontal="left" vertical="center" wrapText="1" indent="1"/>
    </xf>
    <xf numFmtId="0" fontId="23" fillId="0" borderId="14" xfId="0" applyFont="1" applyBorder="1" applyAlignment="1" applyProtection="1">
      <alignment vertical="center" wrapText="1"/>
    </xf>
    <xf numFmtId="0" fontId="22" fillId="0" borderId="2" xfId="0" quotePrefix="1" applyFont="1" applyBorder="1" applyAlignment="1" applyProtection="1">
      <alignment horizontal="left" wrapText="1" indent="1"/>
    </xf>
    <xf numFmtId="164" fontId="29" fillId="0" borderId="34" xfId="3" applyNumberFormat="1" applyFont="1" applyFill="1" applyBorder="1" applyAlignment="1" applyProtection="1">
      <alignment horizontal="left" vertical="center"/>
    </xf>
    <xf numFmtId="164" fontId="29" fillId="0" borderId="34" xfId="3" applyNumberFormat="1" applyFont="1" applyFill="1" applyBorder="1" applyAlignment="1" applyProtection="1">
      <alignment horizontal="left"/>
    </xf>
    <xf numFmtId="164" fontId="18" fillId="0" borderId="53" xfId="3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3" xfId="3" applyNumberFormat="1" applyFont="1" applyFill="1" applyBorder="1" applyAlignment="1" applyProtection="1">
      <alignment horizontal="right" vertical="center" wrapText="1" indent="1"/>
    </xf>
    <xf numFmtId="164" fontId="18" fillId="0" borderId="52" xfId="3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3" xfId="3" applyFont="1" applyFill="1" applyBorder="1" applyAlignment="1" applyProtection="1">
      <alignment horizontal="center" vertical="center" wrapText="1"/>
    </xf>
    <xf numFmtId="0" fontId="21" fillId="0" borderId="61" xfId="0" applyFont="1" applyBorder="1" applyAlignment="1" applyProtection="1">
      <alignment horizontal="left" vertical="center" wrapText="1" indent="1"/>
    </xf>
    <xf numFmtId="0" fontId="7" fillId="0" borderId="0" xfId="3" applyFont="1" applyFill="1" applyBorder="1" applyAlignment="1" applyProtection="1">
      <alignment horizontal="center" vertical="center" wrapText="1"/>
    </xf>
    <xf numFmtId="0" fontId="17" fillId="0" borderId="0" xfId="3" applyFont="1" applyFill="1" applyBorder="1" applyAlignment="1" applyProtection="1">
      <alignment horizontal="center" vertical="center" wrapText="1"/>
    </xf>
    <xf numFmtId="164" fontId="18" fillId="0" borderId="0" xfId="3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0" xfId="3" applyNumberFormat="1" applyFont="1" applyFill="1" applyBorder="1" applyAlignment="1" applyProtection="1">
      <alignment horizontal="right" vertical="center" wrapText="1" indent="1"/>
    </xf>
    <xf numFmtId="164" fontId="18" fillId="0" borderId="0" xfId="3" applyNumberFormat="1" applyFont="1" applyFill="1" applyBorder="1" applyAlignment="1" applyProtection="1">
      <alignment horizontal="right" vertical="center" wrapText="1" indent="1"/>
    </xf>
    <xf numFmtId="164" fontId="25" fillId="0" borderId="0" xfId="3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0" xfId="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3" xfId="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4" xfId="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3" xfId="0" quotePrefix="1" applyNumberFormat="1" applyFont="1" applyBorder="1" applyAlignment="1" applyProtection="1">
      <alignment horizontal="right" vertical="center" wrapText="1" indent="1"/>
    </xf>
    <xf numFmtId="164" fontId="23" fillId="0" borderId="0" xfId="0" applyNumberFormat="1" applyFont="1" applyBorder="1" applyAlignment="1" applyProtection="1">
      <alignment horizontal="right" vertical="center" wrapText="1" indent="1"/>
    </xf>
    <xf numFmtId="164" fontId="24" fillId="0" borderId="41" xfId="3" applyNumberFormat="1" applyFont="1" applyFill="1" applyBorder="1" applyAlignment="1" applyProtection="1">
      <alignment horizontal="right" vertical="center" wrapText="1" indent="1"/>
    </xf>
    <xf numFmtId="164" fontId="23" fillId="0" borderId="41" xfId="0" applyNumberFormat="1" applyFont="1" applyBorder="1" applyAlignment="1" applyProtection="1">
      <alignment horizontal="right" vertical="center" wrapText="1" indent="1"/>
    </xf>
    <xf numFmtId="0" fontId="7" fillId="0" borderId="46" xfId="3" applyFont="1" applyFill="1" applyBorder="1" applyAlignment="1" applyProtection="1">
      <alignment horizontal="center" vertical="center" wrapText="1"/>
    </xf>
    <xf numFmtId="0" fontId="17" fillId="0" borderId="46" xfId="3" applyFont="1" applyFill="1" applyBorder="1" applyAlignment="1" applyProtection="1">
      <alignment horizontal="center" vertical="center" wrapText="1"/>
    </xf>
    <xf numFmtId="164" fontId="17" fillId="0" borderId="19" xfId="3" applyNumberFormat="1" applyFont="1" applyFill="1" applyBorder="1" applyAlignment="1" applyProtection="1">
      <alignment horizontal="right" vertical="center" wrapText="1" indent="1"/>
    </xf>
    <xf numFmtId="164" fontId="3" fillId="0" borderId="5" xfId="0" applyNumberFormat="1" applyFont="1" applyFill="1" applyBorder="1" applyAlignment="1" applyProtection="1">
      <alignment vertical="center" wrapText="1"/>
      <protection locked="0"/>
    </xf>
    <xf numFmtId="164" fontId="3" fillId="0" borderId="3" xfId="0" applyNumberFormat="1" applyFont="1" applyFill="1" applyBorder="1" applyAlignment="1" applyProtection="1">
      <alignment vertical="center" wrapText="1"/>
      <protection locked="0"/>
    </xf>
    <xf numFmtId="164" fontId="3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4" xfId="0" applyNumberFormat="1" applyFont="1" applyFill="1" applyBorder="1" applyAlignment="1" applyProtection="1">
      <alignment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30" xfId="0" applyNumberFormat="1" applyFont="1" applyFill="1" applyBorder="1" applyAlignment="1" applyProtection="1">
      <alignment vertical="center" wrapText="1"/>
      <protection locked="0"/>
    </xf>
    <xf numFmtId="49" fontId="3" fillId="0" borderId="30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19" fillId="0" borderId="41" xfId="0" applyNumberFormat="1" applyFont="1" applyFill="1" applyBorder="1" applyAlignment="1" applyProtection="1">
      <alignment vertical="center" wrapText="1"/>
      <protection locked="0"/>
    </xf>
    <xf numFmtId="164" fontId="19" fillId="0" borderId="14" xfId="0" applyNumberFormat="1" applyFont="1" applyFill="1" applyBorder="1" applyAlignment="1" applyProtection="1">
      <alignment vertical="center" wrapText="1"/>
      <protection locked="0"/>
    </xf>
    <xf numFmtId="164" fontId="10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Fill="1" applyBorder="1" applyAlignment="1">
      <alignment vertical="center" wrapText="1"/>
    </xf>
    <xf numFmtId="164" fontId="18" fillId="0" borderId="17" xfId="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1" xfId="0" quotePrefix="1" applyNumberFormat="1" applyFont="1" applyBorder="1" applyAlignment="1" applyProtection="1">
      <alignment horizontal="right" vertical="center" wrapText="1" indent="1"/>
    </xf>
    <xf numFmtId="164" fontId="17" fillId="0" borderId="33" xfId="3" applyNumberFormat="1" applyFont="1" applyFill="1" applyBorder="1" applyAlignment="1" applyProtection="1">
      <alignment vertical="center" wrapText="1"/>
    </xf>
    <xf numFmtId="0" fontId="22" fillId="0" borderId="3" xfId="0" applyFont="1" applyBorder="1" applyAlignment="1" applyProtection="1">
      <alignment horizontal="left" indent="1"/>
    </xf>
    <xf numFmtId="0" fontId="22" fillId="0" borderId="2" xfId="0" applyFont="1" applyBorder="1" applyAlignment="1" applyProtection="1">
      <alignment horizontal="left" indent="1"/>
    </xf>
    <xf numFmtId="164" fontId="24" fillId="0" borderId="61" xfId="3" applyNumberFormat="1" applyFont="1" applyFill="1" applyBorder="1" applyAlignment="1" applyProtection="1">
      <alignment horizontal="right" vertical="center" wrapText="1" indent="1"/>
    </xf>
    <xf numFmtId="164" fontId="21" fillId="0" borderId="25" xfId="0" quotePrefix="1" applyNumberFormat="1" applyFont="1" applyBorder="1" applyAlignment="1" applyProtection="1">
      <alignment horizontal="right" vertical="center" wrapText="1" indent="1"/>
    </xf>
    <xf numFmtId="164" fontId="21" fillId="0" borderId="56" xfId="0" quotePrefix="1" applyNumberFormat="1" applyFont="1" applyBorder="1" applyAlignment="1" applyProtection="1">
      <alignment horizontal="right" vertical="center" wrapText="1" indent="1"/>
    </xf>
    <xf numFmtId="164" fontId="17" fillId="0" borderId="14" xfId="0" applyNumberFormat="1" applyFont="1" applyFill="1" applyBorder="1" applyAlignment="1" applyProtection="1">
      <alignment horizontal="center" vertical="center" wrapText="1"/>
    </xf>
    <xf numFmtId="164" fontId="26" fillId="0" borderId="41" xfId="0" applyNumberFormat="1" applyFont="1" applyFill="1" applyBorder="1" applyAlignment="1" applyProtection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1"/>
    </xf>
    <xf numFmtId="164" fontId="26" fillId="0" borderId="46" xfId="0" applyNumberFormat="1" applyFont="1" applyFill="1" applyBorder="1" applyAlignment="1" applyProtection="1">
      <alignment horizontal="right" vertical="center" wrapText="1" indent="1"/>
    </xf>
    <xf numFmtId="164" fontId="24" fillId="0" borderId="41" xfId="0" applyNumberFormat="1" applyFont="1" applyFill="1" applyBorder="1" applyAlignment="1" applyProtection="1">
      <alignment horizontal="right" vertical="center" wrapText="1" indent="1"/>
    </xf>
    <xf numFmtId="164" fontId="24" fillId="0" borderId="33" xfId="0" applyNumberFormat="1" applyFont="1" applyFill="1" applyBorder="1" applyAlignment="1" applyProtection="1">
      <alignment horizontal="right" vertical="center" wrapText="1" indent="1"/>
    </xf>
    <xf numFmtId="164" fontId="27" fillId="0" borderId="28" xfId="0" applyNumberFormat="1" applyFont="1" applyFill="1" applyBorder="1" applyAlignment="1" applyProtection="1">
      <alignment horizontal="left" vertical="center" wrapText="1" indent="1"/>
    </xf>
    <xf numFmtId="164" fontId="27" fillId="0" borderId="57" xfId="0" applyNumberFormat="1" applyFont="1" applyFill="1" applyBorder="1" applyAlignment="1" applyProtection="1">
      <alignment horizontal="left" vertical="center" wrapText="1" indent="1"/>
    </xf>
    <xf numFmtId="164" fontId="27" fillId="0" borderId="56" xfId="0" applyNumberFormat="1" applyFont="1" applyFill="1" applyBorder="1" applyAlignment="1" applyProtection="1">
      <alignment horizontal="left" vertical="center" wrapText="1" indent="1"/>
    </xf>
    <xf numFmtId="0" fontId="24" fillId="0" borderId="61" xfId="3" applyFont="1" applyFill="1" applyBorder="1" applyAlignment="1" applyProtection="1">
      <alignment horizontal="left" vertical="center" wrapText="1" indent="1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14" xfId="0" quotePrefix="1" applyNumberFormat="1" applyFont="1" applyFill="1" applyBorder="1" applyAlignment="1" applyProtection="1">
      <alignment horizontal="right" vertical="center" wrapText="1" indent="1"/>
    </xf>
    <xf numFmtId="0" fontId="5" fillId="0" borderId="34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right"/>
    </xf>
    <xf numFmtId="164" fontId="18" fillId="0" borderId="62" xfId="3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6" xfId="3" applyFont="1" applyFill="1" applyBorder="1" applyAlignment="1" applyProtection="1">
      <alignment horizontal="left" vertical="center" wrapText="1" indent="1"/>
    </xf>
    <xf numFmtId="0" fontId="18" fillId="0" borderId="18" xfId="3" applyFont="1" applyFill="1" applyBorder="1" applyAlignment="1" applyProtection="1">
      <alignment horizontal="left" vertical="center" wrapText="1" indent="1"/>
    </xf>
    <xf numFmtId="0" fontId="18" fillId="0" borderId="18" xfId="3" applyFont="1" applyFill="1" applyBorder="1" applyAlignment="1" applyProtection="1">
      <alignment horizontal="left" indent="6"/>
    </xf>
    <xf numFmtId="0" fontId="18" fillId="0" borderId="18" xfId="3" applyFont="1" applyFill="1" applyBorder="1" applyAlignment="1" applyProtection="1">
      <alignment horizontal="left" vertical="center" wrapText="1" indent="6"/>
    </xf>
    <xf numFmtId="0" fontId="18" fillId="0" borderId="31" xfId="3" applyFont="1" applyFill="1" applyBorder="1" applyAlignment="1" applyProtection="1">
      <alignment horizontal="left" vertical="center" wrapText="1" indent="6"/>
    </xf>
    <xf numFmtId="0" fontId="18" fillId="0" borderId="29" xfId="3" applyFont="1" applyFill="1" applyBorder="1" applyAlignment="1" applyProtection="1">
      <alignment horizontal="center" vertical="center" wrapText="1"/>
    </xf>
    <xf numFmtId="0" fontId="18" fillId="0" borderId="17" xfId="3" applyFont="1" applyFill="1" applyBorder="1" applyAlignment="1" applyProtection="1">
      <alignment horizontal="left" vertical="center" wrapText="1" indent="1"/>
    </xf>
    <xf numFmtId="0" fontId="22" fillId="0" borderId="18" xfId="0" applyFont="1" applyBorder="1" applyAlignment="1" applyProtection="1">
      <alignment horizontal="left" vertical="center" wrapText="1" indent="1"/>
    </xf>
    <xf numFmtId="0" fontId="22" fillId="0" borderId="16" xfId="0" applyFont="1" applyBorder="1" applyAlignment="1" applyProtection="1">
      <alignment horizontal="left" vertical="center" wrapText="1" indent="1"/>
    </xf>
    <xf numFmtId="0" fontId="18" fillId="0" borderId="29" xfId="3" applyFont="1" applyFill="1" applyBorder="1" applyAlignment="1" applyProtection="1">
      <alignment horizontal="left" vertical="center" wrapText="1" indent="6"/>
    </xf>
    <xf numFmtId="0" fontId="18" fillId="0" borderId="16" xfId="3" applyFont="1" applyFill="1" applyBorder="1" applyAlignment="1" applyProtection="1">
      <alignment horizontal="left" vertical="center" wrapText="1" indent="6"/>
    </xf>
    <xf numFmtId="0" fontId="24" fillId="0" borderId="21" xfId="3" applyFont="1" applyFill="1" applyBorder="1" applyAlignment="1" applyProtection="1">
      <alignment horizontal="left" vertical="center" wrapText="1" indent="1"/>
    </xf>
    <xf numFmtId="0" fontId="18" fillId="0" borderId="29" xfId="3" applyFont="1" applyFill="1" applyBorder="1" applyAlignment="1" applyProtection="1">
      <alignment horizontal="left" vertical="center" wrapText="1" indent="1"/>
    </xf>
    <xf numFmtId="0" fontId="18" fillId="0" borderId="20" xfId="3" applyFont="1" applyFill="1" applyBorder="1" applyAlignment="1" applyProtection="1">
      <alignment horizontal="left" vertical="center" wrapText="1" indent="1"/>
    </xf>
    <xf numFmtId="0" fontId="18" fillId="0" borderId="24" xfId="3" applyFont="1" applyFill="1" applyBorder="1" applyAlignment="1" applyProtection="1">
      <alignment horizontal="left" vertical="center" wrapText="1" indent="1"/>
    </xf>
    <xf numFmtId="0" fontId="24" fillId="0" borderId="21" xfId="3" applyFont="1" applyFill="1" applyBorder="1" applyAlignment="1" applyProtection="1">
      <alignment horizontal="center" vertical="center" wrapText="1"/>
    </xf>
    <xf numFmtId="0" fontId="24" fillId="0" borderId="24" xfId="3" applyFont="1" applyFill="1" applyBorder="1" applyAlignment="1" applyProtection="1">
      <alignment horizontal="center" vertical="center" wrapText="1"/>
    </xf>
    <xf numFmtId="164" fontId="17" fillId="0" borderId="64" xfId="3" applyNumberFormat="1" applyFont="1" applyFill="1" applyBorder="1" applyAlignment="1" applyProtection="1">
      <alignment horizontal="right" vertical="center" wrapText="1" indent="1"/>
    </xf>
    <xf numFmtId="0" fontId="32" fillId="0" borderId="59" xfId="0" applyFont="1" applyFill="1" applyBorder="1" applyAlignment="1" applyProtection="1">
      <alignment horizontal="left" vertical="center" wrapText="1"/>
    </xf>
    <xf numFmtId="0" fontId="32" fillId="0" borderId="34" xfId="0" applyFont="1" applyFill="1" applyBorder="1" applyAlignment="1" applyProtection="1">
      <alignment vertical="center" wrapText="1"/>
    </xf>
    <xf numFmtId="0" fontId="32" fillId="0" borderId="34" xfId="0" applyFont="1" applyFill="1" applyBorder="1" applyAlignment="1" applyProtection="1">
      <alignment horizontal="right" vertical="center" wrapText="1" indent="1"/>
    </xf>
    <xf numFmtId="0" fontId="0" fillId="0" borderId="47" xfId="0" applyFill="1" applyBorder="1" applyAlignment="1">
      <alignment vertical="center" wrapText="1"/>
    </xf>
    <xf numFmtId="3" fontId="23" fillId="0" borderId="61" xfId="0" applyNumberFormat="1" applyFont="1" applyBorder="1" applyAlignment="1" applyProtection="1">
      <alignment horizontal="center" vertical="center" wrapText="1"/>
    </xf>
    <xf numFmtId="164" fontId="0" fillId="0" borderId="4" xfId="0" applyNumberFormat="1" applyFill="1" applyBorder="1" applyAlignment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164" fontId="6" fillId="0" borderId="0" xfId="3" applyNumberFormat="1" applyFont="1" applyFill="1" applyBorder="1" applyAlignment="1" applyProtection="1">
      <alignment horizontal="center" vertical="center"/>
    </xf>
    <xf numFmtId="3" fontId="21" fillId="0" borderId="56" xfId="0" applyNumberFormat="1" applyFont="1" applyBorder="1" applyAlignment="1" applyProtection="1">
      <alignment horizontal="left" vertical="center" wrapText="1" indent="1"/>
    </xf>
    <xf numFmtId="164" fontId="17" fillId="0" borderId="14" xfId="3" applyNumberFormat="1" applyFont="1" applyFill="1" applyBorder="1" applyAlignment="1" applyProtection="1">
      <alignment vertical="center" wrapText="1"/>
    </xf>
    <xf numFmtId="164" fontId="17" fillId="0" borderId="21" xfId="3" applyNumberFormat="1" applyFont="1" applyFill="1" applyBorder="1" applyAlignment="1" applyProtection="1">
      <alignment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3" fontId="4" fillId="0" borderId="21" xfId="0" quotePrefix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7" xfId="0" applyNumberFormat="1" applyFont="1" applyFill="1" applyBorder="1" applyAlignment="1">
      <alignment horizontal="left" vertical="center" wrapText="1"/>
    </xf>
    <xf numFmtId="164" fontId="0" fillId="0" borderId="1" xfId="0" applyNumberForma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11" xfId="0" applyNumberFormat="1" applyFont="1" applyFill="1" applyBorder="1" applyAlignment="1">
      <alignment horizontal="left" vertical="center" wrapText="1"/>
    </xf>
    <xf numFmtId="164" fontId="0" fillId="0" borderId="63" xfId="0" applyNumberFormat="1" applyFill="1" applyBorder="1" applyAlignment="1">
      <alignment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vertical="center" wrapText="1"/>
    </xf>
    <xf numFmtId="164" fontId="13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14" xfId="0" applyNumberFormat="1" applyFont="1" applyFill="1" applyBorder="1" applyAlignment="1" applyProtection="1">
      <alignment vertical="center" wrapText="1"/>
      <protection locked="0"/>
    </xf>
    <xf numFmtId="49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1" xfId="0" applyNumberFormat="1" applyFont="1" applyFill="1" applyBorder="1" applyAlignment="1" applyProtection="1">
      <alignment vertical="center" wrapText="1"/>
    </xf>
    <xf numFmtId="164" fontId="27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49" fontId="1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2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13" xfId="0" applyNumberFormat="1" applyFont="1" applyFill="1" applyBorder="1" applyAlignment="1" applyProtection="1">
      <alignment horizontal="left" vertical="center" wrapText="1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0" fontId="17" fillId="0" borderId="21" xfId="3" applyFont="1" applyFill="1" applyBorder="1" applyAlignment="1" applyProtection="1">
      <alignment vertical="center" wrapText="1"/>
    </xf>
    <xf numFmtId="3" fontId="17" fillId="0" borderId="33" xfId="3" applyNumberFormat="1" applyFont="1" applyFill="1" applyBorder="1" applyAlignment="1" applyProtection="1">
      <alignment vertical="center" wrapText="1"/>
    </xf>
    <xf numFmtId="3" fontId="17" fillId="0" borderId="21" xfId="3" quotePrefix="1" applyNumberFormat="1" applyFont="1" applyFill="1" applyBorder="1" applyAlignment="1" applyProtection="1">
      <alignment horizontal="right" vertical="center" wrapText="1"/>
    </xf>
    <xf numFmtId="3" fontId="17" fillId="0" borderId="33" xfId="3" quotePrefix="1" applyNumberFormat="1" applyFont="1" applyFill="1" applyBorder="1" applyAlignment="1" applyProtection="1">
      <alignment horizontal="right" vertical="center" wrapText="1"/>
    </xf>
    <xf numFmtId="164" fontId="17" fillId="0" borderId="33" xfId="3" quotePrefix="1" applyNumberFormat="1" applyFont="1" applyFill="1" applyBorder="1" applyAlignment="1" applyProtection="1">
      <alignment vertical="center" wrapText="1"/>
    </xf>
    <xf numFmtId="164" fontId="17" fillId="0" borderId="33" xfId="3" quotePrefix="1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horizontal="left" vertical="center" wrapText="1"/>
    </xf>
    <xf numFmtId="164" fontId="29" fillId="0" borderId="34" xfId="3" applyNumberFormat="1" applyFont="1" applyFill="1" applyBorder="1" applyAlignment="1" applyProtection="1">
      <alignment horizontal="left" vertical="center"/>
    </xf>
    <xf numFmtId="164" fontId="6" fillId="0" borderId="0" xfId="3" applyNumberFormat="1" applyFont="1" applyFill="1" applyBorder="1" applyAlignment="1" applyProtection="1">
      <alignment horizontal="center" vertical="center"/>
    </xf>
    <xf numFmtId="164" fontId="29" fillId="0" borderId="34" xfId="3" applyNumberFormat="1" applyFont="1" applyFill="1" applyBorder="1" applyAlignment="1" applyProtection="1">
      <alignment horizontal="left"/>
    </xf>
    <xf numFmtId="0" fontId="27" fillId="0" borderId="0" xfId="3" applyFont="1" applyFill="1" applyAlignment="1" applyProtection="1">
      <alignment horizontal="center"/>
    </xf>
    <xf numFmtId="0" fontId="19" fillId="0" borderId="0" xfId="3" applyFont="1" applyFill="1" applyAlignment="1" applyProtection="1">
      <alignment horizontal="center"/>
    </xf>
    <xf numFmtId="0" fontId="27" fillId="0" borderId="0" xfId="0" applyFont="1" applyAlignment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164" fontId="26" fillId="0" borderId="57" xfId="0" applyNumberFormat="1" applyFont="1" applyFill="1" applyBorder="1" applyAlignment="1" applyProtection="1">
      <alignment horizontal="center" vertical="center" wrapText="1"/>
    </xf>
    <xf numFmtId="164" fontId="26" fillId="0" borderId="56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33" fillId="0" borderId="48" xfId="0" applyNumberFormat="1" applyFont="1" applyFill="1" applyBorder="1" applyAlignment="1" applyProtection="1">
      <alignment horizontal="center" vertical="center" wrapText="1"/>
    </xf>
    <xf numFmtId="164" fontId="26" fillId="0" borderId="55" xfId="0" applyNumberFormat="1" applyFont="1" applyFill="1" applyBorder="1" applyAlignment="1" applyProtection="1">
      <alignment horizontal="center" vertical="center" wrapText="1"/>
    </xf>
    <xf numFmtId="164" fontId="26" fillId="0" borderId="58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164" fontId="34" fillId="0" borderId="0" xfId="0" applyNumberFormat="1" applyFont="1" applyFill="1" applyAlignment="1">
      <alignment horizontal="center" vertical="center" wrapText="1"/>
    </xf>
  </cellXfs>
  <cellStyles count="4">
    <cellStyle name="Hiperhivatkozás" xfId="1"/>
    <cellStyle name="Már látott hiperhivatkozás" xfId="2"/>
    <cellStyle name="Normál" xfId="0" builtinId="0"/>
    <cellStyle name="Normál_KVRENMUNKA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J165"/>
  <sheetViews>
    <sheetView view="pageLayout" zoomScaleNormal="120" zoomScaleSheetLayoutView="100" workbookViewId="0">
      <selection activeCell="G93" sqref="G93"/>
    </sheetView>
  </sheetViews>
  <sheetFormatPr defaultRowHeight="15.75" x14ac:dyDescent="0.25"/>
  <cols>
    <col min="1" max="1" width="5.33203125" style="176" customWidth="1"/>
    <col min="2" max="2" width="58" style="176" customWidth="1"/>
    <col min="3" max="3" width="12" style="176" customWidth="1"/>
    <col min="4" max="4" width="11.33203125" style="176" customWidth="1"/>
    <col min="5" max="5" width="10.1640625" style="176" customWidth="1"/>
    <col min="6" max="6" width="9.1640625" style="195" customWidth="1"/>
    <col min="7" max="16384" width="9.33203125" style="195"/>
  </cols>
  <sheetData>
    <row r="1" spans="1:7" ht="15.95" customHeight="1" x14ac:dyDescent="0.25">
      <c r="A1" s="448" t="s">
        <v>10</v>
      </c>
      <c r="B1" s="448"/>
      <c r="C1" s="448"/>
      <c r="D1" s="448"/>
      <c r="E1" s="448"/>
    </row>
    <row r="2" spans="1:7" ht="15.95" customHeight="1" thickBot="1" x14ac:dyDescent="0.3">
      <c r="A2" s="447" t="s">
        <v>97</v>
      </c>
      <c r="B2" s="447"/>
      <c r="C2" s="324"/>
      <c r="D2" s="324"/>
      <c r="E2" s="381" t="s">
        <v>140</v>
      </c>
    </row>
    <row r="3" spans="1:7" ht="38.1" customHeight="1" thickBot="1" x14ac:dyDescent="0.3">
      <c r="A3" s="21" t="s">
        <v>62</v>
      </c>
      <c r="B3" s="22" t="s">
        <v>11</v>
      </c>
      <c r="C3" s="29" t="s">
        <v>161</v>
      </c>
      <c r="D3" s="29" t="s">
        <v>482</v>
      </c>
      <c r="E3" s="29" t="s">
        <v>504</v>
      </c>
      <c r="F3" s="331"/>
      <c r="G3" s="331"/>
    </row>
    <row r="4" spans="1:7" s="196" customFormat="1" ht="12" customHeight="1" thickBot="1" x14ac:dyDescent="0.25">
      <c r="A4" s="190">
        <v>1</v>
      </c>
      <c r="B4" s="191">
        <v>2</v>
      </c>
      <c r="C4" s="192">
        <v>3</v>
      </c>
      <c r="D4" s="192">
        <v>5</v>
      </c>
      <c r="E4" s="192">
        <v>5</v>
      </c>
      <c r="F4" s="332"/>
      <c r="G4" s="332"/>
    </row>
    <row r="5" spans="1:7" s="197" customFormat="1" ht="12" customHeight="1" thickBot="1" x14ac:dyDescent="0.25">
      <c r="A5" s="18" t="s">
        <v>12</v>
      </c>
      <c r="B5" s="19" t="s">
        <v>162</v>
      </c>
      <c r="C5" s="101">
        <f>+C6+C7+C8+C9+C10+C11</f>
        <v>319414</v>
      </c>
      <c r="D5" s="101">
        <f>+D6+D7+D8+D9+D10+D11</f>
        <v>326349</v>
      </c>
      <c r="E5" s="101">
        <f>+E6+E7+E8+E9+E10+E11</f>
        <v>328962</v>
      </c>
      <c r="F5" s="292"/>
      <c r="G5" s="292"/>
    </row>
    <row r="6" spans="1:7" s="197" customFormat="1" ht="12" customHeight="1" x14ac:dyDescent="0.2">
      <c r="A6" s="13" t="s">
        <v>74</v>
      </c>
      <c r="B6" s="198" t="s">
        <v>163</v>
      </c>
      <c r="C6" s="104">
        <v>130696</v>
      </c>
      <c r="D6" s="104">
        <v>135462</v>
      </c>
      <c r="E6" s="104">
        <v>135462</v>
      </c>
      <c r="F6" s="333"/>
      <c r="G6" s="333"/>
    </row>
    <row r="7" spans="1:7" s="197" customFormat="1" ht="12" customHeight="1" x14ac:dyDescent="0.2">
      <c r="A7" s="12" t="s">
        <v>75</v>
      </c>
      <c r="B7" s="199" t="s">
        <v>164</v>
      </c>
      <c r="C7" s="103">
        <v>89894</v>
      </c>
      <c r="D7" s="103">
        <v>89485</v>
      </c>
      <c r="E7" s="103">
        <v>89485</v>
      </c>
      <c r="F7" s="333"/>
      <c r="G7" s="333"/>
    </row>
    <row r="8" spans="1:7" s="197" customFormat="1" ht="12" customHeight="1" x14ac:dyDescent="0.2">
      <c r="A8" s="12" t="s">
        <v>76</v>
      </c>
      <c r="B8" s="199" t="s">
        <v>165</v>
      </c>
      <c r="C8" s="103">
        <v>92546</v>
      </c>
      <c r="D8" s="103">
        <v>91537</v>
      </c>
      <c r="E8" s="103">
        <v>92540</v>
      </c>
      <c r="F8" s="333"/>
      <c r="G8" s="333"/>
    </row>
    <row r="9" spans="1:7" s="197" customFormat="1" ht="12" customHeight="1" x14ac:dyDescent="0.2">
      <c r="A9" s="12" t="s">
        <v>77</v>
      </c>
      <c r="B9" s="199" t="s">
        <v>166</v>
      </c>
      <c r="C9" s="103">
        <v>6278</v>
      </c>
      <c r="D9" s="103">
        <v>6278</v>
      </c>
      <c r="E9" s="103">
        <v>6278</v>
      </c>
      <c r="F9" s="333"/>
      <c r="G9" s="333"/>
    </row>
    <row r="10" spans="1:7" s="197" customFormat="1" ht="12" customHeight="1" x14ac:dyDescent="0.2">
      <c r="A10" s="12" t="s">
        <v>94</v>
      </c>
      <c r="B10" s="199" t="s">
        <v>485</v>
      </c>
      <c r="C10" s="103"/>
      <c r="D10" s="103">
        <v>3587</v>
      </c>
      <c r="E10" s="103">
        <v>5197</v>
      </c>
      <c r="F10" s="333"/>
      <c r="G10" s="333"/>
    </row>
    <row r="11" spans="1:7" s="197" customFormat="1" ht="12" customHeight="1" thickBot="1" x14ac:dyDescent="0.25">
      <c r="A11" s="14" t="s">
        <v>78</v>
      </c>
      <c r="B11" s="200" t="s">
        <v>168</v>
      </c>
      <c r="C11" s="103"/>
      <c r="D11" s="103"/>
      <c r="E11" s="103"/>
      <c r="F11" s="333"/>
      <c r="G11" s="333"/>
    </row>
    <row r="12" spans="1:7" s="197" customFormat="1" ht="12" customHeight="1" thickBot="1" x14ac:dyDescent="0.25">
      <c r="A12" s="18" t="s">
        <v>13</v>
      </c>
      <c r="B12" s="96" t="s">
        <v>169</v>
      </c>
      <c r="C12" s="101">
        <f>+C13+C14+C15+C16+C17</f>
        <v>8592</v>
      </c>
      <c r="D12" s="101">
        <f>+D13+D14+D15+D16+D17+D18+D19</f>
        <v>35165</v>
      </c>
      <c r="E12" s="101">
        <f>+E13+E14+E15+E16+E17+E18+E19+E20</f>
        <v>46628</v>
      </c>
      <c r="F12" s="292"/>
      <c r="G12" s="292"/>
    </row>
    <row r="13" spans="1:7" s="197" customFormat="1" ht="12" customHeight="1" x14ac:dyDescent="0.2">
      <c r="A13" s="13" t="s">
        <v>80</v>
      </c>
      <c r="B13" s="199" t="s">
        <v>417</v>
      </c>
      <c r="C13" s="104"/>
      <c r="D13" s="104">
        <v>4570</v>
      </c>
      <c r="E13" s="104">
        <v>6241</v>
      </c>
      <c r="F13" s="333"/>
      <c r="G13" s="333"/>
    </row>
    <row r="14" spans="1:7" s="197" customFormat="1" ht="12" customHeight="1" x14ac:dyDescent="0.2">
      <c r="A14" s="12" t="s">
        <v>81</v>
      </c>
      <c r="B14" s="199" t="s">
        <v>409</v>
      </c>
      <c r="C14" s="103"/>
      <c r="D14" s="103">
        <v>2594</v>
      </c>
      <c r="E14" s="103">
        <v>4493</v>
      </c>
      <c r="F14" s="333"/>
      <c r="G14" s="333"/>
    </row>
    <row r="15" spans="1:7" s="197" customFormat="1" ht="12" customHeight="1" x14ac:dyDescent="0.2">
      <c r="A15" s="12" t="s">
        <v>82</v>
      </c>
      <c r="B15" s="199" t="s">
        <v>418</v>
      </c>
      <c r="C15" s="103"/>
      <c r="D15" s="103">
        <v>100</v>
      </c>
      <c r="E15" s="103">
        <v>100</v>
      </c>
      <c r="F15" s="333"/>
      <c r="G15" s="333"/>
    </row>
    <row r="16" spans="1:7" s="197" customFormat="1" ht="12" customHeight="1" x14ac:dyDescent="0.2">
      <c r="A16" s="12" t="s">
        <v>83</v>
      </c>
      <c r="B16" s="199" t="s">
        <v>419</v>
      </c>
      <c r="C16" s="103"/>
      <c r="D16" s="103">
        <v>15094</v>
      </c>
      <c r="E16" s="103">
        <v>21070</v>
      </c>
      <c r="F16" s="333"/>
      <c r="G16" s="333"/>
    </row>
    <row r="17" spans="1:7" s="197" customFormat="1" ht="12" customHeight="1" x14ac:dyDescent="0.2">
      <c r="A17" s="12" t="s">
        <v>84</v>
      </c>
      <c r="B17" s="199" t="s">
        <v>420</v>
      </c>
      <c r="C17" s="103">
        <v>8592</v>
      </c>
      <c r="D17" s="103">
        <v>8731</v>
      </c>
      <c r="E17" s="103">
        <v>8731</v>
      </c>
      <c r="F17" s="333"/>
      <c r="G17" s="333"/>
    </row>
    <row r="18" spans="1:7" s="197" customFormat="1" ht="12" customHeight="1" x14ac:dyDescent="0.2">
      <c r="A18" s="12" t="s">
        <v>90</v>
      </c>
      <c r="B18" s="199" t="s">
        <v>421</v>
      </c>
      <c r="C18" s="103"/>
      <c r="D18" s="103">
        <v>3676</v>
      </c>
      <c r="E18" s="103">
        <v>4953</v>
      </c>
      <c r="F18" s="333"/>
      <c r="G18" s="333"/>
    </row>
    <row r="19" spans="1:7" s="197" customFormat="1" ht="12" customHeight="1" x14ac:dyDescent="0.2">
      <c r="A19" s="12" t="s">
        <v>92</v>
      </c>
      <c r="B19" s="199" t="s">
        <v>468</v>
      </c>
      <c r="C19" s="103"/>
      <c r="D19" s="103">
        <v>400</v>
      </c>
      <c r="E19" s="103">
        <v>920</v>
      </c>
      <c r="F19" s="333"/>
      <c r="G19" s="333"/>
    </row>
    <row r="20" spans="1:7" s="197" customFormat="1" ht="12" customHeight="1" thickBot="1" x14ac:dyDescent="0.25">
      <c r="A20" s="11" t="s">
        <v>123</v>
      </c>
      <c r="B20" s="199" t="s">
        <v>512</v>
      </c>
      <c r="C20" s="361"/>
      <c r="D20" s="361"/>
      <c r="E20" s="361">
        <v>120</v>
      </c>
      <c r="F20" s="333"/>
      <c r="G20" s="333"/>
    </row>
    <row r="21" spans="1:7" s="197" customFormat="1" ht="12" customHeight="1" thickBot="1" x14ac:dyDescent="0.25">
      <c r="A21" s="18" t="s">
        <v>14</v>
      </c>
      <c r="B21" s="19" t="s">
        <v>174</v>
      </c>
      <c r="C21" s="101">
        <f>+C22+C23+C24+C25+C26</f>
        <v>4274</v>
      </c>
      <c r="D21" s="101">
        <f>+D22+D23+D24+D25+D26</f>
        <v>185478</v>
      </c>
      <c r="E21" s="101">
        <f>+E22+E23+E24+E25+E26</f>
        <v>188179</v>
      </c>
      <c r="F21" s="292"/>
      <c r="G21" s="292"/>
    </row>
    <row r="22" spans="1:7" s="197" customFormat="1" ht="12" customHeight="1" x14ac:dyDescent="0.2">
      <c r="A22" s="13" t="s">
        <v>63</v>
      </c>
      <c r="B22" s="198" t="s">
        <v>3</v>
      </c>
      <c r="C22" s="104">
        <v>4274</v>
      </c>
      <c r="D22" s="104">
        <v>4274</v>
      </c>
      <c r="E22" s="104">
        <v>4274</v>
      </c>
      <c r="F22" s="333"/>
      <c r="G22" s="333"/>
    </row>
    <row r="23" spans="1:7" s="197" customFormat="1" ht="12" customHeight="1" x14ac:dyDescent="0.2">
      <c r="A23" s="12" t="s">
        <v>64</v>
      </c>
      <c r="B23" s="198" t="s">
        <v>422</v>
      </c>
      <c r="C23" s="103"/>
      <c r="D23" s="103">
        <v>181000</v>
      </c>
      <c r="E23" s="103">
        <v>181000</v>
      </c>
      <c r="F23" s="333"/>
      <c r="G23" s="333"/>
    </row>
    <row r="24" spans="1:7" s="197" customFormat="1" ht="12" customHeight="1" x14ac:dyDescent="0.2">
      <c r="A24" s="12" t="s">
        <v>65</v>
      </c>
      <c r="B24" s="198" t="s">
        <v>469</v>
      </c>
      <c r="C24" s="103"/>
      <c r="D24" s="103">
        <v>204</v>
      </c>
      <c r="E24" s="103">
        <v>204</v>
      </c>
      <c r="F24" s="333"/>
      <c r="G24" s="333"/>
    </row>
    <row r="25" spans="1:7" s="197" customFormat="1" ht="12" customHeight="1" x14ac:dyDescent="0.2">
      <c r="A25" s="12" t="s">
        <v>66</v>
      </c>
      <c r="B25" s="199" t="s">
        <v>511</v>
      </c>
      <c r="C25" s="103"/>
      <c r="D25" s="103"/>
      <c r="E25" s="103">
        <v>2701</v>
      </c>
      <c r="F25" s="333"/>
      <c r="G25" s="333"/>
    </row>
    <row r="26" spans="1:7" s="197" customFormat="1" ht="12" customHeight="1" x14ac:dyDescent="0.2">
      <c r="A26" s="12" t="s">
        <v>106</v>
      </c>
      <c r="B26" s="199" t="s">
        <v>177</v>
      </c>
      <c r="C26" s="103"/>
      <c r="D26" s="103"/>
      <c r="E26" s="103"/>
      <c r="F26" s="333"/>
      <c r="G26" s="333"/>
    </row>
    <row r="27" spans="1:7" s="197" customFormat="1" ht="12" customHeight="1" thickBot="1" x14ac:dyDescent="0.25">
      <c r="A27" s="14" t="s">
        <v>107</v>
      </c>
      <c r="B27" s="200" t="s">
        <v>178</v>
      </c>
      <c r="C27" s="105"/>
      <c r="D27" s="105"/>
      <c r="E27" s="105"/>
      <c r="F27" s="333"/>
      <c r="G27" s="333"/>
    </row>
    <row r="28" spans="1:7" s="197" customFormat="1" ht="12" customHeight="1" thickBot="1" x14ac:dyDescent="0.25">
      <c r="A28" s="18" t="s">
        <v>108</v>
      </c>
      <c r="B28" s="19" t="s">
        <v>179</v>
      </c>
      <c r="C28" s="107">
        <f>+C29+C32+C33+C35</f>
        <v>105374</v>
      </c>
      <c r="D28" s="107">
        <f>+D29+D32+D33+D35</f>
        <v>105374</v>
      </c>
      <c r="E28" s="107">
        <f>+E29+E32+E33+E35+E34</f>
        <v>113953</v>
      </c>
      <c r="F28" s="334"/>
      <c r="G28" s="334"/>
    </row>
    <row r="29" spans="1:7" s="197" customFormat="1" ht="12" customHeight="1" x14ac:dyDescent="0.2">
      <c r="A29" s="13" t="s">
        <v>180</v>
      </c>
      <c r="B29" s="198" t="s">
        <v>186</v>
      </c>
      <c r="C29" s="193">
        <f>+C30+C31</f>
        <v>87429</v>
      </c>
      <c r="D29" s="193">
        <f>+D30+D31</f>
        <v>87429</v>
      </c>
      <c r="E29" s="193">
        <f>+E30+E31</f>
        <v>95878</v>
      </c>
      <c r="F29" s="335"/>
      <c r="G29" s="335"/>
    </row>
    <row r="30" spans="1:7" s="197" customFormat="1" ht="12" customHeight="1" x14ac:dyDescent="0.2">
      <c r="A30" s="12" t="s">
        <v>181</v>
      </c>
      <c r="B30" s="323" t="s">
        <v>450</v>
      </c>
      <c r="C30" s="103">
        <v>5878</v>
      </c>
      <c r="D30" s="103">
        <v>5878</v>
      </c>
      <c r="E30" s="103">
        <v>5878</v>
      </c>
      <c r="F30" s="333"/>
      <c r="G30" s="333"/>
    </row>
    <row r="31" spans="1:7" s="197" customFormat="1" ht="12" customHeight="1" x14ac:dyDescent="0.2">
      <c r="A31" s="12" t="s">
        <v>182</v>
      </c>
      <c r="B31" s="323" t="s">
        <v>451</v>
      </c>
      <c r="C31" s="103">
        <v>81551</v>
      </c>
      <c r="D31" s="103">
        <v>81551</v>
      </c>
      <c r="E31" s="103">
        <v>90000</v>
      </c>
      <c r="F31" s="333"/>
      <c r="G31" s="333"/>
    </row>
    <row r="32" spans="1:7" s="197" customFormat="1" ht="12" customHeight="1" x14ac:dyDescent="0.2">
      <c r="A32" s="12" t="s">
        <v>183</v>
      </c>
      <c r="B32" s="199" t="s">
        <v>189</v>
      </c>
      <c r="C32" s="103">
        <v>15535</v>
      </c>
      <c r="D32" s="103">
        <v>15535</v>
      </c>
      <c r="E32" s="103">
        <v>15865</v>
      </c>
      <c r="F32" s="333"/>
      <c r="G32" s="333"/>
    </row>
    <row r="33" spans="1:7" s="197" customFormat="1" ht="12" customHeight="1" x14ac:dyDescent="0.2">
      <c r="A33" s="12" t="s">
        <v>184</v>
      </c>
      <c r="B33" s="199" t="s">
        <v>470</v>
      </c>
      <c r="C33" s="103">
        <v>254</v>
      </c>
      <c r="D33" s="103">
        <v>254</v>
      </c>
      <c r="E33" s="103">
        <v>254</v>
      </c>
      <c r="F33" s="333"/>
      <c r="G33" s="333"/>
    </row>
    <row r="34" spans="1:7" s="197" customFormat="1" ht="12" customHeight="1" x14ac:dyDescent="0.2">
      <c r="A34" s="12" t="s">
        <v>185</v>
      </c>
      <c r="B34" s="200" t="s">
        <v>499</v>
      </c>
      <c r="C34" s="105"/>
      <c r="D34" s="105"/>
      <c r="E34" s="105">
        <v>1300</v>
      </c>
      <c r="F34" s="333"/>
      <c r="G34" s="333"/>
    </row>
    <row r="35" spans="1:7" s="197" customFormat="1" ht="12" customHeight="1" thickBot="1" x14ac:dyDescent="0.25">
      <c r="A35" s="12" t="s">
        <v>498</v>
      </c>
      <c r="B35" s="200" t="s">
        <v>471</v>
      </c>
      <c r="C35" s="105">
        <v>2156</v>
      </c>
      <c r="D35" s="105">
        <v>2156</v>
      </c>
      <c r="E35" s="105">
        <v>656</v>
      </c>
      <c r="F35" s="333"/>
      <c r="G35" s="333"/>
    </row>
    <row r="36" spans="1:7" s="197" customFormat="1" ht="12" customHeight="1" thickBot="1" x14ac:dyDescent="0.25">
      <c r="A36" s="18" t="s">
        <v>16</v>
      </c>
      <c r="B36" s="19" t="s">
        <v>192</v>
      </c>
      <c r="C36" s="101">
        <f>SUM(C37:C46)</f>
        <v>99974</v>
      </c>
      <c r="D36" s="101">
        <f>SUM(D37:D46)</f>
        <v>101624</v>
      </c>
      <c r="E36" s="101">
        <f>SUM(E37:E46)</f>
        <v>106456</v>
      </c>
      <c r="F36" s="292"/>
      <c r="G36" s="292"/>
    </row>
    <row r="37" spans="1:7" s="197" customFormat="1" ht="12" customHeight="1" x14ac:dyDescent="0.2">
      <c r="A37" s="13" t="s">
        <v>67</v>
      </c>
      <c r="B37" s="198" t="s">
        <v>195</v>
      </c>
      <c r="C37" s="104"/>
      <c r="D37" s="104"/>
      <c r="E37" s="104"/>
      <c r="F37" s="333"/>
      <c r="G37" s="333"/>
    </row>
    <row r="38" spans="1:7" s="197" customFormat="1" ht="12" customHeight="1" x14ac:dyDescent="0.2">
      <c r="A38" s="12" t="s">
        <v>68</v>
      </c>
      <c r="B38" s="199" t="s">
        <v>196</v>
      </c>
      <c r="C38" s="103">
        <v>4230</v>
      </c>
      <c r="D38" s="103">
        <v>5880</v>
      </c>
      <c r="E38" s="103">
        <v>8052</v>
      </c>
      <c r="F38" s="333"/>
      <c r="G38" s="333"/>
    </row>
    <row r="39" spans="1:7" s="197" customFormat="1" ht="12" customHeight="1" x14ac:dyDescent="0.2">
      <c r="A39" s="12" t="s">
        <v>69</v>
      </c>
      <c r="B39" s="199" t="s">
        <v>197</v>
      </c>
      <c r="C39" s="103">
        <v>300</v>
      </c>
      <c r="D39" s="103">
        <v>300</v>
      </c>
      <c r="E39" s="103">
        <v>315</v>
      </c>
      <c r="F39" s="333"/>
      <c r="G39" s="333"/>
    </row>
    <row r="40" spans="1:7" s="197" customFormat="1" ht="12" customHeight="1" x14ac:dyDescent="0.2">
      <c r="A40" s="12" t="s">
        <v>110</v>
      </c>
      <c r="B40" s="199" t="s">
        <v>198</v>
      </c>
      <c r="C40" s="103">
        <v>6200</v>
      </c>
      <c r="D40" s="103">
        <v>6200</v>
      </c>
      <c r="E40" s="103">
        <v>6200</v>
      </c>
      <c r="F40" s="333"/>
      <c r="G40" s="333"/>
    </row>
    <row r="41" spans="1:7" s="197" customFormat="1" ht="12" customHeight="1" x14ac:dyDescent="0.2">
      <c r="A41" s="12" t="s">
        <v>111</v>
      </c>
      <c r="B41" s="199" t="s">
        <v>199</v>
      </c>
      <c r="C41" s="103">
        <v>87744</v>
      </c>
      <c r="D41" s="103">
        <v>87744</v>
      </c>
      <c r="E41" s="103">
        <v>84418</v>
      </c>
      <c r="F41" s="333"/>
      <c r="G41" s="333"/>
    </row>
    <row r="42" spans="1:7" s="197" customFormat="1" ht="12" customHeight="1" x14ac:dyDescent="0.2">
      <c r="A42" s="12" t="s">
        <v>112</v>
      </c>
      <c r="B42" s="199" t="s">
        <v>200</v>
      </c>
      <c r="C42" s="103"/>
      <c r="D42" s="103"/>
      <c r="E42" s="103">
        <v>4356</v>
      </c>
      <c r="F42" s="333"/>
      <c r="G42" s="333"/>
    </row>
    <row r="43" spans="1:7" s="197" customFormat="1" ht="12" customHeight="1" x14ac:dyDescent="0.2">
      <c r="A43" s="12" t="s">
        <v>113</v>
      </c>
      <c r="B43" s="199" t="s">
        <v>201</v>
      </c>
      <c r="C43" s="103"/>
      <c r="D43" s="103"/>
      <c r="E43" s="103">
        <v>0</v>
      </c>
      <c r="F43" s="333"/>
      <c r="G43" s="333"/>
    </row>
    <row r="44" spans="1:7" s="197" customFormat="1" ht="12" customHeight="1" x14ac:dyDescent="0.2">
      <c r="A44" s="12" t="s">
        <v>114</v>
      </c>
      <c r="B44" s="199" t="s">
        <v>202</v>
      </c>
      <c r="C44" s="103">
        <v>1500</v>
      </c>
      <c r="D44" s="103">
        <v>1500</v>
      </c>
      <c r="E44" s="103">
        <v>1825</v>
      </c>
      <c r="F44" s="333"/>
      <c r="G44" s="333"/>
    </row>
    <row r="45" spans="1:7" s="197" customFormat="1" ht="12" customHeight="1" x14ac:dyDescent="0.2">
      <c r="A45" s="12" t="s">
        <v>193</v>
      </c>
      <c r="B45" s="199" t="s">
        <v>203</v>
      </c>
      <c r="C45" s="106"/>
      <c r="D45" s="106"/>
      <c r="E45" s="106">
        <v>0</v>
      </c>
      <c r="F45" s="336"/>
      <c r="G45" s="336"/>
    </row>
    <row r="46" spans="1:7" s="197" customFormat="1" ht="12" customHeight="1" thickBot="1" x14ac:dyDescent="0.25">
      <c r="A46" s="14" t="s">
        <v>194</v>
      </c>
      <c r="B46" s="200" t="s">
        <v>204</v>
      </c>
      <c r="C46" s="187"/>
      <c r="D46" s="187"/>
      <c r="E46" s="187">
        <v>1290</v>
      </c>
      <c r="F46" s="336"/>
      <c r="G46" s="336"/>
    </row>
    <row r="47" spans="1:7" s="197" customFormat="1" ht="12" customHeight="1" thickBot="1" x14ac:dyDescent="0.25">
      <c r="A47" s="18" t="s">
        <v>17</v>
      </c>
      <c r="B47" s="19" t="s">
        <v>205</v>
      </c>
      <c r="C47" s="101">
        <f>SUM(C48:C52)</f>
        <v>0</v>
      </c>
      <c r="D47" s="101">
        <f>SUM(D48:D52)</f>
        <v>0</v>
      </c>
      <c r="E47" s="101">
        <f>SUM(E48:E52)</f>
        <v>8058</v>
      </c>
      <c r="F47" s="292"/>
      <c r="G47" s="292"/>
    </row>
    <row r="48" spans="1:7" s="197" customFormat="1" ht="12" customHeight="1" x14ac:dyDescent="0.2">
      <c r="A48" s="13" t="s">
        <v>70</v>
      </c>
      <c r="B48" s="198" t="s">
        <v>209</v>
      </c>
      <c r="C48" s="244"/>
      <c r="D48" s="244"/>
      <c r="E48" s="244"/>
      <c r="F48" s="336"/>
      <c r="G48" s="336"/>
    </row>
    <row r="49" spans="1:7" s="197" customFormat="1" ht="12" customHeight="1" x14ac:dyDescent="0.2">
      <c r="A49" s="12" t="s">
        <v>71</v>
      </c>
      <c r="B49" s="199" t="s">
        <v>210</v>
      </c>
      <c r="C49" s="106"/>
      <c r="D49" s="106"/>
      <c r="E49" s="106">
        <v>8058</v>
      </c>
      <c r="F49" s="336"/>
      <c r="G49" s="336"/>
    </row>
    <row r="50" spans="1:7" s="197" customFormat="1" ht="12" customHeight="1" x14ac:dyDescent="0.2">
      <c r="A50" s="12" t="s">
        <v>206</v>
      </c>
      <c r="B50" s="199" t="s">
        <v>211</v>
      </c>
      <c r="C50" s="106"/>
      <c r="D50" s="106"/>
      <c r="E50" s="106"/>
      <c r="F50" s="336"/>
      <c r="G50" s="336"/>
    </row>
    <row r="51" spans="1:7" s="197" customFormat="1" ht="12" customHeight="1" x14ac:dyDescent="0.2">
      <c r="A51" s="12" t="s">
        <v>207</v>
      </c>
      <c r="B51" s="199" t="s">
        <v>212</v>
      </c>
      <c r="C51" s="106"/>
      <c r="D51" s="106"/>
      <c r="E51" s="106"/>
      <c r="F51" s="336"/>
      <c r="G51" s="336"/>
    </row>
    <row r="52" spans="1:7" s="197" customFormat="1" ht="12" customHeight="1" x14ac:dyDescent="0.2">
      <c r="A52" s="12" t="s">
        <v>208</v>
      </c>
      <c r="B52" s="199" t="s">
        <v>213</v>
      </c>
      <c r="C52" s="106"/>
      <c r="D52" s="106"/>
      <c r="E52" s="106"/>
      <c r="F52" s="336"/>
      <c r="G52" s="336"/>
    </row>
    <row r="53" spans="1:7" s="197" customFormat="1" ht="12" customHeight="1" thickBot="1" x14ac:dyDescent="0.25">
      <c r="A53" s="11" t="s">
        <v>4</v>
      </c>
      <c r="B53" s="258" t="s">
        <v>389</v>
      </c>
      <c r="C53" s="259"/>
      <c r="D53" s="259"/>
      <c r="E53" s="259"/>
      <c r="F53" s="336"/>
      <c r="G53" s="336"/>
    </row>
    <row r="54" spans="1:7" s="197" customFormat="1" ht="12" customHeight="1" thickBot="1" x14ac:dyDescent="0.25">
      <c r="A54" s="18" t="s">
        <v>115</v>
      </c>
      <c r="B54" s="19" t="s">
        <v>214</v>
      </c>
      <c r="C54" s="101">
        <f>SUM(C55:C57)</f>
        <v>0</v>
      </c>
      <c r="D54" s="101">
        <f>SUM(D55:D57)</f>
        <v>350</v>
      </c>
      <c r="E54" s="101">
        <f>SUM(E55:E57)</f>
        <v>2350</v>
      </c>
      <c r="F54" s="292"/>
      <c r="G54" s="292"/>
    </row>
    <row r="55" spans="1:7" s="197" customFormat="1" ht="12" customHeight="1" x14ac:dyDescent="0.2">
      <c r="A55" s="13" t="s">
        <v>72</v>
      </c>
      <c r="B55" s="364" t="s">
        <v>490</v>
      </c>
      <c r="C55" s="104"/>
      <c r="D55" s="104">
        <v>350</v>
      </c>
      <c r="E55" s="104">
        <v>2350</v>
      </c>
      <c r="F55" s="333"/>
      <c r="G55" s="333"/>
    </row>
    <row r="56" spans="1:7" s="197" customFormat="1" ht="12" customHeight="1" x14ac:dyDescent="0.2">
      <c r="A56" s="12" t="s">
        <v>73</v>
      </c>
      <c r="B56" s="365" t="s">
        <v>472</v>
      </c>
      <c r="C56" s="103"/>
      <c r="D56" s="103"/>
      <c r="E56" s="103"/>
      <c r="F56" s="333"/>
      <c r="G56" s="333"/>
    </row>
    <row r="57" spans="1:7" s="197" customFormat="1" ht="12" customHeight="1" x14ac:dyDescent="0.2">
      <c r="A57" s="12" t="s">
        <v>218</v>
      </c>
      <c r="B57" s="199" t="s">
        <v>475</v>
      </c>
      <c r="C57" s="103"/>
      <c r="D57" s="103"/>
      <c r="E57" s="103"/>
      <c r="F57" s="333"/>
      <c r="G57" s="333"/>
    </row>
    <row r="58" spans="1:7" s="197" customFormat="1" ht="12" customHeight="1" thickBot="1" x14ac:dyDescent="0.25">
      <c r="A58" s="14" t="s">
        <v>219</v>
      </c>
      <c r="B58" s="200" t="s">
        <v>217</v>
      </c>
      <c r="C58" s="105"/>
      <c r="D58" s="105"/>
      <c r="E58" s="105"/>
      <c r="F58" s="333"/>
      <c r="G58" s="333"/>
    </row>
    <row r="59" spans="1:7" s="197" customFormat="1" ht="12" customHeight="1" thickBot="1" x14ac:dyDescent="0.25">
      <c r="A59" s="18" t="s">
        <v>19</v>
      </c>
      <c r="B59" s="96" t="s">
        <v>220</v>
      </c>
      <c r="C59" s="101">
        <f>SUM(C60:C62)</f>
        <v>0</v>
      </c>
      <c r="D59" s="101">
        <f>SUM(D60:D62)</f>
        <v>7743</v>
      </c>
      <c r="E59" s="101">
        <f>SUM(E60:E62)</f>
        <v>9056</v>
      </c>
      <c r="F59" s="292"/>
      <c r="G59" s="292"/>
    </row>
    <row r="60" spans="1:7" s="197" customFormat="1" ht="12" customHeight="1" x14ac:dyDescent="0.2">
      <c r="A60" s="13" t="s">
        <v>116</v>
      </c>
      <c r="B60" s="198" t="s">
        <v>491</v>
      </c>
      <c r="C60" s="106"/>
      <c r="D60" s="106">
        <v>7000</v>
      </c>
      <c r="E60" s="106">
        <v>7000</v>
      </c>
      <c r="F60" s="336"/>
      <c r="G60" s="336"/>
    </row>
    <row r="61" spans="1:7" s="197" customFormat="1" ht="12" customHeight="1" x14ac:dyDescent="0.2">
      <c r="A61" s="12" t="s">
        <v>117</v>
      </c>
      <c r="B61" s="365" t="s">
        <v>510</v>
      </c>
      <c r="C61" s="106"/>
      <c r="D61" s="106"/>
      <c r="E61" s="106">
        <v>1313</v>
      </c>
      <c r="F61" s="336"/>
      <c r="G61" s="336"/>
    </row>
    <row r="62" spans="1:7" s="197" customFormat="1" ht="12" customHeight="1" x14ac:dyDescent="0.2">
      <c r="A62" s="12" t="s">
        <v>141</v>
      </c>
      <c r="B62" s="199" t="s">
        <v>405</v>
      </c>
      <c r="C62" s="106"/>
      <c r="D62" s="106">
        <v>743</v>
      </c>
      <c r="E62" s="106">
        <v>743</v>
      </c>
      <c r="F62" s="336"/>
      <c r="G62" s="336"/>
    </row>
    <row r="63" spans="1:7" s="197" customFormat="1" ht="12" customHeight="1" thickBot="1" x14ac:dyDescent="0.25">
      <c r="A63" s="14" t="s">
        <v>221</v>
      </c>
      <c r="B63" s="200" t="s">
        <v>224</v>
      </c>
      <c r="C63" s="106"/>
      <c r="D63" s="106"/>
      <c r="E63" s="106"/>
      <c r="F63" s="336"/>
      <c r="G63" s="336"/>
    </row>
    <row r="64" spans="1:7" s="197" customFormat="1" ht="12" customHeight="1" thickBot="1" x14ac:dyDescent="0.25">
      <c r="A64" s="18" t="s">
        <v>20</v>
      </c>
      <c r="B64" s="19" t="s">
        <v>225</v>
      </c>
      <c r="C64" s="107">
        <f>+C5+C12+C21+C28+C36+C47+C54+C59</f>
        <v>537628</v>
      </c>
      <c r="D64" s="107">
        <f>+D5+D12+D21+D28+D36+D47+D54+D59</f>
        <v>762083</v>
      </c>
      <c r="E64" s="107">
        <f>+E5+E12+E21+E28+E36+E47+E54+E59</f>
        <v>803642</v>
      </c>
      <c r="F64" s="334"/>
      <c r="G64" s="334"/>
    </row>
    <row r="65" spans="1:7" s="197" customFormat="1" ht="12" customHeight="1" thickBot="1" x14ac:dyDescent="0.25">
      <c r="A65" s="201" t="s">
        <v>226</v>
      </c>
      <c r="B65" s="96" t="s">
        <v>227</v>
      </c>
      <c r="C65" s="101">
        <f>SUM(C66:C68)</f>
        <v>0</v>
      </c>
      <c r="D65" s="101">
        <f>SUM(D66:D68)</f>
        <v>0</v>
      </c>
      <c r="E65" s="101">
        <f>SUM(E66:E68)</f>
        <v>0</v>
      </c>
      <c r="F65" s="292"/>
      <c r="G65" s="292"/>
    </row>
    <row r="66" spans="1:7" s="197" customFormat="1" ht="12" customHeight="1" x14ac:dyDescent="0.2">
      <c r="A66" s="13" t="s">
        <v>260</v>
      </c>
      <c r="B66" s="198" t="s">
        <v>228</v>
      </c>
      <c r="C66" s="106"/>
      <c r="D66" s="106"/>
      <c r="E66" s="106"/>
      <c r="F66" s="336"/>
      <c r="G66" s="336"/>
    </row>
    <row r="67" spans="1:7" s="197" customFormat="1" ht="12" customHeight="1" x14ac:dyDescent="0.2">
      <c r="A67" s="12" t="s">
        <v>269</v>
      </c>
      <c r="B67" s="199" t="s">
        <v>229</v>
      </c>
      <c r="C67" s="106"/>
      <c r="D67" s="106"/>
      <c r="E67" s="106"/>
      <c r="F67" s="336"/>
      <c r="G67" s="336"/>
    </row>
    <row r="68" spans="1:7" s="197" customFormat="1" ht="12" customHeight="1" thickBot="1" x14ac:dyDescent="0.25">
      <c r="A68" s="14" t="s">
        <v>270</v>
      </c>
      <c r="B68" s="202" t="s">
        <v>230</v>
      </c>
      <c r="C68" s="106"/>
      <c r="D68" s="106"/>
      <c r="E68" s="106"/>
      <c r="F68" s="336"/>
      <c r="G68" s="336"/>
    </row>
    <row r="69" spans="1:7" s="197" customFormat="1" ht="12" customHeight="1" thickBot="1" x14ac:dyDescent="0.25">
      <c r="A69" s="201" t="s">
        <v>231</v>
      </c>
      <c r="B69" s="96" t="s">
        <v>232</v>
      </c>
      <c r="C69" s="101">
        <f>SUM(C70:C73)</f>
        <v>0</v>
      </c>
      <c r="D69" s="101">
        <f>SUM(D70:D73)</f>
        <v>0</v>
      </c>
      <c r="E69" s="101">
        <f>SUM(E70:E73)</f>
        <v>0</v>
      </c>
      <c r="F69" s="292"/>
      <c r="G69" s="292"/>
    </row>
    <row r="70" spans="1:7" s="197" customFormat="1" ht="12" customHeight="1" x14ac:dyDescent="0.2">
      <c r="A70" s="13" t="s">
        <v>95</v>
      </c>
      <c r="B70" s="198" t="s">
        <v>233</v>
      </c>
      <c r="C70" s="106"/>
      <c r="D70" s="106"/>
      <c r="E70" s="106"/>
      <c r="F70" s="336"/>
      <c r="G70" s="336"/>
    </row>
    <row r="71" spans="1:7" s="197" customFormat="1" ht="12" customHeight="1" x14ac:dyDescent="0.2">
      <c r="A71" s="12" t="s">
        <v>96</v>
      </c>
      <c r="B71" s="199" t="s">
        <v>234</v>
      </c>
      <c r="C71" s="106"/>
      <c r="D71" s="106"/>
      <c r="E71" s="106"/>
      <c r="F71" s="336"/>
      <c r="G71" s="336"/>
    </row>
    <row r="72" spans="1:7" s="197" customFormat="1" ht="12" customHeight="1" x14ac:dyDescent="0.2">
      <c r="A72" s="12" t="s">
        <v>261</v>
      </c>
      <c r="B72" s="199" t="s">
        <v>235</v>
      </c>
      <c r="C72" s="106"/>
      <c r="D72" s="106"/>
      <c r="E72" s="106"/>
      <c r="F72" s="336"/>
      <c r="G72" s="336"/>
    </row>
    <row r="73" spans="1:7" s="197" customFormat="1" ht="12" customHeight="1" thickBot="1" x14ac:dyDescent="0.25">
      <c r="A73" s="14" t="s">
        <v>262</v>
      </c>
      <c r="B73" s="200" t="s">
        <v>236</v>
      </c>
      <c r="C73" s="106"/>
      <c r="D73" s="106"/>
      <c r="E73" s="106"/>
      <c r="F73" s="336"/>
      <c r="G73" s="336"/>
    </row>
    <row r="74" spans="1:7" s="197" customFormat="1" ht="12" customHeight="1" thickBot="1" x14ac:dyDescent="0.25">
      <c r="A74" s="201" t="s">
        <v>237</v>
      </c>
      <c r="B74" s="96" t="s">
        <v>238</v>
      </c>
      <c r="C74" s="101">
        <v>115000</v>
      </c>
      <c r="D74" s="101">
        <v>132278</v>
      </c>
      <c r="E74" s="101">
        <v>133420</v>
      </c>
      <c r="F74" s="292"/>
      <c r="G74" s="292"/>
    </row>
    <row r="75" spans="1:7" s="197" customFormat="1" ht="12" customHeight="1" x14ac:dyDescent="0.2">
      <c r="A75" s="13" t="s">
        <v>263</v>
      </c>
      <c r="B75" s="198" t="s">
        <v>239</v>
      </c>
      <c r="C75" s="106">
        <v>115000</v>
      </c>
      <c r="D75" s="106">
        <v>132278</v>
      </c>
      <c r="E75" s="106">
        <v>133420</v>
      </c>
      <c r="F75" s="336"/>
      <c r="G75" s="336"/>
    </row>
    <row r="76" spans="1:7" s="197" customFormat="1" ht="12" customHeight="1" thickBot="1" x14ac:dyDescent="0.25">
      <c r="A76" s="14" t="s">
        <v>264</v>
      </c>
      <c r="B76" s="200" t="s">
        <v>240</v>
      </c>
      <c r="C76" s="106"/>
      <c r="D76" s="106"/>
      <c r="E76" s="106"/>
      <c r="F76" s="336"/>
      <c r="G76" s="336"/>
    </row>
    <row r="77" spans="1:7" s="197" customFormat="1" ht="12" customHeight="1" thickBot="1" x14ac:dyDescent="0.25">
      <c r="A77" s="201" t="s">
        <v>241</v>
      </c>
      <c r="B77" s="96" t="s">
        <v>242</v>
      </c>
      <c r="C77" s="101">
        <f>SUM(C78:C80)</f>
        <v>0</v>
      </c>
      <c r="D77" s="101">
        <f>SUM(D78:D80)</f>
        <v>0</v>
      </c>
      <c r="E77" s="101">
        <f>SUM(E78:E80)</f>
        <v>0</v>
      </c>
      <c r="F77" s="292"/>
      <c r="G77" s="292"/>
    </row>
    <row r="78" spans="1:7" s="197" customFormat="1" ht="12" customHeight="1" x14ac:dyDescent="0.2">
      <c r="A78" s="13" t="s">
        <v>265</v>
      </c>
      <c r="B78" s="198" t="s">
        <v>243</v>
      </c>
      <c r="C78" s="106"/>
      <c r="D78" s="106"/>
      <c r="E78" s="106"/>
      <c r="F78" s="336"/>
      <c r="G78" s="336"/>
    </row>
    <row r="79" spans="1:7" s="197" customFormat="1" ht="12" customHeight="1" x14ac:dyDescent="0.2">
      <c r="A79" s="12" t="s">
        <v>266</v>
      </c>
      <c r="B79" s="199" t="s">
        <v>244</v>
      </c>
      <c r="C79" s="106"/>
      <c r="D79" s="106"/>
      <c r="E79" s="106"/>
      <c r="F79" s="336"/>
      <c r="G79" s="336"/>
    </row>
    <row r="80" spans="1:7" s="197" customFormat="1" ht="12" customHeight="1" thickBot="1" x14ac:dyDescent="0.25">
      <c r="A80" s="14" t="s">
        <v>267</v>
      </c>
      <c r="B80" s="200" t="s">
        <v>245</v>
      </c>
      <c r="C80" s="106"/>
      <c r="D80" s="106"/>
      <c r="E80" s="106"/>
      <c r="F80" s="336"/>
      <c r="G80" s="336"/>
    </row>
    <row r="81" spans="1:7" s="197" customFormat="1" ht="12" customHeight="1" thickBot="1" x14ac:dyDescent="0.25">
      <c r="A81" s="201" t="s">
        <v>246</v>
      </c>
      <c r="B81" s="96" t="s">
        <v>268</v>
      </c>
      <c r="C81" s="101">
        <f>SUM(C82:C85)</f>
        <v>0</v>
      </c>
      <c r="D81" s="101">
        <f>SUM(D82:D85)</f>
        <v>0</v>
      </c>
      <c r="E81" s="101">
        <f>SUM(E82:E85)</f>
        <v>0</v>
      </c>
      <c r="F81" s="292"/>
      <c r="G81" s="292"/>
    </row>
    <row r="82" spans="1:7" s="197" customFormat="1" ht="12" customHeight="1" x14ac:dyDescent="0.2">
      <c r="A82" s="203" t="s">
        <v>247</v>
      </c>
      <c r="B82" s="198" t="s">
        <v>248</v>
      </c>
      <c r="C82" s="106"/>
      <c r="D82" s="106"/>
      <c r="E82" s="106"/>
      <c r="F82" s="336"/>
      <c r="G82" s="336"/>
    </row>
    <row r="83" spans="1:7" s="197" customFormat="1" ht="12" customHeight="1" x14ac:dyDescent="0.2">
      <c r="A83" s="204" t="s">
        <v>249</v>
      </c>
      <c r="B83" s="199" t="s">
        <v>250</v>
      </c>
      <c r="C83" s="106"/>
      <c r="D83" s="106"/>
      <c r="E83" s="106"/>
      <c r="F83" s="336"/>
      <c r="G83" s="336"/>
    </row>
    <row r="84" spans="1:7" s="197" customFormat="1" ht="12" customHeight="1" x14ac:dyDescent="0.2">
      <c r="A84" s="204" t="s">
        <v>251</v>
      </c>
      <c r="B84" s="199" t="s">
        <v>252</v>
      </c>
      <c r="C84" s="106"/>
      <c r="D84" s="106"/>
      <c r="E84" s="106"/>
      <c r="F84" s="336"/>
      <c r="G84" s="336"/>
    </row>
    <row r="85" spans="1:7" s="197" customFormat="1" ht="12" customHeight="1" thickBot="1" x14ac:dyDescent="0.25">
      <c r="A85" s="205" t="s">
        <v>253</v>
      </c>
      <c r="B85" s="200" t="s">
        <v>254</v>
      </c>
      <c r="C85" s="106"/>
      <c r="D85" s="106"/>
      <c r="E85" s="106"/>
      <c r="F85" s="336"/>
      <c r="G85" s="336"/>
    </row>
    <row r="86" spans="1:7" s="197" customFormat="1" ht="13.5" customHeight="1" thickBot="1" x14ac:dyDescent="0.25">
      <c r="A86" s="201" t="s">
        <v>255</v>
      </c>
      <c r="B86" s="96" t="s">
        <v>256</v>
      </c>
      <c r="C86" s="245"/>
      <c r="D86" s="245"/>
      <c r="E86" s="245"/>
      <c r="F86" s="337"/>
      <c r="G86" s="337"/>
    </row>
    <row r="87" spans="1:7" s="197" customFormat="1" ht="15.75" customHeight="1" thickBot="1" x14ac:dyDescent="0.25">
      <c r="A87" s="201" t="s">
        <v>257</v>
      </c>
      <c r="B87" s="206" t="s">
        <v>258</v>
      </c>
      <c r="C87" s="107">
        <f>+C65+C69+C74+C77+C81+C86</f>
        <v>115000</v>
      </c>
      <c r="D87" s="107">
        <f>+D65+D69+D74+D77+D81+D86</f>
        <v>132278</v>
      </c>
      <c r="E87" s="107">
        <f>+E65+E69+E74+E77+E81+E86</f>
        <v>133420</v>
      </c>
      <c r="F87" s="334"/>
      <c r="G87" s="334"/>
    </row>
    <row r="88" spans="1:7" s="197" customFormat="1" ht="15.75" customHeight="1" thickBot="1" x14ac:dyDescent="0.25">
      <c r="A88" s="201" t="s">
        <v>271</v>
      </c>
      <c r="B88" s="208" t="s">
        <v>437</v>
      </c>
      <c r="C88" s="366"/>
      <c r="D88" s="107"/>
      <c r="E88" s="107"/>
      <c r="F88" s="334"/>
      <c r="G88" s="334"/>
    </row>
    <row r="89" spans="1:7" s="197" customFormat="1" ht="28.5" customHeight="1" thickBot="1" x14ac:dyDescent="0.25">
      <c r="A89" s="201" t="s">
        <v>446</v>
      </c>
      <c r="B89" s="208" t="s">
        <v>259</v>
      </c>
      <c r="C89" s="409">
        <v>652628</v>
      </c>
      <c r="D89" s="107">
        <f>+D64+D87</f>
        <v>894361</v>
      </c>
      <c r="E89" s="107">
        <f>+E64+E87</f>
        <v>937062</v>
      </c>
      <c r="F89" s="334"/>
      <c r="G89" s="334"/>
    </row>
    <row r="90" spans="1:7" s="197" customFormat="1" ht="83.25" customHeight="1" x14ac:dyDescent="0.2">
      <c r="A90" s="446"/>
      <c r="B90" s="446"/>
      <c r="C90" s="446"/>
      <c r="D90" s="446"/>
      <c r="E90" s="446"/>
    </row>
    <row r="91" spans="1:7" ht="16.5" customHeight="1" x14ac:dyDescent="0.25">
      <c r="A91" s="448" t="s">
        <v>40</v>
      </c>
      <c r="B91" s="448"/>
      <c r="C91" s="448"/>
      <c r="D91" s="448"/>
      <c r="E91" s="448"/>
    </row>
    <row r="92" spans="1:7" s="209" customFormat="1" ht="16.5" customHeight="1" thickBot="1" x14ac:dyDescent="0.3">
      <c r="A92" s="449" t="s">
        <v>98</v>
      </c>
      <c r="B92" s="449"/>
      <c r="C92" s="325"/>
      <c r="D92" s="325"/>
      <c r="E92" s="262"/>
    </row>
    <row r="93" spans="1:7" ht="38.1" customHeight="1" thickBot="1" x14ac:dyDescent="0.3">
      <c r="A93" s="21" t="s">
        <v>62</v>
      </c>
      <c r="B93" s="22" t="s">
        <v>41</v>
      </c>
      <c r="C93" s="29" t="s">
        <v>161</v>
      </c>
      <c r="D93" s="29" t="s">
        <v>483</v>
      </c>
      <c r="E93" s="29" t="s">
        <v>509</v>
      </c>
      <c r="F93" s="331"/>
      <c r="G93" s="331"/>
    </row>
    <row r="94" spans="1:7" s="196" customFormat="1" ht="12" customHeight="1" thickBot="1" x14ac:dyDescent="0.25">
      <c r="A94" s="26">
        <v>1</v>
      </c>
      <c r="B94" s="27">
        <v>2</v>
      </c>
      <c r="C94" s="28">
        <v>3</v>
      </c>
      <c r="D94" s="28">
        <v>5</v>
      </c>
      <c r="E94" s="28">
        <v>5</v>
      </c>
      <c r="F94" s="332"/>
      <c r="G94" s="332"/>
    </row>
    <row r="95" spans="1:7" ht="12" customHeight="1" thickBot="1" x14ac:dyDescent="0.3">
      <c r="A95" s="20" t="s">
        <v>12</v>
      </c>
      <c r="B95" s="25" t="s">
        <v>274</v>
      </c>
      <c r="C95" s="100">
        <f>SUM(C96:C100)</f>
        <v>517836</v>
      </c>
      <c r="D95" s="100">
        <f>SUM(D96:D100)</f>
        <v>572751</v>
      </c>
      <c r="E95" s="100">
        <f>SUM(E96:E100)</f>
        <v>608209</v>
      </c>
      <c r="F95" s="292"/>
      <c r="G95" s="292"/>
    </row>
    <row r="96" spans="1:7" ht="12" customHeight="1" x14ac:dyDescent="0.25">
      <c r="A96" s="15" t="s">
        <v>74</v>
      </c>
      <c r="B96" s="8" t="s">
        <v>42</v>
      </c>
      <c r="C96" s="102">
        <v>167319</v>
      </c>
      <c r="D96" s="102">
        <v>198439</v>
      </c>
      <c r="E96" s="102">
        <v>211448</v>
      </c>
      <c r="F96" s="333"/>
      <c r="G96" s="333"/>
    </row>
    <row r="97" spans="1:7" ht="12" customHeight="1" x14ac:dyDescent="0.25">
      <c r="A97" s="12" t="s">
        <v>75</v>
      </c>
      <c r="B97" s="6" t="s">
        <v>118</v>
      </c>
      <c r="C97" s="103">
        <v>45319</v>
      </c>
      <c r="D97" s="103">
        <v>53930</v>
      </c>
      <c r="E97" s="103">
        <v>55962</v>
      </c>
      <c r="F97" s="333"/>
      <c r="G97" s="333"/>
    </row>
    <row r="98" spans="1:7" ht="12" customHeight="1" x14ac:dyDescent="0.25">
      <c r="A98" s="12" t="s">
        <v>76</v>
      </c>
      <c r="B98" s="6" t="s">
        <v>93</v>
      </c>
      <c r="C98" s="105">
        <v>185409</v>
      </c>
      <c r="D98" s="105">
        <v>193495</v>
      </c>
      <c r="E98" s="105">
        <v>207992</v>
      </c>
      <c r="F98" s="333"/>
      <c r="G98" s="333"/>
    </row>
    <row r="99" spans="1:7" ht="12" customHeight="1" x14ac:dyDescent="0.25">
      <c r="A99" s="12" t="s">
        <v>77</v>
      </c>
      <c r="B99" s="9" t="s">
        <v>119</v>
      </c>
      <c r="C99" s="105">
        <v>8046</v>
      </c>
      <c r="D99" s="105">
        <v>12932</v>
      </c>
      <c r="E99" s="105">
        <v>12932</v>
      </c>
      <c r="F99" s="333"/>
      <c r="G99" s="333"/>
    </row>
    <row r="100" spans="1:7" ht="12" customHeight="1" x14ac:dyDescent="0.25">
      <c r="A100" s="12" t="s">
        <v>85</v>
      </c>
      <c r="B100" s="17" t="s">
        <v>423</v>
      </c>
      <c r="C100" s="105">
        <v>111743</v>
      </c>
      <c r="D100" s="105">
        <v>113955</v>
      </c>
      <c r="E100" s="105">
        <v>119875</v>
      </c>
      <c r="F100" s="333"/>
      <c r="G100" s="333"/>
    </row>
    <row r="101" spans="1:7" ht="12" customHeight="1" x14ac:dyDescent="0.25">
      <c r="A101" s="12" t="s">
        <v>78</v>
      </c>
      <c r="B101" s="6" t="s">
        <v>275</v>
      </c>
      <c r="C101" s="105"/>
      <c r="D101" s="105"/>
      <c r="E101" s="105"/>
      <c r="F101" s="333"/>
      <c r="G101" s="333"/>
    </row>
    <row r="102" spans="1:7" ht="12" customHeight="1" x14ac:dyDescent="0.25">
      <c r="A102" s="12" t="s">
        <v>79</v>
      </c>
      <c r="B102" s="57" t="s">
        <v>276</v>
      </c>
      <c r="C102" s="105"/>
      <c r="D102" s="105"/>
      <c r="E102" s="105"/>
      <c r="F102" s="333"/>
      <c r="G102" s="333"/>
    </row>
    <row r="103" spans="1:7" ht="12" customHeight="1" x14ac:dyDescent="0.25">
      <c r="A103" s="12" t="s">
        <v>86</v>
      </c>
      <c r="B103" s="58" t="s">
        <v>277</v>
      </c>
      <c r="C103" s="105"/>
      <c r="D103" s="105"/>
      <c r="E103" s="105"/>
      <c r="F103" s="333"/>
      <c r="G103" s="333"/>
    </row>
    <row r="104" spans="1:7" ht="12" customHeight="1" x14ac:dyDescent="0.25">
      <c r="A104" s="12" t="s">
        <v>87</v>
      </c>
      <c r="B104" s="58" t="s">
        <v>278</v>
      </c>
      <c r="C104" s="105"/>
      <c r="D104" s="105"/>
      <c r="E104" s="105"/>
      <c r="F104" s="333"/>
      <c r="G104" s="333"/>
    </row>
    <row r="105" spans="1:7" ht="12" customHeight="1" x14ac:dyDescent="0.25">
      <c r="A105" s="12" t="s">
        <v>88</v>
      </c>
      <c r="B105" s="57" t="s">
        <v>392</v>
      </c>
      <c r="C105" s="105">
        <v>106543</v>
      </c>
      <c r="D105" s="105">
        <v>108405</v>
      </c>
      <c r="E105" s="105">
        <v>113493</v>
      </c>
      <c r="F105" s="333"/>
      <c r="G105" s="333"/>
    </row>
    <row r="106" spans="1:7" ht="12" customHeight="1" x14ac:dyDescent="0.25">
      <c r="A106" s="12" t="s">
        <v>89</v>
      </c>
      <c r="B106" s="57" t="s">
        <v>424</v>
      </c>
      <c r="C106" s="105">
        <v>2000</v>
      </c>
      <c r="D106" s="105">
        <v>2000</v>
      </c>
      <c r="E106" s="105">
        <v>2000</v>
      </c>
      <c r="F106" s="333"/>
      <c r="G106" s="333"/>
    </row>
    <row r="107" spans="1:7" ht="12" customHeight="1" x14ac:dyDescent="0.25">
      <c r="A107" s="12" t="s">
        <v>91</v>
      </c>
      <c r="B107" s="57" t="s">
        <v>412</v>
      </c>
      <c r="C107" s="105"/>
      <c r="D107" s="105"/>
      <c r="E107" s="105"/>
      <c r="F107" s="333"/>
      <c r="G107" s="333"/>
    </row>
    <row r="108" spans="1:7" ht="12" customHeight="1" x14ac:dyDescent="0.25">
      <c r="A108" s="11" t="s">
        <v>121</v>
      </c>
      <c r="B108" s="59" t="s">
        <v>282</v>
      </c>
      <c r="C108" s="105"/>
      <c r="D108" s="105"/>
      <c r="E108" s="105"/>
      <c r="F108" s="333"/>
      <c r="G108" s="333"/>
    </row>
    <row r="109" spans="1:7" ht="12" customHeight="1" x14ac:dyDescent="0.25">
      <c r="A109" s="12" t="s">
        <v>272</v>
      </c>
      <c r="B109" s="59" t="s">
        <v>283</v>
      </c>
      <c r="C109" s="105"/>
      <c r="D109" s="105"/>
      <c r="E109" s="105"/>
      <c r="F109" s="333"/>
      <c r="G109" s="333"/>
    </row>
    <row r="110" spans="1:7" ht="12" customHeight="1" thickBot="1" x14ac:dyDescent="0.3">
      <c r="A110" s="16" t="s">
        <v>273</v>
      </c>
      <c r="B110" s="60" t="s">
        <v>284</v>
      </c>
      <c r="C110" s="109">
        <v>3200</v>
      </c>
      <c r="D110" s="109">
        <v>3550</v>
      </c>
      <c r="E110" s="109">
        <v>4382</v>
      </c>
      <c r="F110" s="333"/>
      <c r="G110" s="333"/>
    </row>
    <row r="111" spans="1:7" ht="12" customHeight="1" thickBot="1" x14ac:dyDescent="0.3">
      <c r="A111" s="18" t="s">
        <v>13</v>
      </c>
      <c r="B111" s="24" t="s">
        <v>285</v>
      </c>
      <c r="C111" s="101">
        <f>+C112+C114+C116</f>
        <v>52200</v>
      </c>
      <c r="D111" s="101">
        <f>+D112+D114+D116</f>
        <v>77384</v>
      </c>
      <c r="E111" s="101">
        <f>+E112+E114+E116</f>
        <v>182712</v>
      </c>
      <c r="F111" s="292"/>
      <c r="G111" s="292"/>
    </row>
    <row r="112" spans="1:7" ht="12" customHeight="1" x14ac:dyDescent="0.25">
      <c r="A112" s="13" t="s">
        <v>80</v>
      </c>
      <c r="B112" s="6" t="s">
        <v>139</v>
      </c>
      <c r="C112" s="104">
        <v>7588</v>
      </c>
      <c r="D112" s="104">
        <v>21702</v>
      </c>
      <c r="E112" s="104">
        <v>16296</v>
      </c>
      <c r="F112" s="333"/>
      <c r="G112" s="333"/>
    </row>
    <row r="113" spans="1:7" ht="12" customHeight="1" x14ac:dyDescent="0.25">
      <c r="A113" s="13" t="s">
        <v>81</v>
      </c>
      <c r="B113" s="10" t="s">
        <v>289</v>
      </c>
      <c r="C113" s="104"/>
      <c r="D113" s="104"/>
      <c r="E113" s="104"/>
      <c r="F113" s="333"/>
      <c r="G113" s="333"/>
    </row>
    <row r="114" spans="1:7" ht="12" customHeight="1" x14ac:dyDescent="0.25">
      <c r="A114" s="13" t="s">
        <v>82</v>
      </c>
      <c r="B114" s="10" t="s">
        <v>122</v>
      </c>
      <c r="C114" s="103">
        <v>43412</v>
      </c>
      <c r="D114" s="103">
        <v>50412</v>
      </c>
      <c r="E114" s="103">
        <v>161146</v>
      </c>
      <c r="F114" s="333"/>
      <c r="G114" s="333"/>
    </row>
    <row r="115" spans="1:7" ht="12" customHeight="1" x14ac:dyDescent="0.25">
      <c r="A115" s="13" t="s">
        <v>83</v>
      </c>
      <c r="B115" s="10" t="s">
        <v>290</v>
      </c>
      <c r="C115" s="94">
        <v>17768</v>
      </c>
      <c r="D115" s="94">
        <v>17768</v>
      </c>
      <c r="E115" s="94">
        <v>108027</v>
      </c>
      <c r="F115" s="333"/>
      <c r="G115" s="333"/>
    </row>
    <row r="116" spans="1:7" ht="12" customHeight="1" x14ac:dyDescent="0.25">
      <c r="A116" s="13" t="s">
        <v>84</v>
      </c>
      <c r="B116" s="98" t="s">
        <v>142</v>
      </c>
      <c r="C116" s="94">
        <v>1200</v>
      </c>
      <c r="D116" s="94">
        <v>5270</v>
      </c>
      <c r="E116" s="94">
        <v>5270</v>
      </c>
      <c r="F116" s="333"/>
      <c r="G116" s="333"/>
    </row>
    <row r="117" spans="1:7" ht="12" customHeight="1" x14ac:dyDescent="0.25">
      <c r="A117" s="13" t="s">
        <v>90</v>
      </c>
      <c r="B117" s="97" t="s">
        <v>381</v>
      </c>
      <c r="C117" s="94"/>
      <c r="D117" s="94"/>
      <c r="E117" s="94"/>
      <c r="F117" s="333"/>
      <c r="G117" s="333"/>
    </row>
    <row r="118" spans="1:7" ht="12" customHeight="1" x14ac:dyDescent="0.25">
      <c r="A118" s="13" t="s">
        <v>92</v>
      </c>
      <c r="B118" s="194" t="s">
        <v>295</v>
      </c>
      <c r="C118" s="94"/>
      <c r="D118" s="94"/>
      <c r="E118" s="94"/>
      <c r="F118" s="333"/>
      <c r="G118" s="333"/>
    </row>
    <row r="119" spans="1:7" ht="11.25" customHeight="1" x14ac:dyDescent="0.25">
      <c r="A119" s="13" t="s">
        <v>123</v>
      </c>
      <c r="B119" s="58" t="s">
        <v>473</v>
      </c>
      <c r="C119" s="94"/>
      <c r="D119" s="94"/>
      <c r="E119" s="94"/>
      <c r="F119" s="333"/>
      <c r="G119" s="333"/>
    </row>
    <row r="120" spans="1:7" ht="12" customHeight="1" x14ac:dyDescent="0.25">
      <c r="A120" s="13" t="s">
        <v>124</v>
      </c>
      <c r="B120" s="58" t="s">
        <v>434</v>
      </c>
      <c r="C120" s="94"/>
      <c r="D120" s="94">
        <v>804</v>
      </c>
      <c r="E120" s="94">
        <v>804</v>
      </c>
      <c r="F120" s="333"/>
      <c r="G120" s="333"/>
    </row>
    <row r="121" spans="1:7" ht="12" customHeight="1" x14ac:dyDescent="0.25">
      <c r="A121" s="13" t="s">
        <v>125</v>
      </c>
      <c r="B121" s="58" t="s">
        <v>449</v>
      </c>
      <c r="C121" s="94"/>
      <c r="D121" s="94">
        <v>23</v>
      </c>
      <c r="E121" s="94">
        <v>23</v>
      </c>
      <c r="F121" s="333"/>
      <c r="G121" s="333"/>
    </row>
    <row r="122" spans="1:7" ht="12" customHeight="1" x14ac:dyDescent="0.25">
      <c r="A122" s="13" t="s">
        <v>286</v>
      </c>
      <c r="B122" s="58" t="s">
        <v>281</v>
      </c>
      <c r="C122" s="94"/>
      <c r="D122" s="94"/>
      <c r="E122" s="94"/>
      <c r="F122" s="333"/>
      <c r="G122" s="333"/>
    </row>
    <row r="123" spans="1:7" ht="12" customHeight="1" x14ac:dyDescent="0.25">
      <c r="A123" s="13" t="s">
        <v>287</v>
      </c>
      <c r="B123" s="58" t="s">
        <v>292</v>
      </c>
      <c r="C123" s="94"/>
      <c r="D123" s="94"/>
      <c r="E123" s="94"/>
      <c r="F123" s="333"/>
      <c r="G123" s="333"/>
    </row>
    <row r="124" spans="1:7" ht="23.25" thickBot="1" x14ac:dyDescent="0.3">
      <c r="A124" s="11" t="s">
        <v>288</v>
      </c>
      <c r="B124" s="58" t="s">
        <v>393</v>
      </c>
      <c r="C124" s="95">
        <v>1200</v>
      </c>
      <c r="D124" s="95">
        <v>4443</v>
      </c>
      <c r="E124" s="95">
        <v>4443</v>
      </c>
      <c r="F124" s="333"/>
      <c r="G124" s="333"/>
    </row>
    <row r="125" spans="1:7" ht="12" customHeight="1" thickBot="1" x14ac:dyDescent="0.3">
      <c r="A125" s="18" t="s">
        <v>14</v>
      </c>
      <c r="B125" s="54" t="s">
        <v>296</v>
      </c>
      <c r="C125" s="101">
        <f>+C126+C127</f>
        <v>82592</v>
      </c>
      <c r="D125" s="101">
        <f>+D126+D127</f>
        <v>244226</v>
      </c>
      <c r="E125" s="101">
        <f>+E126+E127</f>
        <v>146141</v>
      </c>
      <c r="F125" s="292"/>
      <c r="G125" s="292"/>
    </row>
    <row r="126" spans="1:7" ht="12" customHeight="1" x14ac:dyDescent="0.25">
      <c r="A126" s="13" t="s">
        <v>63</v>
      </c>
      <c r="B126" s="7" t="s">
        <v>51</v>
      </c>
      <c r="C126" s="104">
        <v>75185</v>
      </c>
      <c r="D126" s="104">
        <v>62504</v>
      </c>
      <c r="E126" s="104">
        <v>63439</v>
      </c>
      <c r="F126" s="333"/>
      <c r="G126" s="333"/>
    </row>
    <row r="127" spans="1:7" ht="12" customHeight="1" thickBot="1" x14ac:dyDescent="0.3">
      <c r="A127" s="14" t="s">
        <v>64</v>
      </c>
      <c r="B127" s="10" t="s">
        <v>52</v>
      </c>
      <c r="C127" s="105">
        <v>7407</v>
      </c>
      <c r="D127" s="105">
        <v>181722</v>
      </c>
      <c r="E127" s="105">
        <v>82702</v>
      </c>
      <c r="F127" s="333"/>
      <c r="G127" s="333"/>
    </row>
    <row r="128" spans="1:7" ht="12" customHeight="1" thickBot="1" x14ac:dyDescent="0.3">
      <c r="A128" s="18" t="s">
        <v>15</v>
      </c>
      <c r="B128" s="54" t="s">
        <v>297</v>
      </c>
      <c r="C128" s="101">
        <f>+C95+C111+C125</f>
        <v>652628</v>
      </c>
      <c r="D128" s="101">
        <f>+D95+D111+D125</f>
        <v>894361</v>
      </c>
      <c r="E128" s="101">
        <f>+E95+E111+E125</f>
        <v>937062</v>
      </c>
      <c r="F128" s="292"/>
      <c r="G128" s="292"/>
    </row>
    <row r="129" spans="1:7" ht="12" customHeight="1" thickBot="1" x14ac:dyDescent="0.3">
      <c r="A129" s="18" t="s">
        <v>16</v>
      </c>
      <c r="B129" s="54" t="s">
        <v>298</v>
      </c>
      <c r="C129" s="101">
        <f>+C130+C131+C132</f>
        <v>0</v>
      </c>
      <c r="D129" s="101">
        <f>+D130+D131+D132</f>
        <v>0</v>
      </c>
      <c r="E129" s="101">
        <f>+E130+E131+E132</f>
        <v>0</v>
      </c>
      <c r="F129" s="292"/>
      <c r="G129" s="292"/>
    </row>
    <row r="130" spans="1:7" ht="12" customHeight="1" x14ac:dyDescent="0.25">
      <c r="A130" s="13" t="s">
        <v>67</v>
      </c>
      <c r="B130" s="7" t="s">
        <v>299</v>
      </c>
      <c r="C130" s="94"/>
      <c r="D130" s="94"/>
      <c r="E130" s="94"/>
      <c r="F130" s="333"/>
      <c r="G130" s="333"/>
    </row>
    <row r="131" spans="1:7" ht="12" customHeight="1" x14ac:dyDescent="0.25">
      <c r="A131" s="13" t="s">
        <v>68</v>
      </c>
      <c r="B131" s="7" t="s">
        <v>300</v>
      </c>
      <c r="C131" s="94"/>
      <c r="D131" s="94"/>
      <c r="E131" s="94"/>
      <c r="F131" s="333"/>
      <c r="G131" s="333"/>
    </row>
    <row r="132" spans="1:7" ht="12" customHeight="1" thickBot="1" x14ac:dyDescent="0.3">
      <c r="A132" s="11" t="s">
        <v>69</v>
      </c>
      <c r="B132" s="5" t="s">
        <v>301</v>
      </c>
      <c r="C132" s="94"/>
      <c r="D132" s="94"/>
      <c r="E132" s="94"/>
      <c r="F132" s="333"/>
      <c r="G132" s="333"/>
    </row>
    <row r="133" spans="1:7" ht="12" customHeight="1" thickBot="1" x14ac:dyDescent="0.3">
      <c r="A133" s="18" t="s">
        <v>17</v>
      </c>
      <c r="B133" s="54" t="s">
        <v>345</v>
      </c>
      <c r="C133" s="101">
        <f>+C134+C135+C136+C137</f>
        <v>0</v>
      </c>
      <c r="D133" s="101">
        <f>+D134+D135+D136+D137</f>
        <v>0</v>
      </c>
      <c r="E133" s="101">
        <f>+E134+E135+E136+E137</f>
        <v>0</v>
      </c>
      <c r="F133" s="292"/>
      <c r="G133" s="292"/>
    </row>
    <row r="134" spans="1:7" ht="12" customHeight="1" x14ac:dyDescent="0.25">
      <c r="A134" s="13" t="s">
        <v>70</v>
      </c>
      <c r="B134" s="7" t="s">
        <v>302</v>
      </c>
      <c r="C134" s="94"/>
      <c r="D134" s="94"/>
      <c r="E134" s="94"/>
      <c r="F134" s="333"/>
      <c r="G134" s="333"/>
    </row>
    <row r="135" spans="1:7" ht="12" customHeight="1" x14ac:dyDescent="0.25">
      <c r="A135" s="13" t="s">
        <v>71</v>
      </c>
      <c r="B135" s="7" t="s">
        <v>303</v>
      </c>
      <c r="C135" s="94"/>
      <c r="D135" s="94"/>
      <c r="E135" s="94"/>
      <c r="F135" s="333"/>
      <c r="G135" s="333"/>
    </row>
    <row r="136" spans="1:7" ht="12" customHeight="1" x14ac:dyDescent="0.25">
      <c r="A136" s="13" t="s">
        <v>206</v>
      </c>
      <c r="B136" s="7" t="s">
        <v>304</v>
      </c>
      <c r="C136" s="94"/>
      <c r="D136" s="94"/>
      <c r="E136" s="94"/>
      <c r="F136" s="333"/>
      <c r="G136" s="333"/>
    </row>
    <row r="137" spans="1:7" ht="12" customHeight="1" thickBot="1" x14ac:dyDescent="0.3">
      <c r="A137" s="11" t="s">
        <v>207</v>
      </c>
      <c r="B137" s="5" t="s">
        <v>305</v>
      </c>
      <c r="C137" s="94"/>
      <c r="D137" s="94"/>
      <c r="E137" s="94"/>
      <c r="F137" s="333"/>
      <c r="G137" s="333"/>
    </row>
    <row r="138" spans="1:7" ht="12" customHeight="1" thickBot="1" x14ac:dyDescent="0.3">
      <c r="A138" s="18" t="s">
        <v>18</v>
      </c>
      <c r="B138" s="54" t="s">
        <v>306</v>
      </c>
      <c r="C138" s="107">
        <f>+C139+C140+C141+C142</f>
        <v>0</v>
      </c>
      <c r="D138" s="107">
        <f>+D139+D140+D141+D142</f>
        <v>0</v>
      </c>
      <c r="E138" s="107">
        <f>+E139+E140+E141+E142</f>
        <v>0</v>
      </c>
      <c r="F138" s="334"/>
      <c r="G138" s="334"/>
    </row>
    <row r="139" spans="1:7" ht="12" customHeight="1" x14ac:dyDescent="0.25">
      <c r="A139" s="13" t="s">
        <v>72</v>
      </c>
      <c r="B139" s="7" t="s">
        <v>307</v>
      </c>
      <c r="C139" s="94"/>
      <c r="D139" s="94"/>
      <c r="E139" s="94"/>
      <c r="F139" s="333"/>
      <c r="G139" s="333"/>
    </row>
    <row r="140" spans="1:7" ht="12" customHeight="1" x14ac:dyDescent="0.25">
      <c r="A140" s="13" t="s">
        <v>73</v>
      </c>
      <c r="B140" s="7" t="s">
        <v>317</v>
      </c>
      <c r="C140" s="94"/>
      <c r="D140" s="94"/>
      <c r="E140" s="94"/>
      <c r="F140" s="333"/>
      <c r="G140" s="333"/>
    </row>
    <row r="141" spans="1:7" ht="12" customHeight="1" x14ac:dyDescent="0.25">
      <c r="A141" s="13" t="s">
        <v>218</v>
      </c>
      <c r="B141" s="7" t="s">
        <v>308</v>
      </c>
      <c r="C141" s="94"/>
      <c r="D141" s="94"/>
      <c r="E141" s="94"/>
      <c r="F141" s="333"/>
      <c r="G141" s="333"/>
    </row>
    <row r="142" spans="1:7" ht="12" customHeight="1" thickBot="1" x14ac:dyDescent="0.3">
      <c r="A142" s="11" t="s">
        <v>219</v>
      </c>
      <c r="B142" s="5" t="s">
        <v>309</v>
      </c>
      <c r="C142" s="94"/>
      <c r="D142" s="94"/>
      <c r="E142" s="94"/>
      <c r="F142" s="333"/>
      <c r="G142" s="333"/>
    </row>
    <row r="143" spans="1:7" ht="12" customHeight="1" thickBot="1" x14ac:dyDescent="0.3">
      <c r="A143" s="18" t="s">
        <v>19</v>
      </c>
      <c r="B143" s="54" t="s">
        <v>310</v>
      </c>
      <c r="C143" s="110">
        <f>+C144+C145+C146+C147</f>
        <v>0</v>
      </c>
      <c r="D143" s="110">
        <f>+D144+D145+D146+D147</f>
        <v>0</v>
      </c>
      <c r="E143" s="110">
        <f>+E144+E145+E146+E147</f>
        <v>0</v>
      </c>
      <c r="F143" s="342"/>
      <c r="G143" s="342"/>
    </row>
    <row r="144" spans="1:7" ht="12" customHeight="1" x14ac:dyDescent="0.25">
      <c r="A144" s="13" t="s">
        <v>116</v>
      </c>
      <c r="B144" s="7" t="s">
        <v>311</v>
      </c>
      <c r="C144" s="94"/>
      <c r="D144" s="94"/>
      <c r="E144" s="94"/>
      <c r="F144" s="333"/>
      <c r="G144" s="333"/>
    </row>
    <row r="145" spans="1:10" ht="12" customHeight="1" x14ac:dyDescent="0.25">
      <c r="A145" s="13" t="s">
        <v>117</v>
      </c>
      <c r="B145" s="7" t="s">
        <v>312</v>
      </c>
      <c r="C145" s="94"/>
      <c r="D145" s="94"/>
      <c r="E145" s="94"/>
      <c r="F145" s="333"/>
      <c r="G145" s="333"/>
    </row>
    <row r="146" spans="1:10" ht="12" customHeight="1" x14ac:dyDescent="0.25">
      <c r="A146" s="13" t="s">
        <v>141</v>
      </c>
      <c r="B146" s="7" t="s">
        <v>313</v>
      </c>
      <c r="C146" s="94"/>
      <c r="D146" s="94"/>
      <c r="E146" s="94"/>
      <c r="F146" s="333"/>
      <c r="G146" s="333"/>
    </row>
    <row r="147" spans="1:10" ht="12" customHeight="1" thickBot="1" x14ac:dyDescent="0.3">
      <c r="A147" s="13" t="s">
        <v>221</v>
      </c>
      <c r="B147" s="7" t="s">
        <v>314</v>
      </c>
      <c r="C147" s="94"/>
      <c r="D147" s="94"/>
      <c r="E147" s="94"/>
      <c r="F147" s="333"/>
      <c r="G147" s="333"/>
    </row>
    <row r="148" spans="1:10" ht="15" customHeight="1" thickBot="1" x14ac:dyDescent="0.3">
      <c r="A148" s="18" t="s">
        <v>20</v>
      </c>
      <c r="B148" s="54" t="s">
        <v>315</v>
      </c>
      <c r="C148" s="210">
        <f>+C129+C133+C138+C143</f>
        <v>0</v>
      </c>
      <c r="D148" s="210">
        <f>+D129+D133+D138+D143</f>
        <v>0</v>
      </c>
      <c r="E148" s="210">
        <f>+E129+E133+E138+E143</f>
        <v>0</v>
      </c>
      <c r="F148" s="295"/>
      <c r="G148" s="295"/>
      <c r="H148" s="212"/>
      <c r="I148" s="212"/>
      <c r="J148" s="212"/>
    </row>
    <row r="149" spans="1:10" ht="12" customHeight="1" thickBot="1" x14ac:dyDescent="0.3">
      <c r="A149" s="18" t="s">
        <v>21</v>
      </c>
      <c r="B149" s="321" t="s">
        <v>445</v>
      </c>
      <c r="C149" s="362"/>
      <c r="D149" s="367"/>
      <c r="E149" s="367"/>
      <c r="F149" s="295"/>
      <c r="G149" s="295"/>
      <c r="H149" s="212"/>
      <c r="I149" s="212"/>
      <c r="J149" s="212"/>
    </row>
    <row r="150" spans="1:10" ht="12" customHeight="1" thickBot="1" x14ac:dyDescent="0.3">
      <c r="A150" s="18" t="s">
        <v>22</v>
      </c>
      <c r="B150" s="321" t="s">
        <v>438</v>
      </c>
      <c r="C150" s="362"/>
      <c r="D150" s="368"/>
      <c r="E150" s="368"/>
      <c r="F150" s="295"/>
      <c r="G150" s="295"/>
      <c r="H150" s="212"/>
      <c r="I150" s="212"/>
      <c r="J150" s="212"/>
    </row>
    <row r="151" spans="1:10" s="197" customFormat="1" ht="12.95" customHeight="1" thickBot="1" x14ac:dyDescent="0.25">
      <c r="A151" s="18" t="s">
        <v>23</v>
      </c>
      <c r="B151" s="175" t="s">
        <v>316</v>
      </c>
      <c r="C151" s="330">
        <v>652628</v>
      </c>
      <c r="D151" s="413">
        <v>894361</v>
      </c>
      <c r="E151" s="413">
        <f>SUM(E95+E111+E125)</f>
        <v>937062</v>
      </c>
      <c r="F151" s="295"/>
      <c r="G151" s="295"/>
    </row>
    <row r="152" spans="1:10" x14ac:dyDescent="0.25">
      <c r="A152" s="450" t="s">
        <v>318</v>
      </c>
      <c r="B152" s="450"/>
      <c r="C152" s="450"/>
      <c r="D152" s="450"/>
      <c r="E152" s="450"/>
    </row>
    <row r="153" spans="1:10" ht="15" customHeight="1" thickBot="1" x14ac:dyDescent="0.3">
      <c r="A153" s="447" t="s">
        <v>99</v>
      </c>
      <c r="B153" s="447"/>
      <c r="C153" s="324"/>
      <c r="D153" s="324"/>
      <c r="E153" s="261"/>
    </row>
    <row r="154" spans="1:10" ht="25.5" customHeight="1" thickBot="1" x14ac:dyDescent="0.3">
      <c r="A154" s="18">
        <v>1</v>
      </c>
      <c r="B154" s="24" t="s">
        <v>319</v>
      </c>
      <c r="C154" s="443" t="s">
        <v>521</v>
      </c>
      <c r="D154" s="441">
        <v>-132278</v>
      </c>
      <c r="E154" s="442" t="s">
        <v>520</v>
      </c>
    </row>
    <row r="155" spans="1:10" ht="22.5" customHeight="1" thickBot="1" x14ac:dyDescent="0.3">
      <c r="A155" s="18" t="s">
        <v>13</v>
      </c>
      <c r="B155" s="24" t="s">
        <v>320</v>
      </c>
      <c r="C155" s="269">
        <v>115000</v>
      </c>
      <c r="D155" s="441">
        <v>132278</v>
      </c>
      <c r="E155" s="440">
        <v>133420</v>
      </c>
    </row>
    <row r="156" spans="1:10" ht="13.5" customHeight="1" x14ac:dyDescent="0.25">
      <c r="A156" s="290"/>
      <c r="B156" s="291"/>
      <c r="C156" s="291"/>
      <c r="D156" s="291"/>
      <c r="E156" s="292"/>
    </row>
    <row r="157" spans="1:10" ht="13.5" customHeight="1" x14ac:dyDescent="0.25">
      <c r="A157" s="446"/>
      <c r="B157" s="446"/>
      <c r="C157" s="446"/>
      <c r="D157" s="446"/>
      <c r="E157" s="446"/>
    </row>
    <row r="158" spans="1:10" ht="13.5" customHeight="1" x14ac:dyDescent="0.25">
      <c r="A158" s="195"/>
      <c r="B158" s="195"/>
      <c r="C158" s="195"/>
      <c r="D158" s="195"/>
      <c r="E158" s="195"/>
    </row>
    <row r="159" spans="1:10" x14ac:dyDescent="0.25">
      <c r="A159" s="446"/>
      <c r="B159" s="446"/>
      <c r="C159" s="446"/>
      <c r="D159" s="446"/>
      <c r="E159" s="446"/>
    </row>
    <row r="162" spans="1:5" x14ac:dyDescent="0.25">
      <c r="A162" s="446"/>
      <c r="B162" s="446"/>
      <c r="C162" s="446"/>
      <c r="D162" s="446"/>
      <c r="E162" s="446"/>
    </row>
    <row r="163" spans="1:5" x14ac:dyDescent="0.25">
      <c r="A163" s="446"/>
      <c r="B163" s="446"/>
      <c r="C163" s="446"/>
      <c r="D163" s="446"/>
      <c r="E163" s="446"/>
    </row>
    <row r="164" spans="1:5" x14ac:dyDescent="0.25">
      <c r="A164" s="446"/>
      <c r="B164" s="446"/>
      <c r="C164" s="446"/>
      <c r="D164" s="446"/>
      <c r="E164" s="446"/>
    </row>
    <row r="165" spans="1:5" x14ac:dyDescent="0.25">
      <c r="A165" s="446"/>
      <c r="B165" s="446"/>
      <c r="C165" s="446"/>
      <c r="D165" s="446"/>
      <c r="E165" s="446"/>
    </row>
  </sheetData>
  <mergeCells count="13">
    <mergeCell ref="A165:E165"/>
    <mergeCell ref="A153:B153"/>
    <mergeCell ref="A91:E91"/>
    <mergeCell ref="A1:E1"/>
    <mergeCell ref="A2:B2"/>
    <mergeCell ref="A92:B92"/>
    <mergeCell ref="A152:E152"/>
    <mergeCell ref="A90:E90"/>
    <mergeCell ref="A157:E157"/>
    <mergeCell ref="A159:E159"/>
    <mergeCell ref="A162:E162"/>
    <mergeCell ref="A163:E163"/>
    <mergeCell ref="A164:E164"/>
  </mergeCells>
  <phoneticPr fontId="0" type="noConversion"/>
  <printOptions horizontalCentered="1"/>
  <pageMargins left="0" right="0" top="1.4566929133858268" bottom="0" header="0.78740157480314965" footer="0.59055118110236227"/>
  <pageSetup paperSize="9" scale="71" fitToHeight="2" orientation="portrait" r:id="rId1"/>
  <headerFooter alignWithMargins="0">
    <oddHeader>&amp;C&amp;"Times New Roman CE,Félkövér"&amp;12
Tát Város Önkormányzat
2014. ÉVI KÖLTSÉGVETÉSÉNEK ÖSSZEVONT MÉRLEGE&amp;10
&amp;R&amp;"Times New Roman CE,Félkövér dőlt"&amp;11 1.1. melléklet az 1/2014. (I.28.) önkorm-i rend-hez
 1.melléklet a 17/2014. (XII.18.) önkorm-i rend-hez</oddHeader>
  </headerFooter>
  <rowBreaks count="1" manualBreakCount="1">
    <brk id="90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57"/>
  <sheetViews>
    <sheetView zoomScaleNormal="100" zoomScaleSheetLayoutView="85" workbookViewId="0">
      <selection activeCell="G6" sqref="G6"/>
    </sheetView>
  </sheetViews>
  <sheetFormatPr defaultRowHeight="12.75" x14ac:dyDescent="0.2"/>
  <cols>
    <col min="1" max="1" width="14.33203125" style="181" customWidth="1"/>
    <col min="2" max="2" width="65.6640625" style="182" customWidth="1"/>
    <col min="3" max="3" width="12.5" style="183" customWidth="1"/>
    <col min="4" max="4" width="13.33203125" style="2" customWidth="1"/>
    <col min="5" max="5" width="12.6640625" style="2" customWidth="1"/>
    <col min="6" max="16384" width="9.33203125" style="2"/>
  </cols>
  <sheetData>
    <row r="1" spans="1:5" s="1" customFormat="1" ht="16.5" customHeight="1" x14ac:dyDescent="0.2">
      <c r="A1" s="68"/>
      <c r="B1" s="70"/>
      <c r="C1" s="92" t="s">
        <v>527</v>
      </c>
    </row>
    <row r="2" spans="1:5" s="1" customFormat="1" ht="16.5" customHeight="1" thickBot="1" x14ac:dyDescent="0.25">
      <c r="A2" s="68"/>
      <c r="B2" s="70"/>
      <c r="C2" s="92" t="s">
        <v>544</v>
      </c>
    </row>
    <row r="3" spans="1:5" s="47" customFormat="1" ht="21" customHeight="1" x14ac:dyDescent="0.2">
      <c r="A3" s="188" t="s">
        <v>56</v>
      </c>
      <c r="B3" s="157" t="s">
        <v>136</v>
      </c>
      <c r="C3" s="159"/>
      <c r="D3" s="159"/>
      <c r="E3" s="159" t="s">
        <v>44</v>
      </c>
    </row>
    <row r="4" spans="1:5" s="47" customFormat="1" ht="33" customHeight="1" thickBot="1" x14ac:dyDescent="0.25">
      <c r="A4" s="319" t="s">
        <v>131</v>
      </c>
      <c r="B4" s="158" t="s">
        <v>382</v>
      </c>
      <c r="C4" s="160"/>
      <c r="D4" s="160"/>
      <c r="E4" s="160">
        <v>2</v>
      </c>
    </row>
    <row r="5" spans="1:5" s="48" customFormat="1" ht="15.95" customHeight="1" thickBot="1" x14ac:dyDescent="0.3">
      <c r="A5" s="71"/>
      <c r="B5" s="71"/>
      <c r="C5" s="72"/>
      <c r="D5" s="72"/>
      <c r="E5" s="72"/>
    </row>
    <row r="6" spans="1:5" ht="24.75" thickBot="1" x14ac:dyDescent="0.25">
      <c r="A6" s="189" t="s">
        <v>133</v>
      </c>
      <c r="B6" s="73" t="s">
        <v>46</v>
      </c>
      <c r="C6" s="161" t="s">
        <v>47</v>
      </c>
      <c r="D6" s="161" t="s">
        <v>47</v>
      </c>
      <c r="E6" s="161" t="s">
        <v>47</v>
      </c>
    </row>
    <row r="7" spans="1:5" s="42" customFormat="1" ht="12.95" customHeight="1" thickBot="1" x14ac:dyDescent="0.25">
      <c r="A7" s="64">
        <v>1</v>
      </c>
      <c r="B7" s="65">
        <v>2</v>
      </c>
      <c r="C7" s="66">
        <v>3</v>
      </c>
      <c r="D7" s="66">
        <v>4</v>
      </c>
      <c r="E7" s="66">
        <v>5</v>
      </c>
    </row>
    <row r="8" spans="1:5" s="42" customFormat="1" ht="15.95" customHeight="1" thickBot="1" x14ac:dyDescent="0.25">
      <c r="A8" s="75"/>
      <c r="B8" s="76" t="s">
        <v>48</v>
      </c>
      <c r="C8" s="162"/>
      <c r="D8" s="162"/>
      <c r="E8" s="162"/>
    </row>
    <row r="9" spans="1:5" s="42" customFormat="1" ht="12" customHeight="1" thickBot="1" x14ac:dyDescent="0.25">
      <c r="A9" s="26" t="s">
        <v>12</v>
      </c>
      <c r="B9" s="19" t="s">
        <v>162</v>
      </c>
      <c r="C9" s="101">
        <f>+C10+C11+C12+C13+C14+C15</f>
        <v>226162</v>
      </c>
      <c r="D9" s="101">
        <f>+D10+D11+D12+D13+D14+D15</f>
        <v>235439</v>
      </c>
      <c r="E9" s="101">
        <f>+E10+E11+E12+E13+E14+E15</f>
        <v>240034</v>
      </c>
    </row>
    <row r="10" spans="1:5" s="49" customFormat="1" ht="12" customHeight="1" x14ac:dyDescent="0.2">
      <c r="A10" s="216" t="s">
        <v>74</v>
      </c>
      <c r="B10" s="198" t="s">
        <v>163</v>
      </c>
      <c r="C10" s="104">
        <v>37444</v>
      </c>
      <c r="D10" s="104">
        <v>44552</v>
      </c>
      <c r="E10" s="104">
        <v>46534</v>
      </c>
    </row>
    <row r="11" spans="1:5" s="50" customFormat="1" ht="12" customHeight="1" x14ac:dyDescent="0.2">
      <c r="A11" s="217" t="s">
        <v>75</v>
      </c>
      <c r="B11" s="199" t="s">
        <v>164</v>
      </c>
      <c r="C11" s="103">
        <v>89894</v>
      </c>
      <c r="D11" s="103">
        <v>89485</v>
      </c>
      <c r="E11" s="103">
        <v>89485</v>
      </c>
    </row>
    <row r="12" spans="1:5" s="50" customFormat="1" ht="12" customHeight="1" x14ac:dyDescent="0.2">
      <c r="A12" s="217" t="s">
        <v>76</v>
      </c>
      <c r="B12" s="199" t="s">
        <v>165</v>
      </c>
      <c r="C12" s="103">
        <v>92546</v>
      </c>
      <c r="D12" s="103">
        <v>91537</v>
      </c>
      <c r="E12" s="103">
        <v>92540</v>
      </c>
    </row>
    <row r="13" spans="1:5" s="50" customFormat="1" ht="12" customHeight="1" x14ac:dyDescent="0.2">
      <c r="A13" s="217" t="s">
        <v>77</v>
      </c>
      <c r="B13" s="199" t="s">
        <v>166</v>
      </c>
      <c r="C13" s="103">
        <v>6278</v>
      </c>
      <c r="D13" s="103">
        <v>6278</v>
      </c>
      <c r="E13" s="103">
        <v>6278</v>
      </c>
    </row>
    <row r="14" spans="1:5" s="50" customFormat="1" ht="12" customHeight="1" x14ac:dyDescent="0.2">
      <c r="A14" s="217" t="s">
        <v>94</v>
      </c>
      <c r="B14" s="199" t="s">
        <v>167</v>
      </c>
      <c r="C14" s="242"/>
      <c r="D14" s="103">
        <v>3587</v>
      </c>
      <c r="E14" s="103">
        <v>5197</v>
      </c>
    </row>
    <row r="15" spans="1:5" s="49" customFormat="1" ht="12" customHeight="1" thickBot="1" x14ac:dyDescent="0.25">
      <c r="A15" s="218" t="s">
        <v>78</v>
      </c>
      <c r="B15" s="200" t="s">
        <v>168</v>
      </c>
      <c r="C15" s="243"/>
      <c r="D15" s="103">
        <v>0</v>
      </c>
      <c r="E15" s="103">
        <v>0</v>
      </c>
    </row>
    <row r="16" spans="1:5" s="49" customFormat="1" ht="12" customHeight="1" thickBot="1" x14ac:dyDescent="0.25">
      <c r="A16" s="26" t="s">
        <v>13</v>
      </c>
      <c r="B16" s="96" t="s">
        <v>169</v>
      </c>
      <c r="C16" s="101">
        <f>+C17+C18+C19+C20+C21</f>
        <v>8592</v>
      </c>
      <c r="D16" s="101">
        <f>+D17+D18+D19+D20+D21+D22+D23</f>
        <v>32571</v>
      </c>
      <c r="E16" s="101">
        <f>+E17+E18+E19+E20+E21+E22+E23</f>
        <v>42015</v>
      </c>
    </row>
    <row r="17" spans="1:5" s="49" customFormat="1" ht="12" customHeight="1" x14ac:dyDescent="0.2">
      <c r="A17" s="216" t="s">
        <v>80</v>
      </c>
      <c r="B17" s="199" t="s">
        <v>406</v>
      </c>
      <c r="C17" s="104"/>
      <c r="D17" s="104">
        <v>4570</v>
      </c>
      <c r="E17" s="104">
        <v>6241</v>
      </c>
    </row>
    <row r="18" spans="1:5" s="49" customFormat="1" ht="12" customHeight="1" x14ac:dyDescent="0.2">
      <c r="A18" s="217" t="s">
        <v>81</v>
      </c>
      <c r="B18" s="199" t="s">
        <v>404</v>
      </c>
      <c r="C18" s="103"/>
      <c r="D18" s="103"/>
      <c r="E18" s="103"/>
    </row>
    <row r="19" spans="1:5" s="49" customFormat="1" ht="12" customHeight="1" x14ac:dyDescent="0.2">
      <c r="A19" s="217" t="s">
        <v>82</v>
      </c>
      <c r="B19" s="199" t="s">
        <v>403</v>
      </c>
      <c r="C19" s="103"/>
      <c r="D19" s="103">
        <v>100</v>
      </c>
      <c r="E19" s="103">
        <v>100</v>
      </c>
    </row>
    <row r="20" spans="1:5" s="49" customFormat="1" ht="12" customHeight="1" x14ac:dyDescent="0.2">
      <c r="A20" s="217" t="s">
        <v>83</v>
      </c>
      <c r="B20" s="199" t="s">
        <v>401</v>
      </c>
      <c r="C20" s="103"/>
      <c r="D20" s="103">
        <v>15094</v>
      </c>
      <c r="E20" s="103">
        <v>21070</v>
      </c>
    </row>
    <row r="21" spans="1:5" s="49" customFormat="1" ht="12" customHeight="1" x14ac:dyDescent="0.2">
      <c r="A21" s="217" t="s">
        <v>84</v>
      </c>
      <c r="B21" s="199" t="s">
        <v>400</v>
      </c>
      <c r="C21" s="103">
        <v>8592</v>
      </c>
      <c r="D21" s="103">
        <v>8731</v>
      </c>
      <c r="E21" s="103">
        <v>8731</v>
      </c>
    </row>
    <row r="22" spans="1:5" s="50" customFormat="1" ht="12" customHeight="1" x14ac:dyDescent="0.2">
      <c r="A22" s="218" t="s">
        <v>90</v>
      </c>
      <c r="B22" s="199" t="s">
        <v>407</v>
      </c>
      <c r="C22" s="105"/>
      <c r="D22" s="105">
        <v>3676</v>
      </c>
      <c r="E22" s="105">
        <v>4953</v>
      </c>
    </row>
    <row r="23" spans="1:5" s="50" customFormat="1" ht="12" customHeight="1" thickBot="1" x14ac:dyDescent="0.25">
      <c r="A23" s="218" t="s">
        <v>92</v>
      </c>
      <c r="B23" s="199" t="s">
        <v>464</v>
      </c>
      <c r="C23" s="105"/>
      <c r="D23" s="105">
        <v>400</v>
      </c>
      <c r="E23" s="105">
        <v>920</v>
      </c>
    </row>
    <row r="24" spans="1:5" s="50" customFormat="1" ht="12" customHeight="1" thickBot="1" x14ac:dyDescent="0.25">
      <c r="A24" s="26" t="s">
        <v>14</v>
      </c>
      <c r="B24" s="19" t="s">
        <v>174</v>
      </c>
      <c r="C24" s="101">
        <f>+C25+C26+C27+C28+C29</f>
        <v>4274</v>
      </c>
      <c r="D24" s="101">
        <f>+D25+D26+D27+D28+D29</f>
        <v>185478</v>
      </c>
      <c r="E24" s="101">
        <f>+E25+E26+E27+E28+E29</f>
        <v>188179</v>
      </c>
    </row>
    <row r="25" spans="1:5" s="50" customFormat="1" ht="12" customHeight="1" x14ac:dyDescent="0.2">
      <c r="A25" s="216" t="s">
        <v>63</v>
      </c>
      <c r="B25" s="198" t="s">
        <v>3</v>
      </c>
      <c r="C25" s="104">
        <v>4274</v>
      </c>
      <c r="D25" s="104">
        <v>4274</v>
      </c>
      <c r="E25" s="104">
        <v>4274</v>
      </c>
    </row>
    <row r="26" spans="1:5" s="49" customFormat="1" ht="12" customHeight="1" x14ac:dyDescent="0.2">
      <c r="A26" s="217" t="s">
        <v>64</v>
      </c>
      <c r="B26" s="199" t="s">
        <v>399</v>
      </c>
      <c r="C26" s="103"/>
      <c r="D26" s="103">
        <v>181000</v>
      </c>
      <c r="E26" s="103">
        <v>181000</v>
      </c>
    </row>
    <row r="27" spans="1:5" s="50" customFormat="1" ht="12" customHeight="1" x14ac:dyDescent="0.2">
      <c r="A27" s="217" t="s">
        <v>65</v>
      </c>
      <c r="B27" s="199" t="s">
        <v>465</v>
      </c>
      <c r="C27" s="103"/>
      <c r="D27" s="103">
        <v>204</v>
      </c>
      <c r="E27" s="103">
        <v>204</v>
      </c>
    </row>
    <row r="28" spans="1:5" s="50" customFormat="1" ht="12" customHeight="1" x14ac:dyDescent="0.2">
      <c r="A28" s="217" t="s">
        <v>66</v>
      </c>
      <c r="B28" s="199" t="s">
        <v>497</v>
      </c>
      <c r="C28" s="103"/>
      <c r="D28" s="103"/>
      <c r="E28" s="103">
        <v>2701</v>
      </c>
    </row>
    <row r="29" spans="1:5" s="50" customFormat="1" ht="12" customHeight="1" x14ac:dyDescent="0.2">
      <c r="A29" s="217" t="s">
        <v>106</v>
      </c>
      <c r="B29" s="199" t="s">
        <v>177</v>
      </c>
      <c r="C29" s="103"/>
      <c r="D29" s="103"/>
      <c r="E29" s="103"/>
    </row>
    <row r="30" spans="1:5" s="50" customFormat="1" ht="12" customHeight="1" thickBot="1" x14ac:dyDescent="0.25">
      <c r="A30" s="218" t="s">
        <v>107</v>
      </c>
      <c r="B30" s="200" t="s">
        <v>178</v>
      </c>
      <c r="C30" s="105"/>
      <c r="D30" s="105"/>
      <c r="E30" s="105"/>
    </row>
    <row r="31" spans="1:5" s="50" customFormat="1" ht="12" customHeight="1" thickBot="1" x14ac:dyDescent="0.25">
      <c r="A31" s="26" t="s">
        <v>108</v>
      </c>
      <c r="B31" s="19" t="s">
        <v>179</v>
      </c>
      <c r="C31" s="107">
        <f>+C32+C35+C36+C38</f>
        <v>105374</v>
      </c>
      <c r="D31" s="107">
        <f>+D32+D35+D36+D38</f>
        <v>105374</v>
      </c>
      <c r="E31" s="107">
        <f>+E32+E35+E36+E38+E37</f>
        <v>113953</v>
      </c>
    </row>
    <row r="32" spans="1:5" s="50" customFormat="1" ht="12" customHeight="1" x14ac:dyDescent="0.2">
      <c r="A32" s="216" t="s">
        <v>180</v>
      </c>
      <c r="B32" s="198" t="s">
        <v>186</v>
      </c>
      <c r="C32" s="193">
        <f>+C33+C34</f>
        <v>87429</v>
      </c>
      <c r="D32" s="193">
        <f>+D33+D34</f>
        <v>87429</v>
      </c>
      <c r="E32" s="193">
        <f>+E33+E34</f>
        <v>95878</v>
      </c>
    </row>
    <row r="33" spans="1:5" s="50" customFormat="1" ht="12" customHeight="1" x14ac:dyDescent="0.2">
      <c r="A33" s="217" t="s">
        <v>181</v>
      </c>
      <c r="B33" s="323" t="s">
        <v>466</v>
      </c>
      <c r="C33" s="103">
        <v>5878</v>
      </c>
      <c r="D33" s="103">
        <v>5878</v>
      </c>
      <c r="E33" s="103">
        <v>5878</v>
      </c>
    </row>
    <row r="34" spans="1:5" s="50" customFormat="1" ht="12" customHeight="1" x14ac:dyDescent="0.2">
      <c r="A34" s="217" t="s">
        <v>182</v>
      </c>
      <c r="B34" s="323" t="s">
        <v>451</v>
      </c>
      <c r="C34" s="103">
        <v>81551</v>
      </c>
      <c r="D34" s="103">
        <v>81551</v>
      </c>
      <c r="E34" s="103">
        <v>90000</v>
      </c>
    </row>
    <row r="35" spans="1:5" s="50" customFormat="1" ht="12" customHeight="1" x14ac:dyDescent="0.2">
      <c r="A35" s="217" t="s">
        <v>183</v>
      </c>
      <c r="B35" s="199" t="s">
        <v>189</v>
      </c>
      <c r="C35" s="103">
        <v>15535</v>
      </c>
      <c r="D35" s="103">
        <v>15535</v>
      </c>
      <c r="E35" s="103">
        <v>15865</v>
      </c>
    </row>
    <row r="36" spans="1:5" s="50" customFormat="1" ht="12" customHeight="1" x14ac:dyDescent="0.2">
      <c r="A36" s="217" t="s">
        <v>184</v>
      </c>
      <c r="B36" s="199" t="s">
        <v>452</v>
      </c>
      <c r="C36" s="103">
        <v>254</v>
      </c>
      <c r="D36" s="103">
        <v>254</v>
      </c>
      <c r="E36" s="103">
        <v>254</v>
      </c>
    </row>
    <row r="37" spans="1:5" s="50" customFormat="1" ht="12" customHeight="1" x14ac:dyDescent="0.2">
      <c r="A37" s="217" t="s">
        <v>185</v>
      </c>
      <c r="B37" s="200" t="s">
        <v>499</v>
      </c>
      <c r="C37" s="105"/>
      <c r="D37" s="105"/>
      <c r="E37" s="105">
        <v>1300</v>
      </c>
    </row>
    <row r="38" spans="1:5" s="50" customFormat="1" ht="12" customHeight="1" thickBot="1" x14ac:dyDescent="0.25">
      <c r="A38" s="217" t="s">
        <v>498</v>
      </c>
      <c r="B38" s="200" t="s">
        <v>453</v>
      </c>
      <c r="C38" s="105">
        <v>2156</v>
      </c>
      <c r="D38" s="105">
        <v>2156</v>
      </c>
      <c r="E38" s="105">
        <v>656</v>
      </c>
    </row>
    <row r="39" spans="1:5" s="50" customFormat="1" ht="12" customHeight="1" thickBot="1" x14ac:dyDescent="0.25">
      <c r="A39" s="26" t="s">
        <v>16</v>
      </c>
      <c r="B39" s="19" t="s">
        <v>192</v>
      </c>
      <c r="C39" s="101">
        <f>SUM(C40:C49)</f>
        <v>23312</v>
      </c>
      <c r="D39" s="101">
        <f>SUM(D40:D49)</f>
        <v>23312</v>
      </c>
      <c r="E39" s="101">
        <f>SUM(E40:E49)</f>
        <v>27712</v>
      </c>
    </row>
    <row r="40" spans="1:5" s="50" customFormat="1" ht="12" customHeight="1" x14ac:dyDescent="0.2">
      <c r="A40" s="216" t="s">
        <v>67</v>
      </c>
      <c r="B40" s="198" t="s">
        <v>195</v>
      </c>
      <c r="C40" s="104"/>
      <c r="D40" s="104"/>
      <c r="E40" s="104"/>
    </row>
    <row r="41" spans="1:5" s="50" customFormat="1" ht="12" customHeight="1" x14ac:dyDescent="0.2">
      <c r="A41" s="217" t="s">
        <v>68</v>
      </c>
      <c r="B41" s="199" t="s">
        <v>196</v>
      </c>
      <c r="C41" s="103"/>
      <c r="D41" s="103"/>
      <c r="E41" s="103">
        <v>1800</v>
      </c>
    </row>
    <row r="42" spans="1:5" s="50" customFormat="1" ht="12" customHeight="1" x14ac:dyDescent="0.2">
      <c r="A42" s="217" t="s">
        <v>69</v>
      </c>
      <c r="B42" s="199" t="s">
        <v>197</v>
      </c>
      <c r="C42" s="103">
        <v>300</v>
      </c>
      <c r="D42" s="103">
        <v>300</v>
      </c>
      <c r="E42" s="103">
        <v>300</v>
      </c>
    </row>
    <row r="43" spans="1:5" s="50" customFormat="1" ht="12" customHeight="1" x14ac:dyDescent="0.2">
      <c r="A43" s="217" t="s">
        <v>110</v>
      </c>
      <c r="B43" s="199" t="s">
        <v>198</v>
      </c>
      <c r="C43" s="103">
        <v>6200</v>
      </c>
      <c r="D43" s="103">
        <v>6200</v>
      </c>
      <c r="E43" s="103">
        <v>6200</v>
      </c>
    </row>
    <row r="44" spans="1:5" s="50" customFormat="1" ht="12" customHeight="1" x14ac:dyDescent="0.2">
      <c r="A44" s="217" t="s">
        <v>111</v>
      </c>
      <c r="B44" s="199" t="s">
        <v>199</v>
      </c>
      <c r="C44" s="103">
        <v>15312</v>
      </c>
      <c r="D44" s="103">
        <v>15312</v>
      </c>
      <c r="E44" s="103">
        <v>12056</v>
      </c>
    </row>
    <row r="45" spans="1:5" s="50" customFormat="1" ht="12" customHeight="1" x14ac:dyDescent="0.2">
      <c r="A45" s="217" t="s">
        <v>112</v>
      </c>
      <c r="B45" s="199" t="s">
        <v>200</v>
      </c>
      <c r="C45" s="103"/>
      <c r="D45" s="103"/>
      <c r="E45" s="103">
        <v>4356</v>
      </c>
    </row>
    <row r="46" spans="1:5" s="50" customFormat="1" ht="12" customHeight="1" x14ac:dyDescent="0.2">
      <c r="A46" s="217" t="s">
        <v>113</v>
      </c>
      <c r="B46" s="199" t="s">
        <v>201</v>
      </c>
      <c r="C46" s="103"/>
      <c r="D46" s="103"/>
      <c r="E46" s="103"/>
    </row>
    <row r="47" spans="1:5" s="50" customFormat="1" ht="12" customHeight="1" x14ac:dyDescent="0.2">
      <c r="A47" s="217" t="s">
        <v>114</v>
      </c>
      <c r="B47" s="199" t="s">
        <v>202</v>
      </c>
      <c r="C47" s="103">
        <v>1500</v>
      </c>
      <c r="D47" s="103">
        <v>1500</v>
      </c>
      <c r="E47" s="103">
        <v>1800</v>
      </c>
    </row>
    <row r="48" spans="1:5" s="50" customFormat="1" ht="12" customHeight="1" x14ac:dyDescent="0.2">
      <c r="A48" s="217" t="s">
        <v>193</v>
      </c>
      <c r="B48" s="199" t="s">
        <v>203</v>
      </c>
      <c r="C48" s="106"/>
      <c r="D48" s="106"/>
      <c r="E48" s="106"/>
    </row>
    <row r="49" spans="1:5" s="50" customFormat="1" ht="12" customHeight="1" thickBot="1" x14ac:dyDescent="0.25">
      <c r="A49" s="218" t="s">
        <v>194</v>
      </c>
      <c r="B49" s="200" t="s">
        <v>204</v>
      </c>
      <c r="C49" s="187"/>
      <c r="D49" s="187"/>
      <c r="E49" s="187">
        <v>1200</v>
      </c>
    </row>
    <row r="50" spans="1:5" s="50" customFormat="1" ht="12" customHeight="1" thickBot="1" x14ac:dyDescent="0.25">
      <c r="A50" s="26" t="s">
        <v>17</v>
      </c>
      <c r="B50" s="19" t="s">
        <v>205</v>
      </c>
      <c r="C50" s="101">
        <f>SUM(C51:C55)</f>
        <v>0</v>
      </c>
      <c r="D50" s="101">
        <f>SUM(D51:D55)</f>
        <v>0</v>
      </c>
      <c r="E50" s="101">
        <f>SUM(E51:E55)</f>
        <v>8058</v>
      </c>
    </row>
    <row r="51" spans="1:5" s="50" customFormat="1" ht="12" customHeight="1" x14ac:dyDescent="0.2">
      <c r="A51" s="216" t="s">
        <v>70</v>
      </c>
      <c r="B51" s="198" t="s">
        <v>209</v>
      </c>
      <c r="C51" s="244"/>
      <c r="D51" s="244"/>
      <c r="E51" s="244"/>
    </row>
    <row r="52" spans="1:5" s="50" customFormat="1" ht="12" customHeight="1" x14ac:dyDescent="0.2">
      <c r="A52" s="217" t="s">
        <v>71</v>
      </c>
      <c r="B52" s="199" t="s">
        <v>210</v>
      </c>
      <c r="C52" s="106"/>
      <c r="D52" s="106"/>
      <c r="E52" s="106">
        <v>8058</v>
      </c>
    </row>
    <row r="53" spans="1:5" s="50" customFormat="1" ht="12" customHeight="1" x14ac:dyDescent="0.2">
      <c r="A53" s="217" t="s">
        <v>206</v>
      </c>
      <c r="B53" s="199" t="s">
        <v>211</v>
      </c>
      <c r="C53" s="106"/>
      <c r="D53" s="106"/>
      <c r="E53" s="106"/>
    </row>
    <row r="54" spans="1:5" s="50" customFormat="1" ht="12" customHeight="1" x14ac:dyDescent="0.2">
      <c r="A54" s="217" t="s">
        <v>207</v>
      </c>
      <c r="B54" s="199" t="s">
        <v>212</v>
      </c>
      <c r="C54" s="106"/>
      <c r="D54" s="106"/>
      <c r="E54" s="106"/>
    </row>
    <row r="55" spans="1:5" s="50" customFormat="1" ht="12" customHeight="1" thickBot="1" x14ac:dyDescent="0.25">
      <c r="A55" s="218" t="s">
        <v>208</v>
      </c>
      <c r="B55" s="200" t="s">
        <v>213</v>
      </c>
      <c r="C55" s="187"/>
      <c r="D55" s="187"/>
      <c r="E55" s="187"/>
    </row>
    <row r="56" spans="1:5" s="50" customFormat="1" ht="12" customHeight="1" thickBot="1" x14ac:dyDescent="0.25">
      <c r="A56" s="26" t="s">
        <v>115</v>
      </c>
      <c r="B56" s="19" t="s">
        <v>214</v>
      </c>
      <c r="C56" s="101">
        <f>SUM(C57:C59)</f>
        <v>0</v>
      </c>
      <c r="D56" s="101">
        <f>SUM(D57:D59)</f>
        <v>0</v>
      </c>
      <c r="E56" s="101">
        <f>SUM(E57:E59)</f>
        <v>0</v>
      </c>
    </row>
    <row r="57" spans="1:5" s="50" customFormat="1" ht="12" customHeight="1" x14ac:dyDescent="0.2">
      <c r="A57" s="216" t="s">
        <v>72</v>
      </c>
      <c r="B57" s="198" t="s">
        <v>215</v>
      </c>
      <c r="C57" s="104"/>
      <c r="D57" s="104"/>
      <c r="E57" s="104"/>
    </row>
    <row r="58" spans="1:5" s="50" customFormat="1" ht="12" customHeight="1" x14ac:dyDescent="0.2">
      <c r="A58" s="217" t="s">
        <v>73</v>
      </c>
      <c r="B58" s="199" t="s">
        <v>379</v>
      </c>
      <c r="C58" s="103"/>
      <c r="D58" s="103"/>
      <c r="E58" s="103"/>
    </row>
    <row r="59" spans="1:5" s="50" customFormat="1" ht="12" customHeight="1" x14ac:dyDescent="0.2">
      <c r="A59" s="217" t="s">
        <v>218</v>
      </c>
      <c r="B59" s="199" t="s">
        <v>216</v>
      </c>
      <c r="C59" s="103"/>
      <c r="D59" s="103"/>
      <c r="E59" s="103"/>
    </row>
    <row r="60" spans="1:5" s="50" customFormat="1" ht="12" customHeight="1" thickBot="1" x14ac:dyDescent="0.25">
      <c r="A60" s="218" t="s">
        <v>219</v>
      </c>
      <c r="B60" s="200" t="s">
        <v>217</v>
      </c>
      <c r="C60" s="105"/>
      <c r="D60" s="105"/>
      <c r="E60" s="105"/>
    </row>
    <row r="61" spans="1:5" s="50" customFormat="1" ht="12" customHeight="1" thickBot="1" x14ac:dyDescent="0.25">
      <c r="A61" s="26" t="s">
        <v>19</v>
      </c>
      <c r="B61" s="96" t="s">
        <v>220</v>
      </c>
      <c r="C61" s="101">
        <f>SUM(C62:C64)</f>
        <v>0</v>
      </c>
      <c r="D61" s="101">
        <f>SUM(D62:D64)</f>
        <v>0</v>
      </c>
      <c r="E61" s="101">
        <f>SUM(E62:E64)</f>
        <v>0</v>
      </c>
    </row>
    <row r="62" spans="1:5" s="50" customFormat="1" ht="12" customHeight="1" x14ac:dyDescent="0.2">
      <c r="A62" s="216" t="s">
        <v>116</v>
      </c>
      <c r="B62" s="198" t="s">
        <v>222</v>
      </c>
      <c r="C62" s="106"/>
      <c r="D62" s="106"/>
      <c r="E62" s="106"/>
    </row>
    <row r="63" spans="1:5" s="50" customFormat="1" ht="12" customHeight="1" x14ac:dyDescent="0.2">
      <c r="A63" s="217" t="s">
        <v>117</v>
      </c>
      <c r="B63" s="199" t="s">
        <v>380</v>
      </c>
      <c r="C63" s="106"/>
      <c r="D63" s="106"/>
      <c r="E63" s="106"/>
    </row>
    <row r="64" spans="1:5" s="50" customFormat="1" ht="12" customHeight="1" x14ac:dyDescent="0.2">
      <c r="A64" s="217" t="s">
        <v>141</v>
      </c>
      <c r="B64" s="199" t="s">
        <v>405</v>
      </c>
      <c r="C64" s="106"/>
      <c r="D64" s="106"/>
      <c r="E64" s="106"/>
    </row>
    <row r="65" spans="1:5" s="50" customFormat="1" ht="12" customHeight="1" thickBot="1" x14ac:dyDescent="0.25">
      <c r="A65" s="218" t="s">
        <v>221</v>
      </c>
      <c r="B65" s="200" t="s">
        <v>224</v>
      </c>
      <c r="C65" s="106"/>
      <c r="D65" s="106"/>
      <c r="E65" s="106"/>
    </row>
    <row r="66" spans="1:5" s="50" customFormat="1" ht="12" customHeight="1" thickBot="1" x14ac:dyDescent="0.25">
      <c r="A66" s="26" t="s">
        <v>20</v>
      </c>
      <c r="B66" s="19" t="s">
        <v>225</v>
      </c>
      <c r="C66" s="107">
        <f>+C9+C16+C24+C31+C39+C50+C56+C61</f>
        <v>367714</v>
      </c>
      <c r="D66" s="107">
        <f>+D9+D16+D24+D31+D39+D50+D56+D61</f>
        <v>582174</v>
      </c>
      <c r="E66" s="107">
        <f>+E9+E16+E24+E31+E39+E50+E56+E61</f>
        <v>619951</v>
      </c>
    </row>
    <row r="67" spans="1:5" s="50" customFormat="1" ht="12" customHeight="1" thickBot="1" x14ac:dyDescent="0.2">
      <c r="A67" s="219" t="s">
        <v>346</v>
      </c>
      <c r="B67" s="96" t="s">
        <v>227</v>
      </c>
      <c r="C67" s="101">
        <f>SUM(C68:C70)</f>
        <v>0</v>
      </c>
      <c r="D67" s="101">
        <f>SUM(D68:D70)</f>
        <v>0</v>
      </c>
      <c r="E67" s="101">
        <f>SUM(E68:E70)</f>
        <v>0</v>
      </c>
    </row>
    <row r="68" spans="1:5" s="50" customFormat="1" ht="12" customHeight="1" x14ac:dyDescent="0.2">
      <c r="A68" s="216" t="s">
        <v>260</v>
      </c>
      <c r="B68" s="198" t="s">
        <v>228</v>
      </c>
      <c r="C68" s="106"/>
      <c r="D68" s="106"/>
      <c r="E68" s="106"/>
    </row>
    <row r="69" spans="1:5" s="50" customFormat="1" ht="12" customHeight="1" x14ac:dyDescent="0.2">
      <c r="A69" s="217" t="s">
        <v>269</v>
      </c>
      <c r="B69" s="199" t="s">
        <v>229</v>
      </c>
      <c r="C69" s="106"/>
      <c r="D69" s="106"/>
      <c r="E69" s="106"/>
    </row>
    <row r="70" spans="1:5" s="50" customFormat="1" ht="12" customHeight="1" thickBot="1" x14ac:dyDescent="0.25">
      <c r="A70" s="218" t="s">
        <v>270</v>
      </c>
      <c r="B70" s="202" t="s">
        <v>230</v>
      </c>
      <c r="C70" s="106"/>
      <c r="D70" s="106"/>
      <c r="E70" s="106"/>
    </row>
    <row r="71" spans="1:5" s="50" customFormat="1" ht="12" customHeight="1" thickBot="1" x14ac:dyDescent="0.2">
      <c r="A71" s="219" t="s">
        <v>231</v>
      </c>
      <c r="B71" s="96" t="s">
        <v>232</v>
      </c>
      <c r="C71" s="101">
        <f>SUM(C72:C75)</f>
        <v>0</v>
      </c>
      <c r="D71" s="101">
        <f>SUM(D72:D75)</f>
        <v>0</v>
      </c>
      <c r="E71" s="101">
        <f>SUM(E72:E75)</f>
        <v>0</v>
      </c>
    </row>
    <row r="72" spans="1:5" s="50" customFormat="1" ht="12" customHeight="1" x14ac:dyDescent="0.2">
      <c r="A72" s="216" t="s">
        <v>95</v>
      </c>
      <c r="B72" s="198" t="s">
        <v>233</v>
      </c>
      <c r="C72" s="106"/>
      <c r="D72" s="106"/>
      <c r="E72" s="106"/>
    </row>
    <row r="73" spans="1:5" s="50" customFormat="1" ht="12" customHeight="1" x14ac:dyDescent="0.2">
      <c r="A73" s="217" t="s">
        <v>96</v>
      </c>
      <c r="B73" s="199" t="s">
        <v>234</v>
      </c>
      <c r="C73" s="106"/>
      <c r="D73" s="106"/>
      <c r="E73" s="106"/>
    </row>
    <row r="74" spans="1:5" s="50" customFormat="1" ht="12" customHeight="1" x14ac:dyDescent="0.2">
      <c r="A74" s="217" t="s">
        <v>261</v>
      </c>
      <c r="B74" s="199" t="s">
        <v>235</v>
      </c>
      <c r="C74" s="106"/>
      <c r="D74" s="106"/>
      <c r="E74" s="106"/>
    </row>
    <row r="75" spans="1:5" s="50" customFormat="1" ht="12" customHeight="1" thickBot="1" x14ac:dyDescent="0.25">
      <c r="A75" s="218" t="s">
        <v>262</v>
      </c>
      <c r="B75" s="200" t="s">
        <v>236</v>
      </c>
      <c r="C75" s="106"/>
      <c r="D75" s="106"/>
      <c r="E75" s="106"/>
    </row>
    <row r="76" spans="1:5" s="50" customFormat="1" ht="12" customHeight="1" thickBot="1" x14ac:dyDescent="0.2">
      <c r="A76" s="219" t="s">
        <v>237</v>
      </c>
      <c r="B76" s="96" t="s">
        <v>238</v>
      </c>
      <c r="C76" s="101">
        <f>SUM(C77:C78)</f>
        <v>108600</v>
      </c>
      <c r="D76" s="101">
        <f>SUM(D77:D78)</f>
        <v>118402</v>
      </c>
      <c r="E76" s="101">
        <f>SUM(E77:E78)</f>
        <v>122425</v>
      </c>
    </row>
    <row r="77" spans="1:5" s="50" customFormat="1" ht="12" customHeight="1" x14ac:dyDescent="0.2">
      <c r="A77" s="216" t="s">
        <v>263</v>
      </c>
      <c r="B77" s="198" t="s">
        <v>239</v>
      </c>
      <c r="C77" s="106">
        <v>108600</v>
      </c>
      <c r="D77" s="106">
        <v>118402</v>
      </c>
      <c r="E77" s="106">
        <v>122425</v>
      </c>
    </row>
    <row r="78" spans="1:5" s="50" customFormat="1" ht="12" customHeight="1" thickBot="1" x14ac:dyDescent="0.25">
      <c r="A78" s="218" t="s">
        <v>264</v>
      </c>
      <c r="B78" s="200" t="s">
        <v>240</v>
      </c>
      <c r="C78" s="106"/>
      <c r="D78" s="106"/>
      <c r="E78" s="106"/>
    </row>
    <row r="79" spans="1:5" s="49" customFormat="1" ht="12" customHeight="1" thickBot="1" x14ac:dyDescent="0.2">
      <c r="A79" s="219" t="s">
        <v>241</v>
      </c>
      <c r="B79" s="96" t="s">
        <v>242</v>
      </c>
      <c r="C79" s="101">
        <f>SUM(C80:C82)</f>
        <v>0</v>
      </c>
      <c r="D79" s="101">
        <f>SUM(D80:D82)</f>
        <v>0</v>
      </c>
      <c r="E79" s="101">
        <f>SUM(E80:E82)</f>
        <v>0</v>
      </c>
    </row>
    <row r="80" spans="1:5" s="50" customFormat="1" ht="12" customHeight="1" x14ac:dyDescent="0.2">
      <c r="A80" s="216" t="s">
        <v>265</v>
      </c>
      <c r="B80" s="198" t="s">
        <v>243</v>
      </c>
      <c r="C80" s="106"/>
      <c r="D80" s="106"/>
      <c r="E80" s="106"/>
    </row>
    <row r="81" spans="1:5" s="50" customFormat="1" ht="12" customHeight="1" x14ac:dyDescent="0.2">
      <c r="A81" s="217" t="s">
        <v>266</v>
      </c>
      <c r="B81" s="199" t="s">
        <v>244</v>
      </c>
      <c r="C81" s="106"/>
      <c r="D81" s="106"/>
      <c r="E81" s="106"/>
    </row>
    <row r="82" spans="1:5" s="50" customFormat="1" ht="12" customHeight="1" thickBot="1" x14ac:dyDescent="0.25">
      <c r="A82" s="218" t="s">
        <v>267</v>
      </c>
      <c r="B82" s="200" t="s">
        <v>245</v>
      </c>
      <c r="C82" s="106"/>
      <c r="D82" s="106"/>
      <c r="E82" s="106"/>
    </row>
    <row r="83" spans="1:5" s="50" customFormat="1" ht="12" customHeight="1" thickBot="1" x14ac:dyDescent="0.2">
      <c r="A83" s="219" t="s">
        <v>246</v>
      </c>
      <c r="B83" s="96" t="s">
        <v>268</v>
      </c>
      <c r="C83" s="101">
        <f>SUM(C84:C87)</f>
        <v>0</v>
      </c>
      <c r="D83" s="101">
        <f>SUM(D84:D87)</f>
        <v>0</v>
      </c>
      <c r="E83" s="101">
        <f>SUM(E84:E87)</f>
        <v>0</v>
      </c>
    </row>
    <row r="84" spans="1:5" s="50" customFormat="1" ht="12" customHeight="1" x14ac:dyDescent="0.2">
      <c r="A84" s="220" t="s">
        <v>247</v>
      </c>
      <c r="B84" s="198" t="s">
        <v>248</v>
      </c>
      <c r="C84" s="106"/>
      <c r="D84" s="106"/>
      <c r="E84" s="106"/>
    </row>
    <row r="85" spans="1:5" s="50" customFormat="1" ht="12" customHeight="1" x14ac:dyDescent="0.2">
      <c r="A85" s="221" t="s">
        <v>249</v>
      </c>
      <c r="B85" s="199" t="s">
        <v>250</v>
      </c>
      <c r="C85" s="106"/>
      <c r="D85" s="106"/>
      <c r="E85" s="106"/>
    </row>
    <row r="86" spans="1:5" s="50" customFormat="1" ht="12" customHeight="1" x14ac:dyDescent="0.2">
      <c r="A86" s="221" t="s">
        <v>251</v>
      </c>
      <c r="B86" s="199" t="s">
        <v>252</v>
      </c>
      <c r="C86" s="106"/>
      <c r="D86" s="106"/>
      <c r="E86" s="106"/>
    </row>
    <row r="87" spans="1:5" s="49" customFormat="1" ht="12" customHeight="1" thickBot="1" x14ac:dyDescent="0.25">
      <c r="A87" s="222" t="s">
        <v>253</v>
      </c>
      <c r="B87" s="200" t="s">
        <v>254</v>
      </c>
      <c r="C87" s="106"/>
      <c r="D87" s="106"/>
      <c r="E87" s="106"/>
    </row>
    <row r="88" spans="1:5" s="49" customFormat="1" ht="12" customHeight="1" thickBot="1" x14ac:dyDescent="0.2">
      <c r="A88" s="219" t="s">
        <v>255</v>
      </c>
      <c r="B88" s="96" t="s">
        <v>256</v>
      </c>
      <c r="C88" s="245"/>
      <c r="D88" s="245"/>
      <c r="E88" s="245"/>
    </row>
    <row r="89" spans="1:5" s="49" customFormat="1" ht="12" customHeight="1" thickBot="1" x14ac:dyDescent="0.2">
      <c r="A89" s="219" t="s">
        <v>257</v>
      </c>
      <c r="B89" s="206" t="s">
        <v>258</v>
      </c>
      <c r="C89" s="107">
        <f>+C67+C71+C76+C79+C83+C88</f>
        <v>108600</v>
      </c>
      <c r="D89" s="107">
        <f>+D67+D71+D76+D79+D83+D88</f>
        <v>118402</v>
      </c>
      <c r="E89" s="107">
        <f>+E67+E71+E76+E79+E83+E88</f>
        <v>122425</v>
      </c>
    </row>
    <row r="90" spans="1:5" s="49" customFormat="1" ht="12" customHeight="1" thickBot="1" x14ac:dyDescent="0.2">
      <c r="A90" s="219" t="s">
        <v>271</v>
      </c>
      <c r="B90" s="208" t="s">
        <v>448</v>
      </c>
      <c r="C90" s="107"/>
      <c r="D90" s="107"/>
      <c r="E90" s="107"/>
    </row>
    <row r="91" spans="1:5" s="49" customFormat="1" ht="12" customHeight="1" thickBot="1" x14ac:dyDescent="0.2">
      <c r="A91" s="219" t="s">
        <v>446</v>
      </c>
      <c r="B91" s="208" t="s">
        <v>373</v>
      </c>
      <c r="C91" s="107">
        <f>+C66+C89</f>
        <v>476314</v>
      </c>
      <c r="D91" s="107">
        <f>+D66+D89</f>
        <v>700576</v>
      </c>
      <c r="E91" s="107">
        <f>+E66+E89</f>
        <v>742376</v>
      </c>
    </row>
    <row r="92" spans="1:5" s="50" customFormat="1" ht="15" customHeight="1" x14ac:dyDescent="0.2">
      <c r="A92" s="81"/>
      <c r="B92" s="82"/>
      <c r="C92" s="167"/>
    </row>
    <row r="93" spans="1:5" ht="13.5" thickBot="1" x14ac:dyDescent="0.25">
      <c r="A93" s="224"/>
      <c r="B93" s="84"/>
      <c r="C93" s="168"/>
    </row>
    <row r="94" spans="1:5" s="42" customFormat="1" ht="16.5" customHeight="1" thickBot="1" x14ac:dyDescent="0.25">
      <c r="A94" s="85"/>
      <c r="B94" s="86" t="s">
        <v>49</v>
      </c>
      <c r="C94" s="169"/>
      <c r="D94" s="169"/>
      <c r="E94" s="169"/>
    </row>
    <row r="95" spans="1:5" s="51" customFormat="1" ht="12" customHeight="1" thickBot="1" x14ac:dyDescent="0.25">
      <c r="A95" s="190" t="s">
        <v>12</v>
      </c>
      <c r="B95" s="25" t="s">
        <v>274</v>
      </c>
      <c r="C95" s="100">
        <f>SUM(C96:C100)</f>
        <v>346222</v>
      </c>
      <c r="D95" s="100">
        <f>SUM(D96:D100)</f>
        <v>394330</v>
      </c>
      <c r="E95" s="100">
        <f>SUM(E96:E100)</f>
        <v>425449</v>
      </c>
    </row>
    <row r="96" spans="1:5" ht="12" customHeight="1" x14ac:dyDescent="0.2">
      <c r="A96" s="225" t="s">
        <v>74</v>
      </c>
      <c r="B96" s="8" t="s">
        <v>42</v>
      </c>
      <c r="C96" s="102">
        <v>35316</v>
      </c>
      <c r="D96" s="102">
        <v>58798</v>
      </c>
      <c r="E96" s="102">
        <v>69016</v>
      </c>
    </row>
    <row r="97" spans="1:5" ht="12" customHeight="1" x14ac:dyDescent="0.2">
      <c r="A97" s="217" t="s">
        <v>75</v>
      </c>
      <c r="B97" s="6" t="s">
        <v>118</v>
      </c>
      <c r="C97" s="103">
        <v>8406</v>
      </c>
      <c r="D97" s="103">
        <v>14862</v>
      </c>
      <c r="E97" s="103">
        <v>16083</v>
      </c>
    </row>
    <row r="98" spans="1:5" ht="12" customHeight="1" x14ac:dyDescent="0.2">
      <c r="A98" s="217" t="s">
        <v>76</v>
      </c>
      <c r="B98" s="6" t="s">
        <v>93</v>
      </c>
      <c r="C98" s="105">
        <v>104825</v>
      </c>
      <c r="D98" s="105">
        <v>106851</v>
      </c>
      <c r="E98" s="105">
        <v>119746</v>
      </c>
    </row>
    <row r="99" spans="1:5" ht="12" customHeight="1" x14ac:dyDescent="0.2">
      <c r="A99" s="217" t="s">
        <v>77</v>
      </c>
      <c r="B99" s="9" t="s">
        <v>119</v>
      </c>
      <c r="C99" s="105">
        <v>8046</v>
      </c>
      <c r="D99" s="105">
        <v>12932</v>
      </c>
      <c r="E99" s="105">
        <v>12932</v>
      </c>
    </row>
    <row r="100" spans="1:5" ht="12" customHeight="1" x14ac:dyDescent="0.2">
      <c r="A100" s="217" t="s">
        <v>85</v>
      </c>
      <c r="B100" s="17" t="s">
        <v>120</v>
      </c>
      <c r="C100" s="105">
        <f>SUM(C101:C110)</f>
        <v>189629</v>
      </c>
      <c r="D100" s="105">
        <f t="shared" ref="D100:E100" si="0">SUM(D101:D110)</f>
        <v>200887</v>
      </c>
      <c r="E100" s="105">
        <f t="shared" si="0"/>
        <v>207672</v>
      </c>
    </row>
    <row r="101" spans="1:5" ht="12" customHeight="1" x14ac:dyDescent="0.2">
      <c r="A101" s="217" t="s">
        <v>78</v>
      </c>
      <c r="B101" s="6" t="s">
        <v>275</v>
      </c>
      <c r="C101" s="105"/>
      <c r="D101" s="105"/>
      <c r="E101" s="105"/>
    </row>
    <row r="102" spans="1:5" ht="12" customHeight="1" x14ac:dyDescent="0.2">
      <c r="A102" s="217" t="s">
        <v>79</v>
      </c>
      <c r="B102" s="57" t="s">
        <v>276</v>
      </c>
      <c r="C102" s="105"/>
      <c r="D102" s="105"/>
      <c r="E102" s="105"/>
    </row>
    <row r="103" spans="1:5" ht="12" customHeight="1" x14ac:dyDescent="0.2">
      <c r="A103" s="217" t="s">
        <v>86</v>
      </c>
      <c r="B103" s="58" t="s">
        <v>277</v>
      </c>
      <c r="C103" s="105"/>
      <c r="D103" s="105"/>
      <c r="E103" s="105"/>
    </row>
    <row r="104" spans="1:5" ht="12" customHeight="1" x14ac:dyDescent="0.2">
      <c r="A104" s="217" t="s">
        <v>87</v>
      </c>
      <c r="B104" s="57" t="s">
        <v>392</v>
      </c>
      <c r="C104" s="105">
        <v>106543</v>
      </c>
      <c r="D104" s="105">
        <v>108405</v>
      </c>
      <c r="E104" s="105">
        <v>113493</v>
      </c>
    </row>
    <row r="105" spans="1:5" ht="12" customHeight="1" x14ac:dyDescent="0.2">
      <c r="A105" s="217" t="s">
        <v>88</v>
      </c>
      <c r="B105" s="57" t="s">
        <v>411</v>
      </c>
      <c r="C105" s="105">
        <v>83086</v>
      </c>
      <c r="D105" s="105">
        <v>90732</v>
      </c>
      <c r="E105" s="105">
        <v>92029</v>
      </c>
    </row>
    <row r="106" spans="1:5" ht="12" customHeight="1" x14ac:dyDescent="0.2">
      <c r="A106" s="217" t="s">
        <v>89</v>
      </c>
      <c r="B106" s="57" t="s">
        <v>412</v>
      </c>
      <c r="C106" s="105"/>
      <c r="D106" s="105"/>
      <c r="E106" s="105"/>
    </row>
    <row r="107" spans="1:5" ht="12" customHeight="1" x14ac:dyDescent="0.2">
      <c r="A107" s="217" t="s">
        <v>91</v>
      </c>
      <c r="B107" s="58" t="s">
        <v>281</v>
      </c>
      <c r="C107" s="105"/>
      <c r="D107" s="105"/>
      <c r="E107" s="105"/>
    </row>
    <row r="108" spans="1:5" ht="12" customHeight="1" x14ac:dyDescent="0.2">
      <c r="A108" s="226" t="s">
        <v>121</v>
      </c>
      <c r="B108" s="59" t="s">
        <v>282</v>
      </c>
      <c r="C108" s="105"/>
      <c r="D108" s="105"/>
      <c r="E108" s="105"/>
    </row>
    <row r="109" spans="1:5" ht="12" customHeight="1" x14ac:dyDescent="0.2">
      <c r="A109" s="217" t="s">
        <v>272</v>
      </c>
      <c r="B109" s="59" t="s">
        <v>283</v>
      </c>
      <c r="C109" s="105"/>
      <c r="D109" s="105"/>
      <c r="E109" s="105"/>
    </row>
    <row r="110" spans="1:5" ht="12" customHeight="1" thickBot="1" x14ac:dyDescent="0.25">
      <c r="A110" s="227" t="s">
        <v>273</v>
      </c>
      <c r="B110" s="60" t="s">
        <v>413</v>
      </c>
      <c r="C110" s="109"/>
      <c r="D110" s="109">
        <v>1750</v>
      </c>
      <c r="E110" s="109">
        <v>2150</v>
      </c>
    </row>
    <row r="111" spans="1:5" ht="12" customHeight="1" thickBot="1" x14ac:dyDescent="0.25">
      <c r="A111" s="26" t="s">
        <v>13</v>
      </c>
      <c r="B111" s="24" t="s">
        <v>285</v>
      </c>
      <c r="C111" s="101">
        <f>+C112+C114+C116</f>
        <v>49500</v>
      </c>
      <c r="D111" s="101">
        <f>+D112+D114+D116</f>
        <v>64140</v>
      </c>
      <c r="E111" s="101">
        <f>+E112+E114+E116</f>
        <v>170786</v>
      </c>
    </row>
    <row r="112" spans="1:5" ht="12" customHeight="1" x14ac:dyDescent="0.2">
      <c r="A112" s="216" t="s">
        <v>80</v>
      </c>
      <c r="B112" s="6" t="s">
        <v>139</v>
      </c>
      <c r="C112" s="104">
        <v>7588</v>
      </c>
      <c r="D112" s="104">
        <v>21401</v>
      </c>
      <c r="E112" s="104">
        <v>15813</v>
      </c>
    </row>
    <row r="113" spans="1:5" ht="12" customHeight="1" x14ac:dyDescent="0.2">
      <c r="A113" s="216" t="s">
        <v>81</v>
      </c>
      <c r="B113" s="10" t="s">
        <v>289</v>
      </c>
      <c r="C113" s="104"/>
      <c r="D113" s="104"/>
      <c r="E113" s="104"/>
    </row>
    <row r="114" spans="1:5" ht="12" customHeight="1" x14ac:dyDescent="0.2">
      <c r="A114" s="216" t="s">
        <v>82</v>
      </c>
      <c r="B114" s="10" t="s">
        <v>122</v>
      </c>
      <c r="C114" s="103">
        <v>41912</v>
      </c>
      <c r="D114" s="103">
        <v>41912</v>
      </c>
      <c r="E114" s="103">
        <v>154146</v>
      </c>
    </row>
    <row r="115" spans="1:5" ht="12" customHeight="1" x14ac:dyDescent="0.2">
      <c r="A115" s="216" t="s">
        <v>83</v>
      </c>
      <c r="B115" s="10" t="s">
        <v>290</v>
      </c>
      <c r="C115" s="94">
        <v>17768</v>
      </c>
      <c r="D115" s="94">
        <v>17768</v>
      </c>
      <c r="E115" s="94">
        <v>108027</v>
      </c>
    </row>
    <row r="116" spans="1:5" ht="12" customHeight="1" x14ac:dyDescent="0.2">
      <c r="A116" s="216" t="s">
        <v>84</v>
      </c>
      <c r="B116" s="98" t="s">
        <v>142</v>
      </c>
      <c r="C116" s="94"/>
      <c r="D116" s="94">
        <v>827</v>
      </c>
      <c r="E116" s="94">
        <v>827</v>
      </c>
    </row>
    <row r="117" spans="1:5" ht="12" customHeight="1" x14ac:dyDescent="0.2">
      <c r="A117" s="216" t="s">
        <v>90</v>
      </c>
      <c r="B117" s="97" t="s">
        <v>381</v>
      </c>
      <c r="C117" s="94"/>
      <c r="D117" s="94"/>
      <c r="E117" s="94"/>
    </row>
    <row r="118" spans="1:5" ht="12" customHeight="1" x14ac:dyDescent="0.2">
      <c r="A118" s="216" t="s">
        <v>92</v>
      </c>
      <c r="B118" s="194" t="s">
        <v>295</v>
      </c>
      <c r="C118" s="94"/>
      <c r="D118" s="94"/>
      <c r="E118" s="94"/>
    </row>
    <row r="119" spans="1:5" ht="12" customHeight="1" x14ac:dyDescent="0.2">
      <c r="A119" s="216" t="s">
        <v>123</v>
      </c>
      <c r="B119" s="58" t="s">
        <v>463</v>
      </c>
      <c r="C119" s="94"/>
      <c r="D119" s="94"/>
      <c r="E119" s="94"/>
    </row>
    <row r="120" spans="1:5" ht="12" customHeight="1" x14ac:dyDescent="0.2">
      <c r="A120" s="216" t="s">
        <v>124</v>
      </c>
      <c r="B120" s="58" t="s">
        <v>435</v>
      </c>
      <c r="C120" s="94"/>
      <c r="D120" s="94">
        <v>804</v>
      </c>
      <c r="E120" s="94">
        <v>804</v>
      </c>
    </row>
    <row r="121" spans="1:5" ht="12" customHeight="1" x14ac:dyDescent="0.2">
      <c r="A121" s="216" t="s">
        <v>125</v>
      </c>
      <c r="B121" s="58" t="s">
        <v>467</v>
      </c>
      <c r="C121" s="94"/>
      <c r="D121" s="94">
        <v>23</v>
      </c>
      <c r="E121" s="94">
        <v>23</v>
      </c>
    </row>
    <row r="122" spans="1:5" ht="12" customHeight="1" x14ac:dyDescent="0.2">
      <c r="A122" s="216" t="s">
        <v>286</v>
      </c>
      <c r="B122" s="58" t="s">
        <v>281</v>
      </c>
      <c r="C122" s="94"/>
      <c r="D122" s="94"/>
      <c r="E122" s="94"/>
    </row>
    <row r="123" spans="1:5" ht="12" customHeight="1" x14ac:dyDescent="0.2">
      <c r="A123" s="216" t="s">
        <v>287</v>
      </c>
      <c r="B123" s="58" t="s">
        <v>292</v>
      </c>
      <c r="C123" s="94"/>
      <c r="D123" s="94"/>
      <c r="E123" s="94"/>
    </row>
    <row r="124" spans="1:5" ht="12" customHeight="1" thickBot="1" x14ac:dyDescent="0.25">
      <c r="A124" s="226" t="s">
        <v>288</v>
      </c>
      <c r="B124" s="58" t="s">
        <v>291</v>
      </c>
      <c r="C124" s="95"/>
      <c r="D124" s="95"/>
      <c r="E124" s="95"/>
    </row>
    <row r="125" spans="1:5" ht="12" customHeight="1" thickBot="1" x14ac:dyDescent="0.25">
      <c r="A125" s="26" t="s">
        <v>14</v>
      </c>
      <c r="B125" s="54" t="s">
        <v>296</v>
      </c>
      <c r="C125" s="101">
        <f>+C126+C127</f>
        <v>82592</v>
      </c>
      <c r="D125" s="101">
        <f>+D126+D127</f>
        <v>244226</v>
      </c>
      <c r="E125" s="101">
        <f>+E126+E127</f>
        <v>146141</v>
      </c>
    </row>
    <row r="126" spans="1:5" ht="12" customHeight="1" x14ac:dyDescent="0.2">
      <c r="A126" s="216" t="s">
        <v>63</v>
      </c>
      <c r="B126" s="7" t="s">
        <v>51</v>
      </c>
      <c r="C126" s="104">
        <v>75185</v>
      </c>
      <c r="D126" s="104">
        <v>62504</v>
      </c>
      <c r="E126" s="104">
        <v>63439</v>
      </c>
    </row>
    <row r="127" spans="1:5" ht="12" customHeight="1" thickBot="1" x14ac:dyDescent="0.25">
      <c r="A127" s="218" t="s">
        <v>64</v>
      </c>
      <c r="B127" s="10" t="s">
        <v>52</v>
      </c>
      <c r="C127" s="105">
        <v>7407</v>
      </c>
      <c r="D127" s="105">
        <v>181722</v>
      </c>
      <c r="E127" s="105">
        <v>82702</v>
      </c>
    </row>
    <row r="128" spans="1:5" ht="12" customHeight="1" thickBot="1" x14ac:dyDescent="0.25">
      <c r="A128" s="26" t="s">
        <v>15</v>
      </c>
      <c r="B128" s="54" t="s">
        <v>297</v>
      </c>
      <c r="C128" s="101">
        <f>+C95+C111+C125</f>
        <v>478314</v>
      </c>
      <c r="D128" s="101">
        <f>+D95+D111+D125</f>
        <v>702696</v>
      </c>
      <c r="E128" s="101">
        <f>+E95+E111+E125</f>
        <v>742376</v>
      </c>
    </row>
    <row r="129" spans="1:10" ht="12" customHeight="1" thickBot="1" x14ac:dyDescent="0.25">
      <c r="A129" s="26" t="s">
        <v>16</v>
      </c>
      <c r="B129" s="54" t="s">
        <v>298</v>
      </c>
      <c r="C129" s="101">
        <f>+C130+C131+C132</f>
        <v>0</v>
      </c>
      <c r="D129" s="101">
        <f>+D130+D131+D132</f>
        <v>0</v>
      </c>
      <c r="E129" s="101">
        <f>+E130+E131+E132</f>
        <v>0</v>
      </c>
    </row>
    <row r="130" spans="1:10" s="51" customFormat="1" ht="12" customHeight="1" x14ac:dyDescent="0.2">
      <c r="A130" s="216" t="s">
        <v>67</v>
      </c>
      <c r="B130" s="7" t="s">
        <v>299</v>
      </c>
      <c r="C130" s="94"/>
      <c r="D130" s="94"/>
      <c r="E130" s="94"/>
    </row>
    <row r="131" spans="1:10" ht="12" customHeight="1" x14ac:dyDescent="0.2">
      <c r="A131" s="216" t="s">
        <v>68</v>
      </c>
      <c r="B131" s="7" t="s">
        <v>300</v>
      </c>
      <c r="C131" s="94"/>
      <c r="D131" s="94"/>
      <c r="E131" s="94"/>
    </row>
    <row r="132" spans="1:10" ht="12" customHeight="1" thickBot="1" x14ac:dyDescent="0.25">
      <c r="A132" s="226" t="s">
        <v>69</v>
      </c>
      <c r="B132" s="5" t="s">
        <v>301</v>
      </c>
      <c r="C132" s="94"/>
      <c r="D132" s="94"/>
      <c r="E132" s="94"/>
    </row>
    <row r="133" spans="1:10" ht="12" customHeight="1" thickBot="1" x14ac:dyDescent="0.25">
      <c r="A133" s="26" t="s">
        <v>17</v>
      </c>
      <c r="B133" s="54" t="s">
        <v>345</v>
      </c>
      <c r="C133" s="101">
        <f>+C134+C135+C136+C137</f>
        <v>0</v>
      </c>
      <c r="D133" s="101">
        <f>+D134+D135+D136+D137</f>
        <v>0</v>
      </c>
      <c r="E133" s="101">
        <f>+E134+E135+E136+E137</f>
        <v>0</v>
      </c>
    </row>
    <row r="134" spans="1:10" ht="12" customHeight="1" x14ac:dyDescent="0.2">
      <c r="A134" s="216" t="s">
        <v>70</v>
      </c>
      <c r="B134" s="7" t="s">
        <v>302</v>
      </c>
      <c r="C134" s="94"/>
      <c r="D134" s="94"/>
      <c r="E134" s="94"/>
    </row>
    <row r="135" spans="1:10" ht="12" customHeight="1" x14ac:dyDescent="0.2">
      <c r="A135" s="216" t="s">
        <v>71</v>
      </c>
      <c r="B135" s="7" t="s">
        <v>303</v>
      </c>
      <c r="C135" s="94"/>
      <c r="D135" s="94"/>
      <c r="E135" s="94"/>
    </row>
    <row r="136" spans="1:10" ht="12" customHeight="1" x14ac:dyDescent="0.2">
      <c r="A136" s="216" t="s">
        <v>206</v>
      </c>
      <c r="B136" s="7" t="s">
        <v>304</v>
      </c>
      <c r="C136" s="94"/>
      <c r="D136" s="94"/>
      <c r="E136" s="94"/>
    </row>
    <row r="137" spans="1:10" s="51" customFormat="1" ht="12" customHeight="1" thickBot="1" x14ac:dyDescent="0.25">
      <c r="A137" s="226" t="s">
        <v>207</v>
      </c>
      <c r="B137" s="5" t="s">
        <v>305</v>
      </c>
      <c r="C137" s="94"/>
      <c r="D137" s="94"/>
      <c r="E137" s="94"/>
    </row>
    <row r="138" spans="1:10" ht="12" customHeight="1" thickBot="1" x14ac:dyDescent="0.25">
      <c r="A138" s="26" t="s">
        <v>18</v>
      </c>
      <c r="B138" s="54" t="s">
        <v>306</v>
      </c>
      <c r="C138" s="107">
        <f>+C139+C140+C141+C142</f>
        <v>0</v>
      </c>
      <c r="D138" s="107">
        <f>+D139+D140+D141+D142</f>
        <v>0</v>
      </c>
      <c r="E138" s="107">
        <f>+E139+E140+E141+E142</f>
        <v>0</v>
      </c>
      <c r="J138" s="93"/>
    </row>
    <row r="139" spans="1:10" x14ac:dyDescent="0.2">
      <c r="A139" s="216" t="s">
        <v>72</v>
      </c>
      <c r="B139" s="7" t="s">
        <v>307</v>
      </c>
      <c r="C139" s="94"/>
      <c r="D139" s="94"/>
      <c r="E139" s="94"/>
    </row>
    <row r="140" spans="1:10" ht="12" customHeight="1" x14ac:dyDescent="0.2">
      <c r="A140" s="216" t="s">
        <v>73</v>
      </c>
      <c r="B140" s="7" t="s">
        <v>317</v>
      </c>
      <c r="C140" s="94"/>
      <c r="D140" s="94"/>
      <c r="E140" s="94"/>
    </row>
    <row r="141" spans="1:10" s="51" customFormat="1" ht="12" customHeight="1" x14ac:dyDescent="0.2">
      <c r="A141" s="216" t="s">
        <v>218</v>
      </c>
      <c r="B141" s="7" t="s">
        <v>308</v>
      </c>
      <c r="C141" s="94"/>
      <c r="D141" s="94"/>
      <c r="E141" s="94"/>
    </row>
    <row r="142" spans="1:10" s="51" customFormat="1" ht="12" customHeight="1" thickBot="1" x14ac:dyDescent="0.25">
      <c r="A142" s="226" t="s">
        <v>219</v>
      </c>
      <c r="B142" s="5" t="s">
        <v>309</v>
      </c>
      <c r="C142" s="94"/>
      <c r="D142" s="94"/>
      <c r="E142" s="94"/>
    </row>
    <row r="143" spans="1:10" s="51" customFormat="1" ht="12" customHeight="1" thickBot="1" x14ac:dyDescent="0.25">
      <c r="A143" s="26" t="s">
        <v>19</v>
      </c>
      <c r="B143" s="54" t="s">
        <v>310</v>
      </c>
      <c r="C143" s="110">
        <f>+C144+C145+C146+C147</f>
        <v>0</v>
      </c>
      <c r="D143" s="110">
        <f>+D144+D145+D146+D147</f>
        <v>0</v>
      </c>
      <c r="E143" s="110">
        <f>+E144+E145+E146+E147</f>
        <v>0</v>
      </c>
    </row>
    <row r="144" spans="1:10" s="51" customFormat="1" ht="12" customHeight="1" x14ac:dyDescent="0.2">
      <c r="A144" s="216" t="s">
        <v>116</v>
      </c>
      <c r="B144" s="7" t="s">
        <v>311</v>
      </c>
      <c r="C144" s="94"/>
      <c r="D144" s="94"/>
      <c r="E144" s="94"/>
    </row>
    <row r="145" spans="1:5" s="51" customFormat="1" ht="12" customHeight="1" x14ac:dyDescent="0.2">
      <c r="A145" s="216" t="s">
        <v>117</v>
      </c>
      <c r="B145" s="7" t="s">
        <v>312</v>
      </c>
      <c r="C145" s="94"/>
      <c r="D145" s="94"/>
      <c r="E145" s="94"/>
    </row>
    <row r="146" spans="1:5" s="51" customFormat="1" ht="12" customHeight="1" x14ac:dyDescent="0.2">
      <c r="A146" s="216" t="s">
        <v>141</v>
      </c>
      <c r="B146" s="7" t="s">
        <v>313</v>
      </c>
      <c r="C146" s="94"/>
      <c r="D146" s="94"/>
      <c r="E146" s="94"/>
    </row>
    <row r="147" spans="1:5" ht="12.75" customHeight="1" thickBot="1" x14ac:dyDescent="0.25">
      <c r="A147" s="216" t="s">
        <v>221</v>
      </c>
      <c r="B147" s="7" t="s">
        <v>314</v>
      </c>
      <c r="C147" s="94"/>
      <c r="D147" s="94"/>
      <c r="E147" s="94"/>
    </row>
    <row r="148" spans="1:5" ht="12" customHeight="1" thickBot="1" x14ac:dyDescent="0.25">
      <c r="A148" s="26" t="s">
        <v>20</v>
      </c>
      <c r="B148" s="54" t="s">
        <v>315</v>
      </c>
      <c r="C148" s="210">
        <f>+C129+C133+C138+C143</f>
        <v>0</v>
      </c>
      <c r="D148" s="210">
        <f>+D129+D133+D138+D143</f>
        <v>0</v>
      </c>
      <c r="E148" s="210">
        <f>+E129+E133+E138+E143</f>
        <v>0</v>
      </c>
    </row>
    <row r="149" spans="1:5" ht="12" customHeight="1" thickBot="1" x14ac:dyDescent="0.25">
      <c r="A149" s="26" t="s">
        <v>21</v>
      </c>
      <c r="B149" s="321" t="s">
        <v>439</v>
      </c>
      <c r="C149" s="210"/>
      <c r="D149" s="210"/>
      <c r="E149" s="210"/>
    </row>
    <row r="150" spans="1:5" ht="12" customHeight="1" thickBot="1" x14ac:dyDescent="0.25">
      <c r="A150" s="26" t="s">
        <v>22</v>
      </c>
      <c r="B150" s="321" t="s">
        <v>438</v>
      </c>
      <c r="C150" s="210"/>
      <c r="D150" s="210"/>
      <c r="E150" s="210"/>
    </row>
    <row r="151" spans="1:5" ht="15" customHeight="1" thickBot="1" x14ac:dyDescent="0.25">
      <c r="A151" s="26" t="s">
        <v>23</v>
      </c>
      <c r="B151" s="175" t="s">
        <v>444</v>
      </c>
      <c r="C151" s="210">
        <f>+C128+C148</f>
        <v>478314</v>
      </c>
      <c r="D151" s="210">
        <f>+D128+D148</f>
        <v>702696</v>
      </c>
      <c r="E151" s="210">
        <f>+E128+E148</f>
        <v>742376</v>
      </c>
    </row>
    <row r="152" spans="1:5" ht="13.5" thickBot="1" x14ac:dyDescent="0.25">
      <c r="A152" s="178"/>
      <c r="B152" s="179"/>
      <c r="C152" s="180"/>
      <c r="D152" s="180"/>
      <c r="E152" s="180"/>
    </row>
    <row r="153" spans="1:5" ht="15" customHeight="1" thickBot="1" x14ac:dyDescent="0.25">
      <c r="A153" s="90" t="s">
        <v>134</v>
      </c>
      <c r="B153" s="91"/>
      <c r="C153" s="52">
        <v>17</v>
      </c>
      <c r="D153" s="52">
        <v>17</v>
      </c>
      <c r="E153" s="52">
        <v>17</v>
      </c>
    </row>
    <row r="154" spans="1:5" ht="14.25" customHeight="1" thickBot="1" x14ac:dyDescent="0.25">
      <c r="A154" s="90" t="s">
        <v>135</v>
      </c>
      <c r="B154" s="91"/>
      <c r="C154" s="52">
        <v>15</v>
      </c>
      <c r="D154" s="52">
        <v>15</v>
      </c>
      <c r="E154" s="52">
        <v>15</v>
      </c>
    </row>
    <row r="157" spans="1:5" x14ac:dyDescent="0.2">
      <c r="A157" s="446"/>
      <c r="B157" s="446"/>
      <c r="C157" s="446"/>
      <c r="D157" s="446"/>
    </row>
  </sheetData>
  <sheetProtection formatCells="0"/>
  <mergeCells count="1">
    <mergeCell ref="A157:D157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52"/>
  <sheetViews>
    <sheetView zoomScaleNormal="100" zoomScaleSheetLayoutView="85" workbookViewId="0">
      <selection activeCell="C2" sqref="C2"/>
    </sheetView>
  </sheetViews>
  <sheetFormatPr defaultRowHeight="12.75" x14ac:dyDescent="0.2"/>
  <cols>
    <col min="1" max="1" width="9" style="181" customWidth="1"/>
    <col min="2" max="2" width="65.5" style="182" customWidth="1"/>
    <col min="3" max="3" width="13.6640625" style="183" customWidth="1"/>
    <col min="4" max="4" width="13.5" style="2" customWidth="1"/>
    <col min="5" max="5" width="12.83203125" style="2" customWidth="1"/>
    <col min="6" max="16384" width="9.33203125" style="2"/>
  </cols>
  <sheetData>
    <row r="1" spans="1:5" s="1" customFormat="1" ht="16.5" customHeight="1" x14ac:dyDescent="0.2">
      <c r="A1" s="68"/>
      <c r="B1" s="70"/>
      <c r="C1" s="92" t="s">
        <v>527</v>
      </c>
    </row>
    <row r="2" spans="1:5" s="1" customFormat="1" ht="16.5" customHeight="1" thickBot="1" x14ac:dyDescent="0.25">
      <c r="A2" s="68"/>
      <c r="B2" s="70"/>
      <c r="C2" s="92" t="s">
        <v>543</v>
      </c>
    </row>
    <row r="3" spans="1:5" s="47" customFormat="1" ht="21" customHeight="1" x14ac:dyDescent="0.2">
      <c r="A3" s="188" t="s">
        <v>56</v>
      </c>
      <c r="B3" s="157" t="s">
        <v>136</v>
      </c>
      <c r="C3" s="159"/>
      <c r="D3" s="159"/>
      <c r="E3" s="159" t="s">
        <v>44</v>
      </c>
    </row>
    <row r="4" spans="1:5" s="47" customFormat="1" ht="48.75" customHeight="1" thickBot="1" x14ac:dyDescent="0.25">
      <c r="A4" s="319" t="s">
        <v>131</v>
      </c>
      <c r="B4" s="158" t="s">
        <v>383</v>
      </c>
      <c r="C4" s="160"/>
      <c r="D4" s="160"/>
      <c r="E4" s="160">
        <v>3</v>
      </c>
    </row>
    <row r="5" spans="1:5" s="48" customFormat="1" ht="15.95" customHeight="1" thickBot="1" x14ac:dyDescent="0.3">
      <c r="A5" s="71"/>
      <c r="B5" s="71"/>
      <c r="C5" s="72"/>
      <c r="D5" s="72"/>
      <c r="E5" s="72"/>
    </row>
    <row r="6" spans="1:5" ht="13.5" thickBot="1" x14ac:dyDescent="0.25">
      <c r="A6" s="189" t="s">
        <v>133</v>
      </c>
      <c r="B6" s="73" t="s">
        <v>46</v>
      </c>
      <c r="C6" s="161" t="s">
        <v>47</v>
      </c>
      <c r="D6" s="161" t="s">
        <v>47</v>
      </c>
      <c r="E6" s="161" t="s">
        <v>47</v>
      </c>
    </row>
    <row r="7" spans="1:5" s="42" customFormat="1" ht="12.95" customHeight="1" thickBot="1" x14ac:dyDescent="0.25">
      <c r="A7" s="64">
        <v>1</v>
      </c>
      <c r="B7" s="65">
        <v>2</v>
      </c>
      <c r="C7" s="66">
        <v>3</v>
      </c>
      <c r="D7" s="66">
        <v>4</v>
      </c>
      <c r="E7" s="66">
        <v>5</v>
      </c>
    </row>
    <row r="8" spans="1:5" s="42" customFormat="1" ht="15.95" customHeight="1" thickBot="1" x14ac:dyDescent="0.25">
      <c r="A8" s="75"/>
      <c r="B8" s="76" t="s">
        <v>48</v>
      </c>
      <c r="C8" s="162"/>
      <c r="D8" s="162"/>
      <c r="E8" s="162"/>
    </row>
    <row r="9" spans="1:5" s="42" customFormat="1" ht="12" customHeight="1" thickBot="1" x14ac:dyDescent="0.25">
      <c r="A9" s="26" t="s">
        <v>12</v>
      </c>
      <c r="B9" s="19" t="s">
        <v>162</v>
      </c>
      <c r="C9" s="101">
        <f>+C10+C11+C12+C13+C14+C15</f>
        <v>0</v>
      </c>
      <c r="D9" s="101">
        <f>+D10+D11+D12+D13+D14+D15</f>
        <v>0</v>
      </c>
      <c r="E9" s="101">
        <f>+E10+E11+E12+E13+E14+E15</f>
        <v>0</v>
      </c>
    </row>
    <row r="10" spans="1:5" s="49" customFormat="1" ht="12" customHeight="1" x14ac:dyDescent="0.2">
      <c r="A10" s="216" t="s">
        <v>74</v>
      </c>
      <c r="B10" s="198" t="s">
        <v>163</v>
      </c>
      <c r="C10" s="104"/>
      <c r="D10" s="104"/>
      <c r="E10" s="104"/>
    </row>
    <row r="11" spans="1:5" s="50" customFormat="1" ht="12" customHeight="1" x14ac:dyDescent="0.2">
      <c r="A11" s="217" t="s">
        <v>75</v>
      </c>
      <c r="B11" s="199" t="s">
        <v>164</v>
      </c>
      <c r="C11" s="103"/>
      <c r="D11" s="103"/>
      <c r="E11" s="103"/>
    </row>
    <row r="12" spans="1:5" s="50" customFormat="1" ht="12" customHeight="1" x14ac:dyDescent="0.2">
      <c r="A12" s="217" t="s">
        <v>76</v>
      </c>
      <c r="B12" s="199" t="s">
        <v>165</v>
      </c>
      <c r="C12" s="103"/>
      <c r="D12" s="103"/>
      <c r="E12" s="103"/>
    </row>
    <row r="13" spans="1:5" s="50" customFormat="1" ht="12" customHeight="1" x14ac:dyDescent="0.2">
      <c r="A13" s="217" t="s">
        <v>77</v>
      </c>
      <c r="B13" s="199" t="s">
        <v>166</v>
      </c>
      <c r="C13" s="103"/>
      <c r="D13" s="103"/>
      <c r="E13" s="103"/>
    </row>
    <row r="14" spans="1:5" s="50" customFormat="1" ht="12" customHeight="1" x14ac:dyDescent="0.2">
      <c r="A14" s="217" t="s">
        <v>94</v>
      </c>
      <c r="B14" s="199" t="s">
        <v>167</v>
      </c>
      <c r="C14" s="242"/>
      <c r="D14" s="242"/>
      <c r="E14" s="242"/>
    </row>
    <row r="15" spans="1:5" s="49" customFormat="1" ht="12" customHeight="1" thickBot="1" x14ac:dyDescent="0.25">
      <c r="A15" s="218" t="s">
        <v>78</v>
      </c>
      <c r="B15" s="200" t="s">
        <v>168</v>
      </c>
      <c r="C15" s="243"/>
      <c r="D15" s="243"/>
      <c r="E15" s="243"/>
    </row>
    <row r="16" spans="1:5" s="49" customFormat="1" ht="12" customHeight="1" thickBot="1" x14ac:dyDescent="0.25">
      <c r="A16" s="26" t="s">
        <v>13</v>
      </c>
      <c r="B16" s="96" t="s">
        <v>169</v>
      </c>
      <c r="C16" s="101">
        <f>+C17+C18+C19+C20+C21</f>
        <v>0</v>
      </c>
      <c r="D16" s="101">
        <f>+D17+D18+D19+D20+D21</f>
        <v>0</v>
      </c>
      <c r="E16" s="101">
        <f>+E17+E18+E19+E20+E21</f>
        <v>0</v>
      </c>
    </row>
    <row r="17" spans="1:5" s="49" customFormat="1" ht="12" customHeight="1" x14ac:dyDescent="0.2">
      <c r="A17" s="216" t="s">
        <v>80</v>
      </c>
      <c r="B17" s="198" t="s">
        <v>170</v>
      </c>
      <c r="C17" s="104"/>
      <c r="D17" s="104"/>
      <c r="E17" s="104"/>
    </row>
    <row r="18" spans="1:5" s="49" customFormat="1" ht="12" customHeight="1" x14ac:dyDescent="0.2">
      <c r="A18" s="217" t="s">
        <v>81</v>
      </c>
      <c r="B18" s="199" t="s">
        <v>171</v>
      </c>
      <c r="C18" s="103"/>
      <c r="D18" s="103"/>
      <c r="E18" s="103"/>
    </row>
    <row r="19" spans="1:5" s="49" customFormat="1" ht="12" customHeight="1" x14ac:dyDescent="0.2">
      <c r="A19" s="217" t="s">
        <v>82</v>
      </c>
      <c r="B19" s="199" t="s">
        <v>375</v>
      </c>
      <c r="C19" s="103"/>
      <c r="D19" s="103"/>
      <c r="E19" s="103"/>
    </row>
    <row r="20" spans="1:5" s="49" customFormat="1" ht="12" customHeight="1" x14ac:dyDescent="0.2">
      <c r="A20" s="217" t="s">
        <v>83</v>
      </c>
      <c r="B20" s="199" t="s">
        <v>376</v>
      </c>
      <c r="C20" s="103"/>
      <c r="D20" s="103"/>
      <c r="E20" s="103"/>
    </row>
    <row r="21" spans="1:5" s="49" customFormat="1" ht="12" customHeight="1" x14ac:dyDescent="0.2">
      <c r="A21" s="217" t="s">
        <v>84</v>
      </c>
      <c r="B21" s="199" t="s">
        <v>172</v>
      </c>
      <c r="C21" s="103"/>
      <c r="D21" s="103"/>
      <c r="E21" s="103"/>
    </row>
    <row r="22" spans="1:5" s="50" customFormat="1" ht="12" customHeight="1" thickBot="1" x14ac:dyDescent="0.25">
      <c r="A22" s="218" t="s">
        <v>90</v>
      </c>
      <c r="B22" s="200" t="s">
        <v>173</v>
      </c>
      <c r="C22" s="105"/>
      <c r="D22" s="105"/>
      <c r="E22" s="105"/>
    </row>
    <row r="23" spans="1:5" s="50" customFormat="1" ht="12" customHeight="1" thickBot="1" x14ac:dyDescent="0.25">
      <c r="A23" s="26" t="s">
        <v>14</v>
      </c>
      <c r="B23" s="19" t="s">
        <v>174</v>
      </c>
      <c r="C23" s="101">
        <f>+C24+C25+C26+C27+C28</f>
        <v>0</v>
      </c>
      <c r="D23" s="101">
        <f>+D24+D25+D26+D27+D28</f>
        <v>0</v>
      </c>
      <c r="E23" s="101">
        <f>+E24+E25+E26+E27+E28</f>
        <v>0</v>
      </c>
    </row>
    <row r="24" spans="1:5" s="50" customFormat="1" ht="12" customHeight="1" x14ac:dyDescent="0.2">
      <c r="A24" s="216" t="s">
        <v>63</v>
      </c>
      <c r="B24" s="198" t="s">
        <v>175</v>
      </c>
      <c r="C24" s="104"/>
      <c r="D24" s="104"/>
      <c r="E24" s="104"/>
    </row>
    <row r="25" spans="1:5" s="49" customFormat="1" ht="12" customHeight="1" x14ac:dyDescent="0.2">
      <c r="A25" s="217" t="s">
        <v>64</v>
      </c>
      <c r="B25" s="199" t="s">
        <v>176</v>
      </c>
      <c r="C25" s="103"/>
      <c r="D25" s="103"/>
      <c r="E25" s="103"/>
    </row>
    <row r="26" spans="1:5" s="50" customFormat="1" ht="12" customHeight="1" x14ac:dyDescent="0.2">
      <c r="A26" s="217" t="s">
        <v>65</v>
      </c>
      <c r="B26" s="199" t="s">
        <v>377</v>
      </c>
      <c r="C26" s="103"/>
      <c r="D26" s="103"/>
      <c r="E26" s="103"/>
    </row>
    <row r="27" spans="1:5" s="50" customFormat="1" ht="12" customHeight="1" x14ac:dyDescent="0.2">
      <c r="A27" s="217" t="s">
        <v>66</v>
      </c>
      <c r="B27" s="199" t="s">
        <v>378</v>
      </c>
      <c r="C27" s="103"/>
      <c r="D27" s="103"/>
      <c r="E27" s="103"/>
    </row>
    <row r="28" spans="1:5" s="50" customFormat="1" ht="12" customHeight="1" x14ac:dyDescent="0.2">
      <c r="A28" s="217" t="s">
        <v>106</v>
      </c>
      <c r="B28" s="199" t="s">
        <v>177</v>
      </c>
      <c r="C28" s="103"/>
      <c r="D28" s="103"/>
      <c r="E28" s="103"/>
    </row>
    <row r="29" spans="1:5" s="50" customFormat="1" ht="12" customHeight="1" thickBot="1" x14ac:dyDescent="0.25">
      <c r="A29" s="218" t="s">
        <v>107</v>
      </c>
      <c r="B29" s="200" t="s">
        <v>178</v>
      </c>
      <c r="C29" s="105"/>
      <c r="D29" s="105"/>
      <c r="E29" s="105"/>
    </row>
    <row r="30" spans="1:5" s="50" customFormat="1" ht="12" customHeight="1" thickBot="1" x14ac:dyDescent="0.25">
      <c r="A30" s="26" t="s">
        <v>108</v>
      </c>
      <c r="B30" s="19" t="s">
        <v>179</v>
      </c>
      <c r="C30" s="107">
        <f>+C31+C34+C35+C36</f>
        <v>0</v>
      </c>
      <c r="D30" s="107">
        <f>+D31+D34+D35+D36</f>
        <v>0</v>
      </c>
      <c r="E30" s="107">
        <f>+E31+E34+E35+E36</f>
        <v>0</v>
      </c>
    </row>
    <row r="31" spans="1:5" s="50" customFormat="1" ht="12" customHeight="1" x14ac:dyDescent="0.2">
      <c r="A31" s="216" t="s">
        <v>180</v>
      </c>
      <c r="B31" s="198" t="s">
        <v>186</v>
      </c>
      <c r="C31" s="193">
        <f>+C32+C33</f>
        <v>0</v>
      </c>
      <c r="D31" s="193">
        <f>+D32+D33</f>
        <v>0</v>
      </c>
      <c r="E31" s="193">
        <f>+E32+E33</f>
        <v>0</v>
      </c>
    </row>
    <row r="32" spans="1:5" s="50" customFormat="1" ht="12" customHeight="1" x14ac:dyDescent="0.2">
      <c r="A32" s="217" t="s">
        <v>181</v>
      </c>
      <c r="B32" s="199" t="s">
        <v>187</v>
      </c>
      <c r="C32" s="103"/>
      <c r="D32" s="103"/>
      <c r="E32" s="103"/>
    </row>
    <row r="33" spans="1:5" s="50" customFormat="1" ht="12" customHeight="1" x14ac:dyDescent="0.2">
      <c r="A33" s="217" t="s">
        <v>182</v>
      </c>
      <c r="B33" s="199" t="s">
        <v>188</v>
      </c>
      <c r="C33" s="103"/>
      <c r="D33" s="103"/>
      <c r="E33" s="103"/>
    </row>
    <row r="34" spans="1:5" s="50" customFormat="1" ht="12" customHeight="1" x14ac:dyDescent="0.2">
      <c r="A34" s="217" t="s">
        <v>183</v>
      </c>
      <c r="B34" s="199" t="s">
        <v>189</v>
      </c>
      <c r="C34" s="103"/>
      <c r="D34" s="103"/>
      <c r="E34" s="103"/>
    </row>
    <row r="35" spans="1:5" s="50" customFormat="1" ht="12" customHeight="1" x14ac:dyDescent="0.2">
      <c r="A35" s="217" t="s">
        <v>184</v>
      </c>
      <c r="B35" s="199" t="s">
        <v>190</v>
      </c>
      <c r="C35" s="103"/>
      <c r="D35" s="103"/>
      <c r="E35" s="103"/>
    </row>
    <row r="36" spans="1:5" s="50" customFormat="1" ht="12" customHeight="1" thickBot="1" x14ac:dyDescent="0.25">
      <c r="A36" s="218" t="s">
        <v>185</v>
      </c>
      <c r="B36" s="200" t="s">
        <v>191</v>
      </c>
      <c r="C36" s="105"/>
      <c r="D36" s="105"/>
      <c r="E36" s="105"/>
    </row>
    <row r="37" spans="1:5" s="50" customFormat="1" ht="12" customHeight="1" thickBot="1" x14ac:dyDescent="0.25">
      <c r="A37" s="26" t="s">
        <v>16</v>
      </c>
      <c r="B37" s="19" t="s">
        <v>192</v>
      </c>
      <c r="C37" s="101">
        <f>SUM(C38:C47)</f>
        <v>0</v>
      </c>
      <c r="D37" s="101">
        <f>SUM(D38:D47)</f>
        <v>0</v>
      </c>
      <c r="E37" s="101">
        <f>SUM(E38:E47)</f>
        <v>0</v>
      </c>
    </row>
    <row r="38" spans="1:5" s="50" customFormat="1" ht="12" customHeight="1" x14ac:dyDescent="0.2">
      <c r="A38" s="216" t="s">
        <v>67</v>
      </c>
      <c r="B38" s="198" t="s">
        <v>195</v>
      </c>
      <c r="C38" s="104"/>
      <c r="D38" s="104"/>
      <c r="E38" s="104"/>
    </row>
    <row r="39" spans="1:5" s="50" customFormat="1" ht="12" customHeight="1" x14ac:dyDescent="0.2">
      <c r="A39" s="217" t="s">
        <v>68</v>
      </c>
      <c r="B39" s="199" t="s">
        <v>196</v>
      </c>
      <c r="C39" s="103"/>
      <c r="D39" s="103"/>
      <c r="E39" s="103"/>
    </row>
    <row r="40" spans="1:5" s="50" customFormat="1" ht="12" customHeight="1" x14ac:dyDescent="0.2">
      <c r="A40" s="217" t="s">
        <v>69</v>
      </c>
      <c r="B40" s="199" t="s">
        <v>197</v>
      </c>
      <c r="C40" s="103"/>
      <c r="D40" s="103"/>
      <c r="E40" s="103"/>
    </row>
    <row r="41" spans="1:5" s="50" customFormat="1" ht="12" customHeight="1" x14ac:dyDescent="0.2">
      <c r="A41" s="217" t="s">
        <v>110</v>
      </c>
      <c r="B41" s="199" t="s">
        <v>198</v>
      </c>
      <c r="C41" s="103"/>
      <c r="D41" s="103"/>
      <c r="E41" s="103"/>
    </row>
    <row r="42" spans="1:5" s="50" customFormat="1" ht="12" customHeight="1" x14ac:dyDescent="0.2">
      <c r="A42" s="217" t="s">
        <v>111</v>
      </c>
      <c r="B42" s="199" t="s">
        <v>199</v>
      </c>
      <c r="C42" s="103"/>
      <c r="D42" s="103"/>
      <c r="E42" s="103"/>
    </row>
    <row r="43" spans="1:5" s="50" customFormat="1" ht="12" customHeight="1" x14ac:dyDescent="0.2">
      <c r="A43" s="217" t="s">
        <v>112</v>
      </c>
      <c r="B43" s="199" t="s">
        <v>200</v>
      </c>
      <c r="C43" s="103"/>
      <c r="D43" s="103"/>
      <c r="E43" s="103"/>
    </row>
    <row r="44" spans="1:5" s="50" customFormat="1" ht="12" customHeight="1" x14ac:dyDescent="0.2">
      <c r="A44" s="217" t="s">
        <v>113</v>
      </c>
      <c r="B44" s="199" t="s">
        <v>201</v>
      </c>
      <c r="C44" s="103"/>
      <c r="D44" s="103"/>
      <c r="E44" s="103"/>
    </row>
    <row r="45" spans="1:5" s="50" customFormat="1" ht="12" customHeight="1" x14ac:dyDescent="0.2">
      <c r="A45" s="217" t="s">
        <v>114</v>
      </c>
      <c r="B45" s="199" t="s">
        <v>202</v>
      </c>
      <c r="C45" s="103"/>
      <c r="D45" s="103"/>
      <c r="E45" s="103"/>
    </row>
    <row r="46" spans="1:5" s="50" customFormat="1" ht="12" customHeight="1" x14ac:dyDescent="0.2">
      <c r="A46" s="217" t="s">
        <v>193</v>
      </c>
      <c r="B46" s="199" t="s">
        <v>203</v>
      </c>
      <c r="C46" s="106"/>
      <c r="D46" s="106"/>
      <c r="E46" s="106"/>
    </row>
    <row r="47" spans="1:5" s="50" customFormat="1" ht="12" customHeight="1" thickBot="1" x14ac:dyDescent="0.25">
      <c r="A47" s="218" t="s">
        <v>194</v>
      </c>
      <c r="B47" s="200" t="s">
        <v>204</v>
      </c>
      <c r="C47" s="187"/>
      <c r="D47" s="187"/>
      <c r="E47" s="187"/>
    </row>
    <row r="48" spans="1:5" s="50" customFormat="1" ht="12" customHeight="1" thickBot="1" x14ac:dyDescent="0.25">
      <c r="A48" s="26" t="s">
        <v>17</v>
      </c>
      <c r="B48" s="19" t="s">
        <v>205</v>
      </c>
      <c r="C48" s="101">
        <f>SUM(C49:C53)</f>
        <v>0</v>
      </c>
      <c r="D48" s="101">
        <f>SUM(D49:D53)</f>
        <v>0</v>
      </c>
      <c r="E48" s="101">
        <f>SUM(E49:E53)</f>
        <v>0</v>
      </c>
    </row>
    <row r="49" spans="1:5" s="50" customFormat="1" ht="12" customHeight="1" x14ac:dyDescent="0.2">
      <c r="A49" s="216" t="s">
        <v>70</v>
      </c>
      <c r="B49" s="198" t="s">
        <v>209</v>
      </c>
      <c r="C49" s="244"/>
      <c r="D49" s="244"/>
      <c r="E49" s="244"/>
    </row>
    <row r="50" spans="1:5" s="50" customFormat="1" ht="12" customHeight="1" x14ac:dyDescent="0.2">
      <c r="A50" s="217" t="s">
        <v>71</v>
      </c>
      <c r="B50" s="199" t="s">
        <v>210</v>
      </c>
      <c r="C50" s="106"/>
      <c r="D50" s="106"/>
      <c r="E50" s="106"/>
    </row>
    <row r="51" spans="1:5" s="50" customFormat="1" ht="12" customHeight="1" x14ac:dyDescent="0.2">
      <c r="A51" s="217" t="s">
        <v>206</v>
      </c>
      <c r="B51" s="199" t="s">
        <v>211</v>
      </c>
      <c r="C51" s="106"/>
      <c r="D51" s="106"/>
      <c r="E51" s="106"/>
    </row>
    <row r="52" spans="1:5" s="50" customFormat="1" ht="12" customHeight="1" x14ac:dyDescent="0.2">
      <c r="A52" s="217" t="s">
        <v>207</v>
      </c>
      <c r="B52" s="199" t="s">
        <v>212</v>
      </c>
      <c r="C52" s="106"/>
      <c r="D52" s="106"/>
      <c r="E52" s="106"/>
    </row>
    <row r="53" spans="1:5" s="50" customFormat="1" ht="12" customHeight="1" thickBot="1" x14ac:dyDescent="0.25">
      <c r="A53" s="218" t="s">
        <v>208</v>
      </c>
      <c r="B53" s="200" t="s">
        <v>213</v>
      </c>
      <c r="C53" s="187"/>
      <c r="D53" s="187"/>
      <c r="E53" s="187"/>
    </row>
    <row r="54" spans="1:5" s="50" customFormat="1" ht="12" customHeight="1" thickBot="1" x14ac:dyDescent="0.25">
      <c r="A54" s="26" t="s">
        <v>115</v>
      </c>
      <c r="B54" s="19" t="s">
        <v>214</v>
      </c>
      <c r="C54" s="101">
        <f>SUM(C55:C57)</f>
        <v>0</v>
      </c>
      <c r="D54" s="101">
        <f>SUM(D55:D57)</f>
        <v>350</v>
      </c>
      <c r="E54" s="101">
        <f>SUM(E55:E57)</f>
        <v>2350</v>
      </c>
    </row>
    <row r="55" spans="1:5" s="50" customFormat="1" ht="12" customHeight="1" x14ac:dyDescent="0.2">
      <c r="A55" s="216" t="s">
        <v>72</v>
      </c>
      <c r="B55" s="198" t="s">
        <v>489</v>
      </c>
      <c r="C55" s="104"/>
      <c r="D55" s="104">
        <v>350</v>
      </c>
      <c r="E55" s="104">
        <v>2350</v>
      </c>
    </row>
    <row r="56" spans="1:5" s="50" customFormat="1" ht="12" customHeight="1" x14ac:dyDescent="0.2">
      <c r="A56" s="217" t="s">
        <v>73</v>
      </c>
      <c r="B56" s="199" t="s">
        <v>379</v>
      </c>
      <c r="C56" s="103"/>
      <c r="D56" s="103"/>
      <c r="E56" s="103"/>
    </row>
    <row r="57" spans="1:5" s="50" customFormat="1" ht="12" customHeight="1" x14ac:dyDescent="0.2">
      <c r="A57" s="217" t="s">
        <v>218</v>
      </c>
      <c r="B57" s="199" t="s">
        <v>216</v>
      </c>
      <c r="C57" s="103"/>
      <c r="D57" s="103"/>
      <c r="E57" s="103"/>
    </row>
    <row r="58" spans="1:5" s="50" customFormat="1" ht="12" customHeight="1" thickBot="1" x14ac:dyDescent="0.25">
      <c r="A58" s="218" t="s">
        <v>219</v>
      </c>
      <c r="B58" s="200" t="s">
        <v>217</v>
      </c>
      <c r="C58" s="105"/>
      <c r="D58" s="105"/>
      <c r="E58" s="105"/>
    </row>
    <row r="59" spans="1:5" s="50" customFormat="1" ht="12" customHeight="1" thickBot="1" x14ac:dyDescent="0.25">
      <c r="A59" s="26" t="s">
        <v>19</v>
      </c>
      <c r="B59" s="96" t="s">
        <v>220</v>
      </c>
      <c r="C59" s="101">
        <f>SUM(C60:C62)</f>
        <v>0</v>
      </c>
      <c r="D59" s="101">
        <f>SUM(D60:D62)</f>
        <v>743</v>
      </c>
      <c r="E59" s="101">
        <f>SUM(E60:E62)</f>
        <v>2056</v>
      </c>
    </row>
    <row r="60" spans="1:5" s="50" customFormat="1" ht="12" customHeight="1" x14ac:dyDescent="0.2">
      <c r="A60" s="216" t="s">
        <v>116</v>
      </c>
      <c r="B60" s="198" t="s">
        <v>222</v>
      </c>
      <c r="C60" s="106"/>
      <c r="D60" s="106"/>
      <c r="E60" s="106"/>
    </row>
    <row r="61" spans="1:5" s="50" customFormat="1" ht="12" customHeight="1" x14ac:dyDescent="0.2">
      <c r="A61" s="217" t="s">
        <v>117</v>
      </c>
      <c r="B61" s="199" t="s">
        <v>380</v>
      </c>
      <c r="C61" s="106"/>
      <c r="D61" s="106"/>
      <c r="E61" s="106">
        <v>1313</v>
      </c>
    </row>
    <row r="62" spans="1:5" s="50" customFormat="1" ht="12" customHeight="1" x14ac:dyDescent="0.2">
      <c r="A62" s="217" t="s">
        <v>141</v>
      </c>
      <c r="B62" s="199" t="s">
        <v>405</v>
      </c>
      <c r="C62" s="106"/>
      <c r="D62" s="106">
        <v>743</v>
      </c>
      <c r="E62" s="106">
        <v>743</v>
      </c>
    </row>
    <row r="63" spans="1:5" s="50" customFormat="1" ht="12" customHeight="1" thickBot="1" x14ac:dyDescent="0.25">
      <c r="A63" s="218" t="s">
        <v>221</v>
      </c>
      <c r="B63" s="200" t="s">
        <v>224</v>
      </c>
      <c r="C63" s="106"/>
      <c r="D63" s="106"/>
      <c r="E63" s="106"/>
    </row>
    <row r="64" spans="1:5" s="50" customFormat="1" ht="12" customHeight="1" thickBot="1" x14ac:dyDescent="0.25">
      <c r="A64" s="26" t="s">
        <v>20</v>
      </c>
      <c r="B64" s="19" t="s">
        <v>225</v>
      </c>
      <c r="C64" s="107">
        <f>+C9+C16+C23+C30+C37+C48+C54+C59</f>
        <v>0</v>
      </c>
      <c r="D64" s="107">
        <f>+D9+D16+D23+D30+D37+D48+D54+D59</f>
        <v>1093</v>
      </c>
      <c r="E64" s="107">
        <f>+E9+E16+E23+E30+E37+E48+E54+E59</f>
        <v>4406</v>
      </c>
    </row>
    <row r="65" spans="1:5" s="50" customFormat="1" ht="12" customHeight="1" thickBot="1" x14ac:dyDescent="0.2">
      <c r="A65" s="219" t="s">
        <v>346</v>
      </c>
      <c r="B65" s="96" t="s">
        <v>227</v>
      </c>
      <c r="C65" s="101">
        <f>SUM(C66:C68)</f>
        <v>0</v>
      </c>
      <c r="D65" s="101">
        <f>SUM(D66:D68)</f>
        <v>0</v>
      </c>
      <c r="E65" s="101">
        <f>SUM(E66:E68)</f>
        <v>0</v>
      </c>
    </row>
    <row r="66" spans="1:5" s="50" customFormat="1" ht="12" customHeight="1" x14ac:dyDescent="0.2">
      <c r="A66" s="216" t="s">
        <v>260</v>
      </c>
      <c r="B66" s="198" t="s">
        <v>228</v>
      </c>
      <c r="C66" s="106"/>
      <c r="D66" s="106"/>
      <c r="E66" s="106"/>
    </row>
    <row r="67" spans="1:5" s="50" customFormat="1" ht="12" customHeight="1" x14ac:dyDescent="0.2">
      <c r="A67" s="217" t="s">
        <v>269</v>
      </c>
      <c r="B67" s="199" t="s">
        <v>229</v>
      </c>
      <c r="C67" s="106"/>
      <c r="D67" s="106"/>
      <c r="E67" s="106"/>
    </row>
    <row r="68" spans="1:5" s="50" customFormat="1" ht="12" customHeight="1" thickBot="1" x14ac:dyDescent="0.25">
      <c r="A68" s="218" t="s">
        <v>270</v>
      </c>
      <c r="B68" s="202" t="s">
        <v>230</v>
      </c>
      <c r="C68" s="106"/>
      <c r="D68" s="106"/>
      <c r="E68" s="106"/>
    </row>
    <row r="69" spans="1:5" s="50" customFormat="1" ht="12" customHeight="1" thickBot="1" x14ac:dyDescent="0.2">
      <c r="A69" s="219" t="s">
        <v>231</v>
      </c>
      <c r="B69" s="96" t="s">
        <v>232</v>
      </c>
      <c r="C69" s="101">
        <f>SUM(C70:C73)</f>
        <v>0</v>
      </c>
      <c r="D69" s="101">
        <f>SUM(D70:D73)</f>
        <v>0</v>
      </c>
      <c r="E69" s="101">
        <f>SUM(E70:E73)</f>
        <v>0</v>
      </c>
    </row>
    <row r="70" spans="1:5" s="50" customFormat="1" ht="12" customHeight="1" x14ac:dyDescent="0.2">
      <c r="A70" s="216" t="s">
        <v>95</v>
      </c>
      <c r="B70" s="198" t="s">
        <v>233</v>
      </c>
      <c r="C70" s="106"/>
      <c r="D70" s="106"/>
      <c r="E70" s="106"/>
    </row>
    <row r="71" spans="1:5" s="50" customFormat="1" ht="12" customHeight="1" x14ac:dyDescent="0.2">
      <c r="A71" s="217" t="s">
        <v>96</v>
      </c>
      <c r="B71" s="199" t="s">
        <v>234</v>
      </c>
      <c r="C71" s="106"/>
      <c r="D71" s="106"/>
      <c r="E71" s="106"/>
    </row>
    <row r="72" spans="1:5" s="50" customFormat="1" ht="12" customHeight="1" x14ac:dyDescent="0.2">
      <c r="A72" s="217" t="s">
        <v>261</v>
      </c>
      <c r="B72" s="199" t="s">
        <v>235</v>
      </c>
      <c r="C72" s="106"/>
      <c r="D72" s="106"/>
      <c r="E72" s="106"/>
    </row>
    <row r="73" spans="1:5" s="50" customFormat="1" ht="12" customHeight="1" thickBot="1" x14ac:dyDescent="0.25">
      <c r="A73" s="218" t="s">
        <v>262</v>
      </c>
      <c r="B73" s="200" t="s">
        <v>236</v>
      </c>
      <c r="C73" s="106"/>
      <c r="D73" s="106"/>
      <c r="E73" s="106"/>
    </row>
    <row r="74" spans="1:5" s="50" customFormat="1" ht="12" customHeight="1" thickBot="1" x14ac:dyDescent="0.2">
      <c r="A74" s="219" t="s">
        <v>237</v>
      </c>
      <c r="B74" s="96" t="s">
        <v>238</v>
      </c>
      <c r="C74" s="101">
        <f>SUM(C75:C76)</f>
        <v>6400</v>
      </c>
      <c r="D74" s="101">
        <f>SUM(D75:D76)</f>
        <v>7150</v>
      </c>
      <c r="E74" s="101">
        <f>SUM(E75:E76)</f>
        <v>4269</v>
      </c>
    </row>
    <row r="75" spans="1:5" s="50" customFormat="1" ht="12" customHeight="1" x14ac:dyDescent="0.2">
      <c r="A75" s="216" t="s">
        <v>263</v>
      </c>
      <c r="B75" s="198" t="s">
        <v>239</v>
      </c>
      <c r="C75" s="106">
        <v>6400</v>
      </c>
      <c r="D75" s="106">
        <v>7150</v>
      </c>
      <c r="E75" s="106">
        <v>4269</v>
      </c>
    </row>
    <row r="76" spans="1:5" s="50" customFormat="1" ht="12" customHeight="1" thickBot="1" x14ac:dyDescent="0.25">
      <c r="A76" s="218" t="s">
        <v>264</v>
      </c>
      <c r="B76" s="200" t="s">
        <v>240</v>
      </c>
      <c r="C76" s="106"/>
      <c r="D76" s="106"/>
      <c r="E76" s="106"/>
    </row>
    <row r="77" spans="1:5" s="49" customFormat="1" ht="12" customHeight="1" thickBot="1" x14ac:dyDescent="0.2">
      <c r="A77" s="219" t="s">
        <v>241</v>
      </c>
      <c r="B77" s="96" t="s">
        <v>242</v>
      </c>
      <c r="C77" s="101">
        <f>SUM(C78:C80)</f>
        <v>0</v>
      </c>
      <c r="D77" s="101">
        <f>SUM(D78:D80)</f>
        <v>0</v>
      </c>
      <c r="E77" s="101">
        <f>SUM(E78:E80)</f>
        <v>0</v>
      </c>
    </row>
    <row r="78" spans="1:5" s="50" customFormat="1" ht="12" customHeight="1" x14ac:dyDescent="0.2">
      <c r="A78" s="216" t="s">
        <v>265</v>
      </c>
      <c r="B78" s="198" t="s">
        <v>243</v>
      </c>
      <c r="C78" s="106"/>
      <c r="D78" s="106"/>
      <c r="E78" s="106"/>
    </row>
    <row r="79" spans="1:5" s="50" customFormat="1" ht="12" customHeight="1" x14ac:dyDescent="0.2">
      <c r="A79" s="217" t="s">
        <v>266</v>
      </c>
      <c r="B79" s="199" t="s">
        <v>244</v>
      </c>
      <c r="C79" s="106"/>
      <c r="D79" s="106"/>
      <c r="E79" s="106"/>
    </row>
    <row r="80" spans="1:5" s="50" customFormat="1" ht="12" customHeight="1" thickBot="1" x14ac:dyDescent="0.25">
      <c r="A80" s="218" t="s">
        <v>267</v>
      </c>
      <c r="B80" s="200" t="s">
        <v>245</v>
      </c>
      <c r="C80" s="106"/>
      <c r="D80" s="106"/>
      <c r="E80" s="106"/>
    </row>
    <row r="81" spans="1:5" s="50" customFormat="1" ht="12" customHeight="1" thickBot="1" x14ac:dyDescent="0.2">
      <c r="A81" s="219" t="s">
        <v>246</v>
      </c>
      <c r="B81" s="96" t="s">
        <v>268</v>
      </c>
      <c r="C81" s="101">
        <f>SUM(C82:C85)</f>
        <v>0</v>
      </c>
      <c r="D81" s="101">
        <f>SUM(D82:D85)</f>
        <v>0</v>
      </c>
      <c r="E81" s="101">
        <f>SUM(E82:E85)</f>
        <v>0</v>
      </c>
    </row>
    <row r="82" spans="1:5" s="50" customFormat="1" ht="12" customHeight="1" x14ac:dyDescent="0.2">
      <c r="A82" s="220" t="s">
        <v>247</v>
      </c>
      <c r="B82" s="198" t="s">
        <v>248</v>
      </c>
      <c r="C82" s="106"/>
      <c r="D82" s="106"/>
      <c r="E82" s="106"/>
    </row>
    <row r="83" spans="1:5" s="50" customFormat="1" ht="12" customHeight="1" x14ac:dyDescent="0.2">
      <c r="A83" s="221" t="s">
        <v>249</v>
      </c>
      <c r="B83" s="199" t="s">
        <v>250</v>
      </c>
      <c r="C83" s="106"/>
      <c r="D83" s="106"/>
      <c r="E83" s="106"/>
    </row>
    <row r="84" spans="1:5" s="50" customFormat="1" ht="12" customHeight="1" x14ac:dyDescent="0.2">
      <c r="A84" s="221" t="s">
        <v>251</v>
      </c>
      <c r="B84" s="199" t="s">
        <v>252</v>
      </c>
      <c r="C84" s="106"/>
      <c r="D84" s="106"/>
      <c r="E84" s="106"/>
    </row>
    <row r="85" spans="1:5" s="49" customFormat="1" ht="12" customHeight="1" thickBot="1" x14ac:dyDescent="0.25">
      <c r="A85" s="222" t="s">
        <v>253</v>
      </c>
      <c r="B85" s="200" t="s">
        <v>254</v>
      </c>
      <c r="C85" s="106"/>
      <c r="D85" s="106"/>
      <c r="E85" s="106"/>
    </row>
    <row r="86" spans="1:5" s="49" customFormat="1" ht="12" customHeight="1" thickBot="1" x14ac:dyDescent="0.2">
      <c r="A86" s="219" t="s">
        <v>255</v>
      </c>
      <c r="B86" s="96" t="s">
        <v>256</v>
      </c>
      <c r="C86" s="245"/>
      <c r="D86" s="245"/>
      <c r="E86" s="245"/>
    </row>
    <row r="87" spans="1:5" s="49" customFormat="1" ht="12" customHeight="1" thickBot="1" x14ac:dyDescent="0.2">
      <c r="A87" s="219" t="s">
        <v>257</v>
      </c>
      <c r="B87" s="206" t="s">
        <v>258</v>
      </c>
      <c r="C87" s="107">
        <f>+C65+C69+C74+C77+C81+C86</f>
        <v>6400</v>
      </c>
      <c r="D87" s="107">
        <f>+D65+D69+D74+D77+D81+D86</f>
        <v>7150</v>
      </c>
      <c r="E87" s="107">
        <f>+E65+E69+E74+E77+E81+E86</f>
        <v>4269</v>
      </c>
    </row>
    <row r="88" spans="1:5" s="49" customFormat="1" ht="12" customHeight="1" thickBot="1" x14ac:dyDescent="0.2">
      <c r="A88" s="223" t="s">
        <v>271</v>
      </c>
      <c r="B88" s="208" t="s">
        <v>373</v>
      </c>
      <c r="C88" s="107">
        <f>+C64+C87</f>
        <v>6400</v>
      </c>
      <c r="D88" s="107">
        <f>+D64+D87</f>
        <v>8243</v>
      </c>
      <c r="E88" s="107">
        <f>+E64+E87</f>
        <v>8675</v>
      </c>
    </row>
    <row r="89" spans="1:5" s="50" customFormat="1" ht="15" customHeight="1" x14ac:dyDescent="0.2">
      <c r="A89" s="81"/>
      <c r="B89" s="82"/>
      <c r="C89" s="167"/>
      <c r="D89" s="167"/>
      <c r="E89" s="167"/>
    </row>
    <row r="90" spans="1:5" ht="13.5" thickBot="1" x14ac:dyDescent="0.25">
      <c r="A90" s="224"/>
      <c r="B90" s="84"/>
      <c r="C90" s="168"/>
      <c r="D90" s="168"/>
      <c r="E90" s="168"/>
    </row>
    <row r="91" spans="1:5" s="42" customFormat="1" ht="16.5" customHeight="1" thickBot="1" x14ac:dyDescent="0.25">
      <c r="A91" s="85"/>
      <c r="B91" s="86" t="s">
        <v>49</v>
      </c>
      <c r="C91" s="169"/>
      <c r="D91" s="169"/>
      <c r="E91" s="169"/>
    </row>
    <row r="92" spans="1:5" s="51" customFormat="1" ht="12" customHeight="1" thickBot="1" x14ac:dyDescent="0.25">
      <c r="A92" s="190" t="s">
        <v>12</v>
      </c>
      <c r="B92" s="25" t="s">
        <v>274</v>
      </c>
      <c r="C92" s="100">
        <f>SUM(C93:C97)</f>
        <v>5200</v>
      </c>
      <c r="D92" s="100">
        <f>SUM(D93:D97)</f>
        <v>3800</v>
      </c>
      <c r="E92" s="100">
        <f>SUM(E93:E97)</f>
        <v>4232</v>
      </c>
    </row>
    <row r="93" spans="1:5" ht="12" customHeight="1" x14ac:dyDescent="0.2">
      <c r="A93" s="225" t="s">
        <v>74</v>
      </c>
      <c r="B93" s="8" t="s">
        <v>42</v>
      </c>
      <c r="C93" s="102"/>
      <c r="D93" s="102"/>
      <c r="E93" s="102"/>
    </row>
    <row r="94" spans="1:5" ht="12" customHeight="1" x14ac:dyDescent="0.2">
      <c r="A94" s="217" t="s">
        <v>75</v>
      </c>
      <c r="B94" s="6" t="s">
        <v>118</v>
      </c>
      <c r="C94" s="103"/>
      <c r="D94" s="103"/>
      <c r="E94" s="103"/>
    </row>
    <row r="95" spans="1:5" ht="12" customHeight="1" x14ac:dyDescent="0.2">
      <c r="A95" s="217" t="s">
        <v>76</v>
      </c>
      <c r="B95" s="6" t="s">
        <v>93</v>
      </c>
      <c r="C95" s="105"/>
      <c r="D95" s="105"/>
      <c r="E95" s="105"/>
    </row>
    <row r="96" spans="1:5" ht="12" customHeight="1" x14ac:dyDescent="0.2">
      <c r="A96" s="217" t="s">
        <v>77</v>
      </c>
      <c r="B96" s="9" t="s">
        <v>119</v>
      </c>
      <c r="C96" s="105"/>
      <c r="D96" s="105"/>
      <c r="E96" s="105"/>
    </row>
    <row r="97" spans="1:5" ht="12" customHeight="1" x14ac:dyDescent="0.2">
      <c r="A97" s="217" t="s">
        <v>85</v>
      </c>
      <c r="B97" s="17" t="s">
        <v>120</v>
      </c>
      <c r="C97" s="105">
        <v>5200</v>
      </c>
      <c r="D97" s="105">
        <v>3800</v>
      </c>
      <c r="E97" s="105">
        <v>4232</v>
      </c>
    </row>
    <row r="98" spans="1:5" ht="12" customHeight="1" x14ac:dyDescent="0.2">
      <c r="A98" s="217" t="s">
        <v>78</v>
      </c>
      <c r="B98" s="6" t="s">
        <v>275</v>
      </c>
      <c r="C98" s="105"/>
      <c r="D98" s="105"/>
      <c r="E98" s="105"/>
    </row>
    <row r="99" spans="1:5" ht="12" customHeight="1" x14ac:dyDescent="0.2">
      <c r="A99" s="217" t="s">
        <v>79</v>
      </c>
      <c r="B99" s="57" t="s">
        <v>276</v>
      </c>
      <c r="C99" s="105"/>
      <c r="D99" s="105"/>
      <c r="E99" s="105"/>
    </row>
    <row r="100" spans="1:5" ht="12" customHeight="1" x14ac:dyDescent="0.2">
      <c r="A100" s="217" t="s">
        <v>86</v>
      </c>
      <c r="B100" s="58" t="s">
        <v>277</v>
      </c>
      <c r="C100" s="105"/>
      <c r="D100" s="105"/>
      <c r="E100" s="105"/>
    </row>
    <row r="101" spans="1:5" ht="12" customHeight="1" x14ac:dyDescent="0.2">
      <c r="A101" s="217" t="s">
        <v>87</v>
      </c>
      <c r="B101" s="58" t="s">
        <v>278</v>
      </c>
      <c r="C101" s="105"/>
      <c r="D101" s="105"/>
      <c r="E101" s="105"/>
    </row>
    <row r="102" spans="1:5" ht="12" customHeight="1" x14ac:dyDescent="0.2">
      <c r="A102" s="217" t="s">
        <v>88</v>
      </c>
      <c r="B102" s="57" t="s">
        <v>412</v>
      </c>
      <c r="C102" s="105">
        <v>2000</v>
      </c>
      <c r="D102" s="105">
        <v>2000</v>
      </c>
      <c r="E102" s="105">
        <v>2000</v>
      </c>
    </row>
    <row r="103" spans="1:5" ht="12" customHeight="1" x14ac:dyDescent="0.2">
      <c r="A103" s="217" t="s">
        <v>89</v>
      </c>
      <c r="B103" s="57" t="s">
        <v>280</v>
      </c>
      <c r="C103" s="105"/>
      <c r="D103" s="105"/>
      <c r="E103" s="105"/>
    </row>
    <row r="104" spans="1:5" ht="12" customHeight="1" x14ac:dyDescent="0.2">
      <c r="A104" s="217" t="s">
        <v>91</v>
      </c>
      <c r="B104" s="58" t="s">
        <v>281</v>
      </c>
      <c r="C104" s="105"/>
      <c r="D104" s="105"/>
      <c r="E104" s="105"/>
    </row>
    <row r="105" spans="1:5" ht="12" customHeight="1" x14ac:dyDescent="0.2">
      <c r="A105" s="226" t="s">
        <v>121</v>
      </c>
      <c r="B105" s="59" t="s">
        <v>282</v>
      </c>
      <c r="C105" s="105"/>
      <c r="D105" s="105"/>
      <c r="E105" s="105"/>
    </row>
    <row r="106" spans="1:5" ht="12" customHeight="1" x14ac:dyDescent="0.2">
      <c r="A106" s="217" t="s">
        <v>272</v>
      </c>
      <c r="B106" s="59" t="s">
        <v>283</v>
      </c>
      <c r="C106" s="105"/>
      <c r="D106" s="105"/>
      <c r="E106" s="105"/>
    </row>
    <row r="107" spans="1:5" ht="12" customHeight="1" thickBot="1" x14ac:dyDescent="0.25">
      <c r="A107" s="227" t="s">
        <v>273</v>
      </c>
      <c r="B107" s="60" t="s">
        <v>284</v>
      </c>
      <c r="C107" s="109">
        <v>3200</v>
      </c>
      <c r="D107" s="109">
        <v>1800</v>
      </c>
      <c r="E107" s="109">
        <v>2232</v>
      </c>
    </row>
    <row r="108" spans="1:5" ht="12" customHeight="1" thickBot="1" x14ac:dyDescent="0.25">
      <c r="A108" s="26" t="s">
        <v>13</v>
      </c>
      <c r="B108" s="24" t="s">
        <v>285</v>
      </c>
      <c r="C108" s="101">
        <f>+C109+C111+C113</f>
        <v>1200</v>
      </c>
      <c r="D108" s="101">
        <f>+D109+D111+D113</f>
        <v>4443</v>
      </c>
      <c r="E108" s="101">
        <f>+E109+E111+E113</f>
        <v>4443</v>
      </c>
    </row>
    <row r="109" spans="1:5" ht="12" customHeight="1" x14ac:dyDescent="0.2">
      <c r="A109" s="216" t="s">
        <v>80</v>
      </c>
      <c r="B109" s="6" t="s">
        <v>139</v>
      </c>
      <c r="C109" s="104"/>
      <c r="D109" s="104"/>
      <c r="E109" s="104"/>
    </row>
    <row r="110" spans="1:5" ht="12" customHeight="1" x14ac:dyDescent="0.2">
      <c r="A110" s="216" t="s">
        <v>81</v>
      </c>
      <c r="B110" s="10" t="s">
        <v>289</v>
      </c>
      <c r="C110" s="104"/>
      <c r="D110" s="104"/>
      <c r="E110" s="104"/>
    </row>
    <row r="111" spans="1:5" ht="12" customHeight="1" x14ac:dyDescent="0.2">
      <c r="A111" s="216" t="s">
        <v>82</v>
      </c>
      <c r="B111" s="10" t="s">
        <v>122</v>
      </c>
      <c r="C111" s="103"/>
      <c r="D111" s="103"/>
      <c r="E111" s="103"/>
    </row>
    <row r="112" spans="1:5" ht="12" customHeight="1" x14ac:dyDescent="0.2">
      <c r="A112" s="216" t="s">
        <v>83</v>
      </c>
      <c r="B112" s="10" t="s">
        <v>290</v>
      </c>
      <c r="C112" s="94"/>
      <c r="D112" s="94"/>
      <c r="E112" s="94"/>
    </row>
    <row r="113" spans="1:5" ht="12" customHeight="1" x14ac:dyDescent="0.2">
      <c r="A113" s="216" t="s">
        <v>84</v>
      </c>
      <c r="B113" s="98" t="s">
        <v>142</v>
      </c>
      <c r="C113" s="94">
        <v>1200</v>
      </c>
      <c r="D113" s="94">
        <v>4443</v>
      </c>
      <c r="E113" s="94">
        <v>4443</v>
      </c>
    </row>
    <row r="114" spans="1:5" ht="12" customHeight="1" x14ac:dyDescent="0.2">
      <c r="A114" s="216" t="s">
        <v>90</v>
      </c>
      <c r="B114" s="97" t="s">
        <v>381</v>
      </c>
      <c r="C114" s="94"/>
      <c r="D114" s="94"/>
      <c r="E114" s="94"/>
    </row>
    <row r="115" spans="1:5" ht="12" customHeight="1" x14ac:dyDescent="0.2">
      <c r="A115" s="216" t="s">
        <v>92</v>
      </c>
      <c r="B115" s="194" t="s">
        <v>295</v>
      </c>
      <c r="C115" s="94"/>
      <c r="D115" s="94"/>
      <c r="E115" s="94"/>
    </row>
    <row r="116" spans="1:5" ht="12" customHeight="1" x14ac:dyDescent="0.2">
      <c r="A116" s="216" t="s">
        <v>123</v>
      </c>
      <c r="B116" s="58" t="s">
        <v>278</v>
      </c>
      <c r="C116" s="94"/>
      <c r="D116" s="94"/>
      <c r="E116" s="94"/>
    </row>
    <row r="117" spans="1:5" ht="12" customHeight="1" x14ac:dyDescent="0.2">
      <c r="A117" s="216" t="s">
        <v>124</v>
      </c>
      <c r="B117" s="58" t="s">
        <v>294</v>
      </c>
      <c r="C117" s="94"/>
      <c r="D117" s="94"/>
      <c r="E117" s="94"/>
    </row>
    <row r="118" spans="1:5" ht="12" customHeight="1" x14ac:dyDescent="0.2">
      <c r="A118" s="216" t="s">
        <v>125</v>
      </c>
      <c r="B118" s="58" t="s">
        <v>293</v>
      </c>
      <c r="C118" s="94"/>
      <c r="D118" s="94"/>
      <c r="E118" s="94"/>
    </row>
    <row r="119" spans="1:5" ht="12" customHeight="1" x14ac:dyDescent="0.2">
      <c r="A119" s="216" t="s">
        <v>286</v>
      </c>
      <c r="B119" s="58" t="s">
        <v>281</v>
      </c>
      <c r="C119" s="94"/>
      <c r="D119" s="94"/>
      <c r="E119" s="94"/>
    </row>
    <row r="120" spans="1:5" ht="12" customHeight="1" x14ac:dyDescent="0.2">
      <c r="A120" s="216" t="s">
        <v>287</v>
      </c>
      <c r="B120" s="58" t="s">
        <v>292</v>
      </c>
      <c r="C120" s="94"/>
      <c r="D120" s="94"/>
      <c r="E120" s="94"/>
    </row>
    <row r="121" spans="1:5" ht="12" customHeight="1" thickBot="1" x14ac:dyDescent="0.25">
      <c r="A121" s="226" t="s">
        <v>288</v>
      </c>
      <c r="B121" s="58" t="s">
        <v>291</v>
      </c>
      <c r="C121" s="95">
        <v>1200</v>
      </c>
      <c r="D121" s="95">
        <v>4443</v>
      </c>
      <c r="E121" s="95">
        <v>4443</v>
      </c>
    </row>
    <row r="122" spans="1:5" ht="12" customHeight="1" thickBot="1" x14ac:dyDescent="0.25">
      <c r="A122" s="26" t="s">
        <v>14</v>
      </c>
      <c r="B122" s="54" t="s">
        <v>296</v>
      </c>
      <c r="C122" s="101">
        <f>+C123+C124</f>
        <v>0</v>
      </c>
      <c r="D122" s="101">
        <f>+D123+D124</f>
        <v>0</v>
      </c>
      <c r="E122" s="101">
        <f>+E123+E124</f>
        <v>0</v>
      </c>
    </row>
    <row r="123" spans="1:5" ht="12" customHeight="1" x14ac:dyDescent="0.2">
      <c r="A123" s="216" t="s">
        <v>63</v>
      </c>
      <c r="B123" s="7" t="s">
        <v>51</v>
      </c>
      <c r="C123" s="104"/>
      <c r="D123" s="104"/>
      <c r="E123" s="104"/>
    </row>
    <row r="124" spans="1:5" ht="12" customHeight="1" thickBot="1" x14ac:dyDescent="0.25">
      <c r="A124" s="218" t="s">
        <v>64</v>
      </c>
      <c r="B124" s="10" t="s">
        <v>52</v>
      </c>
      <c r="C124" s="105"/>
      <c r="D124" s="105"/>
      <c r="E124" s="105"/>
    </row>
    <row r="125" spans="1:5" ht="12" customHeight="1" thickBot="1" x14ac:dyDescent="0.25">
      <c r="A125" s="26" t="s">
        <v>15</v>
      </c>
      <c r="B125" s="54" t="s">
        <v>297</v>
      </c>
      <c r="C125" s="101">
        <f>+C92+C108+C122</f>
        <v>6400</v>
      </c>
      <c r="D125" s="101">
        <f>+D92+D108+D122</f>
        <v>8243</v>
      </c>
      <c r="E125" s="101">
        <f>+E92+E108+E122</f>
        <v>8675</v>
      </c>
    </row>
    <row r="126" spans="1:5" ht="12" customHeight="1" thickBot="1" x14ac:dyDescent="0.25">
      <c r="A126" s="26" t="s">
        <v>16</v>
      </c>
      <c r="B126" s="54" t="s">
        <v>298</v>
      </c>
      <c r="C126" s="101">
        <f>+C127+C128+C129</f>
        <v>0</v>
      </c>
      <c r="D126" s="101">
        <f>+D127+D128+D129</f>
        <v>0</v>
      </c>
      <c r="E126" s="101">
        <f>+E127+E128+E129</f>
        <v>0</v>
      </c>
    </row>
    <row r="127" spans="1:5" s="51" customFormat="1" ht="12" customHeight="1" x14ac:dyDescent="0.2">
      <c r="A127" s="216" t="s">
        <v>67</v>
      </c>
      <c r="B127" s="7" t="s">
        <v>299</v>
      </c>
      <c r="C127" s="94"/>
      <c r="D127" s="94"/>
      <c r="E127" s="94"/>
    </row>
    <row r="128" spans="1:5" ht="12" customHeight="1" x14ac:dyDescent="0.2">
      <c r="A128" s="216" t="s">
        <v>68</v>
      </c>
      <c r="B128" s="7" t="s">
        <v>300</v>
      </c>
      <c r="C128" s="94"/>
      <c r="D128" s="94"/>
      <c r="E128" s="94"/>
    </row>
    <row r="129" spans="1:10" ht="12" customHeight="1" thickBot="1" x14ac:dyDescent="0.25">
      <c r="A129" s="226" t="s">
        <v>69</v>
      </c>
      <c r="B129" s="5" t="s">
        <v>301</v>
      </c>
      <c r="C129" s="94"/>
      <c r="D129" s="94"/>
      <c r="E129" s="94"/>
    </row>
    <row r="130" spans="1:10" ht="12" customHeight="1" thickBot="1" x14ac:dyDescent="0.25">
      <c r="A130" s="26" t="s">
        <v>17</v>
      </c>
      <c r="B130" s="54" t="s">
        <v>345</v>
      </c>
      <c r="C130" s="101">
        <f>+C131+C132+C133+C134</f>
        <v>0</v>
      </c>
      <c r="D130" s="101">
        <f>+D131+D132+D133+D134</f>
        <v>0</v>
      </c>
      <c r="E130" s="101">
        <f>+E131+E132+E133+E134</f>
        <v>0</v>
      </c>
    </row>
    <row r="131" spans="1:10" ht="12" customHeight="1" x14ac:dyDescent="0.2">
      <c r="A131" s="216" t="s">
        <v>70</v>
      </c>
      <c r="B131" s="7" t="s">
        <v>302</v>
      </c>
      <c r="C131" s="94"/>
      <c r="D131" s="94"/>
      <c r="E131" s="94"/>
    </row>
    <row r="132" spans="1:10" ht="12" customHeight="1" x14ac:dyDescent="0.2">
      <c r="A132" s="216" t="s">
        <v>71</v>
      </c>
      <c r="B132" s="7" t="s">
        <v>303</v>
      </c>
      <c r="C132" s="94"/>
      <c r="D132" s="94"/>
      <c r="E132" s="94"/>
    </row>
    <row r="133" spans="1:10" ht="12" customHeight="1" x14ac:dyDescent="0.2">
      <c r="A133" s="216" t="s">
        <v>206</v>
      </c>
      <c r="B133" s="7" t="s">
        <v>304</v>
      </c>
      <c r="C133" s="94"/>
      <c r="D133" s="94"/>
      <c r="E133" s="94"/>
    </row>
    <row r="134" spans="1:10" s="51" customFormat="1" ht="12" customHeight="1" thickBot="1" x14ac:dyDescent="0.25">
      <c r="A134" s="226" t="s">
        <v>207</v>
      </c>
      <c r="B134" s="5" t="s">
        <v>305</v>
      </c>
      <c r="C134" s="94"/>
      <c r="D134" s="94"/>
      <c r="E134" s="94"/>
    </row>
    <row r="135" spans="1:10" ht="12" customHeight="1" thickBot="1" x14ac:dyDescent="0.25">
      <c r="A135" s="26" t="s">
        <v>18</v>
      </c>
      <c r="B135" s="54" t="s">
        <v>306</v>
      </c>
      <c r="C135" s="107">
        <f>+C136+C137+C138+C139</f>
        <v>0</v>
      </c>
      <c r="D135" s="107">
        <f>+D136+D137+D138+D139</f>
        <v>0</v>
      </c>
      <c r="E135" s="107">
        <f>+E136+E137+E138+E139</f>
        <v>0</v>
      </c>
      <c r="J135" s="93"/>
    </row>
    <row r="136" spans="1:10" x14ac:dyDescent="0.2">
      <c r="A136" s="216" t="s">
        <v>72</v>
      </c>
      <c r="B136" s="7" t="s">
        <v>307</v>
      </c>
      <c r="C136" s="94"/>
      <c r="D136" s="94"/>
      <c r="E136" s="94"/>
    </row>
    <row r="137" spans="1:10" ht="12" customHeight="1" x14ac:dyDescent="0.2">
      <c r="A137" s="216" t="s">
        <v>73</v>
      </c>
      <c r="B137" s="7" t="s">
        <v>317</v>
      </c>
      <c r="C137" s="94"/>
      <c r="D137" s="94"/>
      <c r="E137" s="94"/>
    </row>
    <row r="138" spans="1:10" s="51" customFormat="1" ht="12" customHeight="1" x14ac:dyDescent="0.2">
      <c r="A138" s="216" t="s">
        <v>218</v>
      </c>
      <c r="B138" s="7" t="s">
        <v>308</v>
      </c>
      <c r="C138" s="94"/>
      <c r="D138" s="94"/>
      <c r="E138" s="94"/>
    </row>
    <row r="139" spans="1:10" s="51" customFormat="1" ht="12" customHeight="1" thickBot="1" x14ac:dyDescent="0.25">
      <c r="A139" s="226" t="s">
        <v>219</v>
      </c>
      <c r="B139" s="5" t="s">
        <v>309</v>
      </c>
      <c r="C139" s="94"/>
      <c r="D139" s="94"/>
      <c r="E139" s="94"/>
    </row>
    <row r="140" spans="1:10" s="51" customFormat="1" ht="12" customHeight="1" thickBot="1" x14ac:dyDescent="0.25">
      <c r="A140" s="26" t="s">
        <v>19</v>
      </c>
      <c r="B140" s="54" t="s">
        <v>310</v>
      </c>
      <c r="C140" s="110">
        <f>+C141+C142+C143+C144</f>
        <v>0</v>
      </c>
      <c r="D140" s="110">
        <f>+D141+D142+D143+D144</f>
        <v>0</v>
      </c>
      <c r="E140" s="110">
        <f>+E141+E142+E143+E144</f>
        <v>0</v>
      </c>
    </row>
    <row r="141" spans="1:10" s="51" customFormat="1" ht="12" customHeight="1" x14ac:dyDescent="0.2">
      <c r="A141" s="216" t="s">
        <v>116</v>
      </c>
      <c r="B141" s="7" t="s">
        <v>311</v>
      </c>
      <c r="C141" s="94"/>
      <c r="D141" s="94"/>
      <c r="E141" s="94"/>
    </row>
    <row r="142" spans="1:10" s="51" customFormat="1" ht="12" customHeight="1" x14ac:dyDescent="0.2">
      <c r="A142" s="216" t="s">
        <v>117</v>
      </c>
      <c r="B142" s="7" t="s">
        <v>312</v>
      </c>
      <c r="C142" s="94"/>
      <c r="D142" s="94"/>
      <c r="E142" s="94"/>
    </row>
    <row r="143" spans="1:10" s="51" customFormat="1" ht="12" customHeight="1" x14ac:dyDescent="0.2">
      <c r="A143" s="216" t="s">
        <v>141</v>
      </c>
      <c r="B143" s="7" t="s">
        <v>313</v>
      </c>
      <c r="C143" s="94"/>
      <c r="D143" s="94"/>
      <c r="E143" s="94"/>
    </row>
    <row r="144" spans="1:10" ht="12.75" customHeight="1" thickBot="1" x14ac:dyDescent="0.25">
      <c r="A144" s="216" t="s">
        <v>221</v>
      </c>
      <c r="B144" s="7" t="s">
        <v>314</v>
      </c>
      <c r="C144" s="94"/>
      <c r="D144" s="94"/>
      <c r="E144" s="94"/>
    </row>
    <row r="145" spans="1:5" ht="12" customHeight="1" thickBot="1" x14ac:dyDescent="0.25">
      <c r="A145" s="26" t="s">
        <v>20</v>
      </c>
      <c r="B145" s="54" t="s">
        <v>315</v>
      </c>
      <c r="C145" s="210">
        <f>+C126+C130+C135+C140</f>
        <v>0</v>
      </c>
      <c r="D145" s="210">
        <f>+D126+D130+D135+D140</f>
        <v>0</v>
      </c>
      <c r="E145" s="210">
        <f>+E126+E130+E135+E140</f>
        <v>0</v>
      </c>
    </row>
    <row r="146" spans="1:5" ht="15" customHeight="1" thickBot="1" x14ac:dyDescent="0.25">
      <c r="A146" s="228" t="s">
        <v>21</v>
      </c>
      <c r="B146" s="175" t="s">
        <v>316</v>
      </c>
      <c r="C146" s="210">
        <f>+C125+C145</f>
        <v>6400</v>
      </c>
      <c r="D146" s="210">
        <f>+D125+D145</f>
        <v>8243</v>
      </c>
      <c r="E146" s="210">
        <f>+E125+E145</f>
        <v>8675</v>
      </c>
    </row>
    <row r="147" spans="1:5" ht="13.5" thickBot="1" x14ac:dyDescent="0.25">
      <c r="A147" s="405"/>
      <c r="B147" s="406"/>
      <c r="C147" s="407"/>
      <c r="D147" s="407"/>
      <c r="E147" s="408"/>
    </row>
    <row r="148" spans="1:5" ht="15" customHeight="1" thickBot="1" x14ac:dyDescent="0.25">
      <c r="A148" s="90" t="s">
        <v>134</v>
      </c>
      <c r="B148" s="91"/>
      <c r="C148" s="52"/>
      <c r="D148" s="52"/>
      <c r="E148" s="52"/>
    </row>
    <row r="149" spans="1:5" ht="14.25" customHeight="1" thickBot="1" x14ac:dyDescent="0.25">
      <c r="A149" s="90" t="s">
        <v>135</v>
      </c>
      <c r="B149" s="91"/>
      <c r="C149" s="52"/>
      <c r="D149" s="52"/>
      <c r="E149" s="52"/>
    </row>
    <row r="152" spans="1:5" x14ac:dyDescent="0.2">
      <c r="A152" s="446"/>
      <c r="B152" s="446"/>
      <c r="C152" s="446"/>
      <c r="D152" s="446"/>
    </row>
  </sheetData>
  <sheetProtection formatCells="0"/>
  <mergeCells count="1">
    <mergeCell ref="A152:D152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52"/>
  <sheetViews>
    <sheetView zoomScaleNormal="100" zoomScaleSheetLayoutView="85" workbookViewId="0">
      <selection activeCell="H19" sqref="H19"/>
    </sheetView>
  </sheetViews>
  <sheetFormatPr defaultRowHeight="12.75" x14ac:dyDescent="0.2"/>
  <cols>
    <col min="1" max="1" width="8.1640625" style="181" customWidth="1"/>
    <col min="2" max="2" width="65.33203125" style="182" customWidth="1"/>
    <col min="3" max="3" width="13.1640625" style="183" customWidth="1"/>
    <col min="4" max="5" width="12.6640625" style="2" customWidth="1"/>
    <col min="6" max="16384" width="9.33203125" style="2"/>
  </cols>
  <sheetData>
    <row r="1" spans="1:5" s="1" customFormat="1" ht="16.5" customHeight="1" x14ac:dyDescent="0.2">
      <c r="A1" s="68"/>
      <c r="B1" s="70"/>
      <c r="C1" s="92" t="s">
        <v>527</v>
      </c>
    </row>
    <row r="2" spans="1:5" s="1" customFormat="1" ht="16.5" customHeight="1" thickBot="1" x14ac:dyDescent="0.25">
      <c r="A2" s="68"/>
      <c r="B2" s="70"/>
      <c r="C2" s="92" t="s">
        <v>542</v>
      </c>
    </row>
    <row r="3" spans="1:5" s="47" customFormat="1" ht="26.25" customHeight="1" x14ac:dyDescent="0.2">
      <c r="A3" s="188" t="s">
        <v>56</v>
      </c>
      <c r="B3" s="157" t="s">
        <v>136</v>
      </c>
      <c r="C3" s="159"/>
      <c r="D3" s="159"/>
      <c r="E3" s="159" t="s">
        <v>44</v>
      </c>
    </row>
    <row r="4" spans="1:5" s="47" customFormat="1" ht="48.75" customHeight="1" thickBot="1" x14ac:dyDescent="0.25">
      <c r="A4" s="319" t="s">
        <v>131</v>
      </c>
      <c r="B4" s="158" t="s">
        <v>384</v>
      </c>
      <c r="C4" s="160"/>
      <c r="D4" s="160"/>
      <c r="E4" s="160">
        <v>4</v>
      </c>
    </row>
    <row r="5" spans="1:5" s="48" customFormat="1" ht="15.95" customHeight="1" thickBot="1" x14ac:dyDescent="0.3">
      <c r="A5" s="71"/>
      <c r="B5" s="71"/>
      <c r="C5" s="72"/>
      <c r="D5" s="72"/>
      <c r="E5" s="72"/>
    </row>
    <row r="6" spans="1:5" ht="24.75" thickBot="1" x14ac:dyDescent="0.25">
      <c r="A6" s="189" t="s">
        <v>133</v>
      </c>
      <c r="B6" s="73" t="s">
        <v>46</v>
      </c>
      <c r="C6" s="161" t="s">
        <v>47</v>
      </c>
      <c r="D6" s="161" t="s">
        <v>47</v>
      </c>
      <c r="E6" s="161" t="s">
        <v>47</v>
      </c>
    </row>
    <row r="7" spans="1:5" s="42" customFormat="1" ht="12.95" customHeight="1" thickBot="1" x14ac:dyDescent="0.25">
      <c r="A7" s="64">
        <v>1</v>
      </c>
      <c r="B7" s="65">
        <v>2</v>
      </c>
      <c r="C7" s="66">
        <v>3</v>
      </c>
      <c r="D7" s="66">
        <v>4</v>
      </c>
      <c r="E7" s="66">
        <v>5</v>
      </c>
    </row>
    <row r="8" spans="1:5" s="42" customFormat="1" ht="15.95" customHeight="1" thickBot="1" x14ac:dyDescent="0.25">
      <c r="A8" s="75"/>
      <c r="B8" s="76" t="s">
        <v>48</v>
      </c>
      <c r="C8" s="162"/>
      <c r="D8" s="162"/>
      <c r="E8" s="162"/>
    </row>
    <row r="9" spans="1:5" s="42" customFormat="1" ht="12" customHeight="1" thickBot="1" x14ac:dyDescent="0.25">
      <c r="A9" s="26" t="s">
        <v>12</v>
      </c>
      <c r="B9" s="19" t="s">
        <v>162</v>
      </c>
      <c r="C9" s="101">
        <f>+C10+C11+C12+C13+C14+C15</f>
        <v>93252</v>
      </c>
      <c r="D9" s="101">
        <f>+D10+D11+D12+D13+D14+D15</f>
        <v>90910</v>
      </c>
      <c r="E9" s="101">
        <f>+E10+E11+E12+E13+E14+E15</f>
        <v>88928</v>
      </c>
    </row>
    <row r="10" spans="1:5" s="49" customFormat="1" ht="12" customHeight="1" x14ac:dyDescent="0.2">
      <c r="A10" s="216" t="s">
        <v>74</v>
      </c>
      <c r="B10" s="198" t="s">
        <v>163</v>
      </c>
      <c r="C10" s="104">
        <v>93252</v>
      </c>
      <c r="D10" s="104">
        <v>90910</v>
      </c>
      <c r="E10" s="104">
        <v>88928</v>
      </c>
    </row>
    <row r="11" spans="1:5" s="50" customFormat="1" ht="12" customHeight="1" x14ac:dyDescent="0.2">
      <c r="A11" s="217" t="s">
        <v>75</v>
      </c>
      <c r="B11" s="199" t="s">
        <v>164</v>
      </c>
      <c r="C11" s="103"/>
      <c r="D11" s="103"/>
      <c r="E11" s="103"/>
    </row>
    <row r="12" spans="1:5" s="50" customFormat="1" ht="12" customHeight="1" x14ac:dyDescent="0.2">
      <c r="A12" s="217" t="s">
        <v>76</v>
      </c>
      <c r="B12" s="199" t="s">
        <v>165</v>
      </c>
      <c r="C12" s="103"/>
      <c r="D12" s="103"/>
      <c r="E12" s="103"/>
    </row>
    <row r="13" spans="1:5" s="50" customFormat="1" ht="12" customHeight="1" x14ac:dyDescent="0.2">
      <c r="A13" s="217" t="s">
        <v>77</v>
      </c>
      <c r="B13" s="199" t="s">
        <v>166</v>
      </c>
      <c r="C13" s="103"/>
      <c r="D13" s="103"/>
      <c r="E13" s="103"/>
    </row>
    <row r="14" spans="1:5" s="50" customFormat="1" ht="12" customHeight="1" x14ac:dyDescent="0.2">
      <c r="A14" s="217" t="s">
        <v>94</v>
      </c>
      <c r="B14" s="199" t="s">
        <v>167</v>
      </c>
      <c r="C14" s="242"/>
      <c r="D14" s="242"/>
      <c r="E14" s="242"/>
    </row>
    <row r="15" spans="1:5" s="49" customFormat="1" ht="12" customHeight="1" thickBot="1" x14ac:dyDescent="0.25">
      <c r="A15" s="218" t="s">
        <v>78</v>
      </c>
      <c r="B15" s="200" t="s">
        <v>168</v>
      </c>
      <c r="C15" s="243"/>
      <c r="D15" s="243"/>
      <c r="E15" s="243"/>
    </row>
    <row r="16" spans="1:5" s="49" customFormat="1" ht="12" customHeight="1" thickBot="1" x14ac:dyDescent="0.25">
      <c r="A16" s="26" t="s">
        <v>13</v>
      </c>
      <c r="B16" s="96" t="s">
        <v>169</v>
      </c>
      <c r="C16" s="101">
        <f>+C17+C18+C19+C20+C21</f>
        <v>0</v>
      </c>
      <c r="D16" s="101">
        <f>+D17+D18+D19+D20+D21</f>
        <v>0</v>
      </c>
      <c r="E16" s="101">
        <f>+E17+E18+E19+E20+E21</f>
        <v>0</v>
      </c>
    </row>
    <row r="17" spans="1:5" s="49" customFormat="1" ht="12" customHeight="1" x14ac:dyDescent="0.2">
      <c r="A17" s="216" t="s">
        <v>80</v>
      </c>
      <c r="B17" s="199" t="s">
        <v>408</v>
      </c>
      <c r="C17" s="104"/>
      <c r="D17" s="104">
        <v>0</v>
      </c>
      <c r="E17" s="104">
        <v>0</v>
      </c>
    </row>
    <row r="18" spans="1:5" s="49" customFormat="1" ht="12" customHeight="1" x14ac:dyDescent="0.2">
      <c r="A18" s="217" t="s">
        <v>81</v>
      </c>
      <c r="B18" s="199" t="s">
        <v>409</v>
      </c>
      <c r="C18" s="103"/>
      <c r="D18" s="103"/>
      <c r="E18" s="103"/>
    </row>
    <row r="19" spans="1:5" s="49" customFormat="1" ht="12" customHeight="1" x14ac:dyDescent="0.2">
      <c r="A19" s="217" t="s">
        <v>82</v>
      </c>
      <c r="B19" s="199" t="s">
        <v>375</v>
      </c>
      <c r="C19" s="103"/>
      <c r="D19" s="103"/>
      <c r="E19" s="103"/>
    </row>
    <row r="20" spans="1:5" s="49" customFormat="1" ht="12" customHeight="1" x14ac:dyDescent="0.2">
      <c r="A20" s="217" t="s">
        <v>83</v>
      </c>
      <c r="B20" s="199" t="s">
        <v>376</v>
      </c>
      <c r="C20" s="103"/>
      <c r="D20" s="103"/>
      <c r="E20" s="103"/>
    </row>
    <row r="21" spans="1:5" s="49" customFormat="1" ht="12" customHeight="1" x14ac:dyDescent="0.2">
      <c r="A21" s="217" t="s">
        <v>84</v>
      </c>
      <c r="B21" s="199" t="s">
        <v>172</v>
      </c>
      <c r="C21" s="103"/>
      <c r="D21" s="103"/>
      <c r="E21" s="103"/>
    </row>
    <row r="22" spans="1:5" s="50" customFormat="1" ht="12" customHeight="1" thickBot="1" x14ac:dyDescent="0.25">
      <c r="A22" s="218" t="s">
        <v>90</v>
      </c>
      <c r="B22" s="200" t="s">
        <v>173</v>
      </c>
      <c r="C22" s="105"/>
      <c r="D22" s="105"/>
      <c r="E22" s="105"/>
    </row>
    <row r="23" spans="1:5" s="50" customFormat="1" ht="12" customHeight="1" thickBot="1" x14ac:dyDescent="0.25">
      <c r="A23" s="26" t="s">
        <v>14</v>
      </c>
      <c r="B23" s="19" t="s">
        <v>174</v>
      </c>
      <c r="C23" s="101">
        <f>+C24+C25+C26+C27+C28</f>
        <v>0</v>
      </c>
      <c r="D23" s="101">
        <f>+D24+D25+D26+D27+D28</f>
        <v>0</v>
      </c>
      <c r="E23" s="101">
        <f>+E24+E25+E26+E27+E28</f>
        <v>0</v>
      </c>
    </row>
    <row r="24" spans="1:5" s="50" customFormat="1" ht="12" customHeight="1" x14ac:dyDescent="0.2">
      <c r="A24" s="216" t="s">
        <v>63</v>
      </c>
      <c r="B24" s="198" t="s">
        <v>175</v>
      </c>
      <c r="C24" s="104"/>
      <c r="D24" s="104"/>
      <c r="E24" s="104"/>
    </row>
    <row r="25" spans="1:5" s="49" customFormat="1" ht="12" customHeight="1" x14ac:dyDescent="0.2">
      <c r="A25" s="217" t="s">
        <v>64</v>
      </c>
      <c r="B25" s="199" t="s">
        <v>176</v>
      </c>
      <c r="C25" s="103"/>
      <c r="D25" s="103"/>
      <c r="E25" s="103"/>
    </row>
    <row r="26" spans="1:5" s="50" customFormat="1" ht="12" customHeight="1" x14ac:dyDescent="0.2">
      <c r="A26" s="217" t="s">
        <v>65</v>
      </c>
      <c r="B26" s="199" t="s">
        <v>377</v>
      </c>
      <c r="C26" s="103"/>
      <c r="D26" s="103"/>
      <c r="E26" s="103"/>
    </row>
    <row r="27" spans="1:5" s="50" customFormat="1" ht="12" customHeight="1" x14ac:dyDescent="0.2">
      <c r="A27" s="217" t="s">
        <v>66</v>
      </c>
      <c r="B27" s="199" t="s">
        <v>378</v>
      </c>
      <c r="C27" s="103"/>
      <c r="D27" s="103"/>
      <c r="E27" s="103"/>
    </row>
    <row r="28" spans="1:5" s="50" customFormat="1" ht="12" customHeight="1" x14ac:dyDescent="0.2">
      <c r="A28" s="217" t="s">
        <v>106</v>
      </c>
      <c r="B28" s="199" t="s">
        <v>177</v>
      </c>
      <c r="C28" s="103"/>
      <c r="D28" s="103"/>
      <c r="E28" s="103"/>
    </row>
    <row r="29" spans="1:5" s="50" customFormat="1" ht="12" customHeight="1" thickBot="1" x14ac:dyDescent="0.25">
      <c r="A29" s="218" t="s">
        <v>107</v>
      </c>
      <c r="B29" s="200" t="s">
        <v>178</v>
      </c>
      <c r="C29" s="105"/>
      <c r="D29" s="105"/>
      <c r="E29" s="105"/>
    </row>
    <row r="30" spans="1:5" s="50" customFormat="1" ht="12" customHeight="1" thickBot="1" x14ac:dyDescent="0.25">
      <c r="A30" s="26" t="s">
        <v>108</v>
      </c>
      <c r="B30" s="19" t="s">
        <v>179</v>
      </c>
      <c r="C30" s="107">
        <f>+C31+C34+C35+C36</f>
        <v>0</v>
      </c>
      <c r="D30" s="107">
        <f>+D31+D34+D35+D36</f>
        <v>0</v>
      </c>
      <c r="E30" s="107">
        <f>+E31+E34+E35+E36</f>
        <v>0</v>
      </c>
    </row>
    <row r="31" spans="1:5" s="50" customFormat="1" ht="12" customHeight="1" x14ac:dyDescent="0.2">
      <c r="A31" s="216" t="s">
        <v>180</v>
      </c>
      <c r="B31" s="198" t="s">
        <v>186</v>
      </c>
      <c r="C31" s="193">
        <f>+C32+C33</f>
        <v>0</v>
      </c>
      <c r="D31" s="193">
        <f>+D32+D33</f>
        <v>0</v>
      </c>
      <c r="E31" s="193">
        <f>+E32+E33</f>
        <v>0</v>
      </c>
    </row>
    <row r="32" spans="1:5" s="50" customFormat="1" ht="12" customHeight="1" x14ac:dyDescent="0.2">
      <c r="A32" s="217" t="s">
        <v>181</v>
      </c>
      <c r="B32" s="199" t="s">
        <v>187</v>
      </c>
      <c r="C32" s="103"/>
      <c r="D32" s="103"/>
      <c r="E32" s="103"/>
    </row>
    <row r="33" spans="1:5" s="50" customFormat="1" ht="12" customHeight="1" x14ac:dyDescent="0.2">
      <c r="A33" s="217" t="s">
        <v>182</v>
      </c>
      <c r="B33" s="199" t="s">
        <v>188</v>
      </c>
      <c r="C33" s="103"/>
      <c r="D33" s="103"/>
      <c r="E33" s="103"/>
    </row>
    <row r="34" spans="1:5" s="50" customFormat="1" ht="12" customHeight="1" x14ac:dyDescent="0.2">
      <c r="A34" s="217" t="s">
        <v>183</v>
      </c>
      <c r="B34" s="199" t="s">
        <v>189</v>
      </c>
      <c r="C34" s="103"/>
      <c r="D34" s="103"/>
      <c r="E34" s="103"/>
    </row>
    <row r="35" spans="1:5" s="50" customFormat="1" ht="12" customHeight="1" x14ac:dyDescent="0.2">
      <c r="A35" s="217" t="s">
        <v>184</v>
      </c>
      <c r="B35" s="199" t="s">
        <v>190</v>
      </c>
      <c r="C35" s="103"/>
      <c r="D35" s="103"/>
      <c r="E35" s="103"/>
    </row>
    <row r="36" spans="1:5" s="50" customFormat="1" ht="12" customHeight="1" thickBot="1" x14ac:dyDescent="0.25">
      <c r="A36" s="218" t="s">
        <v>185</v>
      </c>
      <c r="B36" s="200" t="s">
        <v>191</v>
      </c>
      <c r="C36" s="105"/>
      <c r="D36" s="105"/>
      <c r="E36" s="105"/>
    </row>
    <row r="37" spans="1:5" s="50" customFormat="1" ht="12" customHeight="1" thickBot="1" x14ac:dyDescent="0.25">
      <c r="A37" s="26" t="s">
        <v>16</v>
      </c>
      <c r="B37" s="19" t="s">
        <v>192</v>
      </c>
      <c r="C37" s="101">
        <f>SUM(C38:C47)</f>
        <v>0</v>
      </c>
      <c r="D37" s="101">
        <f>SUM(D38:D47)</f>
        <v>0</v>
      </c>
      <c r="E37" s="101">
        <f>SUM(E38:E47)</f>
        <v>0</v>
      </c>
    </row>
    <row r="38" spans="1:5" s="50" customFormat="1" ht="12" customHeight="1" x14ac:dyDescent="0.2">
      <c r="A38" s="216" t="s">
        <v>67</v>
      </c>
      <c r="B38" s="198" t="s">
        <v>195</v>
      </c>
      <c r="C38" s="104"/>
      <c r="D38" s="104"/>
      <c r="E38" s="104"/>
    </row>
    <row r="39" spans="1:5" s="50" customFormat="1" ht="12" customHeight="1" x14ac:dyDescent="0.2">
      <c r="A39" s="217" t="s">
        <v>68</v>
      </c>
      <c r="B39" s="199" t="s">
        <v>196</v>
      </c>
      <c r="C39" s="103"/>
      <c r="D39" s="103"/>
      <c r="E39" s="103"/>
    </row>
    <row r="40" spans="1:5" s="50" customFormat="1" ht="12" customHeight="1" x14ac:dyDescent="0.2">
      <c r="A40" s="217" t="s">
        <v>69</v>
      </c>
      <c r="B40" s="199" t="s">
        <v>197</v>
      </c>
      <c r="C40" s="103"/>
      <c r="D40" s="103"/>
      <c r="E40" s="103"/>
    </row>
    <row r="41" spans="1:5" s="50" customFormat="1" ht="12" customHeight="1" x14ac:dyDescent="0.2">
      <c r="A41" s="217" t="s">
        <v>110</v>
      </c>
      <c r="B41" s="199" t="s">
        <v>198</v>
      </c>
      <c r="C41" s="103"/>
      <c r="D41" s="103"/>
      <c r="E41" s="103"/>
    </row>
    <row r="42" spans="1:5" s="50" customFormat="1" ht="12" customHeight="1" x14ac:dyDescent="0.2">
      <c r="A42" s="217" t="s">
        <v>111</v>
      </c>
      <c r="B42" s="199" t="s">
        <v>199</v>
      </c>
      <c r="C42" s="103"/>
      <c r="D42" s="103"/>
      <c r="E42" s="103"/>
    </row>
    <row r="43" spans="1:5" s="50" customFormat="1" ht="12" customHeight="1" x14ac:dyDescent="0.2">
      <c r="A43" s="217" t="s">
        <v>112</v>
      </c>
      <c r="B43" s="199" t="s">
        <v>200</v>
      </c>
      <c r="C43" s="103"/>
      <c r="D43" s="103"/>
      <c r="E43" s="103"/>
    </row>
    <row r="44" spans="1:5" s="50" customFormat="1" ht="12" customHeight="1" x14ac:dyDescent="0.2">
      <c r="A44" s="217" t="s">
        <v>113</v>
      </c>
      <c r="B44" s="199" t="s">
        <v>201</v>
      </c>
      <c r="C44" s="103"/>
      <c r="D44" s="103"/>
      <c r="E44" s="103"/>
    </row>
    <row r="45" spans="1:5" s="50" customFormat="1" ht="12" customHeight="1" x14ac:dyDescent="0.2">
      <c r="A45" s="217" t="s">
        <v>114</v>
      </c>
      <c r="B45" s="199" t="s">
        <v>202</v>
      </c>
      <c r="C45" s="103"/>
      <c r="D45" s="103"/>
      <c r="E45" s="103"/>
    </row>
    <row r="46" spans="1:5" s="50" customFormat="1" ht="12" customHeight="1" x14ac:dyDescent="0.2">
      <c r="A46" s="217" t="s">
        <v>193</v>
      </c>
      <c r="B46" s="199" t="s">
        <v>203</v>
      </c>
      <c r="C46" s="106"/>
      <c r="D46" s="106"/>
      <c r="E46" s="106"/>
    </row>
    <row r="47" spans="1:5" s="50" customFormat="1" ht="12" customHeight="1" thickBot="1" x14ac:dyDescent="0.25">
      <c r="A47" s="218" t="s">
        <v>194</v>
      </c>
      <c r="B47" s="200" t="s">
        <v>204</v>
      </c>
      <c r="C47" s="187"/>
      <c r="D47" s="187"/>
      <c r="E47" s="187"/>
    </row>
    <row r="48" spans="1:5" s="50" customFormat="1" ht="12" customHeight="1" thickBot="1" x14ac:dyDescent="0.25">
      <c r="A48" s="26" t="s">
        <v>17</v>
      </c>
      <c r="B48" s="19" t="s">
        <v>205</v>
      </c>
      <c r="C48" s="101">
        <f>SUM(C49:C53)</f>
        <v>0</v>
      </c>
      <c r="D48" s="101">
        <f>SUM(D49:D53)</f>
        <v>0</v>
      </c>
      <c r="E48" s="101">
        <f>SUM(E49:E53)</f>
        <v>0</v>
      </c>
    </row>
    <row r="49" spans="1:5" s="50" customFormat="1" ht="12" customHeight="1" x14ac:dyDescent="0.2">
      <c r="A49" s="216" t="s">
        <v>70</v>
      </c>
      <c r="B49" s="198" t="s">
        <v>209</v>
      </c>
      <c r="C49" s="244"/>
      <c r="D49" s="244"/>
      <c r="E49" s="244"/>
    </row>
    <row r="50" spans="1:5" s="50" customFormat="1" ht="12" customHeight="1" x14ac:dyDescent="0.2">
      <c r="A50" s="217" t="s">
        <v>71</v>
      </c>
      <c r="B50" s="199" t="s">
        <v>210</v>
      </c>
      <c r="C50" s="106"/>
      <c r="D50" s="106"/>
      <c r="E50" s="106"/>
    </row>
    <row r="51" spans="1:5" s="50" customFormat="1" ht="12" customHeight="1" x14ac:dyDescent="0.2">
      <c r="A51" s="217" t="s">
        <v>206</v>
      </c>
      <c r="B51" s="199" t="s">
        <v>211</v>
      </c>
      <c r="C51" s="106"/>
      <c r="D51" s="106"/>
      <c r="E51" s="106"/>
    </row>
    <row r="52" spans="1:5" s="50" customFormat="1" ht="12" customHeight="1" x14ac:dyDescent="0.2">
      <c r="A52" s="217" t="s">
        <v>207</v>
      </c>
      <c r="B52" s="199" t="s">
        <v>212</v>
      </c>
      <c r="C52" s="106"/>
      <c r="D52" s="106"/>
      <c r="E52" s="106"/>
    </row>
    <row r="53" spans="1:5" s="50" customFormat="1" ht="12" customHeight="1" thickBot="1" x14ac:dyDescent="0.25">
      <c r="A53" s="218" t="s">
        <v>208</v>
      </c>
      <c r="B53" s="200" t="s">
        <v>213</v>
      </c>
      <c r="C53" s="187"/>
      <c r="D53" s="187"/>
      <c r="E53" s="187"/>
    </row>
    <row r="54" spans="1:5" s="50" customFormat="1" ht="12" customHeight="1" thickBot="1" x14ac:dyDescent="0.25">
      <c r="A54" s="26" t="s">
        <v>115</v>
      </c>
      <c r="B54" s="19" t="s">
        <v>214</v>
      </c>
      <c r="C54" s="101">
        <f>SUM(C55:C57)</f>
        <v>0</v>
      </c>
      <c r="D54" s="101">
        <f>SUM(D55:D57)</f>
        <v>0</v>
      </c>
      <c r="E54" s="101">
        <f>SUM(E55:E57)</f>
        <v>0</v>
      </c>
    </row>
    <row r="55" spans="1:5" s="50" customFormat="1" ht="12" customHeight="1" x14ac:dyDescent="0.2">
      <c r="A55" s="216" t="s">
        <v>72</v>
      </c>
      <c r="B55" s="198" t="s">
        <v>215</v>
      </c>
      <c r="C55" s="104"/>
      <c r="D55" s="104"/>
      <c r="E55" s="104"/>
    </row>
    <row r="56" spans="1:5" s="50" customFormat="1" ht="12" customHeight="1" x14ac:dyDescent="0.2">
      <c r="A56" s="217" t="s">
        <v>73</v>
      </c>
      <c r="B56" s="199" t="s">
        <v>379</v>
      </c>
      <c r="C56" s="103"/>
      <c r="D56" s="103"/>
      <c r="E56" s="103"/>
    </row>
    <row r="57" spans="1:5" s="50" customFormat="1" ht="12" customHeight="1" x14ac:dyDescent="0.2">
      <c r="A57" s="217" t="s">
        <v>218</v>
      </c>
      <c r="B57" s="199" t="s">
        <v>216</v>
      </c>
      <c r="C57" s="103"/>
      <c r="D57" s="103"/>
      <c r="E57" s="103"/>
    </row>
    <row r="58" spans="1:5" s="50" customFormat="1" ht="12" customHeight="1" thickBot="1" x14ac:dyDescent="0.25">
      <c r="A58" s="218" t="s">
        <v>219</v>
      </c>
      <c r="B58" s="200" t="s">
        <v>217</v>
      </c>
      <c r="C58" s="105"/>
      <c r="D58" s="105"/>
      <c r="E58" s="105"/>
    </row>
    <row r="59" spans="1:5" s="50" customFormat="1" ht="12" customHeight="1" thickBot="1" x14ac:dyDescent="0.25">
      <c r="A59" s="26" t="s">
        <v>19</v>
      </c>
      <c r="B59" s="96" t="s">
        <v>220</v>
      </c>
      <c r="C59" s="101">
        <f>SUM(C60:C62)</f>
        <v>0</v>
      </c>
      <c r="D59" s="101">
        <f>SUM(D60:D62)</f>
        <v>0</v>
      </c>
      <c r="E59" s="101">
        <f>SUM(E60:E62)</f>
        <v>0</v>
      </c>
    </row>
    <row r="60" spans="1:5" s="50" customFormat="1" ht="12" customHeight="1" x14ac:dyDescent="0.2">
      <c r="A60" s="216" t="s">
        <v>116</v>
      </c>
      <c r="B60" s="198" t="s">
        <v>222</v>
      </c>
      <c r="C60" s="106"/>
      <c r="D60" s="106"/>
      <c r="E60" s="106"/>
    </row>
    <row r="61" spans="1:5" s="50" customFormat="1" ht="12" customHeight="1" x14ac:dyDescent="0.2">
      <c r="A61" s="217" t="s">
        <v>117</v>
      </c>
      <c r="B61" s="199" t="s">
        <v>380</v>
      </c>
      <c r="C61" s="106"/>
      <c r="D61" s="106"/>
      <c r="E61" s="106"/>
    </row>
    <row r="62" spans="1:5" s="50" customFormat="1" ht="12" customHeight="1" x14ac:dyDescent="0.2">
      <c r="A62" s="217" t="s">
        <v>141</v>
      </c>
      <c r="B62" s="199" t="s">
        <v>223</v>
      </c>
      <c r="C62" s="106"/>
      <c r="D62" s="106"/>
      <c r="E62" s="106"/>
    </row>
    <row r="63" spans="1:5" s="50" customFormat="1" ht="12" customHeight="1" thickBot="1" x14ac:dyDescent="0.25">
      <c r="A63" s="218" t="s">
        <v>221</v>
      </c>
      <c r="B63" s="200" t="s">
        <v>224</v>
      </c>
      <c r="C63" s="106"/>
      <c r="D63" s="106"/>
      <c r="E63" s="106"/>
    </row>
    <row r="64" spans="1:5" s="50" customFormat="1" ht="12" customHeight="1" thickBot="1" x14ac:dyDescent="0.25">
      <c r="A64" s="26" t="s">
        <v>20</v>
      </c>
      <c r="B64" s="19" t="s">
        <v>225</v>
      </c>
      <c r="C64" s="107">
        <f>+C9+C16+C23+C30+C37+C48+C54+C59</f>
        <v>93252</v>
      </c>
      <c r="D64" s="107">
        <f>+D9+D16+D23+D30+D37+D48+D54+D59</f>
        <v>90910</v>
      </c>
      <c r="E64" s="107">
        <f>+E9+E16+E23+E30+E37+E48+E54+E59</f>
        <v>88928</v>
      </c>
    </row>
    <row r="65" spans="1:5" s="50" customFormat="1" ht="12" customHeight="1" thickBot="1" x14ac:dyDescent="0.2">
      <c r="A65" s="219" t="s">
        <v>346</v>
      </c>
      <c r="B65" s="96" t="s">
        <v>227</v>
      </c>
      <c r="C65" s="101">
        <f>SUM(C66:C68)</f>
        <v>0</v>
      </c>
      <c r="D65" s="101">
        <f>SUM(D66:D68)</f>
        <v>0</v>
      </c>
      <c r="E65" s="101">
        <f>SUM(E66:E68)</f>
        <v>0</v>
      </c>
    </row>
    <row r="66" spans="1:5" s="50" customFormat="1" ht="12" customHeight="1" x14ac:dyDescent="0.2">
      <c r="A66" s="216" t="s">
        <v>260</v>
      </c>
      <c r="B66" s="198" t="s">
        <v>228</v>
      </c>
      <c r="C66" s="106"/>
      <c r="D66" s="106"/>
      <c r="E66" s="106"/>
    </row>
    <row r="67" spans="1:5" s="50" customFormat="1" ht="12" customHeight="1" x14ac:dyDescent="0.2">
      <c r="A67" s="217" t="s">
        <v>269</v>
      </c>
      <c r="B67" s="199" t="s">
        <v>229</v>
      </c>
      <c r="C67" s="106"/>
      <c r="D67" s="106"/>
      <c r="E67" s="106"/>
    </row>
    <row r="68" spans="1:5" s="50" customFormat="1" ht="12" customHeight="1" thickBot="1" x14ac:dyDescent="0.25">
      <c r="A68" s="218" t="s">
        <v>270</v>
      </c>
      <c r="B68" s="202" t="s">
        <v>230</v>
      </c>
      <c r="C68" s="106"/>
      <c r="D68" s="106"/>
      <c r="E68" s="106"/>
    </row>
    <row r="69" spans="1:5" s="50" customFormat="1" ht="12" customHeight="1" thickBot="1" x14ac:dyDescent="0.2">
      <c r="A69" s="219" t="s">
        <v>231</v>
      </c>
      <c r="B69" s="96" t="s">
        <v>232</v>
      </c>
      <c r="C69" s="101">
        <f>SUM(C70:C73)</f>
        <v>0</v>
      </c>
      <c r="D69" s="101">
        <f>SUM(D70:D73)</f>
        <v>0</v>
      </c>
      <c r="E69" s="101">
        <f>SUM(E70:E73)</f>
        <v>0</v>
      </c>
    </row>
    <row r="70" spans="1:5" s="50" customFormat="1" ht="12" customHeight="1" x14ac:dyDescent="0.2">
      <c r="A70" s="216" t="s">
        <v>95</v>
      </c>
      <c r="B70" s="198" t="s">
        <v>233</v>
      </c>
      <c r="C70" s="106"/>
      <c r="D70" s="106"/>
      <c r="E70" s="106"/>
    </row>
    <row r="71" spans="1:5" s="50" customFormat="1" ht="12" customHeight="1" x14ac:dyDescent="0.2">
      <c r="A71" s="217" t="s">
        <v>96</v>
      </c>
      <c r="B71" s="199" t="s">
        <v>234</v>
      </c>
      <c r="C71" s="106"/>
      <c r="D71" s="106"/>
      <c r="E71" s="106"/>
    </row>
    <row r="72" spans="1:5" s="50" customFormat="1" ht="12" customHeight="1" x14ac:dyDescent="0.2">
      <c r="A72" s="217" t="s">
        <v>261</v>
      </c>
      <c r="B72" s="199" t="s">
        <v>235</v>
      </c>
      <c r="C72" s="106"/>
      <c r="D72" s="106"/>
      <c r="E72" s="106"/>
    </row>
    <row r="73" spans="1:5" s="50" customFormat="1" ht="12" customHeight="1" thickBot="1" x14ac:dyDescent="0.25">
      <c r="A73" s="218" t="s">
        <v>262</v>
      </c>
      <c r="B73" s="200" t="s">
        <v>236</v>
      </c>
      <c r="C73" s="106"/>
      <c r="D73" s="106"/>
      <c r="E73" s="106"/>
    </row>
    <row r="74" spans="1:5" s="50" customFormat="1" ht="12" customHeight="1" thickBot="1" x14ac:dyDescent="0.2">
      <c r="A74" s="219" t="s">
        <v>237</v>
      </c>
      <c r="B74" s="96" t="s">
        <v>238</v>
      </c>
      <c r="C74" s="101">
        <f>SUM(C75:C76)</f>
        <v>0</v>
      </c>
      <c r="D74" s="101">
        <f>SUM(D75:D76)</f>
        <v>0</v>
      </c>
      <c r="E74" s="101">
        <f>SUM(E75:E76)</f>
        <v>0</v>
      </c>
    </row>
    <row r="75" spans="1:5" s="50" customFormat="1" ht="12" customHeight="1" x14ac:dyDescent="0.2">
      <c r="A75" s="216" t="s">
        <v>263</v>
      </c>
      <c r="B75" s="198" t="s">
        <v>239</v>
      </c>
      <c r="C75" s="106"/>
      <c r="D75" s="106"/>
      <c r="E75" s="106"/>
    </row>
    <row r="76" spans="1:5" s="50" customFormat="1" ht="12" customHeight="1" thickBot="1" x14ac:dyDescent="0.25">
      <c r="A76" s="218" t="s">
        <v>264</v>
      </c>
      <c r="B76" s="200" t="s">
        <v>240</v>
      </c>
      <c r="C76" s="106"/>
      <c r="D76" s="106"/>
      <c r="E76" s="106"/>
    </row>
    <row r="77" spans="1:5" s="49" customFormat="1" ht="12" customHeight="1" thickBot="1" x14ac:dyDescent="0.2">
      <c r="A77" s="219" t="s">
        <v>241</v>
      </c>
      <c r="B77" s="96" t="s">
        <v>242</v>
      </c>
      <c r="C77" s="101">
        <f>SUM(C78:C80)</f>
        <v>0</v>
      </c>
      <c r="D77" s="101">
        <f>SUM(D78:D80)</f>
        <v>0</v>
      </c>
      <c r="E77" s="101">
        <f>SUM(E78:E80)</f>
        <v>0</v>
      </c>
    </row>
    <row r="78" spans="1:5" s="50" customFormat="1" ht="12" customHeight="1" x14ac:dyDescent="0.2">
      <c r="A78" s="216" t="s">
        <v>265</v>
      </c>
      <c r="B78" s="198" t="s">
        <v>243</v>
      </c>
      <c r="C78" s="106"/>
      <c r="D78" s="106"/>
      <c r="E78" s="106"/>
    </row>
    <row r="79" spans="1:5" s="50" customFormat="1" ht="12" customHeight="1" x14ac:dyDescent="0.2">
      <c r="A79" s="217" t="s">
        <v>266</v>
      </c>
      <c r="B79" s="199" t="s">
        <v>244</v>
      </c>
      <c r="C79" s="106"/>
      <c r="D79" s="106"/>
      <c r="E79" s="106"/>
    </row>
    <row r="80" spans="1:5" s="50" customFormat="1" ht="12" customHeight="1" thickBot="1" x14ac:dyDescent="0.25">
      <c r="A80" s="218" t="s">
        <v>267</v>
      </c>
      <c r="B80" s="200" t="s">
        <v>245</v>
      </c>
      <c r="C80" s="106"/>
      <c r="D80" s="106"/>
      <c r="E80" s="106"/>
    </row>
    <row r="81" spans="1:5" s="50" customFormat="1" ht="12" customHeight="1" thickBot="1" x14ac:dyDescent="0.2">
      <c r="A81" s="219" t="s">
        <v>246</v>
      </c>
      <c r="B81" s="96" t="s">
        <v>268</v>
      </c>
      <c r="C81" s="101">
        <f>SUM(C82:C85)</f>
        <v>0</v>
      </c>
      <c r="D81" s="101">
        <f>SUM(D82:D85)</f>
        <v>0</v>
      </c>
      <c r="E81" s="101">
        <f>SUM(E82:E85)</f>
        <v>0</v>
      </c>
    </row>
    <row r="82" spans="1:5" s="50" customFormat="1" ht="12" customHeight="1" x14ac:dyDescent="0.2">
      <c r="A82" s="220" t="s">
        <v>247</v>
      </c>
      <c r="B82" s="198" t="s">
        <v>248</v>
      </c>
      <c r="C82" s="106"/>
      <c r="D82" s="106"/>
      <c r="E82" s="106"/>
    </row>
    <row r="83" spans="1:5" s="50" customFormat="1" ht="12" customHeight="1" x14ac:dyDescent="0.2">
      <c r="A83" s="221" t="s">
        <v>249</v>
      </c>
      <c r="B83" s="199" t="s">
        <v>250</v>
      </c>
      <c r="C83" s="106"/>
      <c r="D83" s="106"/>
      <c r="E83" s="106"/>
    </row>
    <row r="84" spans="1:5" s="50" customFormat="1" ht="12" customHeight="1" x14ac:dyDescent="0.2">
      <c r="A84" s="221" t="s">
        <v>251</v>
      </c>
      <c r="B84" s="199" t="s">
        <v>252</v>
      </c>
      <c r="C84" s="106"/>
      <c r="D84" s="106"/>
      <c r="E84" s="106"/>
    </row>
    <row r="85" spans="1:5" s="49" customFormat="1" ht="12" customHeight="1" thickBot="1" x14ac:dyDescent="0.25">
      <c r="A85" s="222" t="s">
        <v>253</v>
      </c>
      <c r="B85" s="200" t="s">
        <v>254</v>
      </c>
      <c r="C85" s="106"/>
      <c r="D85" s="106"/>
      <c r="E85" s="106"/>
    </row>
    <row r="86" spans="1:5" s="49" customFormat="1" ht="12" customHeight="1" thickBot="1" x14ac:dyDescent="0.2">
      <c r="A86" s="219" t="s">
        <v>255</v>
      </c>
      <c r="B86" s="96" t="s">
        <v>256</v>
      </c>
      <c r="C86" s="245"/>
      <c r="D86" s="245"/>
      <c r="E86" s="245"/>
    </row>
    <row r="87" spans="1:5" s="49" customFormat="1" ht="12" customHeight="1" thickBot="1" x14ac:dyDescent="0.2">
      <c r="A87" s="219" t="s">
        <v>257</v>
      </c>
      <c r="B87" s="206" t="s">
        <v>258</v>
      </c>
      <c r="C87" s="107">
        <f>+C65+C69+C74+C77+C81+C86</f>
        <v>0</v>
      </c>
      <c r="D87" s="107">
        <f>+D65+D69+D74+D77+D81+D86</f>
        <v>0</v>
      </c>
      <c r="E87" s="107">
        <f>+E65+E69+E74+E77+E81+E86</f>
        <v>0</v>
      </c>
    </row>
    <row r="88" spans="1:5" s="49" customFormat="1" ht="12" customHeight="1" thickBot="1" x14ac:dyDescent="0.2">
      <c r="A88" s="223" t="s">
        <v>271</v>
      </c>
      <c r="B88" s="208" t="s">
        <v>373</v>
      </c>
      <c r="C88" s="107">
        <f>+C64+C87</f>
        <v>93252</v>
      </c>
      <c r="D88" s="107">
        <f>+D64+D87</f>
        <v>90910</v>
      </c>
      <c r="E88" s="107">
        <f>+E64+E87</f>
        <v>88928</v>
      </c>
    </row>
    <row r="89" spans="1:5" s="50" customFormat="1" ht="15" customHeight="1" x14ac:dyDescent="0.2">
      <c r="A89" s="81"/>
      <c r="B89" s="82"/>
      <c r="C89" s="167"/>
      <c r="D89" s="167"/>
      <c r="E89" s="167"/>
    </row>
    <row r="90" spans="1:5" ht="13.5" thickBot="1" x14ac:dyDescent="0.25">
      <c r="A90" s="224"/>
      <c r="B90" s="84"/>
      <c r="C90" s="168"/>
      <c r="D90" s="168"/>
      <c r="E90" s="168"/>
    </row>
    <row r="91" spans="1:5" s="42" customFormat="1" ht="16.5" customHeight="1" thickBot="1" x14ac:dyDescent="0.25">
      <c r="A91" s="85"/>
      <c r="B91" s="86" t="s">
        <v>49</v>
      </c>
      <c r="C91" s="169"/>
      <c r="D91" s="169"/>
      <c r="E91" s="169"/>
    </row>
    <row r="92" spans="1:5" s="51" customFormat="1" ht="12" customHeight="1" thickBot="1" x14ac:dyDescent="0.25">
      <c r="A92" s="190" t="s">
        <v>12</v>
      </c>
      <c r="B92" s="25" t="s">
        <v>274</v>
      </c>
      <c r="C92" s="100">
        <f>SUM(C93:C97)</f>
        <v>91252</v>
      </c>
      <c r="D92" s="100">
        <f>SUM(D93:D97)</f>
        <v>88790</v>
      </c>
      <c r="E92" s="100">
        <f>SUM(E93:E97)</f>
        <v>88928</v>
      </c>
    </row>
    <row r="93" spans="1:5" ht="12" customHeight="1" x14ac:dyDescent="0.2">
      <c r="A93" s="225" t="s">
        <v>74</v>
      </c>
      <c r="B93" s="8" t="s">
        <v>42</v>
      </c>
      <c r="C93" s="102"/>
      <c r="D93" s="102"/>
      <c r="E93" s="102"/>
    </row>
    <row r="94" spans="1:5" ht="12" customHeight="1" x14ac:dyDescent="0.2">
      <c r="A94" s="217" t="s">
        <v>75</v>
      </c>
      <c r="B94" s="6" t="s">
        <v>118</v>
      </c>
      <c r="C94" s="103"/>
      <c r="D94" s="103"/>
      <c r="E94" s="103"/>
    </row>
    <row r="95" spans="1:5" ht="12" customHeight="1" x14ac:dyDescent="0.2">
      <c r="A95" s="217" t="s">
        <v>76</v>
      </c>
      <c r="B95" s="6" t="s">
        <v>93</v>
      </c>
      <c r="C95" s="105"/>
      <c r="D95" s="105"/>
      <c r="E95" s="105"/>
    </row>
    <row r="96" spans="1:5" ht="12" customHeight="1" x14ac:dyDescent="0.2">
      <c r="A96" s="217" t="s">
        <v>77</v>
      </c>
      <c r="B96" s="9" t="s">
        <v>119</v>
      </c>
      <c r="C96" s="105"/>
      <c r="D96" s="105"/>
      <c r="E96" s="105"/>
    </row>
    <row r="97" spans="1:5" ht="12" customHeight="1" x14ac:dyDescent="0.2">
      <c r="A97" s="217" t="s">
        <v>85</v>
      </c>
      <c r="B97" s="17" t="s">
        <v>120</v>
      </c>
      <c r="C97" s="105">
        <v>91252</v>
      </c>
      <c r="D97" s="105">
        <v>88790</v>
      </c>
      <c r="E97" s="105">
        <v>88928</v>
      </c>
    </row>
    <row r="98" spans="1:5" ht="12" customHeight="1" x14ac:dyDescent="0.2">
      <c r="A98" s="217" t="s">
        <v>78</v>
      </c>
      <c r="B98" s="6" t="s">
        <v>275</v>
      </c>
      <c r="C98" s="105"/>
      <c r="D98" s="105"/>
      <c r="E98" s="105"/>
    </row>
    <row r="99" spans="1:5" ht="12" customHeight="1" x14ac:dyDescent="0.2">
      <c r="A99" s="217" t="s">
        <v>79</v>
      </c>
      <c r="B99" s="57" t="s">
        <v>276</v>
      </c>
      <c r="C99" s="105"/>
      <c r="D99" s="105"/>
      <c r="E99" s="105"/>
    </row>
    <row r="100" spans="1:5" ht="12" customHeight="1" x14ac:dyDescent="0.2">
      <c r="A100" s="217" t="s">
        <v>86</v>
      </c>
      <c r="B100" s="58" t="s">
        <v>277</v>
      </c>
      <c r="C100" s="105"/>
      <c r="D100" s="105"/>
      <c r="E100" s="105"/>
    </row>
    <row r="101" spans="1:5" ht="12" customHeight="1" x14ac:dyDescent="0.2">
      <c r="A101" s="217" t="s">
        <v>87</v>
      </c>
      <c r="B101" s="58" t="s">
        <v>278</v>
      </c>
      <c r="C101" s="105"/>
      <c r="D101" s="105"/>
      <c r="E101" s="105"/>
    </row>
    <row r="102" spans="1:5" ht="12" customHeight="1" x14ac:dyDescent="0.2">
      <c r="A102" s="217" t="s">
        <v>88</v>
      </c>
      <c r="B102" s="57" t="s">
        <v>395</v>
      </c>
      <c r="C102" s="105">
        <v>91252</v>
      </c>
      <c r="D102" s="105">
        <v>88790</v>
      </c>
      <c r="E102" s="105">
        <v>88928</v>
      </c>
    </row>
    <row r="103" spans="1:5" ht="12" customHeight="1" x14ac:dyDescent="0.2">
      <c r="A103" s="217" t="s">
        <v>89</v>
      </c>
      <c r="B103" s="57" t="s">
        <v>280</v>
      </c>
      <c r="C103" s="105"/>
      <c r="D103" s="105"/>
      <c r="E103" s="105"/>
    </row>
    <row r="104" spans="1:5" ht="12" customHeight="1" x14ac:dyDescent="0.2">
      <c r="A104" s="217" t="s">
        <v>91</v>
      </c>
      <c r="B104" s="58" t="s">
        <v>281</v>
      </c>
      <c r="C104" s="105"/>
      <c r="D104" s="105"/>
      <c r="E104" s="105"/>
    </row>
    <row r="105" spans="1:5" ht="12" customHeight="1" x14ac:dyDescent="0.2">
      <c r="A105" s="226" t="s">
        <v>121</v>
      </c>
      <c r="B105" s="59" t="s">
        <v>282</v>
      </c>
      <c r="C105" s="105"/>
      <c r="D105" s="105"/>
      <c r="E105" s="105"/>
    </row>
    <row r="106" spans="1:5" ht="12" customHeight="1" x14ac:dyDescent="0.2">
      <c r="A106" s="217" t="s">
        <v>272</v>
      </c>
      <c r="B106" s="59" t="s">
        <v>283</v>
      </c>
      <c r="C106" s="105"/>
      <c r="D106" s="105"/>
      <c r="E106" s="105"/>
    </row>
    <row r="107" spans="1:5" ht="12" customHeight="1" thickBot="1" x14ac:dyDescent="0.25">
      <c r="A107" s="227" t="s">
        <v>273</v>
      </c>
      <c r="B107" s="60" t="s">
        <v>284</v>
      </c>
      <c r="C107" s="109"/>
      <c r="D107" s="109"/>
      <c r="E107" s="109"/>
    </row>
    <row r="108" spans="1:5" ht="12" customHeight="1" thickBot="1" x14ac:dyDescent="0.25">
      <c r="A108" s="26" t="s">
        <v>13</v>
      </c>
      <c r="B108" s="24" t="s">
        <v>285</v>
      </c>
      <c r="C108" s="101">
        <f>+C109+C111+C113</f>
        <v>0</v>
      </c>
      <c r="D108" s="101"/>
      <c r="E108" s="101"/>
    </row>
    <row r="109" spans="1:5" ht="12" customHeight="1" x14ac:dyDescent="0.2">
      <c r="A109" s="216" t="s">
        <v>80</v>
      </c>
      <c r="B109" s="6" t="s">
        <v>139</v>
      </c>
      <c r="C109" s="104"/>
      <c r="D109" s="104"/>
      <c r="E109" s="104"/>
    </row>
    <row r="110" spans="1:5" ht="12" customHeight="1" x14ac:dyDescent="0.2">
      <c r="A110" s="216" t="s">
        <v>81</v>
      </c>
      <c r="B110" s="10" t="s">
        <v>289</v>
      </c>
      <c r="C110" s="104"/>
      <c r="D110" s="104"/>
      <c r="E110" s="104"/>
    </row>
    <row r="111" spans="1:5" ht="12" customHeight="1" x14ac:dyDescent="0.2">
      <c r="A111" s="216" t="s">
        <v>82</v>
      </c>
      <c r="B111" s="10" t="s">
        <v>122</v>
      </c>
      <c r="C111" s="103"/>
      <c r="D111" s="103"/>
      <c r="E111" s="103"/>
    </row>
    <row r="112" spans="1:5" ht="12" customHeight="1" x14ac:dyDescent="0.2">
      <c r="A112" s="216" t="s">
        <v>83</v>
      </c>
      <c r="B112" s="10" t="s">
        <v>290</v>
      </c>
      <c r="C112" s="94"/>
      <c r="D112" s="94"/>
      <c r="E112" s="94"/>
    </row>
    <row r="113" spans="1:5" ht="12" customHeight="1" x14ac:dyDescent="0.2">
      <c r="A113" s="216" t="s">
        <v>84</v>
      </c>
      <c r="B113" s="98" t="s">
        <v>142</v>
      </c>
      <c r="C113" s="94"/>
      <c r="D113" s="94"/>
      <c r="E113" s="94"/>
    </row>
    <row r="114" spans="1:5" ht="12" customHeight="1" x14ac:dyDescent="0.2">
      <c r="A114" s="216" t="s">
        <v>90</v>
      </c>
      <c r="B114" s="97" t="s">
        <v>381</v>
      </c>
      <c r="C114" s="94"/>
      <c r="D114" s="94"/>
      <c r="E114" s="94"/>
    </row>
    <row r="115" spans="1:5" ht="12" customHeight="1" x14ac:dyDescent="0.2">
      <c r="A115" s="216" t="s">
        <v>92</v>
      </c>
      <c r="B115" s="194" t="s">
        <v>295</v>
      </c>
      <c r="C115" s="94"/>
      <c r="D115" s="94"/>
      <c r="E115" s="94"/>
    </row>
    <row r="116" spans="1:5" ht="12" customHeight="1" x14ac:dyDescent="0.2">
      <c r="A116" s="216" t="s">
        <v>123</v>
      </c>
      <c r="B116" s="58" t="s">
        <v>278</v>
      </c>
      <c r="C116" s="94"/>
      <c r="D116" s="94"/>
      <c r="E116" s="94"/>
    </row>
    <row r="117" spans="1:5" ht="12" customHeight="1" x14ac:dyDescent="0.2">
      <c r="A117" s="216" t="s">
        <v>124</v>
      </c>
      <c r="B117" s="58" t="s">
        <v>457</v>
      </c>
      <c r="C117" s="94"/>
      <c r="D117" s="94"/>
      <c r="E117" s="94"/>
    </row>
    <row r="118" spans="1:5" ht="12" customHeight="1" x14ac:dyDescent="0.2">
      <c r="A118" s="216" t="s">
        <v>125</v>
      </c>
      <c r="B118" s="58" t="s">
        <v>293</v>
      </c>
      <c r="C118" s="94"/>
      <c r="D118" s="94"/>
      <c r="E118" s="94"/>
    </row>
    <row r="119" spans="1:5" ht="12" customHeight="1" x14ac:dyDescent="0.2">
      <c r="A119" s="216" t="s">
        <v>286</v>
      </c>
      <c r="B119" s="58" t="s">
        <v>281</v>
      </c>
      <c r="C119" s="94"/>
      <c r="D119" s="94"/>
      <c r="E119" s="94"/>
    </row>
    <row r="120" spans="1:5" ht="12" customHeight="1" x14ac:dyDescent="0.2">
      <c r="A120" s="216" t="s">
        <v>287</v>
      </c>
      <c r="B120" s="58" t="s">
        <v>292</v>
      </c>
      <c r="C120" s="94"/>
      <c r="D120" s="94"/>
      <c r="E120" s="94"/>
    </row>
    <row r="121" spans="1:5" ht="12" customHeight="1" thickBot="1" x14ac:dyDescent="0.25">
      <c r="A121" s="226" t="s">
        <v>288</v>
      </c>
      <c r="B121" s="58" t="s">
        <v>291</v>
      </c>
      <c r="C121" s="95"/>
      <c r="D121" s="95"/>
      <c r="E121" s="95"/>
    </row>
    <row r="122" spans="1:5" ht="12" customHeight="1" thickBot="1" x14ac:dyDescent="0.25">
      <c r="A122" s="26" t="s">
        <v>14</v>
      </c>
      <c r="B122" s="54" t="s">
        <v>296</v>
      </c>
      <c r="C122" s="101">
        <f>+C123+C124</f>
        <v>0</v>
      </c>
      <c r="D122" s="101">
        <f>+D123+D124</f>
        <v>0</v>
      </c>
      <c r="E122" s="101">
        <f>+E123+E124</f>
        <v>0</v>
      </c>
    </row>
    <row r="123" spans="1:5" ht="12" customHeight="1" x14ac:dyDescent="0.2">
      <c r="A123" s="216" t="s">
        <v>63</v>
      </c>
      <c r="B123" s="7" t="s">
        <v>51</v>
      </c>
      <c r="C123" s="104"/>
      <c r="D123" s="104"/>
      <c r="E123" s="104"/>
    </row>
    <row r="124" spans="1:5" ht="12" customHeight="1" thickBot="1" x14ac:dyDescent="0.25">
      <c r="A124" s="218" t="s">
        <v>64</v>
      </c>
      <c r="B124" s="10" t="s">
        <v>52</v>
      </c>
      <c r="C124" s="105"/>
      <c r="D124" s="105"/>
      <c r="E124" s="105"/>
    </row>
    <row r="125" spans="1:5" ht="12" customHeight="1" thickBot="1" x14ac:dyDescent="0.25">
      <c r="A125" s="26" t="s">
        <v>15</v>
      </c>
      <c r="B125" s="54" t="s">
        <v>297</v>
      </c>
      <c r="C125" s="101">
        <f>+C92+C108+C122</f>
        <v>91252</v>
      </c>
      <c r="D125" s="101">
        <f>+D92+D108+D122</f>
        <v>88790</v>
      </c>
      <c r="E125" s="101">
        <f>+E92+E108+E122</f>
        <v>88928</v>
      </c>
    </row>
    <row r="126" spans="1:5" ht="12" customHeight="1" thickBot="1" x14ac:dyDescent="0.25">
      <c r="A126" s="26" t="s">
        <v>16</v>
      </c>
      <c r="B126" s="54" t="s">
        <v>298</v>
      </c>
      <c r="C126" s="101">
        <f>+C127+C128+C129</f>
        <v>0</v>
      </c>
      <c r="D126" s="101">
        <f>+D127+D128+D129</f>
        <v>0</v>
      </c>
      <c r="E126" s="101">
        <f>+E127+E128+E129</f>
        <v>0</v>
      </c>
    </row>
    <row r="127" spans="1:5" s="51" customFormat="1" ht="12" customHeight="1" x14ac:dyDescent="0.2">
      <c r="A127" s="216" t="s">
        <v>67</v>
      </c>
      <c r="B127" s="7" t="s">
        <v>299</v>
      </c>
      <c r="C127" s="94"/>
      <c r="D127" s="94"/>
      <c r="E127" s="94"/>
    </row>
    <row r="128" spans="1:5" ht="12" customHeight="1" x14ac:dyDescent="0.2">
      <c r="A128" s="216" t="s">
        <v>68</v>
      </c>
      <c r="B128" s="7" t="s">
        <v>300</v>
      </c>
      <c r="C128" s="94"/>
      <c r="D128" s="94"/>
      <c r="E128" s="94"/>
    </row>
    <row r="129" spans="1:10" ht="12" customHeight="1" thickBot="1" x14ac:dyDescent="0.25">
      <c r="A129" s="226" t="s">
        <v>69</v>
      </c>
      <c r="B129" s="5" t="s">
        <v>301</v>
      </c>
      <c r="C129" s="94"/>
      <c r="D129" s="94"/>
      <c r="E129" s="94"/>
    </row>
    <row r="130" spans="1:10" ht="12" customHeight="1" thickBot="1" x14ac:dyDescent="0.25">
      <c r="A130" s="26" t="s">
        <v>17</v>
      </c>
      <c r="B130" s="54" t="s">
        <v>345</v>
      </c>
      <c r="C130" s="101">
        <f>+C131+C132+C133+C134</f>
        <v>0</v>
      </c>
      <c r="D130" s="101">
        <f>+D131+D132+D133+D134</f>
        <v>0</v>
      </c>
      <c r="E130" s="101">
        <f>+E131+E132+E133+E134</f>
        <v>0</v>
      </c>
    </row>
    <row r="131" spans="1:10" ht="12" customHeight="1" x14ac:dyDescent="0.2">
      <c r="A131" s="216" t="s">
        <v>70</v>
      </c>
      <c r="B131" s="7" t="s">
        <v>302</v>
      </c>
      <c r="C131" s="94"/>
      <c r="D131" s="94"/>
      <c r="E131" s="94"/>
    </row>
    <row r="132" spans="1:10" ht="12" customHeight="1" x14ac:dyDescent="0.2">
      <c r="A132" s="216" t="s">
        <v>71</v>
      </c>
      <c r="B132" s="7" t="s">
        <v>303</v>
      </c>
      <c r="C132" s="94"/>
      <c r="D132" s="94"/>
      <c r="E132" s="94"/>
    </row>
    <row r="133" spans="1:10" ht="12" customHeight="1" x14ac:dyDescent="0.2">
      <c r="A133" s="216" t="s">
        <v>206</v>
      </c>
      <c r="B133" s="7" t="s">
        <v>304</v>
      </c>
      <c r="C133" s="94"/>
      <c r="D133" s="94"/>
      <c r="E133" s="94"/>
    </row>
    <row r="134" spans="1:10" s="51" customFormat="1" ht="12" customHeight="1" thickBot="1" x14ac:dyDescent="0.25">
      <c r="A134" s="226" t="s">
        <v>207</v>
      </c>
      <c r="B134" s="5" t="s">
        <v>305</v>
      </c>
      <c r="C134" s="94"/>
      <c r="D134" s="94"/>
      <c r="E134" s="94"/>
    </row>
    <row r="135" spans="1:10" ht="12" customHeight="1" thickBot="1" x14ac:dyDescent="0.25">
      <c r="A135" s="26" t="s">
        <v>18</v>
      </c>
      <c r="B135" s="54" t="s">
        <v>306</v>
      </c>
      <c r="C135" s="107">
        <f>+C136+C137+C138+C139</f>
        <v>0</v>
      </c>
      <c r="D135" s="107">
        <f>+D136+D137+D138+D139</f>
        <v>0</v>
      </c>
      <c r="E135" s="107">
        <f>+E136+E137+E138+E139</f>
        <v>0</v>
      </c>
      <c r="J135" s="93"/>
    </row>
    <row r="136" spans="1:10" x14ac:dyDescent="0.2">
      <c r="A136" s="216" t="s">
        <v>72</v>
      </c>
      <c r="B136" s="7" t="s">
        <v>307</v>
      </c>
      <c r="C136" s="94"/>
      <c r="D136" s="94"/>
      <c r="E136" s="94"/>
    </row>
    <row r="137" spans="1:10" ht="12" customHeight="1" x14ac:dyDescent="0.2">
      <c r="A137" s="216" t="s">
        <v>73</v>
      </c>
      <c r="B137" s="7" t="s">
        <v>317</v>
      </c>
      <c r="C137" s="94"/>
      <c r="D137" s="94"/>
      <c r="E137" s="94"/>
    </row>
    <row r="138" spans="1:10" s="51" customFormat="1" ht="12" customHeight="1" x14ac:dyDescent="0.2">
      <c r="A138" s="216" t="s">
        <v>218</v>
      </c>
      <c r="B138" s="7" t="s">
        <v>308</v>
      </c>
      <c r="C138" s="94"/>
      <c r="D138" s="94"/>
      <c r="E138" s="94"/>
    </row>
    <row r="139" spans="1:10" s="51" customFormat="1" ht="12" customHeight="1" thickBot="1" x14ac:dyDescent="0.25">
      <c r="A139" s="226" t="s">
        <v>219</v>
      </c>
      <c r="B139" s="5" t="s">
        <v>309</v>
      </c>
      <c r="C139" s="94"/>
      <c r="D139" s="94"/>
      <c r="E139" s="94"/>
    </row>
    <row r="140" spans="1:10" s="51" customFormat="1" ht="12" customHeight="1" thickBot="1" x14ac:dyDescent="0.25">
      <c r="A140" s="26" t="s">
        <v>19</v>
      </c>
      <c r="B140" s="54" t="s">
        <v>310</v>
      </c>
      <c r="C140" s="110">
        <f>+C141+C142+C143+C144</f>
        <v>0</v>
      </c>
      <c r="D140" s="110">
        <f>+D141+D142+D143+D144</f>
        <v>0</v>
      </c>
      <c r="E140" s="110">
        <f>+E141+E142+E143+E144</f>
        <v>0</v>
      </c>
    </row>
    <row r="141" spans="1:10" s="51" customFormat="1" ht="12" customHeight="1" x14ac:dyDescent="0.2">
      <c r="A141" s="216" t="s">
        <v>116</v>
      </c>
      <c r="B141" s="7" t="s">
        <v>311</v>
      </c>
      <c r="C141" s="94"/>
      <c r="D141" s="94"/>
      <c r="E141" s="94"/>
    </row>
    <row r="142" spans="1:10" s="51" customFormat="1" ht="12" customHeight="1" x14ac:dyDescent="0.2">
      <c r="A142" s="216" t="s">
        <v>117</v>
      </c>
      <c r="B142" s="7" t="s">
        <v>312</v>
      </c>
      <c r="C142" s="94"/>
      <c r="D142" s="94"/>
      <c r="E142" s="94"/>
    </row>
    <row r="143" spans="1:10" s="51" customFormat="1" ht="12" customHeight="1" x14ac:dyDescent="0.2">
      <c r="A143" s="216" t="s">
        <v>141</v>
      </c>
      <c r="B143" s="7" t="s">
        <v>313</v>
      </c>
      <c r="C143" s="94"/>
      <c r="D143" s="94"/>
      <c r="E143" s="94"/>
    </row>
    <row r="144" spans="1:10" ht="12.75" customHeight="1" thickBot="1" x14ac:dyDescent="0.25">
      <c r="A144" s="216" t="s">
        <v>221</v>
      </c>
      <c r="B144" s="7" t="s">
        <v>314</v>
      </c>
      <c r="C144" s="94"/>
      <c r="D144" s="94"/>
      <c r="E144" s="94"/>
    </row>
    <row r="145" spans="1:5" ht="12" customHeight="1" thickBot="1" x14ac:dyDescent="0.25">
      <c r="A145" s="26" t="s">
        <v>20</v>
      </c>
      <c r="B145" s="54" t="s">
        <v>315</v>
      </c>
      <c r="C145" s="210">
        <f>+C126+C130+C135+C140</f>
        <v>0</v>
      </c>
      <c r="D145" s="210">
        <f>+D126+D130+D135+D140</f>
        <v>0</v>
      </c>
      <c r="E145" s="210">
        <f>+E126+E130+E135+E140</f>
        <v>0</v>
      </c>
    </row>
    <row r="146" spans="1:5" ht="15" customHeight="1" thickBot="1" x14ac:dyDescent="0.25">
      <c r="A146" s="228" t="s">
        <v>21</v>
      </c>
      <c r="B146" s="175" t="s">
        <v>316</v>
      </c>
      <c r="C146" s="210">
        <f>+C125+C145</f>
        <v>91252</v>
      </c>
      <c r="D146" s="210">
        <f>+D125+D145</f>
        <v>88790</v>
      </c>
      <c r="E146" s="210">
        <f>+E125+E145</f>
        <v>88928</v>
      </c>
    </row>
    <row r="147" spans="1:5" ht="13.5" thickBot="1" x14ac:dyDescent="0.25">
      <c r="A147" s="178"/>
      <c r="B147" s="179"/>
      <c r="C147" s="180"/>
      <c r="D147" s="180"/>
      <c r="E147" s="180"/>
    </row>
    <row r="148" spans="1:5" ht="15" customHeight="1" thickBot="1" x14ac:dyDescent="0.25">
      <c r="A148" s="90" t="s">
        <v>134</v>
      </c>
      <c r="B148" s="91"/>
      <c r="C148" s="52"/>
      <c r="D148" s="52"/>
      <c r="E148" s="52"/>
    </row>
    <row r="149" spans="1:5" ht="14.25" customHeight="1" thickBot="1" x14ac:dyDescent="0.25">
      <c r="A149" s="90" t="s">
        <v>135</v>
      </c>
      <c r="B149" s="91"/>
      <c r="C149" s="52"/>
      <c r="D149" s="52"/>
      <c r="E149" s="52"/>
    </row>
    <row r="152" spans="1:5" ht="16.5" customHeight="1" x14ac:dyDescent="0.2">
      <c r="A152" s="446"/>
      <c r="B152" s="446"/>
      <c r="C152" s="446"/>
      <c r="D152" s="446"/>
    </row>
  </sheetData>
  <sheetProtection formatCells="0"/>
  <mergeCells count="1">
    <mergeCell ref="A152:D152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5"/>
  <sheetViews>
    <sheetView zoomScaleNormal="100" workbookViewId="0">
      <selection activeCell="K26" sqref="K26"/>
    </sheetView>
  </sheetViews>
  <sheetFormatPr defaultRowHeight="12.75" x14ac:dyDescent="0.2"/>
  <cols>
    <col min="1" max="1" width="13.83203125" style="88" customWidth="1"/>
    <col min="2" max="2" width="63.6640625" style="89" customWidth="1"/>
    <col min="3" max="3" width="14" style="89" customWidth="1"/>
    <col min="4" max="4" width="11.6640625" style="89" customWidth="1"/>
    <col min="5" max="5" width="11.5" style="89" customWidth="1"/>
    <col min="6" max="16384" width="9.33203125" style="89"/>
  </cols>
  <sheetData>
    <row r="1" spans="1:5" s="69" customFormat="1" ht="21" customHeight="1" x14ac:dyDescent="0.2">
      <c r="A1" s="68"/>
      <c r="B1" s="70"/>
      <c r="C1" s="236" t="s">
        <v>528</v>
      </c>
    </row>
    <row r="2" spans="1:5" s="69" customFormat="1" ht="21" customHeight="1" thickBot="1" x14ac:dyDescent="0.25">
      <c r="A2" s="68"/>
      <c r="B2" s="70"/>
      <c r="C2" s="236" t="s">
        <v>541</v>
      </c>
    </row>
    <row r="3" spans="1:5" s="237" customFormat="1" ht="25.5" customHeight="1" x14ac:dyDescent="0.2">
      <c r="A3" s="188" t="s">
        <v>132</v>
      </c>
      <c r="B3" s="157" t="s">
        <v>386</v>
      </c>
      <c r="C3" s="172"/>
      <c r="D3" s="172"/>
      <c r="E3" s="172" t="s">
        <v>53</v>
      </c>
    </row>
    <row r="4" spans="1:5" s="237" customFormat="1" ht="24.75" thickBot="1" x14ac:dyDescent="0.25">
      <c r="A4" s="229" t="s">
        <v>131</v>
      </c>
      <c r="B4" s="158" t="s">
        <v>351</v>
      </c>
      <c r="C4" s="173"/>
      <c r="D4" s="173"/>
      <c r="E4" s="173" t="s">
        <v>44</v>
      </c>
    </row>
    <row r="5" spans="1:5" s="238" customFormat="1" ht="15.95" customHeight="1" thickBot="1" x14ac:dyDescent="0.3">
      <c r="A5" s="71"/>
      <c r="B5" s="71"/>
      <c r="C5" s="72"/>
      <c r="D5" s="72"/>
      <c r="E5" s="72"/>
    </row>
    <row r="6" spans="1:5" ht="13.5" thickBot="1" x14ac:dyDescent="0.25">
      <c r="A6" s="189" t="s">
        <v>133</v>
      </c>
      <c r="B6" s="73" t="s">
        <v>46</v>
      </c>
      <c r="C6" s="74" t="s">
        <v>47</v>
      </c>
      <c r="D6" s="74" t="s">
        <v>47</v>
      </c>
      <c r="E6" s="74" t="s">
        <v>47</v>
      </c>
    </row>
    <row r="7" spans="1:5" s="239" customFormat="1" ht="12.95" customHeight="1" thickBot="1" x14ac:dyDescent="0.25">
      <c r="A7" s="64">
        <v>1</v>
      </c>
      <c r="B7" s="65">
        <v>2</v>
      </c>
      <c r="C7" s="66">
        <v>3</v>
      </c>
      <c r="D7" s="66">
        <v>4</v>
      </c>
      <c r="E7" s="66">
        <v>5</v>
      </c>
    </row>
    <row r="8" spans="1:5" s="239" customFormat="1" ht="15.95" customHeight="1" thickBot="1" x14ac:dyDescent="0.25">
      <c r="A8" s="75"/>
      <c r="B8" s="76" t="s">
        <v>48</v>
      </c>
      <c r="C8" s="77"/>
      <c r="D8" s="77"/>
      <c r="E8" s="77"/>
    </row>
    <row r="9" spans="1:5" s="174" customFormat="1" ht="12" customHeight="1" thickBot="1" x14ac:dyDescent="0.25">
      <c r="A9" s="64" t="s">
        <v>12</v>
      </c>
      <c r="B9" s="78" t="s">
        <v>352</v>
      </c>
      <c r="C9" s="120">
        <f>SUM(C10:C19)</f>
        <v>2000</v>
      </c>
      <c r="D9" s="120">
        <f>SUM(D10:D19)</f>
        <v>2000</v>
      </c>
      <c r="E9" s="120">
        <f>SUM(E10:E19)</f>
        <v>2000</v>
      </c>
    </row>
    <row r="10" spans="1:5" s="174" customFormat="1" ht="12" customHeight="1" x14ac:dyDescent="0.2">
      <c r="A10" s="230" t="s">
        <v>74</v>
      </c>
      <c r="B10" s="8" t="s">
        <v>195</v>
      </c>
      <c r="C10" s="163"/>
      <c r="D10" s="163"/>
      <c r="E10" s="163"/>
    </row>
    <row r="11" spans="1:5" s="174" customFormat="1" ht="12" customHeight="1" x14ac:dyDescent="0.2">
      <c r="A11" s="231" t="s">
        <v>75</v>
      </c>
      <c r="B11" s="6" t="s">
        <v>196</v>
      </c>
      <c r="C11" s="118">
        <v>2000</v>
      </c>
      <c r="D11" s="118">
        <v>2000</v>
      </c>
      <c r="E11" s="118">
        <v>2000</v>
      </c>
    </row>
    <row r="12" spans="1:5" s="174" customFormat="1" ht="12" customHeight="1" x14ac:dyDescent="0.2">
      <c r="A12" s="231" t="s">
        <v>76</v>
      </c>
      <c r="B12" s="6" t="s">
        <v>197</v>
      </c>
      <c r="C12" s="118"/>
      <c r="D12" s="118"/>
      <c r="E12" s="118"/>
    </row>
    <row r="13" spans="1:5" s="174" customFormat="1" ht="12" customHeight="1" x14ac:dyDescent="0.2">
      <c r="A13" s="231" t="s">
        <v>77</v>
      </c>
      <c r="B13" s="6" t="s">
        <v>198</v>
      </c>
      <c r="C13" s="118"/>
      <c r="D13" s="118"/>
      <c r="E13" s="118"/>
    </row>
    <row r="14" spans="1:5" s="174" customFormat="1" ht="12" customHeight="1" x14ac:dyDescent="0.2">
      <c r="A14" s="231" t="s">
        <v>94</v>
      </c>
      <c r="B14" s="6" t="s">
        <v>199</v>
      </c>
      <c r="C14" s="118"/>
      <c r="D14" s="118"/>
      <c r="E14" s="118"/>
    </row>
    <row r="15" spans="1:5" s="174" customFormat="1" ht="12" customHeight="1" x14ac:dyDescent="0.2">
      <c r="A15" s="231" t="s">
        <v>78</v>
      </c>
      <c r="B15" s="6" t="s">
        <v>353</v>
      </c>
      <c r="C15" s="118"/>
      <c r="D15" s="118"/>
      <c r="E15" s="118"/>
    </row>
    <row r="16" spans="1:5" s="174" customFormat="1" ht="12" customHeight="1" x14ac:dyDescent="0.2">
      <c r="A16" s="231" t="s">
        <v>79</v>
      </c>
      <c r="B16" s="5" t="s">
        <v>354</v>
      </c>
      <c r="C16" s="118"/>
      <c r="D16" s="118"/>
      <c r="E16" s="118"/>
    </row>
    <row r="17" spans="1:5" s="174" customFormat="1" ht="12" customHeight="1" x14ac:dyDescent="0.2">
      <c r="A17" s="231" t="s">
        <v>86</v>
      </c>
      <c r="B17" s="6" t="s">
        <v>202</v>
      </c>
      <c r="C17" s="164"/>
      <c r="D17" s="164"/>
      <c r="E17" s="164"/>
    </row>
    <row r="18" spans="1:5" s="240" customFormat="1" ht="12" customHeight="1" x14ac:dyDescent="0.2">
      <c r="A18" s="231" t="s">
        <v>87</v>
      </c>
      <c r="B18" s="6" t="s">
        <v>203</v>
      </c>
      <c r="C18" s="118"/>
      <c r="D18" s="118"/>
      <c r="E18" s="118"/>
    </row>
    <row r="19" spans="1:5" s="240" customFormat="1" ht="12" customHeight="1" thickBot="1" x14ac:dyDescent="0.25">
      <c r="A19" s="231" t="s">
        <v>88</v>
      </c>
      <c r="B19" s="5" t="s">
        <v>204</v>
      </c>
      <c r="C19" s="119"/>
      <c r="D19" s="119"/>
      <c r="E19" s="119"/>
    </row>
    <row r="20" spans="1:5" s="174" customFormat="1" ht="12" customHeight="1" thickBot="1" x14ac:dyDescent="0.25">
      <c r="A20" s="64" t="s">
        <v>13</v>
      </c>
      <c r="B20" s="78" t="s">
        <v>355</v>
      </c>
      <c r="C20" s="120">
        <f>SUM(C21:C23)</f>
        <v>0</v>
      </c>
      <c r="D20" s="120">
        <f>SUM(D21:D23)</f>
        <v>2594</v>
      </c>
      <c r="E20" s="120">
        <f>SUM(E21:E23)</f>
        <v>4493</v>
      </c>
    </row>
    <row r="21" spans="1:5" s="240" customFormat="1" ht="12" customHeight="1" x14ac:dyDescent="0.2">
      <c r="A21" s="231" t="s">
        <v>80</v>
      </c>
      <c r="B21" s="7" t="s">
        <v>170</v>
      </c>
      <c r="C21" s="118"/>
      <c r="D21" s="118"/>
      <c r="E21" s="118"/>
    </row>
    <row r="22" spans="1:5" s="240" customFormat="1" ht="12" customHeight="1" x14ac:dyDescent="0.2">
      <c r="A22" s="231" t="s">
        <v>81</v>
      </c>
      <c r="B22" s="6" t="s">
        <v>356</v>
      </c>
      <c r="C22" s="118"/>
      <c r="D22" s="118"/>
      <c r="E22" s="118"/>
    </row>
    <row r="23" spans="1:5" s="240" customFormat="1" ht="12" customHeight="1" x14ac:dyDescent="0.2">
      <c r="A23" s="231" t="s">
        <v>82</v>
      </c>
      <c r="B23" s="6" t="s">
        <v>476</v>
      </c>
      <c r="C23" s="118"/>
      <c r="D23" s="118">
        <v>2594</v>
      </c>
      <c r="E23" s="118">
        <v>4493</v>
      </c>
    </row>
    <row r="24" spans="1:5" s="240" customFormat="1" ht="12" customHeight="1" thickBot="1" x14ac:dyDescent="0.25">
      <c r="A24" s="231" t="s">
        <v>83</v>
      </c>
      <c r="B24" s="6" t="s">
        <v>6</v>
      </c>
      <c r="C24" s="118"/>
      <c r="D24" s="118"/>
      <c r="E24" s="118"/>
    </row>
    <row r="25" spans="1:5" s="240" customFormat="1" ht="12" customHeight="1" thickBot="1" x14ac:dyDescent="0.25">
      <c r="A25" s="67" t="s">
        <v>14</v>
      </c>
      <c r="B25" s="54" t="s">
        <v>109</v>
      </c>
      <c r="C25" s="147"/>
      <c r="D25" s="147"/>
      <c r="E25" s="147"/>
    </row>
    <row r="26" spans="1:5" s="240" customFormat="1" ht="12" customHeight="1" thickBot="1" x14ac:dyDescent="0.25">
      <c r="A26" s="67" t="s">
        <v>15</v>
      </c>
      <c r="B26" s="54" t="s">
        <v>358</v>
      </c>
      <c r="C26" s="120">
        <f>+C27+C28</f>
        <v>0</v>
      </c>
      <c r="D26" s="120">
        <f>+D27+D28</f>
        <v>0</v>
      </c>
      <c r="E26" s="120">
        <f>+E27+E28</f>
        <v>0</v>
      </c>
    </row>
    <row r="27" spans="1:5" s="240" customFormat="1" ht="12" customHeight="1" x14ac:dyDescent="0.2">
      <c r="A27" s="232" t="s">
        <v>180</v>
      </c>
      <c r="B27" s="233" t="s">
        <v>356</v>
      </c>
      <c r="C27" s="43"/>
      <c r="D27" s="43"/>
      <c r="E27" s="43"/>
    </row>
    <row r="28" spans="1:5" s="240" customFormat="1" ht="12" customHeight="1" x14ac:dyDescent="0.2">
      <c r="A28" s="232" t="s">
        <v>183</v>
      </c>
      <c r="B28" s="234" t="s">
        <v>359</v>
      </c>
      <c r="C28" s="121"/>
      <c r="D28" s="121"/>
      <c r="E28" s="121"/>
    </row>
    <row r="29" spans="1:5" s="240" customFormat="1" ht="12" customHeight="1" thickBot="1" x14ac:dyDescent="0.25">
      <c r="A29" s="231" t="s">
        <v>184</v>
      </c>
      <c r="B29" s="235" t="s">
        <v>360</v>
      </c>
      <c r="C29" s="46"/>
      <c r="D29" s="46"/>
      <c r="E29" s="46"/>
    </row>
    <row r="30" spans="1:5" s="240" customFormat="1" ht="12" customHeight="1" thickBot="1" x14ac:dyDescent="0.25">
      <c r="A30" s="67" t="s">
        <v>16</v>
      </c>
      <c r="B30" s="54" t="s">
        <v>361</v>
      </c>
      <c r="C30" s="120">
        <f>+C31+C32+C33</f>
        <v>0</v>
      </c>
      <c r="D30" s="120">
        <f>+D31+D32+D33</f>
        <v>0</v>
      </c>
      <c r="E30" s="120">
        <f>+E31+E32+E33</f>
        <v>0</v>
      </c>
    </row>
    <row r="31" spans="1:5" s="240" customFormat="1" ht="12" customHeight="1" x14ac:dyDescent="0.2">
      <c r="A31" s="232" t="s">
        <v>67</v>
      </c>
      <c r="B31" s="233" t="s">
        <v>209</v>
      </c>
      <c r="C31" s="43"/>
      <c r="D31" s="43"/>
      <c r="E31" s="43"/>
    </row>
    <row r="32" spans="1:5" s="240" customFormat="1" ht="12" customHeight="1" x14ac:dyDescent="0.2">
      <c r="A32" s="232" t="s">
        <v>68</v>
      </c>
      <c r="B32" s="234" t="s">
        <v>210</v>
      </c>
      <c r="C32" s="121"/>
      <c r="D32" s="121"/>
      <c r="E32" s="121"/>
    </row>
    <row r="33" spans="1:5" s="240" customFormat="1" ht="12" customHeight="1" thickBot="1" x14ac:dyDescent="0.25">
      <c r="A33" s="231" t="s">
        <v>69</v>
      </c>
      <c r="B33" s="56" t="s">
        <v>211</v>
      </c>
      <c r="C33" s="46"/>
      <c r="D33" s="46"/>
      <c r="E33" s="46"/>
    </row>
    <row r="34" spans="1:5" s="174" customFormat="1" ht="12" customHeight="1" thickBot="1" x14ac:dyDescent="0.25">
      <c r="A34" s="67" t="s">
        <v>17</v>
      </c>
      <c r="B34" s="54" t="s">
        <v>323</v>
      </c>
      <c r="C34" s="147"/>
      <c r="D34" s="147"/>
      <c r="E34" s="147"/>
    </row>
    <row r="35" spans="1:5" s="174" customFormat="1" ht="12" customHeight="1" thickBot="1" x14ac:dyDescent="0.25">
      <c r="A35" s="67" t="s">
        <v>18</v>
      </c>
      <c r="B35" s="54" t="s">
        <v>362</v>
      </c>
      <c r="C35" s="165"/>
      <c r="D35" s="165"/>
      <c r="E35" s="165"/>
    </row>
    <row r="36" spans="1:5" s="174" customFormat="1" ht="12" customHeight="1" thickBot="1" x14ac:dyDescent="0.25">
      <c r="A36" s="64" t="s">
        <v>19</v>
      </c>
      <c r="B36" s="54" t="s">
        <v>363</v>
      </c>
      <c r="C36" s="166">
        <f>+C9+C20+C25+C26+C30+C34+C35</f>
        <v>2000</v>
      </c>
      <c r="D36" s="166">
        <f>+D9+D20+D25+D26+D30+D34+D35</f>
        <v>4594</v>
      </c>
      <c r="E36" s="166">
        <f>+E9+E20+E25+E26+E30+E34+E35</f>
        <v>6493</v>
      </c>
    </row>
    <row r="37" spans="1:5" s="174" customFormat="1" ht="12" customHeight="1" thickBot="1" x14ac:dyDescent="0.25">
      <c r="A37" s="302" t="s">
        <v>20</v>
      </c>
      <c r="B37" s="303" t="s">
        <v>364</v>
      </c>
      <c r="C37" s="304">
        <f>+C38+C39+C40</f>
        <v>91252</v>
      </c>
      <c r="D37" s="304">
        <f>+D38+D39+D40</f>
        <v>92099</v>
      </c>
      <c r="E37" s="304">
        <f>+E38+E39+E40</f>
        <v>92303</v>
      </c>
    </row>
    <row r="38" spans="1:5" s="174" customFormat="1" ht="12" customHeight="1" x14ac:dyDescent="0.2">
      <c r="A38" s="230" t="s">
        <v>365</v>
      </c>
      <c r="B38" s="305" t="s">
        <v>149</v>
      </c>
      <c r="C38" s="306"/>
      <c r="D38" s="306">
        <v>2967</v>
      </c>
      <c r="E38" s="306">
        <v>2967</v>
      </c>
    </row>
    <row r="39" spans="1:5" s="174" customFormat="1" ht="12" customHeight="1" x14ac:dyDescent="0.2">
      <c r="A39" s="232" t="s">
        <v>366</v>
      </c>
      <c r="B39" s="234" t="s">
        <v>7</v>
      </c>
      <c r="C39" s="121"/>
      <c r="D39" s="121"/>
      <c r="E39" s="121"/>
    </row>
    <row r="40" spans="1:5" s="240" customFormat="1" ht="12" customHeight="1" thickBot="1" x14ac:dyDescent="0.25">
      <c r="A40" s="307" t="s">
        <v>367</v>
      </c>
      <c r="B40" s="56" t="s">
        <v>368</v>
      </c>
      <c r="C40" s="46">
        <v>91252</v>
      </c>
      <c r="D40" s="46">
        <v>89132</v>
      </c>
      <c r="E40" s="46">
        <v>89336</v>
      </c>
    </row>
    <row r="41" spans="1:5" s="240" customFormat="1" ht="12" customHeight="1" thickBot="1" x14ac:dyDescent="0.25">
      <c r="A41" s="297" t="s">
        <v>21</v>
      </c>
      <c r="B41" s="310" t="s">
        <v>437</v>
      </c>
      <c r="C41" s="296"/>
      <c r="D41" s="308"/>
      <c r="E41" s="308"/>
    </row>
    <row r="42" spans="1:5" s="240" customFormat="1" ht="15" customHeight="1" thickBot="1" x14ac:dyDescent="0.25">
      <c r="A42" s="79" t="s">
        <v>22</v>
      </c>
      <c r="B42" s="80" t="s">
        <v>369</v>
      </c>
      <c r="C42" s="169">
        <f>+C36+C37</f>
        <v>93252</v>
      </c>
      <c r="D42" s="169">
        <f>+D36+D37+D41</f>
        <v>96693</v>
      </c>
      <c r="E42" s="169">
        <f>+E36+E37+E41</f>
        <v>98796</v>
      </c>
    </row>
    <row r="43" spans="1:5" s="240" customFormat="1" ht="15" customHeight="1" x14ac:dyDescent="0.2">
      <c r="A43" s="81"/>
      <c r="B43" s="82"/>
      <c r="C43" s="167"/>
      <c r="D43" s="167"/>
      <c r="E43" s="167"/>
    </row>
    <row r="44" spans="1:5" ht="13.5" thickBot="1" x14ac:dyDescent="0.25">
      <c r="A44" s="83"/>
      <c r="B44" s="84"/>
      <c r="C44" s="168"/>
      <c r="D44" s="168"/>
      <c r="E44" s="168"/>
    </row>
    <row r="45" spans="1:5" s="239" customFormat="1" ht="16.5" customHeight="1" thickBot="1" x14ac:dyDescent="0.25">
      <c r="A45" s="85"/>
      <c r="B45" s="86" t="s">
        <v>49</v>
      </c>
      <c r="C45" s="169"/>
      <c r="D45" s="169"/>
      <c r="E45" s="169"/>
    </row>
    <row r="46" spans="1:5" s="241" customFormat="1" ht="12" customHeight="1" thickBot="1" x14ac:dyDescent="0.25">
      <c r="A46" s="67" t="s">
        <v>12</v>
      </c>
      <c r="B46" s="54" t="s">
        <v>370</v>
      </c>
      <c r="C46" s="120">
        <f>SUM(C47+C48+C49)</f>
        <v>93252</v>
      </c>
      <c r="D46" s="120">
        <f>SUM(D47+D48+D49)</f>
        <v>96476</v>
      </c>
      <c r="E46" s="120">
        <f>SUM(E47+E48+E49)</f>
        <v>98579</v>
      </c>
    </row>
    <row r="47" spans="1:5" ht="12" customHeight="1" x14ac:dyDescent="0.2">
      <c r="A47" s="231" t="s">
        <v>74</v>
      </c>
      <c r="B47" s="7" t="s">
        <v>42</v>
      </c>
      <c r="C47" s="43">
        <v>61929</v>
      </c>
      <c r="D47" s="43">
        <v>64312</v>
      </c>
      <c r="E47" s="43">
        <v>65812</v>
      </c>
    </row>
    <row r="48" spans="1:5" ht="12" customHeight="1" x14ac:dyDescent="0.2">
      <c r="A48" s="231" t="s">
        <v>75</v>
      </c>
      <c r="B48" s="6" t="s">
        <v>118</v>
      </c>
      <c r="C48" s="45">
        <v>16743</v>
      </c>
      <c r="D48" s="45">
        <v>17461</v>
      </c>
      <c r="E48" s="45">
        <v>17900</v>
      </c>
    </row>
    <row r="49" spans="1:5" ht="12" customHeight="1" x14ac:dyDescent="0.2">
      <c r="A49" s="231" t="s">
        <v>76</v>
      </c>
      <c r="B49" s="6" t="s">
        <v>93</v>
      </c>
      <c r="C49" s="45">
        <v>14580</v>
      </c>
      <c r="D49" s="45">
        <v>14703</v>
      </c>
      <c r="E49" s="45">
        <v>14867</v>
      </c>
    </row>
    <row r="50" spans="1:5" ht="12" customHeight="1" x14ac:dyDescent="0.2">
      <c r="A50" s="231" t="s">
        <v>77</v>
      </c>
      <c r="B50" s="6" t="s">
        <v>119</v>
      </c>
      <c r="C50" s="45"/>
      <c r="D50" s="45"/>
      <c r="E50" s="45"/>
    </row>
    <row r="51" spans="1:5" ht="12" customHeight="1" thickBot="1" x14ac:dyDescent="0.25">
      <c r="A51" s="231" t="s">
        <v>94</v>
      </c>
      <c r="B51" s="6" t="s">
        <v>120</v>
      </c>
      <c r="C51" s="45"/>
      <c r="D51" s="45"/>
      <c r="E51" s="45"/>
    </row>
    <row r="52" spans="1:5" ht="12" customHeight="1" thickBot="1" x14ac:dyDescent="0.25">
      <c r="A52" s="67" t="s">
        <v>13</v>
      </c>
      <c r="B52" s="54" t="s">
        <v>371</v>
      </c>
      <c r="C52" s="120">
        <f>SUM(C53:C55)</f>
        <v>0</v>
      </c>
      <c r="D52" s="120">
        <f>SUM(D53:D55)</f>
        <v>217</v>
      </c>
      <c r="E52" s="120">
        <f>SUM(E53:E55)</f>
        <v>217</v>
      </c>
    </row>
    <row r="53" spans="1:5" s="241" customFormat="1" ht="12" customHeight="1" x14ac:dyDescent="0.2">
      <c r="A53" s="231" t="s">
        <v>80</v>
      </c>
      <c r="B53" s="7" t="s">
        <v>139</v>
      </c>
      <c r="C53" s="43"/>
      <c r="D53" s="43">
        <v>217</v>
      </c>
      <c r="E53" s="43">
        <v>217</v>
      </c>
    </row>
    <row r="54" spans="1:5" ht="12" customHeight="1" x14ac:dyDescent="0.2">
      <c r="A54" s="231" t="s">
        <v>81</v>
      </c>
      <c r="B54" s="6" t="s">
        <v>122</v>
      </c>
      <c r="C54" s="45"/>
      <c r="D54" s="45"/>
      <c r="E54" s="45"/>
    </row>
    <row r="55" spans="1:5" ht="12" customHeight="1" x14ac:dyDescent="0.2">
      <c r="A55" s="231" t="s">
        <v>82</v>
      </c>
      <c r="B55" s="6" t="s">
        <v>50</v>
      </c>
      <c r="C55" s="45"/>
      <c r="D55" s="45"/>
      <c r="E55" s="45"/>
    </row>
    <row r="56" spans="1:5" ht="12" customHeight="1" thickBot="1" x14ac:dyDescent="0.25">
      <c r="A56" s="298" t="s">
        <v>83</v>
      </c>
      <c r="B56" s="10" t="s">
        <v>8</v>
      </c>
      <c r="C56" s="299"/>
      <c r="D56" s="299"/>
      <c r="E56" s="299"/>
    </row>
    <row r="57" spans="1:5" ht="12" customHeight="1" thickBot="1" x14ac:dyDescent="0.25">
      <c r="A57" s="309" t="s">
        <v>14</v>
      </c>
      <c r="B57" s="54" t="s">
        <v>439</v>
      </c>
      <c r="C57" s="301"/>
      <c r="D57" s="147"/>
      <c r="E57" s="147"/>
    </row>
    <row r="58" spans="1:5" ht="12" customHeight="1" thickBot="1" x14ac:dyDescent="0.25">
      <c r="A58" s="309" t="s">
        <v>15</v>
      </c>
      <c r="B58" s="54" t="s">
        <v>436</v>
      </c>
      <c r="C58" s="301"/>
      <c r="D58" s="147"/>
      <c r="E58" s="147"/>
    </row>
    <row r="59" spans="1:5" ht="15" customHeight="1" thickBot="1" x14ac:dyDescent="0.25">
      <c r="A59" s="67" t="s">
        <v>16</v>
      </c>
      <c r="B59" s="87" t="s">
        <v>372</v>
      </c>
      <c r="C59" s="170">
        <f>+C46+C52</f>
        <v>93252</v>
      </c>
      <c r="D59" s="170">
        <f>+D46+D52+D57+D58</f>
        <v>96693</v>
      </c>
      <c r="E59" s="170">
        <f>+E46+E52+E57+E58</f>
        <v>98796</v>
      </c>
    </row>
    <row r="60" spans="1:5" ht="13.5" thickBot="1" x14ac:dyDescent="0.25">
      <c r="C60" s="171"/>
      <c r="D60" s="171"/>
      <c r="E60" s="171"/>
    </row>
    <row r="61" spans="1:5" ht="15" customHeight="1" thickBot="1" x14ac:dyDescent="0.25">
      <c r="A61" s="90" t="s">
        <v>134</v>
      </c>
      <c r="B61" s="91"/>
      <c r="C61" s="52">
        <v>18</v>
      </c>
      <c r="D61" s="52">
        <v>18</v>
      </c>
      <c r="E61" s="52">
        <v>18</v>
      </c>
    </row>
    <row r="62" spans="1:5" ht="14.25" customHeight="1" thickBot="1" x14ac:dyDescent="0.25">
      <c r="A62" s="90" t="s">
        <v>135</v>
      </c>
      <c r="B62" s="91"/>
      <c r="C62" s="52">
        <v>0</v>
      </c>
      <c r="D62" s="52">
        <v>0</v>
      </c>
      <c r="E62" s="52">
        <v>0</v>
      </c>
    </row>
    <row r="65" spans="1:4" x14ac:dyDescent="0.2">
      <c r="A65" s="446"/>
      <c r="B65" s="446"/>
      <c r="C65" s="446"/>
      <c r="D65" s="446"/>
    </row>
  </sheetData>
  <sheetProtection formatCells="0"/>
  <mergeCells count="1">
    <mergeCell ref="A65:D65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3"/>
  <sheetViews>
    <sheetView zoomScaleNormal="100" workbookViewId="0">
      <selection activeCell="H17" sqref="H17"/>
    </sheetView>
  </sheetViews>
  <sheetFormatPr defaultRowHeight="12.75" x14ac:dyDescent="0.2"/>
  <cols>
    <col min="1" max="1" width="13.83203125" style="88" customWidth="1"/>
    <col min="2" max="2" width="69.6640625" style="89" customWidth="1"/>
    <col min="3" max="3" width="13.83203125" style="89" customWidth="1"/>
    <col min="4" max="5" width="11.83203125" style="89" customWidth="1"/>
    <col min="6" max="16384" width="9.33203125" style="89"/>
  </cols>
  <sheetData>
    <row r="1" spans="1:5" s="69" customFormat="1" ht="21" customHeight="1" x14ac:dyDescent="0.2">
      <c r="A1" s="68"/>
      <c r="B1" s="70"/>
      <c r="C1" s="236" t="s">
        <v>529</v>
      </c>
    </row>
    <row r="2" spans="1:5" s="69" customFormat="1" ht="21" customHeight="1" thickBot="1" x14ac:dyDescent="0.25">
      <c r="A2" s="68"/>
      <c r="B2" s="70"/>
      <c r="C2" s="236" t="s">
        <v>540</v>
      </c>
    </row>
    <row r="3" spans="1:5" s="237" customFormat="1" ht="25.5" customHeight="1" x14ac:dyDescent="0.2">
      <c r="A3" s="188" t="s">
        <v>132</v>
      </c>
      <c r="B3" s="157" t="s">
        <v>386</v>
      </c>
      <c r="C3" s="172"/>
      <c r="D3" s="172"/>
      <c r="E3" s="172" t="s">
        <v>53</v>
      </c>
    </row>
    <row r="4" spans="1:5" s="237" customFormat="1" ht="24.75" thickBot="1" x14ac:dyDescent="0.25">
      <c r="A4" s="229" t="s">
        <v>131</v>
      </c>
      <c r="B4" s="158" t="s">
        <v>374</v>
      </c>
      <c r="C4" s="173"/>
      <c r="D4" s="173"/>
      <c r="E4" s="173" t="s">
        <v>53</v>
      </c>
    </row>
    <row r="5" spans="1:5" s="238" customFormat="1" ht="15.95" customHeight="1" thickBot="1" x14ac:dyDescent="0.3">
      <c r="A5" s="71"/>
      <c r="B5" s="71"/>
      <c r="C5" s="72"/>
      <c r="D5" s="72"/>
      <c r="E5" s="72"/>
    </row>
    <row r="6" spans="1:5" ht="13.5" thickBot="1" x14ac:dyDescent="0.25">
      <c r="A6" s="189" t="s">
        <v>133</v>
      </c>
      <c r="B6" s="73" t="s">
        <v>46</v>
      </c>
      <c r="C6" s="74" t="s">
        <v>47</v>
      </c>
      <c r="D6" s="74" t="s">
        <v>47</v>
      </c>
      <c r="E6" s="74" t="s">
        <v>47</v>
      </c>
    </row>
    <row r="7" spans="1:5" s="239" customFormat="1" ht="12.95" customHeight="1" thickBot="1" x14ac:dyDescent="0.25">
      <c r="A7" s="64">
        <v>1</v>
      </c>
      <c r="B7" s="65">
        <v>2</v>
      </c>
      <c r="C7" s="66">
        <v>3</v>
      </c>
      <c r="D7" s="66">
        <v>4</v>
      </c>
      <c r="E7" s="66">
        <v>5</v>
      </c>
    </row>
    <row r="8" spans="1:5" s="239" customFormat="1" ht="15.95" customHeight="1" thickBot="1" x14ac:dyDescent="0.25">
      <c r="A8" s="75"/>
      <c r="B8" s="76" t="s">
        <v>48</v>
      </c>
      <c r="C8" s="77"/>
      <c r="D8" s="77"/>
      <c r="E8" s="77"/>
    </row>
    <row r="9" spans="1:5" s="174" customFormat="1" ht="12" customHeight="1" thickBot="1" x14ac:dyDescent="0.25">
      <c r="A9" s="64" t="s">
        <v>12</v>
      </c>
      <c r="B9" s="78" t="s">
        <v>352</v>
      </c>
      <c r="C9" s="120">
        <f>SUM(C10:C19)</f>
        <v>2000</v>
      </c>
      <c r="D9" s="120">
        <f>SUM(D10:D19)</f>
        <v>2000</v>
      </c>
      <c r="E9" s="120">
        <f>SUM(E10:E19)</f>
        <v>2000</v>
      </c>
    </row>
    <row r="10" spans="1:5" s="174" customFormat="1" ht="12" customHeight="1" x14ac:dyDescent="0.2">
      <c r="A10" s="230" t="s">
        <v>74</v>
      </c>
      <c r="B10" s="8" t="s">
        <v>195</v>
      </c>
      <c r="C10" s="163"/>
      <c r="D10" s="163"/>
      <c r="E10" s="163"/>
    </row>
    <row r="11" spans="1:5" s="174" customFormat="1" ht="12" customHeight="1" x14ac:dyDescent="0.2">
      <c r="A11" s="231" t="s">
        <v>75</v>
      </c>
      <c r="B11" s="6" t="s">
        <v>196</v>
      </c>
      <c r="C11" s="118">
        <v>2000</v>
      </c>
      <c r="D11" s="118">
        <v>2000</v>
      </c>
      <c r="E11" s="118">
        <v>2000</v>
      </c>
    </row>
    <row r="12" spans="1:5" s="174" customFormat="1" ht="12" customHeight="1" x14ac:dyDescent="0.2">
      <c r="A12" s="231" t="s">
        <v>76</v>
      </c>
      <c r="B12" s="6" t="s">
        <v>197</v>
      </c>
      <c r="C12" s="118"/>
      <c r="D12" s="118"/>
      <c r="E12" s="118"/>
    </row>
    <row r="13" spans="1:5" s="174" customFormat="1" ht="12" customHeight="1" x14ac:dyDescent="0.2">
      <c r="A13" s="231" t="s">
        <v>77</v>
      </c>
      <c r="B13" s="6" t="s">
        <v>198</v>
      </c>
      <c r="C13" s="118"/>
      <c r="D13" s="118"/>
      <c r="E13" s="118"/>
    </row>
    <row r="14" spans="1:5" s="174" customFormat="1" ht="12" customHeight="1" x14ac:dyDescent="0.2">
      <c r="A14" s="231" t="s">
        <v>94</v>
      </c>
      <c r="B14" s="6" t="s">
        <v>199</v>
      </c>
      <c r="C14" s="118"/>
      <c r="D14" s="118"/>
      <c r="E14" s="118"/>
    </row>
    <row r="15" spans="1:5" s="174" customFormat="1" ht="12" customHeight="1" x14ac:dyDescent="0.2">
      <c r="A15" s="231" t="s">
        <v>78</v>
      </c>
      <c r="B15" s="6" t="s">
        <v>353</v>
      </c>
      <c r="C15" s="118"/>
      <c r="D15" s="118"/>
      <c r="E15" s="118"/>
    </row>
    <row r="16" spans="1:5" s="174" customFormat="1" ht="12" customHeight="1" x14ac:dyDescent="0.2">
      <c r="A16" s="231" t="s">
        <v>79</v>
      </c>
      <c r="B16" s="5" t="s">
        <v>354</v>
      </c>
      <c r="C16" s="118"/>
      <c r="D16" s="118"/>
      <c r="E16" s="118"/>
    </row>
    <row r="17" spans="1:5" s="174" customFormat="1" ht="12" customHeight="1" x14ac:dyDescent="0.2">
      <c r="A17" s="231" t="s">
        <v>86</v>
      </c>
      <c r="B17" s="6" t="s">
        <v>202</v>
      </c>
      <c r="C17" s="164"/>
      <c r="D17" s="164"/>
      <c r="E17" s="164"/>
    </row>
    <row r="18" spans="1:5" s="240" customFormat="1" ht="12" customHeight="1" x14ac:dyDescent="0.2">
      <c r="A18" s="231" t="s">
        <v>87</v>
      </c>
      <c r="B18" s="6" t="s">
        <v>203</v>
      </c>
      <c r="C18" s="118"/>
      <c r="D18" s="118"/>
      <c r="E18" s="118"/>
    </row>
    <row r="19" spans="1:5" s="240" customFormat="1" ht="12" customHeight="1" thickBot="1" x14ac:dyDescent="0.25">
      <c r="A19" s="231" t="s">
        <v>88</v>
      </c>
      <c r="B19" s="5" t="s">
        <v>204</v>
      </c>
      <c r="C19" s="119"/>
      <c r="D19" s="119"/>
      <c r="E19" s="119"/>
    </row>
    <row r="20" spans="1:5" s="174" customFormat="1" ht="12" customHeight="1" thickBot="1" x14ac:dyDescent="0.25">
      <c r="A20" s="64" t="s">
        <v>13</v>
      </c>
      <c r="B20" s="78" t="s">
        <v>355</v>
      </c>
      <c r="C20" s="120">
        <f>SUM(C21:C23)</f>
        <v>0</v>
      </c>
      <c r="D20" s="120">
        <f>SUM(D21:D23)</f>
        <v>0</v>
      </c>
      <c r="E20" s="120">
        <f>SUM(E21:E23)</f>
        <v>0</v>
      </c>
    </row>
    <row r="21" spans="1:5" s="240" customFormat="1" ht="12" customHeight="1" x14ac:dyDescent="0.2">
      <c r="A21" s="231" t="s">
        <v>80</v>
      </c>
      <c r="B21" s="7" t="s">
        <v>170</v>
      </c>
      <c r="C21" s="118"/>
      <c r="D21" s="118"/>
      <c r="E21" s="118"/>
    </row>
    <row r="22" spans="1:5" s="240" customFormat="1" ht="12" customHeight="1" x14ac:dyDescent="0.2">
      <c r="A22" s="231" t="s">
        <v>81</v>
      </c>
      <c r="B22" s="6" t="s">
        <v>356</v>
      </c>
      <c r="C22" s="118"/>
      <c r="D22" s="118"/>
      <c r="E22" s="118"/>
    </row>
    <row r="23" spans="1:5" s="240" customFormat="1" ht="12" customHeight="1" x14ac:dyDescent="0.2">
      <c r="A23" s="231" t="s">
        <v>82</v>
      </c>
      <c r="B23" s="6" t="s">
        <v>357</v>
      </c>
      <c r="C23" s="118"/>
      <c r="D23" s="118"/>
      <c r="E23" s="118"/>
    </row>
    <row r="24" spans="1:5" s="240" customFormat="1" ht="12" customHeight="1" thickBot="1" x14ac:dyDescent="0.25">
      <c r="A24" s="231" t="s">
        <v>83</v>
      </c>
      <c r="B24" s="6" t="s">
        <v>6</v>
      </c>
      <c r="C24" s="118"/>
      <c r="D24" s="118"/>
      <c r="E24" s="118"/>
    </row>
    <row r="25" spans="1:5" s="240" customFormat="1" ht="12" customHeight="1" thickBot="1" x14ac:dyDescent="0.25">
      <c r="A25" s="67" t="s">
        <v>14</v>
      </c>
      <c r="B25" s="54" t="s">
        <v>109</v>
      </c>
      <c r="C25" s="147"/>
      <c r="D25" s="147"/>
      <c r="E25" s="147"/>
    </row>
    <row r="26" spans="1:5" s="240" customFormat="1" ht="12" customHeight="1" thickBot="1" x14ac:dyDescent="0.25">
      <c r="A26" s="67" t="s">
        <v>15</v>
      </c>
      <c r="B26" s="54" t="s">
        <v>358</v>
      </c>
      <c r="C26" s="120">
        <f>+C27+C28</f>
        <v>0</v>
      </c>
      <c r="D26" s="120">
        <f>+D27+D28</f>
        <v>0</v>
      </c>
      <c r="E26" s="120">
        <f>+E27+E28</f>
        <v>0</v>
      </c>
    </row>
    <row r="27" spans="1:5" s="240" customFormat="1" ht="12" customHeight="1" x14ac:dyDescent="0.2">
      <c r="A27" s="232" t="s">
        <v>180</v>
      </c>
      <c r="B27" s="233" t="s">
        <v>356</v>
      </c>
      <c r="C27" s="43"/>
      <c r="D27" s="43"/>
      <c r="E27" s="43"/>
    </row>
    <row r="28" spans="1:5" s="240" customFormat="1" ht="12" customHeight="1" x14ac:dyDescent="0.2">
      <c r="A28" s="232" t="s">
        <v>183</v>
      </c>
      <c r="B28" s="234" t="s">
        <v>359</v>
      </c>
      <c r="C28" s="121"/>
      <c r="D28" s="121"/>
      <c r="E28" s="121"/>
    </row>
    <row r="29" spans="1:5" s="240" customFormat="1" ht="12" customHeight="1" thickBot="1" x14ac:dyDescent="0.25">
      <c r="A29" s="231" t="s">
        <v>184</v>
      </c>
      <c r="B29" s="235" t="s">
        <v>360</v>
      </c>
      <c r="C29" s="46"/>
      <c r="D29" s="46"/>
      <c r="E29" s="46"/>
    </row>
    <row r="30" spans="1:5" s="240" customFormat="1" ht="12" customHeight="1" thickBot="1" x14ac:dyDescent="0.25">
      <c r="A30" s="67" t="s">
        <v>16</v>
      </c>
      <c r="B30" s="54" t="s">
        <v>361</v>
      </c>
      <c r="C30" s="120">
        <f>+C31+C32+C33</f>
        <v>0</v>
      </c>
      <c r="D30" s="120">
        <f>+D31+D32+D33</f>
        <v>0</v>
      </c>
      <c r="E30" s="120">
        <f>+E31+E32+E33</f>
        <v>0</v>
      </c>
    </row>
    <row r="31" spans="1:5" s="240" customFormat="1" ht="12" customHeight="1" x14ac:dyDescent="0.2">
      <c r="A31" s="232" t="s">
        <v>67</v>
      </c>
      <c r="B31" s="233" t="s">
        <v>209</v>
      </c>
      <c r="C31" s="43"/>
      <c r="D31" s="43"/>
      <c r="E31" s="43"/>
    </row>
    <row r="32" spans="1:5" s="240" customFormat="1" ht="12" customHeight="1" x14ac:dyDescent="0.2">
      <c r="A32" s="232" t="s">
        <v>68</v>
      </c>
      <c r="B32" s="234" t="s">
        <v>210</v>
      </c>
      <c r="C32" s="121"/>
      <c r="D32" s="121"/>
      <c r="E32" s="121"/>
    </row>
    <row r="33" spans="1:5" s="240" customFormat="1" ht="12" customHeight="1" thickBot="1" x14ac:dyDescent="0.25">
      <c r="A33" s="231" t="s">
        <v>69</v>
      </c>
      <c r="B33" s="56" t="s">
        <v>211</v>
      </c>
      <c r="C33" s="46"/>
      <c r="D33" s="46"/>
      <c r="E33" s="46"/>
    </row>
    <row r="34" spans="1:5" s="174" customFormat="1" ht="12" customHeight="1" thickBot="1" x14ac:dyDescent="0.25">
      <c r="A34" s="67" t="s">
        <v>17</v>
      </c>
      <c r="B34" s="54" t="s">
        <v>323</v>
      </c>
      <c r="C34" s="147"/>
      <c r="D34" s="147"/>
      <c r="E34" s="147"/>
    </row>
    <row r="35" spans="1:5" s="174" customFormat="1" ht="12" customHeight="1" thickBot="1" x14ac:dyDescent="0.25">
      <c r="A35" s="67" t="s">
        <v>18</v>
      </c>
      <c r="B35" s="54" t="s">
        <v>362</v>
      </c>
      <c r="C35" s="165"/>
      <c r="D35" s="165"/>
      <c r="E35" s="165"/>
    </row>
    <row r="36" spans="1:5" s="174" customFormat="1" ht="12" customHeight="1" thickBot="1" x14ac:dyDescent="0.25">
      <c r="A36" s="64" t="s">
        <v>19</v>
      </c>
      <c r="B36" s="54" t="s">
        <v>363</v>
      </c>
      <c r="C36" s="166">
        <f>+C9+C20+C25+C26+C30+C34+C35</f>
        <v>2000</v>
      </c>
      <c r="D36" s="166">
        <f>+D9+D20+D25+D26+D30+D34+D35</f>
        <v>2000</v>
      </c>
      <c r="E36" s="166">
        <f>+E9+E20+E25+E26+E30+E34+E35</f>
        <v>2000</v>
      </c>
    </row>
    <row r="37" spans="1:5" s="174" customFormat="1" ht="12" customHeight="1" thickBot="1" x14ac:dyDescent="0.25">
      <c r="A37" s="79" t="s">
        <v>20</v>
      </c>
      <c r="B37" s="54" t="s">
        <v>364</v>
      </c>
      <c r="C37" s="166">
        <f>+C38+C39+C40</f>
        <v>342</v>
      </c>
      <c r="D37" s="166">
        <f>+D38+D39+D40</f>
        <v>342</v>
      </c>
      <c r="E37" s="166">
        <f>+E38+E39+E40</f>
        <v>408</v>
      </c>
    </row>
    <row r="38" spans="1:5" s="174" customFormat="1" ht="12" customHeight="1" x14ac:dyDescent="0.2">
      <c r="A38" s="232" t="s">
        <v>365</v>
      </c>
      <c r="B38" s="233" t="s">
        <v>149</v>
      </c>
      <c r="C38" s="43"/>
      <c r="D38" s="43"/>
      <c r="E38" s="43"/>
    </row>
    <row r="39" spans="1:5" s="174" customFormat="1" ht="12" customHeight="1" x14ac:dyDescent="0.2">
      <c r="A39" s="232" t="s">
        <v>366</v>
      </c>
      <c r="B39" s="234" t="s">
        <v>7</v>
      </c>
      <c r="C39" s="121"/>
      <c r="D39" s="121"/>
      <c r="E39" s="121"/>
    </row>
    <row r="40" spans="1:5" s="240" customFormat="1" ht="12" customHeight="1" thickBot="1" x14ac:dyDescent="0.25">
      <c r="A40" s="231" t="s">
        <v>367</v>
      </c>
      <c r="B40" s="56" t="s">
        <v>496</v>
      </c>
      <c r="C40" s="260">
        <v>342</v>
      </c>
      <c r="D40" s="260">
        <v>342</v>
      </c>
      <c r="E40" s="260">
        <v>408</v>
      </c>
    </row>
    <row r="41" spans="1:5" s="240" customFormat="1" ht="15" customHeight="1" thickBot="1" x14ac:dyDescent="0.25">
      <c r="A41" s="79" t="s">
        <v>21</v>
      </c>
      <c r="B41" s="80" t="s">
        <v>369</v>
      </c>
      <c r="C41" s="169">
        <f>+C36+C37</f>
        <v>2342</v>
      </c>
      <c r="D41" s="169">
        <f>+D36+D37</f>
        <v>2342</v>
      </c>
      <c r="E41" s="169">
        <f>+E36+E37</f>
        <v>2408</v>
      </c>
    </row>
    <row r="42" spans="1:5" s="240" customFormat="1" ht="15" customHeight="1" x14ac:dyDescent="0.2">
      <c r="A42" s="81"/>
      <c r="B42" s="82"/>
      <c r="C42" s="167"/>
      <c r="D42" s="167"/>
      <c r="E42" s="167"/>
    </row>
    <row r="43" spans="1:5" ht="13.5" thickBot="1" x14ac:dyDescent="0.25">
      <c r="A43" s="83"/>
      <c r="B43" s="84"/>
      <c r="C43" s="168"/>
      <c r="D43" s="168"/>
      <c r="E43" s="168"/>
    </row>
    <row r="44" spans="1:5" s="239" customFormat="1" ht="16.5" customHeight="1" thickBot="1" x14ac:dyDescent="0.25">
      <c r="A44" s="85"/>
      <c r="B44" s="86" t="s">
        <v>49</v>
      </c>
      <c r="C44" s="169"/>
      <c r="D44" s="169"/>
      <c r="E44" s="169"/>
    </row>
    <row r="45" spans="1:5" s="241" customFormat="1" ht="12" customHeight="1" thickBot="1" x14ac:dyDescent="0.25">
      <c r="A45" s="67" t="s">
        <v>12</v>
      </c>
      <c r="B45" s="54" t="s">
        <v>370</v>
      </c>
      <c r="C45" s="120">
        <f>SUM(C46:C50)</f>
        <v>2342</v>
      </c>
      <c r="D45" s="120">
        <f>SUM(D46:D50)</f>
        <v>2342</v>
      </c>
      <c r="E45" s="120">
        <f>SUM(E46:E50)</f>
        <v>2408</v>
      </c>
    </row>
    <row r="46" spans="1:5" ht="12" customHeight="1" x14ac:dyDescent="0.2">
      <c r="A46" s="231" t="s">
        <v>74</v>
      </c>
      <c r="B46" s="7" t="s">
        <v>42</v>
      </c>
      <c r="C46" s="43">
        <v>1844</v>
      </c>
      <c r="D46" s="43">
        <v>1844</v>
      </c>
      <c r="E46" s="43">
        <v>1896</v>
      </c>
    </row>
    <row r="47" spans="1:5" ht="12" customHeight="1" x14ac:dyDescent="0.2">
      <c r="A47" s="231" t="s">
        <v>75</v>
      </c>
      <c r="B47" s="6" t="s">
        <v>118</v>
      </c>
      <c r="C47" s="45">
        <v>498</v>
      </c>
      <c r="D47" s="45">
        <v>498</v>
      </c>
      <c r="E47" s="45">
        <v>512</v>
      </c>
    </row>
    <row r="48" spans="1:5" ht="12" customHeight="1" x14ac:dyDescent="0.2">
      <c r="A48" s="231" t="s">
        <v>76</v>
      </c>
      <c r="B48" s="6" t="s">
        <v>93</v>
      </c>
      <c r="C48" s="45"/>
      <c r="D48" s="45"/>
      <c r="E48" s="45"/>
    </row>
    <row r="49" spans="1:5" ht="12" customHeight="1" x14ac:dyDescent="0.2">
      <c r="A49" s="231" t="s">
        <v>77</v>
      </c>
      <c r="B49" s="6" t="s">
        <v>119</v>
      </c>
      <c r="C49" s="45"/>
      <c r="D49" s="45"/>
      <c r="E49" s="45"/>
    </row>
    <row r="50" spans="1:5" ht="12" customHeight="1" thickBot="1" x14ac:dyDescent="0.25">
      <c r="A50" s="231" t="s">
        <v>94</v>
      </c>
      <c r="B50" s="6" t="s">
        <v>120</v>
      </c>
      <c r="C50" s="45"/>
      <c r="D50" s="45"/>
      <c r="E50" s="45"/>
    </row>
    <row r="51" spans="1:5" ht="12" customHeight="1" thickBot="1" x14ac:dyDescent="0.25">
      <c r="A51" s="67" t="s">
        <v>13</v>
      </c>
      <c r="B51" s="54" t="s">
        <v>371</v>
      </c>
      <c r="C51" s="120">
        <f>SUM(C52:C54)</f>
        <v>0</v>
      </c>
      <c r="D51" s="120">
        <f>SUM(D52:D54)</f>
        <v>0</v>
      </c>
      <c r="E51" s="120">
        <f>SUM(E52:E54)</f>
        <v>0</v>
      </c>
    </row>
    <row r="52" spans="1:5" s="241" customFormat="1" ht="12" customHeight="1" x14ac:dyDescent="0.2">
      <c r="A52" s="231" t="s">
        <v>80</v>
      </c>
      <c r="B52" s="7" t="s">
        <v>139</v>
      </c>
      <c r="C52" s="43"/>
      <c r="D52" s="43"/>
      <c r="E52" s="43"/>
    </row>
    <row r="53" spans="1:5" ht="12" customHeight="1" x14ac:dyDescent="0.2">
      <c r="A53" s="231" t="s">
        <v>81</v>
      </c>
      <c r="B53" s="6" t="s">
        <v>122</v>
      </c>
      <c r="C53" s="45"/>
      <c r="D53" s="45"/>
      <c r="E53" s="45"/>
    </row>
    <row r="54" spans="1:5" ht="12" customHeight="1" x14ac:dyDescent="0.2">
      <c r="A54" s="231" t="s">
        <v>82</v>
      </c>
      <c r="B54" s="6" t="s">
        <v>50</v>
      </c>
      <c r="C54" s="45"/>
      <c r="D54" s="45"/>
      <c r="E54" s="45"/>
    </row>
    <row r="55" spans="1:5" ht="12" customHeight="1" thickBot="1" x14ac:dyDescent="0.25">
      <c r="A55" s="298" t="s">
        <v>83</v>
      </c>
      <c r="B55" s="10" t="s">
        <v>8</v>
      </c>
      <c r="C55" s="299"/>
      <c r="D55" s="299"/>
      <c r="E55" s="299"/>
    </row>
    <row r="56" spans="1:5" ht="12" customHeight="1" thickBot="1" x14ac:dyDescent="0.25">
      <c r="A56" s="300" t="s">
        <v>15</v>
      </c>
      <c r="B56" s="54" t="s">
        <v>439</v>
      </c>
      <c r="C56" s="301"/>
      <c r="D56" s="147"/>
      <c r="E56" s="147"/>
    </row>
    <row r="57" spans="1:5" ht="15" customHeight="1" thickBot="1" x14ac:dyDescent="0.25">
      <c r="A57" s="67" t="s">
        <v>14</v>
      </c>
      <c r="B57" s="87" t="s">
        <v>372</v>
      </c>
      <c r="C57" s="170">
        <f>+C45+C51</f>
        <v>2342</v>
      </c>
      <c r="D57" s="170">
        <f>+D45+D51+D56</f>
        <v>2342</v>
      </c>
      <c r="E57" s="170">
        <f>+E45+E51+E56</f>
        <v>2408</v>
      </c>
    </row>
    <row r="58" spans="1:5" ht="13.5" thickBot="1" x14ac:dyDescent="0.25">
      <c r="C58" s="171"/>
      <c r="D58" s="171"/>
      <c r="E58" s="171"/>
    </row>
    <row r="59" spans="1:5" ht="15" customHeight="1" thickBot="1" x14ac:dyDescent="0.25">
      <c r="A59" s="90" t="s">
        <v>134</v>
      </c>
      <c r="B59" s="91"/>
      <c r="C59" s="52"/>
      <c r="D59" s="52"/>
      <c r="E59" s="417" t="s">
        <v>494</v>
      </c>
    </row>
    <row r="60" spans="1:5" ht="14.25" customHeight="1" thickBot="1" x14ac:dyDescent="0.25">
      <c r="A60" s="90" t="s">
        <v>135</v>
      </c>
      <c r="B60" s="91"/>
      <c r="C60" s="52"/>
      <c r="D60" s="52"/>
      <c r="E60" s="52"/>
    </row>
    <row r="63" spans="1:5" x14ac:dyDescent="0.2">
      <c r="A63" s="446"/>
      <c r="B63" s="446"/>
      <c r="C63" s="446"/>
      <c r="D63" s="446"/>
    </row>
  </sheetData>
  <sheetProtection formatCells="0"/>
  <mergeCells count="1">
    <mergeCell ref="A63:D63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5"/>
  <sheetViews>
    <sheetView zoomScaleNormal="100" workbookViewId="0">
      <selection activeCell="F6" sqref="F6"/>
    </sheetView>
  </sheetViews>
  <sheetFormatPr defaultRowHeight="12.75" x14ac:dyDescent="0.2"/>
  <cols>
    <col min="1" max="1" width="12.33203125" style="88" customWidth="1"/>
    <col min="2" max="2" width="62.1640625" style="89" customWidth="1"/>
    <col min="3" max="3" width="12.33203125" style="89" customWidth="1"/>
    <col min="4" max="4" width="14" style="89" customWidth="1"/>
    <col min="5" max="5" width="13" style="89" customWidth="1"/>
    <col min="6" max="16384" width="9.33203125" style="89"/>
  </cols>
  <sheetData>
    <row r="1" spans="1:5" s="69" customFormat="1" ht="21" customHeight="1" x14ac:dyDescent="0.2">
      <c r="A1" s="68"/>
      <c r="B1" s="70"/>
      <c r="C1" s="236" t="s">
        <v>530</v>
      </c>
    </row>
    <row r="2" spans="1:5" s="69" customFormat="1" ht="21" customHeight="1" thickBot="1" x14ac:dyDescent="0.25">
      <c r="A2" s="68"/>
      <c r="B2" s="70"/>
      <c r="C2" s="236" t="s">
        <v>539</v>
      </c>
    </row>
    <row r="3" spans="1:5" s="237" customFormat="1" ht="25.5" customHeight="1" x14ac:dyDescent="0.2">
      <c r="A3" s="188" t="s">
        <v>132</v>
      </c>
      <c r="B3" s="157" t="s">
        <v>390</v>
      </c>
      <c r="C3" s="172"/>
      <c r="D3" s="172"/>
      <c r="E3" s="172" t="s">
        <v>53</v>
      </c>
    </row>
    <row r="4" spans="1:5" s="237" customFormat="1" ht="36.75" thickBot="1" x14ac:dyDescent="0.25">
      <c r="A4" s="229" t="s">
        <v>131</v>
      </c>
      <c r="B4" s="158" t="s">
        <v>391</v>
      </c>
      <c r="C4" s="173"/>
      <c r="D4" s="173"/>
      <c r="E4" s="173" t="s">
        <v>385</v>
      </c>
    </row>
    <row r="5" spans="1:5" s="238" customFormat="1" ht="15.95" customHeight="1" thickBot="1" x14ac:dyDescent="0.3">
      <c r="A5" s="71"/>
      <c r="B5" s="71"/>
      <c r="C5" s="72"/>
      <c r="D5" s="72"/>
      <c r="E5" s="72" t="s">
        <v>45</v>
      </c>
    </row>
    <row r="6" spans="1:5" ht="13.5" thickBot="1" x14ac:dyDescent="0.25">
      <c r="A6" s="189" t="s">
        <v>133</v>
      </c>
      <c r="B6" s="73" t="s">
        <v>46</v>
      </c>
      <c r="C6" s="74" t="s">
        <v>47</v>
      </c>
      <c r="D6" s="74" t="s">
        <v>47</v>
      </c>
      <c r="E6" s="74" t="s">
        <v>47</v>
      </c>
    </row>
    <row r="7" spans="1:5" s="239" customFormat="1" ht="12.95" customHeight="1" thickBot="1" x14ac:dyDescent="0.25">
      <c r="A7" s="64">
        <v>1</v>
      </c>
      <c r="B7" s="65">
        <v>2</v>
      </c>
      <c r="C7" s="66">
        <v>3</v>
      </c>
      <c r="D7" s="66">
        <v>4</v>
      </c>
      <c r="E7" s="66">
        <v>5</v>
      </c>
    </row>
    <row r="8" spans="1:5" s="239" customFormat="1" ht="15.95" customHeight="1" thickBot="1" x14ac:dyDescent="0.25">
      <c r="A8" s="75"/>
      <c r="B8" s="76" t="s">
        <v>48</v>
      </c>
      <c r="C8" s="77"/>
      <c r="D8" s="77"/>
      <c r="E8" s="77"/>
    </row>
    <row r="9" spans="1:5" s="174" customFormat="1" ht="12" customHeight="1" thickBot="1" x14ac:dyDescent="0.25">
      <c r="A9" s="64" t="s">
        <v>12</v>
      </c>
      <c r="B9" s="78" t="s">
        <v>352</v>
      </c>
      <c r="C9" s="120">
        <f>SUM(C10:C19)</f>
        <v>0</v>
      </c>
      <c r="D9" s="120">
        <f>SUM(D10:D19)</f>
        <v>0</v>
      </c>
      <c r="E9" s="120">
        <f>SUM(E10:E19)</f>
        <v>0</v>
      </c>
    </row>
    <row r="10" spans="1:5" s="174" customFormat="1" ht="12" customHeight="1" x14ac:dyDescent="0.2">
      <c r="A10" s="230" t="s">
        <v>74</v>
      </c>
      <c r="B10" s="8" t="s">
        <v>195</v>
      </c>
      <c r="C10" s="163"/>
      <c r="D10" s="163"/>
      <c r="E10" s="163"/>
    </row>
    <row r="11" spans="1:5" s="174" customFormat="1" ht="12" customHeight="1" x14ac:dyDescent="0.2">
      <c r="A11" s="231" t="s">
        <v>75</v>
      </c>
      <c r="B11" s="6" t="s">
        <v>196</v>
      </c>
      <c r="C11" s="118"/>
      <c r="D11" s="118"/>
      <c r="E11" s="118"/>
    </row>
    <row r="12" spans="1:5" s="174" customFormat="1" ht="12" customHeight="1" x14ac:dyDescent="0.2">
      <c r="A12" s="231" t="s">
        <v>76</v>
      </c>
      <c r="B12" s="6" t="s">
        <v>197</v>
      </c>
      <c r="C12" s="118"/>
      <c r="D12" s="118"/>
      <c r="E12" s="118"/>
    </row>
    <row r="13" spans="1:5" s="174" customFormat="1" ht="12" customHeight="1" x14ac:dyDescent="0.2">
      <c r="A13" s="231" t="s">
        <v>77</v>
      </c>
      <c r="B13" s="6" t="s">
        <v>198</v>
      </c>
      <c r="C13" s="118"/>
      <c r="D13" s="118"/>
      <c r="E13" s="118"/>
    </row>
    <row r="14" spans="1:5" s="174" customFormat="1" ht="12" customHeight="1" x14ac:dyDescent="0.2">
      <c r="A14" s="231" t="s">
        <v>94</v>
      </c>
      <c r="B14" s="6" t="s">
        <v>199</v>
      </c>
      <c r="C14" s="118"/>
      <c r="D14" s="118"/>
      <c r="E14" s="118"/>
    </row>
    <row r="15" spans="1:5" s="174" customFormat="1" ht="12" customHeight="1" x14ac:dyDescent="0.2">
      <c r="A15" s="231" t="s">
        <v>78</v>
      </c>
      <c r="B15" s="6" t="s">
        <v>353</v>
      </c>
      <c r="C15" s="118"/>
      <c r="D15" s="118"/>
      <c r="E15" s="118"/>
    </row>
    <row r="16" spans="1:5" s="174" customFormat="1" ht="12" customHeight="1" x14ac:dyDescent="0.2">
      <c r="A16" s="231" t="s">
        <v>79</v>
      </c>
      <c r="B16" s="5" t="s">
        <v>354</v>
      </c>
      <c r="C16" s="118"/>
      <c r="D16" s="118"/>
      <c r="E16" s="118"/>
    </row>
    <row r="17" spans="1:5" s="174" customFormat="1" ht="12" customHeight="1" x14ac:dyDescent="0.2">
      <c r="A17" s="231" t="s">
        <v>86</v>
      </c>
      <c r="B17" s="6" t="s">
        <v>202</v>
      </c>
      <c r="C17" s="164"/>
      <c r="D17" s="164"/>
      <c r="E17" s="164"/>
    </row>
    <row r="18" spans="1:5" s="240" customFormat="1" ht="12" customHeight="1" x14ac:dyDescent="0.2">
      <c r="A18" s="231" t="s">
        <v>87</v>
      </c>
      <c r="B18" s="6" t="s">
        <v>203</v>
      </c>
      <c r="C18" s="118"/>
      <c r="D18" s="118"/>
      <c r="E18" s="118"/>
    </row>
    <row r="19" spans="1:5" s="240" customFormat="1" ht="12" customHeight="1" thickBot="1" x14ac:dyDescent="0.25">
      <c r="A19" s="231" t="s">
        <v>88</v>
      </c>
      <c r="B19" s="5" t="s">
        <v>204</v>
      </c>
      <c r="C19" s="119"/>
      <c r="D19" s="119"/>
      <c r="E19" s="119"/>
    </row>
    <row r="20" spans="1:5" s="174" customFormat="1" ht="12" customHeight="1" thickBot="1" x14ac:dyDescent="0.25">
      <c r="A20" s="64" t="s">
        <v>13</v>
      </c>
      <c r="B20" s="78" t="s">
        <v>355</v>
      </c>
      <c r="C20" s="120">
        <f>SUM(C21:C23)</f>
        <v>0</v>
      </c>
      <c r="D20" s="120">
        <f>SUM(D21:D23)</f>
        <v>2594</v>
      </c>
      <c r="E20" s="120">
        <f>SUM(E21:E23)</f>
        <v>4493</v>
      </c>
    </row>
    <row r="21" spans="1:5" s="240" customFormat="1" ht="12" customHeight="1" x14ac:dyDescent="0.2">
      <c r="A21" s="231" t="s">
        <v>80</v>
      </c>
      <c r="B21" s="7" t="s">
        <v>170</v>
      </c>
      <c r="C21" s="118"/>
      <c r="D21" s="118"/>
      <c r="E21" s="118"/>
    </row>
    <row r="22" spans="1:5" s="240" customFormat="1" ht="12" customHeight="1" x14ac:dyDescent="0.2">
      <c r="A22" s="231" t="s">
        <v>81</v>
      </c>
      <c r="B22" s="6" t="s">
        <v>356</v>
      </c>
      <c r="C22" s="118"/>
      <c r="D22" s="118"/>
      <c r="E22" s="118"/>
    </row>
    <row r="23" spans="1:5" s="240" customFormat="1" ht="12" customHeight="1" x14ac:dyDescent="0.2">
      <c r="A23" s="231" t="s">
        <v>82</v>
      </c>
      <c r="B23" s="6" t="s">
        <v>476</v>
      </c>
      <c r="C23" s="118"/>
      <c r="D23" s="118">
        <v>2594</v>
      </c>
      <c r="E23" s="118">
        <v>4493</v>
      </c>
    </row>
    <row r="24" spans="1:5" s="240" customFormat="1" ht="12" customHeight="1" thickBot="1" x14ac:dyDescent="0.25">
      <c r="A24" s="231" t="s">
        <v>83</v>
      </c>
      <c r="B24" s="6" t="s">
        <v>6</v>
      </c>
      <c r="C24" s="118"/>
      <c r="D24" s="118"/>
      <c r="E24" s="118"/>
    </row>
    <row r="25" spans="1:5" s="240" customFormat="1" ht="12" customHeight="1" thickBot="1" x14ac:dyDescent="0.25">
      <c r="A25" s="67" t="s">
        <v>14</v>
      </c>
      <c r="B25" s="54" t="s">
        <v>109</v>
      </c>
      <c r="C25" s="147"/>
      <c r="D25" s="147"/>
      <c r="E25" s="147"/>
    </row>
    <row r="26" spans="1:5" s="240" customFormat="1" ht="12" customHeight="1" thickBot="1" x14ac:dyDescent="0.25">
      <c r="A26" s="67" t="s">
        <v>15</v>
      </c>
      <c r="B26" s="54" t="s">
        <v>358</v>
      </c>
      <c r="C26" s="120">
        <f>+C27+C28</f>
        <v>0</v>
      </c>
      <c r="D26" s="120">
        <f>+D27+D28</f>
        <v>0</v>
      </c>
      <c r="E26" s="120">
        <f>+E27+E28</f>
        <v>0</v>
      </c>
    </row>
    <row r="27" spans="1:5" s="240" customFormat="1" ht="12" customHeight="1" x14ac:dyDescent="0.2">
      <c r="A27" s="232" t="s">
        <v>180</v>
      </c>
      <c r="B27" s="233" t="s">
        <v>356</v>
      </c>
      <c r="C27" s="43"/>
      <c r="D27" s="43"/>
      <c r="E27" s="43"/>
    </row>
    <row r="28" spans="1:5" s="240" customFormat="1" ht="12" customHeight="1" x14ac:dyDescent="0.2">
      <c r="A28" s="232" t="s">
        <v>183</v>
      </c>
      <c r="B28" s="234" t="s">
        <v>359</v>
      </c>
      <c r="C28" s="121"/>
      <c r="D28" s="121"/>
      <c r="E28" s="121"/>
    </row>
    <row r="29" spans="1:5" s="240" customFormat="1" ht="12" customHeight="1" thickBot="1" x14ac:dyDescent="0.25">
      <c r="A29" s="231" t="s">
        <v>184</v>
      </c>
      <c r="B29" s="235" t="s">
        <v>360</v>
      </c>
      <c r="C29" s="46"/>
      <c r="D29" s="46"/>
      <c r="E29" s="46"/>
    </row>
    <row r="30" spans="1:5" s="240" customFormat="1" ht="12" customHeight="1" thickBot="1" x14ac:dyDescent="0.25">
      <c r="A30" s="67" t="s">
        <v>16</v>
      </c>
      <c r="B30" s="54" t="s">
        <v>361</v>
      </c>
      <c r="C30" s="120">
        <f>+C31+C32+C33</f>
        <v>0</v>
      </c>
      <c r="D30" s="120">
        <f>+D31+D32+D33</f>
        <v>0</v>
      </c>
      <c r="E30" s="120">
        <f>+E31+E32+E33</f>
        <v>0</v>
      </c>
    </row>
    <row r="31" spans="1:5" s="240" customFormat="1" ht="12" customHeight="1" x14ac:dyDescent="0.2">
      <c r="A31" s="232" t="s">
        <v>67</v>
      </c>
      <c r="B31" s="233" t="s">
        <v>209</v>
      </c>
      <c r="C31" s="43"/>
      <c r="D31" s="43"/>
      <c r="E31" s="43"/>
    </row>
    <row r="32" spans="1:5" s="240" customFormat="1" ht="12" customHeight="1" x14ac:dyDescent="0.2">
      <c r="A32" s="232" t="s">
        <v>68</v>
      </c>
      <c r="B32" s="234" t="s">
        <v>210</v>
      </c>
      <c r="C32" s="121"/>
      <c r="D32" s="121"/>
      <c r="E32" s="121"/>
    </row>
    <row r="33" spans="1:5" s="240" customFormat="1" ht="12" customHeight="1" thickBot="1" x14ac:dyDescent="0.25">
      <c r="A33" s="231" t="s">
        <v>69</v>
      </c>
      <c r="B33" s="56" t="s">
        <v>211</v>
      </c>
      <c r="C33" s="46"/>
      <c r="D33" s="46"/>
      <c r="E33" s="46"/>
    </row>
    <row r="34" spans="1:5" s="174" customFormat="1" ht="12" customHeight="1" thickBot="1" x14ac:dyDescent="0.25">
      <c r="A34" s="67" t="s">
        <v>17</v>
      </c>
      <c r="B34" s="54" t="s">
        <v>323</v>
      </c>
      <c r="C34" s="147"/>
      <c r="D34" s="147"/>
      <c r="E34" s="147"/>
    </row>
    <row r="35" spans="1:5" s="174" customFormat="1" ht="12" customHeight="1" thickBot="1" x14ac:dyDescent="0.25">
      <c r="A35" s="67" t="s">
        <v>18</v>
      </c>
      <c r="B35" s="54" t="s">
        <v>362</v>
      </c>
      <c r="C35" s="165"/>
      <c r="D35" s="165"/>
      <c r="E35" s="165"/>
    </row>
    <row r="36" spans="1:5" s="174" customFormat="1" ht="12" customHeight="1" thickBot="1" x14ac:dyDescent="0.25">
      <c r="A36" s="64" t="s">
        <v>19</v>
      </c>
      <c r="B36" s="54" t="s">
        <v>363</v>
      </c>
      <c r="C36" s="166">
        <f>+C9+C20+C25+C26+C30+C34+C35</f>
        <v>0</v>
      </c>
      <c r="D36" s="166">
        <f>+D9+D20+D25+D26+D30+D34+D35</f>
        <v>2594</v>
      </c>
      <c r="E36" s="166">
        <f>+E9+E20+E25+E26+E30+E34+E35</f>
        <v>4493</v>
      </c>
    </row>
    <row r="37" spans="1:5" s="174" customFormat="1" ht="12" customHeight="1" thickBot="1" x14ac:dyDescent="0.25">
      <c r="A37" s="79" t="s">
        <v>20</v>
      </c>
      <c r="B37" s="54" t="s">
        <v>364</v>
      </c>
      <c r="C37" s="166">
        <f>+C38+C39+C40</f>
        <v>90910</v>
      </c>
      <c r="D37" s="166">
        <f>+D38+D39+D40</f>
        <v>91757</v>
      </c>
      <c r="E37" s="166">
        <f>+E38+E39+E40</f>
        <v>91895</v>
      </c>
    </row>
    <row r="38" spans="1:5" s="174" customFormat="1" ht="12" customHeight="1" x14ac:dyDescent="0.2">
      <c r="A38" s="232" t="s">
        <v>365</v>
      </c>
      <c r="B38" s="233" t="s">
        <v>149</v>
      </c>
      <c r="C38" s="43"/>
      <c r="D38" s="43">
        <v>2967</v>
      </c>
      <c r="E38" s="43">
        <v>2967</v>
      </c>
    </row>
    <row r="39" spans="1:5" s="174" customFormat="1" ht="12" customHeight="1" x14ac:dyDescent="0.2">
      <c r="A39" s="232" t="s">
        <v>366</v>
      </c>
      <c r="B39" s="234" t="s">
        <v>7</v>
      </c>
      <c r="C39" s="121"/>
      <c r="D39" s="121"/>
      <c r="E39" s="121"/>
    </row>
    <row r="40" spans="1:5" s="240" customFormat="1" ht="12" customHeight="1" thickBot="1" x14ac:dyDescent="0.25">
      <c r="A40" s="298" t="s">
        <v>367</v>
      </c>
      <c r="B40" s="313" t="s">
        <v>368</v>
      </c>
      <c r="C40" s="299">
        <v>90910</v>
      </c>
      <c r="D40" s="299">
        <v>88790</v>
      </c>
      <c r="E40" s="299">
        <v>88928</v>
      </c>
    </row>
    <row r="41" spans="1:5" s="240" customFormat="1" ht="12" customHeight="1" thickBot="1" x14ac:dyDescent="0.25">
      <c r="A41" s="309" t="s">
        <v>21</v>
      </c>
      <c r="B41" s="315" t="s">
        <v>437</v>
      </c>
      <c r="C41" s="314"/>
      <c r="D41" s="165"/>
      <c r="E41" s="165"/>
    </row>
    <row r="42" spans="1:5" s="240" customFormat="1" ht="15" customHeight="1" thickBot="1" x14ac:dyDescent="0.25">
      <c r="A42" s="79" t="s">
        <v>22</v>
      </c>
      <c r="B42" s="80" t="s">
        <v>369</v>
      </c>
      <c r="C42" s="169">
        <f>+C36+C37</f>
        <v>90910</v>
      </c>
      <c r="D42" s="169">
        <f>+D36+D37+D41</f>
        <v>94351</v>
      </c>
      <c r="E42" s="169">
        <f>+E36+E37+E41</f>
        <v>96388</v>
      </c>
    </row>
    <row r="43" spans="1:5" s="240" customFormat="1" ht="15" customHeight="1" x14ac:dyDescent="0.2">
      <c r="A43" s="81"/>
      <c r="B43" s="82"/>
      <c r="C43" s="167"/>
      <c r="D43" s="167"/>
      <c r="E43" s="167"/>
    </row>
    <row r="44" spans="1:5" ht="13.5" thickBot="1" x14ac:dyDescent="0.25">
      <c r="A44" s="83"/>
      <c r="B44" s="84"/>
      <c r="C44" s="168"/>
      <c r="D44" s="168"/>
      <c r="E44" s="168"/>
    </row>
    <row r="45" spans="1:5" s="239" customFormat="1" ht="16.5" customHeight="1" thickBot="1" x14ac:dyDescent="0.25">
      <c r="A45" s="85"/>
      <c r="B45" s="86" t="s">
        <v>49</v>
      </c>
      <c r="C45" s="169"/>
      <c r="D45" s="169"/>
      <c r="E45" s="169"/>
    </row>
    <row r="46" spans="1:5" s="241" customFormat="1" ht="12" customHeight="1" thickBot="1" x14ac:dyDescent="0.25">
      <c r="A46" s="67" t="s">
        <v>12</v>
      </c>
      <c r="B46" s="54" t="s">
        <v>370</v>
      </c>
      <c r="C46" s="120">
        <f>SUM(C47:C51)</f>
        <v>90910</v>
      </c>
      <c r="D46" s="120">
        <f>SUM(D47:D51)</f>
        <v>94134</v>
      </c>
      <c r="E46" s="120">
        <f>SUM(E47:E51)</f>
        <v>96171</v>
      </c>
    </row>
    <row r="47" spans="1:5" ht="12" customHeight="1" x14ac:dyDescent="0.2">
      <c r="A47" s="231" t="s">
        <v>74</v>
      </c>
      <c r="B47" s="7" t="s">
        <v>42</v>
      </c>
      <c r="C47" s="43">
        <v>60085</v>
      </c>
      <c r="D47" s="43">
        <v>62468</v>
      </c>
      <c r="E47" s="43">
        <v>63916</v>
      </c>
    </row>
    <row r="48" spans="1:5" ht="12" customHeight="1" x14ac:dyDescent="0.2">
      <c r="A48" s="231" t="s">
        <v>75</v>
      </c>
      <c r="B48" s="6" t="s">
        <v>118</v>
      </c>
      <c r="C48" s="45">
        <v>16245</v>
      </c>
      <c r="D48" s="45">
        <v>16963</v>
      </c>
      <c r="E48" s="45">
        <v>17388</v>
      </c>
    </row>
    <row r="49" spans="1:5" ht="12" customHeight="1" x14ac:dyDescent="0.2">
      <c r="A49" s="231" t="s">
        <v>76</v>
      </c>
      <c r="B49" s="6" t="s">
        <v>93</v>
      </c>
      <c r="C49" s="45">
        <v>14580</v>
      </c>
      <c r="D49" s="45">
        <v>14703</v>
      </c>
      <c r="E49" s="45">
        <v>14867</v>
      </c>
    </row>
    <row r="50" spans="1:5" ht="12" customHeight="1" x14ac:dyDescent="0.2">
      <c r="A50" s="231" t="s">
        <v>77</v>
      </c>
      <c r="B50" s="6" t="s">
        <v>119</v>
      </c>
      <c r="C50" s="45"/>
      <c r="D50" s="45"/>
      <c r="E50" s="45"/>
    </row>
    <row r="51" spans="1:5" ht="12" customHeight="1" thickBot="1" x14ac:dyDescent="0.25">
      <c r="A51" s="231" t="s">
        <v>94</v>
      </c>
      <c r="B51" s="6" t="s">
        <v>120</v>
      </c>
      <c r="C51" s="45"/>
      <c r="D51" s="45"/>
      <c r="E51" s="45"/>
    </row>
    <row r="52" spans="1:5" ht="12" customHeight="1" thickBot="1" x14ac:dyDescent="0.25">
      <c r="A52" s="67" t="s">
        <v>13</v>
      </c>
      <c r="B52" s="54" t="s">
        <v>371</v>
      </c>
      <c r="C52" s="120">
        <f>SUM(C53:C55)</f>
        <v>0</v>
      </c>
      <c r="D52" s="120">
        <f>SUM(D53:D55)</f>
        <v>217</v>
      </c>
      <c r="E52" s="120">
        <f>SUM(E53:E55)</f>
        <v>217</v>
      </c>
    </row>
    <row r="53" spans="1:5" s="241" customFormat="1" ht="12" customHeight="1" x14ac:dyDescent="0.2">
      <c r="A53" s="231" t="s">
        <v>80</v>
      </c>
      <c r="B53" s="7" t="s">
        <v>139</v>
      </c>
      <c r="C53" s="43"/>
      <c r="D53" s="43">
        <v>217</v>
      </c>
      <c r="E53" s="43">
        <v>217</v>
      </c>
    </row>
    <row r="54" spans="1:5" ht="12" customHeight="1" x14ac:dyDescent="0.2">
      <c r="A54" s="231" t="s">
        <v>81</v>
      </c>
      <c r="B54" s="6" t="s">
        <v>122</v>
      </c>
      <c r="C54" s="45"/>
      <c r="D54" s="45"/>
      <c r="E54" s="45"/>
    </row>
    <row r="55" spans="1:5" ht="12" customHeight="1" x14ac:dyDescent="0.2">
      <c r="A55" s="231" t="s">
        <v>82</v>
      </c>
      <c r="B55" s="6" t="s">
        <v>50</v>
      </c>
      <c r="C55" s="45"/>
      <c r="D55" s="45"/>
      <c r="E55" s="45"/>
    </row>
    <row r="56" spans="1:5" ht="12" customHeight="1" thickBot="1" x14ac:dyDescent="0.25">
      <c r="A56" s="298" t="s">
        <v>83</v>
      </c>
      <c r="B56" s="10" t="s">
        <v>8</v>
      </c>
      <c r="C56" s="299"/>
      <c r="D56" s="299"/>
      <c r="E56" s="299"/>
    </row>
    <row r="57" spans="1:5" ht="12" customHeight="1" thickBot="1" x14ac:dyDescent="0.25">
      <c r="A57" s="309" t="s">
        <v>14</v>
      </c>
      <c r="B57" s="54" t="s">
        <v>439</v>
      </c>
      <c r="C57" s="301"/>
      <c r="D57" s="147"/>
      <c r="E57" s="147"/>
    </row>
    <row r="58" spans="1:5" ht="12" customHeight="1" thickBot="1" x14ac:dyDescent="0.25">
      <c r="A58" s="297" t="s">
        <v>15</v>
      </c>
      <c r="B58" s="311" t="s">
        <v>438</v>
      </c>
      <c r="C58" s="121"/>
      <c r="D58" s="312"/>
      <c r="E58" s="312"/>
    </row>
    <row r="59" spans="1:5" ht="15" customHeight="1" thickBot="1" x14ac:dyDescent="0.25">
      <c r="A59" s="67" t="s">
        <v>16</v>
      </c>
      <c r="B59" s="87" t="s">
        <v>372</v>
      </c>
      <c r="C59" s="170">
        <f>+C46+C52</f>
        <v>90910</v>
      </c>
      <c r="D59" s="170">
        <f>+D46+D52+D57+D58</f>
        <v>94351</v>
      </c>
      <c r="E59" s="170">
        <f>+E46+E52+E57+E58</f>
        <v>96388</v>
      </c>
    </row>
    <row r="60" spans="1:5" ht="13.5" thickBot="1" x14ac:dyDescent="0.25">
      <c r="C60" s="171"/>
      <c r="D60" s="171"/>
      <c r="E60" s="171"/>
    </row>
    <row r="61" spans="1:5" ht="15" customHeight="1" thickBot="1" x14ac:dyDescent="0.25">
      <c r="A61" s="90" t="s">
        <v>134</v>
      </c>
      <c r="B61" s="91"/>
      <c r="C61" s="52">
        <v>18</v>
      </c>
      <c r="D61" s="52">
        <v>18</v>
      </c>
      <c r="E61" s="417" t="s">
        <v>495</v>
      </c>
    </row>
    <row r="62" spans="1:5" ht="14.25" customHeight="1" thickBot="1" x14ac:dyDescent="0.25">
      <c r="A62" s="90" t="s">
        <v>135</v>
      </c>
      <c r="B62" s="91"/>
      <c r="C62" s="52">
        <v>0</v>
      </c>
      <c r="D62" s="52">
        <v>0</v>
      </c>
      <c r="E62" s="52">
        <v>0</v>
      </c>
    </row>
    <row r="65" spans="1:4" x14ac:dyDescent="0.2">
      <c r="A65" s="446"/>
      <c r="B65" s="446"/>
      <c r="C65" s="446"/>
      <c r="D65" s="446"/>
    </row>
  </sheetData>
  <sheetProtection formatCells="0"/>
  <mergeCells count="1">
    <mergeCell ref="A65:D65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4"/>
  <sheetViews>
    <sheetView zoomScaleNormal="100" workbookViewId="0">
      <selection activeCell="J8" sqref="J8"/>
    </sheetView>
  </sheetViews>
  <sheetFormatPr defaultRowHeight="12.75" x14ac:dyDescent="0.2"/>
  <cols>
    <col min="1" max="1" width="13.83203125" style="88" customWidth="1"/>
    <col min="2" max="2" width="64.6640625" style="89" customWidth="1"/>
    <col min="3" max="3" width="14.83203125" style="89" customWidth="1"/>
    <col min="4" max="4" width="12.5" style="89" customWidth="1"/>
    <col min="5" max="5" width="11.5" style="89" customWidth="1"/>
    <col min="6" max="16384" width="9.33203125" style="89"/>
  </cols>
  <sheetData>
    <row r="1" spans="1:5" s="69" customFormat="1" ht="15" customHeight="1" x14ac:dyDescent="0.2">
      <c r="A1" s="68"/>
      <c r="B1" s="70"/>
      <c r="C1" s="236" t="s">
        <v>531</v>
      </c>
    </row>
    <row r="2" spans="1:5" s="69" customFormat="1" ht="21" customHeight="1" thickBot="1" x14ac:dyDescent="0.25">
      <c r="A2" s="68"/>
      <c r="B2" s="70"/>
      <c r="C2" s="236" t="s">
        <v>535</v>
      </c>
    </row>
    <row r="3" spans="1:5" s="237" customFormat="1" ht="25.5" customHeight="1" x14ac:dyDescent="0.2">
      <c r="A3" s="188" t="s">
        <v>132</v>
      </c>
      <c r="B3" s="157" t="s">
        <v>387</v>
      </c>
      <c r="C3" s="172"/>
      <c r="D3" s="172"/>
      <c r="E3" s="172" t="s">
        <v>54</v>
      </c>
    </row>
    <row r="4" spans="1:5" s="237" customFormat="1" ht="24.75" thickBot="1" x14ac:dyDescent="0.25">
      <c r="A4" s="229" t="s">
        <v>131</v>
      </c>
      <c r="B4" s="158" t="s">
        <v>351</v>
      </c>
      <c r="C4" s="173"/>
      <c r="D4" s="173"/>
      <c r="E4" s="173" t="s">
        <v>44</v>
      </c>
    </row>
    <row r="5" spans="1:5" s="238" customFormat="1" ht="15.95" customHeight="1" thickBot="1" x14ac:dyDescent="0.3">
      <c r="A5" s="71"/>
      <c r="B5" s="71"/>
      <c r="C5" s="72"/>
      <c r="D5" s="72"/>
      <c r="E5" s="72"/>
    </row>
    <row r="6" spans="1:5" ht="13.5" thickBot="1" x14ac:dyDescent="0.25">
      <c r="A6" s="189" t="s">
        <v>133</v>
      </c>
      <c r="B6" s="73" t="s">
        <v>46</v>
      </c>
      <c r="C6" s="74" t="s">
        <v>47</v>
      </c>
      <c r="D6" s="74" t="s">
        <v>47</v>
      </c>
      <c r="E6" s="74" t="s">
        <v>47</v>
      </c>
    </row>
    <row r="7" spans="1:5" s="239" customFormat="1" ht="12.95" customHeight="1" thickBot="1" x14ac:dyDescent="0.25">
      <c r="A7" s="64">
        <v>1</v>
      </c>
      <c r="B7" s="65">
        <v>2</v>
      </c>
      <c r="C7" s="66">
        <v>3</v>
      </c>
      <c r="D7" s="66">
        <v>4</v>
      </c>
      <c r="E7" s="66">
        <v>5</v>
      </c>
    </row>
    <row r="8" spans="1:5" s="239" customFormat="1" ht="15.95" customHeight="1" thickBot="1" x14ac:dyDescent="0.25">
      <c r="A8" s="75"/>
      <c r="B8" s="76" t="s">
        <v>48</v>
      </c>
      <c r="C8" s="77"/>
      <c r="D8" s="77"/>
      <c r="E8" s="77"/>
    </row>
    <row r="9" spans="1:5" s="174" customFormat="1" ht="12" customHeight="1" thickBot="1" x14ac:dyDescent="0.25">
      <c r="A9" s="64" t="s">
        <v>12</v>
      </c>
      <c r="B9" s="78" t="s">
        <v>352</v>
      </c>
      <c r="C9" s="120">
        <f>SUM(C10:C19)</f>
        <v>2230</v>
      </c>
      <c r="D9" s="120">
        <f>SUM(D10:D19)</f>
        <v>3880</v>
      </c>
      <c r="E9" s="120">
        <f>SUM(E10:E19)</f>
        <v>4312</v>
      </c>
    </row>
    <row r="10" spans="1:5" s="174" customFormat="1" ht="12" customHeight="1" x14ac:dyDescent="0.2">
      <c r="A10" s="230" t="s">
        <v>74</v>
      </c>
      <c r="B10" s="8" t="s">
        <v>195</v>
      </c>
      <c r="C10" s="163"/>
      <c r="D10" s="163"/>
      <c r="E10" s="163"/>
    </row>
    <row r="11" spans="1:5" s="174" customFormat="1" ht="12" customHeight="1" x14ac:dyDescent="0.2">
      <c r="A11" s="231" t="s">
        <v>75</v>
      </c>
      <c r="B11" s="6" t="s">
        <v>196</v>
      </c>
      <c r="C11" s="118">
        <v>2230</v>
      </c>
      <c r="D11" s="118">
        <v>3860</v>
      </c>
      <c r="E11" s="118">
        <v>4252</v>
      </c>
    </row>
    <row r="12" spans="1:5" s="174" customFormat="1" ht="12" customHeight="1" x14ac:dyDescent="0.2">
      <c r="A12" s="231" t="s">
        <v>76</v>
      </c>
      <c r="B12" s="6" t="s">
        <v>197</v>
      </c>
      <c r="C12" s="118"/>
      <c r="D12" s="118">
        <v>15</v>
      </c>
      <c r="E12" s="118">
        <v>15</v>
      </c>
    </row>
    <row r="13" spans="1:5" s="174" customFormat="1" ht="12" customHeight="1" x14ac:dyDescent="0.2">
      <c r="A13" s="231" t="s">
        <v>77</v>
      </c>
      <c r="B13" s="6" t="s">
        <v>198</v>
      </c>
      <c r="C13" s="118"/>
      <c r="D13" s="118"/>
      <c r="E13" s="118"/>
    </row>
    <row r="14" spans="1:5" s="174" customFormat="1" ht="12" customHeight="1" x14ac:dyDescent="0.2">
      <c r="A14" s="231" t="s">
        <v>94</v>
      </c>
      <c r="B14" s="6" t="s">
        <v>199</v>
      </c>
      <c r="C14" s="118"/>
      <c r="D14" s="118"/>
      <c r="E14" s="118"/>
    </row>
    <row r="15" spans="1:5" s="174" customFormat="1" ht="12" customHeight="1" x14ac:dyDescent="0.2">
      <c r="A15" s="231" t="s">
        <v>78</v>
      </c>
      <c r="B15" s="6" t="s">
        <v>353</v>
      </c>
      <c r="C15" s="118"/>
      <c r="D15" s="118"/>
      <c r="E15" s="118"/>
    </row>
    <row r="16" spans="1:5" s="174" customFormat="1" ht="12" customHeight="1" x14ac:dyDescent="0.2">
      <c r="A16" s="231" t="s">
        <v>79</v>
      </c>
      <c r="B16" s="5" t="s">
        <v>354</v>
      </c>
      <c r="C16" s="118"/>
      <c r="D16" s="118"/>
      <c r="E16" s="118"/>
    </row>
    <row r="17" spans="1:5" s="174" customFormat="1" ht="12" customHeight="1" x14ac:dyDescent="0.2">
      <c r="A17" s="231" t="s">
        <v>86</v>
      </c>
      <c r="B17" s="6" t="s">
        <v>202</v>
      </c>
      <c r="C17" s="164"/>
      <c r="D17" s="164">
        <v>5</v>
      </c>
      <c r="E17" s="164">
        <v>5</v>
      </c>
    </row>
    <row r="18" spans="1:5" s="240" customFormat="1" ht="12" customHeight="1" x14ac:dyDescent="0.2">
      <c r="A18" s="231" t="s">
        <v>87</v>
      </c>
      <c r="B18" s="6" t="s">
        <v>203</v>
      </c>
      <c r="C18" s="118"/>
      <c r="D18" s="118"/>
      <c r="E18" s="118"/>
    </row>
    <row r="19" spans="1:5" s="240" customFormat="1" ht="12" customHeight="1" thickBot="1" x14ac:dyDescent="0.25">
      <c r="A19" s="231" t="s">
        <v>88</v>
      </c>
      <c r="B19" s="5" t="s">
        <v>204</v>
      </c>
      <c r="C19" s="119"/>
      <c r="D19" s="119"/>
      <c r="E19" s="119">
        <v>40</v>
      </c>
    </row>
    <row r="20" spans="1:5" s="174" customFormat="1" ht="12" customHeight="1" thickBot="1" x14ac:dyDescent="0.25">
      <c r="A20" s="64" t="s">
        <v>13</v>
      </c>
      <c r="B20" s="78" t="s">
        <v>355</v>
      </c>
      <c r="C20" s="120">
        <f>SUM(C21:C23)</f>
        <v>0</v>
      </c>
      <c r="D20" s="120">
        <f>SUM(D21:D23)</f>
        <v>0</v>
      </c>
      <c r="E20" s="120">
        <f>SUM(E21:E23)</f>
        <v>120</v>
      </c>
    </row>
    <row r="21" spans="1:5" s="240" customFormat="1" ht="12" customHeight="1" x14ac:dyDescent="0.2">
      <c r="A21" s="231" t="s">
        <v>80</v>
      </c>
      <c r="B21" s="7" t="s">
        <v>170</v>
      </c>
      <c r="C21" s="118"/>
      <c r="D21" s="118"/>
      <c r="E21" s="118"/>
    </row>
    <row r="22" spans="1:5" s="240" customFormat="1" ht="12" customHeight="1" x14ac:dyDescent="0.2">
      <c r="A22" s="231" t="s">
        <v>81</v>
      </c>
      <c r="B22" s="6" t="s">
        <v>356</v>
      </c>
      <c r="C22" s="118"/>
      <c r="D22" s="118"/>
      <c r="E22" s="118"/>
    </row>
    <row r="23" spans="1:5" s="240" customFormat="1" ht="12" customHeight="1" x14ac:dyDescent="0.2">
      <c r="A23" s="231" t="s">
        <v>82</v>
      </c>
      <c r="B23" s="6" t="s">
        <v>357</v>
      </c>
      <c r="C23" s="118"/>
      <c r="D23" s="118"/>
      <c r="E23" s="118">
        <v>120</v>
      </c>
    </row>
    <row r="24" spans="1:5" s="240" customFormat="1" ht="12" customHeight="1" thickBot="1" x14ac:dyDescent="0.25">
      <c r="A24" s="231" t="s">
        <v>83</v>
      </c>
      <c r="B24" s="6" t="s">
        <v>6</v>
      </c>
      <c r="C24" s="118"/>
      <c r="D24" s="118"/>
      <c r="E24" s="118"/>
    </row>
    <row r="25" spans="1:5" s="240" customFormat="1" ht="12" customHeight="1" thickBot="1" x14ac:dyDescent="0.25">
      <c r="A25" s="67" t="s">
        <v>14</v>
      </c>
      <c r="B25" s="54" t="s">
        <v>109</v>
      </c>
      <c r="C25" s="147"/>
      <c r="D25" s="147"/>
      <c r="E25" s="147"/>
    </row>
    <row r="26" spans="1:5" s="240" customFormat="1" ht="12" customHeight="1" thickBot="1" x14ac:dyDescent="0.25">
      <c r="A26" s="67" t="s">
        <v>15</v>
      </c>
      <c r="B26" s="54" t="s">
        <v>358</v>
      </c>
      <c r="C26" s="120">
        <f>+C27+C28</f>
        <v>0</v>
      </c>
      <c r="D26" s="120">
        <f>+D27+D28</f>
        <v>0</v>
      </c>
      <c r="E26" s="120">
        <f>+E27+E28</f>
        <v>0</v>
      </c>
    </row>
    <row r="27" spans="1:5" s="240" customFormat="1" ht="12" customHeight="1" x14ac:dyDescent="0.2">
      <c r="A27" s="232" t="s">
        <v>180</v>
      </c>
      <c r="B27" s="233" t="s">
        <v>356</v>
      </c>
      <c r="C27" s="43"/>
      <c r="D27" s="43"/>
      <c r="E27" s="43"/>
    </row>
    <row r="28" spans="1:5" s="240" customFormat="1" ht="12" customHeight="1" x14ac:dyDescent="0.2">
      <c r="A28" s="232" t="s">
        <v>183</v>
      </c>
      <c r="B28" s="234" t="s">
        <v>359</v>
      </c>
      <c r="C28" s="121"/>
      <c r="D28" s="121"/>
      <c r="E28" s="121"/>
    </row>
    <row r="29" spans="1:5" s="240" customFormat="1" ht="12" customHeight="1" thickBot="1" x14ac:dyDescent="0.25">
      <c r="A29" s="231" t="s">
        <v>184</v>
      </c>
      <c r="B29" s="235" t="s">
        <v>360</v>
      </c>
      <c r="C29" s="46"/>
      <c r="D29" s="46"/>
      <c r="E29" s="46"/>
    </row>
    <row r="30" spans="1:5" s="240" customFormat="1" ht="12" customHeight="1" thickBot="1" x14ac:dyDescent="0.25">
      <c r="A30" s="67" t="s">
        <v>16</v>
      </c>
      <c r="B30" s="54" t="s">
        <v>361</v>
      </c>
      <c r="C30" s="120">
        <f>+C31+C32+C33</f>
        <v>0</v>
      </c>
      <c r="D30" s="120">
        <f>+D31+D32+D33</f>
        <v>0</v>
      </c>
      <c r="E30" s="120">
        <f>+E31+E32+E33</f>
        <v>0</v>
      </c>
    </row>
    <row r="31" spans="1:5" s="240" customFormat="1" ht="12" customHeight="1" x14ac:dyDescent="0.2">
      <c r="A31" s="232" t="s">
        <v>67</v>
      </c>
      <c r="B31" s="233" t="s">
        <v>209</v>
      </c>
      <c r="C31" s="43"/>
      <c r="D31" s="43"/>
      <c r="E31" s="43"/>
    </row>
    <row r="32" spans="1:5" s="240" customFormat="1" ht="12" customHeight="1" x14ac:dyDescent="0.2">
      <c r="A32" s="232" t="s">
        <v>68</v>
      </c>
      <c r="B32" s="234" t="s">
        <v>210</v>
      </c>
      <c r="C32" s="121"/>
      <c r="D32" s="121"/>
      <c r="E32" s="121"/>
    </row>
    <row r="33" spans="1:5" s="240" customFormat="1" ht="12" customHeight="1" thickBot="1" x14ac:dyDescent="0.25">
      <c r="A33" s="231" t="s">
        <v>69</v>
      </c>
      <c r="B33" s="56" t="s">
        <v>211</v>
      </c>
      <c r="C33" s="46"/>
      <c r="D33" s="46"/>
      <c r="E33" s="46"/>
    </row>
    <row r="34" spans="1:5" s="174" customFormat="1" ht="12" customHeight="1" thickBot="1" x14ac:dyDescent="0.25">
      <c r="A34" s="67" t="s">
        <v>17</v>
      </c>
      <c r="B34" s="54" t="s">
        <v>323</v>
      </c>
      <c r="C34" s="147"/>
      <c r="D34" s="147"/>
      <c r="E34" s="147"/>
    </row>
    <row r="35" spans="1:5" s="174" customFormat="1" ht="12" customHeight="1" thickBot="1" x14ac:dyDescent="0.25">
      <c r="A35" s="67" t="s">
        <v>18</v>
      </c>
      <c r="B35" s="54" t="s">
        <v>362</v>
      </c>
      <c r="C35" s="165"/>
      <c r="D35" s="165"/>
      <c r="E35" s="165"/>
    </row>
    <row r="36" spans="1:5" s="174" customFormat="1" ht="12" customHeight="1" thickBot="1" x14ac:dyDescent="0.25">
      <c r="A36" s="64" t="s">
        <v>19</v>
      </c>
      <c r="B36" s="54" t="s">
        <v>363</v>
      </c>
      <c r="C36" s="166">
        <f>+C9+C20+C25+C26+C30+C34+C35</f>
        <v>2230</v>
      </c>
      <c r="D36" s="166">
        <f>+D9+D20+D25+D26+D30+D34+D35</f>
        <v>3880</v>
      </c>
      <c r="E36" s="166">
        <f>+E9+E20+E25+E26+E30+E34+E35</f>
        <v>4432</v>
      </c>
    </row>
    <row r="37" spans="1:5" s="174" customFormat="1" ht="12" customHeight="1" thickBot="1" x14ac:dyDescent="0.25">
      <c r="A37" s="79" t="s">
        <v>20</v>
      </c>
      <c r="B37" s="54" t="s">
        <v>364</v>
      </c>
      <c r="C37" s="166">
        <f>+C38+C39+C40</f>
        <v>17364</v>
      </c>
      <c r="D37" s="166">
        <f>+D38+D39+D40</f>
        <v>24371</v>
      </c>
      <c r="E37" s="166">
        <f>+E38+E39+E40</f>
        <v>24199</v>
      </c>
    </row>
    <row r="38" spans="1:5" s="174" customFormat="1" ht="12" customHeight="1" x14ac:dyDescent="0.2">
      <c r="A38" s="232" t="s">
        <v>365</v>
      </c>
      <c r="B38" s="233" t="s">
        <v>149</v>
      </c>
      <c r="C38" s="43"/>
      <c r="D38" s="43">
        <v>454</v>
      </c>
      <c r="E38" s="43">
        <v>454</v>
      </c>
    </row>
    <row r="39" spans="1:5" s="174" customFormat="1" ht="12" customHeight="1" x14ac:dyDescent="0.2">
      <c r="A39" s="232" t="s">
        <v>366</v>
      </c>
      <c r="B39" s="234" t="s">
        <v>7</v>
      </c>
      <c r="C39" s="121"/>
      <c r="D39" s="121"/>
      <c r="E39" s="121"/>
    </row>
    <row r="40" spans="1:5" s="240" customFormat="1" ht="12" customHeight="1" thickBot="1" x14ac:dyDescent="0.25">
      <c r="A40" s="231" t="s">
        <v>367</v>
      </c>
      <c r="B40" s="56" t="s">
        <v>368</v>
      </c>
      <c r="C40" s="46">
        <v>17364</v>
      </c>
      <c r="D40" s="46">
        <v>23917</v>
      </c>
      <c r="E40" s="46">
        <v>23745</v>
      </c>
    </row>
    <row r="41" spans="1:5" s="240" customFormat="1" ht="15" customHeight="1" thickBot="1" x14ac:dyDescent="0.25">
      <c r="A41" s="79" t="s">
        <v>21</v>
      </c>
      <c r="B41" s="80" t="s">
        <v>369</v>
      </c>
      <c r="C41" s="169">
        <f>+C36+C37</f>
        <v>19594</v>
      </c>
      <c r="D41" s="169">
        <f>+D36+D37</f>
        <v>28251</v>
      </c>
      <c r="E41" s="169">
        <f>+E36+E37</f>
        <v>28631</v>
      </c>
    </row>
    <row r="42" spans="1:5" s="240" customFormat="1" ht="15" customHeight="1" x14ac:dyDescent="0.2">
      <c r="A42" s="81"/>
      <c r="B42" s="82"/>
      <c r="C42" s="167"/>
      <c r="D42" s="167"/>
      <c r="E42" s="167"/>
    </row>
    <row r="43" spans="1:5" ht="13.5" thickBot="1" x14ac:dyDescent="0.25">
      <c r="A43" s="83"/>
      <c r="B43" s="84"/>
      <c r="C43" s="168"/>
      <c r="D43" s="168"/>
      <c r="E43" s="168"/>
    </row>
    <row r="44" spans="1:5" s="239" customFormat="1" ht="16.5" customHeight="1" thickBot="1" x14ac:dyDescent="0.25">
      <c r="A44" s="85"/>
      <c r="B44" s="86" t="s">
        <v>49</v>
      </c>
      <c r="C44" s="169"/>
      <c r="D44" s="169"/>
      <c r="E44" s="169"/>
    </row>
    <row r="45" spans="1:5" s="241" customFormat="1" ht="12" customHeight="1" thickBot="1" x14ac:dyDescent="0.25">
      <c r="A45" s="67" t="s">
        <v>12</v>
      </c>
      <c r="B45" s="54" t="s">
        <v>370</v>
      </c>
      <c r="C45" s="120">
        <f>SUM(C46:C50)</f>
        <v>19594</v>
      </c>
      <c r="D45" s="120">
        <f>SUM(D46:D50)</f>
        <v>28167</v>
      </c>
      <c r="E45" s="120">
        <f>SUM(E46:E50)</f>
        <v>28547</v>
      </c>
    </row>
    <row r="46" spans="1:5" ht="12" customHeight="1" x14ac:dyDescent="0.2">
      <c r="A46" s="231" t="s">
        <v>74</v>
      </c>
      <c r="B46" s="7" t="s">
        <v>42</v>
      </c>
      <c r="C46" s="43">
        <v>8082</v>
      </c>
      <c r="D46" s="43">
        <v>10144</v>
      </c>
      <c r="E46" s="43">
        <v>10330</v>
      </c>
    </row>
    <row r="47" spans="1:5" ht="12" customHeight="1" x14ac:dyDescent="0.2">
      <c r="A47" s="231" t="s">
        <v>75</v>
      </c>
      <c r="B47" s="6" t="s">
        <v>118</v>
      </c>
      <c r="C47" s="45">
        <v>2167</v>
      </c>
      <c r="D47" s="45">
        <v>2741</v>
      </c>
      <c r="E47" s="45">
        <v>2815</v>
      </c>
    </row>
    <row r="48" spans="1:5" ht="12" customHeight="1" x14ac:dyDescent="0.2">
      <c r="A48" s="231" t="s">
        <v>76</v>
      </c>
      <c r="B48" s="6" t="s">
        <v>93</v>
      </c>
      <c r="C48" s="45">
        <v>9345</v>
      </c>
      <c r="D48" s="45">
        <v>15282</v>
      </c>
      <c r="E48" s="45">
        <v>15402</v>
      </c>
    </row>
    <row r="49" spans="1:5" ht="12" customHeight="1" x14ac:dyDescent="0.2">
      <c r="A49" s="231" t="s">
        <v>77</v>
      </c>
      <c r="B49" s="6" t="s">
        <v>119</v>
      </c>
      <c r="C49" s="45"/>
      <c r="D49" s="45"/>
      <c r="E49" s="45"/>
    </row>
    <row r="50" spans="1:5" ht="12" customHeight="1" thickBot="1" x14ac:dyDescent="0.25">
      <c r="A50" s="231" t="s">
        <v>94</v>
      </c>
      <c r="B50" s="6" t="s">
        <v>120</v>
      </c>
      <c r="C50" s="45"/>
      <c r="D50" s="45"/>
      <c r="E50" s="45"/>
    </row>
    <row r="51" spans="1:5" ht="12" customHeight="1" thickBot="1" x14ac:dyDescent="0.25">
      <c r="A51" s="67" t="s">
        <v>13</v>
      </c>
      <c r="B51" s="54" t="s">
        <v>371</v>
      </c>
      <c r="C51" s="120">
        <f>SUM(C52:C54)</f>
        <v>0</v>
      </c>
      <c r="D51" s="120">
        <f>SUM(D52:D54)</f>
        <v>84</v>
      </c>
      <c r="E51" s="120">
        <f>SUM(E52:E54)</f>
        <v>84</v>
      </c>
    </row>
    <row r="52" spans="1:5" s="241" customFormat="1" ht="12" customHeight="1" x14ac:dyDescent="0.2">
      <c r="A52" s="231" t="s">
        <v>80</v>
      </c>
      <c r="B52" s="7" t="s">
        <v>139</v>
      </c>
      <c r="C52" s="43"/>
      <c r="D52" s="43">
        <v>84</v>
      </c>
      <c r="E52" s="43">
        <v>84</v>
      </c>
    </row>
    <row r="53" spans="1:5" ht="12" customHeight="1" x14ac:dyDescent="0.2">
      <c r="A53" s="231" t="s">
        <v>81</v>
      </c>
      <c r="B53" s="6" t="s">
        <v>122</v>
      </c>
      <c r="C53" s="45"/>
      <c r="D53" s="45"/>
      <c r="E53" s="45"/>
    </row>
    <row r="54" spans="1:5" ht="12" customHeight="1" x14ac:dyDescent="0.2">
      <c r="A54" s="231" t="s">
        <v>82</v>
      </c>
      <c r="B54" s="6" t="s">
        <v>50</v>
      </c>
      <c r="C54" s="45"/>
      <c r="D54" s="45"/>
      <c r="E54" s="45"/>
    </row>
    <row r="55" spans="1:5" ht="12" customHeight="1" thickBot="1" x14ac:dyDescent="0.25">
      <c r="A55" s="298" t="s">
        <v>83</v>
      </c>
      <c r="B55" s="10" t="s">
        <v>8</v>
      </c>
      <c r="C55" s="299"/>
      <c r="D55" s="299"/>
      <c r="E55" s="299"/>
    </row>
    <row r="56" spans="1:5" ht="12" customHeight="1" thickBot="1" x14ac:dyDescent="0.25">
      <c r="A56" s="309" t="s">
        <v>14</v>
      </c>
      <c r="B56" s="54" t="s">
        <v>442</v>
      </c>
      <c r="C56" s="301"/>
      <c r="D56" s="147"/>
      <c r="E56" s="147"/>
    </row>
    <row r="57" spans="1:5" ht="12" customHeight="1" thickBot="1" x14ac:dyDescent="0.25">
      <c r="A57" s="309" t="s">
        <v>15</v>
      </c>
      <c r="B57" s="54" t="s">
        <v>438</v>
      </c>
      <c r="C57" s="301"/>
      <c r="D57" s="147"/>
      <c r="E57" s="147"/>
    </row>
    <row r="58" spans="1:5" ht="15" customHeight="1" thickBot="1" x14ac:dyDescent="0.25">
      <c r="A58" s="67" t="s">
        <v>16</v>
      </c>
      <c r="B58" s="87" t="s">
        <v>443</v>
      </c>
      <c r="C58" s="170">
        <f>+C45+C51</f>
        <v>19594</v>
      </c>
      <c r="D58" s="170">
        <f>+D45+D51+D56+D57</f>
        <v>28251</v>
      </c>
      <c r="E58" s="170">
        <f>+E45+E51+E56+E57</f>
        <v>28631</v>
      </c>
    </row>
    <row r="59" spans="1:5" ht="13.5" thickBot="1" x14ac:dyDescent="0.25">
      <c r="C59" s="171"/>
      <c r="D59" s="171"/>
      <c r="E59" s="171"/>
    </row>
    <row r="60" spans="1:5" ht="15" customHeight="1" thickBot="1" x14ac:dyDescent="0.25">
      <c r="A60" s="90" t="s">
        <v>134</v>
      </c>
      <c r="B60" s="91"/>
      <c r="C60" s="52">
        <v>5</v>
      </c>
      <c r="D60" s="52">
        <v>5</v>
      </c>
      <c r="E60" s="52">
        <v>5</v>
      </c>
    </row>
    <row r="61" spans="1:5" ht="14.25" customHeight="1" thickBot="1" x14ac:dyDescent="0.25">
      <c r="A61" s="90" t="s">
        <v>135</v>
      </c>
      <c r="B61" s="91"/>
      <c r="C61" s="52">
        <v>0</v>
      </c>
      <c r="D61" s="52">
        <v>2</v>
      </c>
      <c r="E61" s="52">
        <v>2</v>
      </c>
    </row>
    <row r="64" spans="1:5" x14ac:dyDescent="0.2">
      <c r="A64" s="446"/>
      <c r="B64" s="446"/>
      <c r="C64" s="446"/>
      <c r="D64" s="446"/>
    </row>
  </sheetData>
  <sheetProtection formatCells="0"/>
  <mergeCells count="1">
    <mergeCell ref="A64:D64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4"/>
  <sheetViews>
    <sheetView zoomScaleNormal="100" workbookViewId="0">
      <selection activeCell="C2" sqref="C2"/>
    </sheetView>
  </sheetViews>
  <sheetFormatPr defaultRowHeight="12.75" x14ac:dyDescent="0.2"/>
  <cols>
    <col min="1" max="1" width="13.83203125" style="88" customWidth="1"/>
    <col min="2" max="2" width="66.6640625" style="89" customWidth="1"/>
    <col min="3" max="3" width="12.5" style="89" customWidth="1"/>
    <col min="4" max="4" width="11.33203125" style="89" customWidth="1"/>
    <col min="5" max="5" width="11" style="89" customWidth="1"/>
    <col min="6" max="16384" width="9.33203125" style="89"/>
  </cols>
  <sheetData>
    <row r="1" spans="1:5" s="69" customFormat="1" ht="21" customHeight="1" x14ac:dyDescent="0.2">
      <c r="A1" s="68"/>
      <c r="B1" s="70"/>
      <c r="C1" s="236" t="s">
        <v>532</v>
      </c>
    </row>
    <row r="2" spans="1:5" s="69" customFormat="1" ht="21" customHeight="1" thickBot="1" x14ac:dyDescent="0.25">
      <c r="A2" s="68"/>
      <c r="B2" s="70"/>
      <c r="C2" s="236" t="s">
        <v>536</v>
      </c>
    </row>
    <row r="3" spans="1:5" s="237" customFormat="1" ht="25.5" customHeight="1" x14ac:dyDescent="0.2">
      <c r="A3" s="188" t="s">
        <v>132</v>
      </c>
      <c r="B3" s="157" t="s">
        <v>387</v>
      </c>
      <c r="C3" s="172"/>
      <c r="D3" s="172"/>
      <c r="E3" s="172" t="s">
        <v>54</v>
      </c>
    </row>
    <row r="4" spans="1:5" s="237" customFormat="1" ht="24.75" thickBot="1" x14ac:dyDescent="0.25">
      <c r="A4" s="229" t="s">
        <v>131</v>
      </c>
      <c r="B4" s="158" t="s">
        <v>374</v>
      </c>
      <c r="C4" s="173"/>
      <c r="D4" s="173"/>
      <c r="E4" s="173" t="s">
        <v>44</v>
      </c>
    </row>
    <row r="5" spans="1:5" s="238" customFormat="1" ht="15.95" customHeight="1" thickBot="1" x14ac:dyDescent="0.3">
      <c r="A5" s="71"/>
      <c r="B5" s="71"/>
      <c r="C5" s="72"/>
      <c r="D5" s="72"/>
      <c r="E5" s="72" t="s">
        <v>431</v>
      </c>
    </row>
    <row r="6" spans="1:5" ht="18" customHeight="1" thickBot="1" x14ac:dyDescent="0.25">
      <c r="A6" s="189" t="s">
        <v>133</v>
      </c>
      <c r="B6" s="73" t="s">
        <v>46</v>
      </c>
      <c r="C6" s="74" t="s">
        <v>47</v>
      </c>
      <c r="D6" s="74" t="s">
        <v>47</v>
      </c>
      <c r="E6" s="74" t="s">
        <v>47</v>
      </c>
    </row>
    <row r="7" spans="1:5" s="239" customFormat="1" ht="12.95" customHeight="1" thickBot="1" x14ac:dyDescent="0.25">
      <c r="A7" s="64">
        <v>1</v>
      </c>
      <c r="B7" s="65">
        <v>2</v>
      </c>
      <c r="C7" s="66">
        <v>3</v>
      </c>
      <c r="D7" s="66">
        <v>3</v>
      </c>
      <c r="E7" s="66">
        <v>5</v>
      </c>
    </row>
    <row r="8" spans="1:5" s="239" customFormat="1" ht="15.95" customHeight="1" thickBot="1" x14ac:dyDescent="0.25">
      <c r="A8" s="75"/>
      <c r="B8" s="76" t="s">
        <v>48</v>
      </c>
      <c r="C8" s="77"/>
      <c r="D8" s="77"/>
      <c r="E8" s="77"/>
    </row>
    <row r="9" spans="1:5" s="174" customFormat="1" ht="12" customHeight="1" thickBot="1" x14ac:dyDescent="0.25">
      <c r="A9" s="64" t="s">
        <v>12</v>
      </c>
      <c r="B9" s="78" t="s">
        <v>352</v>
      </c>
      <c r="C9" s="120">
        <f>SUM(C10:C19)</f>
        <v>2230</v>
      </c>
      <c r="D9" s="120">
        <f>SUM(D10:D19)</f>
        <v>3880</v>
      </c>
      <c r="E9" s="120">
        <f>SUM(E10:E19)</f>
        <v>4312</v>
      </c>
    </row>
    <row r="10" spans="1:5" s="174" customFormat="1" ht="12" customHeight="1" x14ac:dyDescent="0.2">
      <c r="A10" s="230" t="s">
        <v>74</v>
      </c>
      <c r="B10" s="8" t="s">
        <v>195</v>
      </c>
      <c r="C10" s="163"/>
      <c r="D10" s="163"/>
      <c r="E10" s="163"/>
    </row>
    <row r="11" spans="1:5" s="174" customFormat="1" ht="12" customHeight="1" x14ac:dyDescent="0.2">
      <c r="A11" s="231" t="s">
        <v>75</v>
      </c>
      <c r="B11" s="6" t="s">
        <v>196</v>
      </c>
      <c r="C11" s="118">
        <v>2230</v>
      </c>
      <c r="D11" s="118">
        <v>3860</v>
      </c>
      <c r="E11" s="118">
        <v>4252</v>
      </c>
    </row>
    <row r="12" spans="1:5" s="174" customFormat="1" ht="12" customHeight="1" x14ac:dyDescent="0.2">
      <c r="A12" s="231" t="s">
        <v>76</v>
      </c>
      <c r="B12" s="6" t="s">
        <v>197</v>
      </c>
      <c r="C12" s="118"/>
      <c r="D12" s="118">
        <v>15</v>
      </c>
      <c r="E12" s="118">
        <v>15</v>
      </c>
    </row>
    <row r="13" spans="1:5" s="174" customFormat="1" ht="12" customHeight="1" x14ac:dyDescent="0.2">
      <c r="A13" s="231" t="s">
        <v>77</v>
      </c>
      <c r="B13" s="6" t="s">
        <v>198</v>
      </c>
      <c r="C13" s="118"/>
      <c r="D13" s="118"/>
      <c r="E13" s="118"/>
    </row>
    <row r="14" spans="1:5" s="174" customFormat="1" ht="12" customHeight="1" x14ac:dyDescent="0.2">
      <c r="A14" s="231" t="s">
        <v>94</v>
      </c>
      <c r="B14" s="6" t="s">
        <v>199</v>
      </c>
      <c r="C14" s="118"/>
      <c r="D14" s="118"/>
      <c r="E14" s="118"/>
    </row>
    <row r="15" spans="1:5" s="174" customFormat="1" ht="12" customHeight="1" x14ac:dyDescent="0.2">
      <c r="A15" s="231" t="s">
        <v>78</v>
      </c>
      <c r="B15" s="6" t="s">
        <v>353</v>
      </c>
      <c r="C15" s="118"/>
      <c r="D15" s="118"/>
      <c r="E15" s="118"/>
    </row>
    <row r="16" spans="1:5" s="174" customFormat="1" ht="12" customHeight="1" x14ac:dyDescent="0.2">
      <c r="A16" s="231" t="s">
        <v>79</v>
      </c>
      <c r="B16" s="5" t="s">
        <v>354</v>
      </c>
      <c r="C16" s="118"/>
      <c r="D16" s="118"/>
      <c r="E16" s="118"/>
    </row>
    <row r="17" spans="1:5" s="174" customFormat="1" ht="12" customHeight="1" x14ac:dyDescent="0.2">
      <c r="A17" s="231" t="s">
        <v>86</v>
      </c>
      <c r="B17" s="6" t="s">
        <v>202</v>
      </c>
      <c r="C17" s="164"/>
      <c r="D17" s="164">
        <v>5</v>
      </c>
      <c r="E17" s="164">
        <v>5</v>
      </c>
    </row>
    <row r="18" spans="1:5" s="240" customFormat="1" ht="12" customHeight="1" x14ac:dyDescent="0.2">
      <c r="A18" s="231" t="s">
        <v>87</v>
      </c>
      <c r="B18" s="6" t="s">
        <v>203</v>
      </c>
      <c r="C18" s="118"/>
      <c r="D18" s="118"/>
      <c r="E18" s="118"/>
    </row>
    <row r="19" spans="1:5" s="240" customFormat="1" ht="12" customHeight="1" thickBot="1" x14ac:dyDescent="0.25">
      <c r="A19" s="231" t="s">
        <v>88</v>
      </c>
      <c r="B19" s="5" t="s">
        <v>204</v>
      </c>
      <c r="C19" s="119"/>
      <c r="D19" s="119"/>
      <c r="E19" s="119">
        <v>40</v>
      </c>
    </row>
    <row r="20" spans="1:5" s="174" customFormat="1" ht="12" customHeight="1" thickBot="1" x14ac:dyDescent="0.25">
      <c r="A20" s="64" t="s">
        <v>13</v>
      </c>
      <c r="B20" s="78" t="s">
        <v>355</v>
      </c>
      <c r="C20" s="120">
        <f>SUM(C21:C23)</f>
        <v>0</v>
      </c>
      <c r="D20" s="120">
        <f>SUM(D21:D23)</f>
        <v>0</v>
      </c>
      <c r="E20" s="120">
        <f>SUM(E21:E23)</f>
        <v>120</v>
      </c>
    </row>
    <row r="21" spans="1:5" s="240" customFormat="1" ht="12" customHeight="1" x14ac:dyDescent="0.2">
      <c r="A21" s="231" t="s">
        <v>80</v>
      </c>
      <c r="B21" s="7" t="s">
        <v>170</v>
      </c>
      <c r="C21" s="118"/>
      <c r="D21" s="118"/>
      <c r="E21" s="118"/>
    </row>
    <row r="22" spans="1:5" s="240" customFormat="1" ht="12" customHeight="1" x14ac:dyDescent="0.2">
      <c r="A22" s="231" t="s">
        <v>81</v>
      </c>
      <c r="B22" s="6" t="s">
        <v>356</v>
      </c>
      <c r="C22" s="118"/>
      <c r="D22" s="118"/>
      <c r="E22" s="118"/>
    </row>
    <row r="23" spans="1:5" s="240" customFormat="1" ht="12" customHeight="1" x14ac:dyDescent="0.2">
      <c r="A23" s="231" t="s">
        <v>82</v>
      </c>
      <c r="B23" s="6" t="s">
        <v>357</v>
      </c>
      <c r="C23" s="118"/>
      <c r="D23" s="118"/>
      <c r="E23" s="118">
        <v>120</v>
      </c>
    </row>
    <row r="24" spans="1:5" s="240" customFormat="1" ht="12" customHeight="1" thickBot="1" x14ac:dyDescent="0.25">
      <c r="A24" s="231" t="s">
        <v>83</v>
      </c>
      <c r="B24" s="6" t="s">
        <v>6</v>
      </c>
      <c r="C24" s="118"/>
      <c r="D24" s="118"/>
      <c r="E24" s="118"/>
    </row>
    <row r="25" spans="1:5" s="240" customFormat="1" ht="12" customHeight="1" thickBot="1" x14ac:dyDescent="0.25">
      <c r="A25" s="67" t="s">
        <v>14</v>
      </c>
      <c r="B25" s="54" t="s">
        <v>109</v>
      </c>
      <c r="C25" s="147"/>
      <c r="D25" s="147"/>
      <c r="E25" s="147"/>
    </row>
    <row r="26" spans="1:5" s="240" customFormat="1" ht="12" customHeight="1" thickBot="1" x14ac:dyDescent="0.25">
      <c r="A26" s="67" t="s">
        <v>15</v>
      </c>
      <c r="B26" s="54" t="s">
        <v>358</v>
      </c>
      <c r="C26" s="120">
        <f>+C27+C28</f>
        <v>0</v>
      </c>
      <c r="D26" s="120">
        <f>+D27+D28</f>
        <v>0</v>
      </c>
      <c r="E26" s="120">
        <f>+E27+E28</f>
        <v>0</v>
      </c>
    </row>
    <row r="27" spans="1:5" s="240" customFormat="1" ht="12" customHeight="1" x14ac:dyDescent="0.2">
      <c r="A27" s="232" t="s">
        <v>180</v>
      </c>
      <c r="B27" s="233" t="s">
        <v>356</v>
      </c>
      <c r="C27" s="43"/>
      <c r="D27" s="43"/>
      <c r="E27" s="43"/>
    </row>
    <row r="28" spans="1:5" s="240" customFormat="1" ht="12" customHeight="1" x14ac:dyDescent="0.2">
      <c r="A28" s="232" t="s">
        <v>183</v>
      </c>
      <c r="B28" s="234" t="s">
        <v>359</v>
      </c>
      <c r="C28" s="121"/>
      <c r="D28" s="121"/>
      <c r="E28" s="121"/>
    </row>
    <row r="29" spans="1:5" s="240" customFormat="1" ht="12" customHeight="1" thickBot="1" x14ac:dyDescent="0.25">
      <c r="A29" s="231" t="s">
        <v>184</v>
      </c>
      <c r="B29" s="235" t="s">
        <v>360</v>
      </c>
      <c r="C29" s="46"/>
      <c r="D29" s="46"/>
      <c r="E29" s="46"/>
    </row>
    <row r="30" spans="1:5" s="240" customFormat="1" ht="12" customHeight="1" thickBot="1" x14ac:dyDescent="0.25">
      <c r="A30" s="67" t="s">
        <v>16</v>
      </c>
      <c r="B30" s="54" t="s">
        <v>361</v>
      </c>
      <c r="C30" s="120">
        <f>+C31+C32+C33</f>
        <v>0</v>
      </c>
      <c r="D30" s="120">
        <f>+D31+D32+D33</f>
        <v>0</v>
      </c>
      <c r="E30" s="120">
        <f>+E31+E32+E33</f>
        <v>0</v>
      </c>
    </row>
    <row r="31" spans="1:5" s="240" customFormat="1" ht="12" customHeight="1" x14ac:dyDescent="0.2">
      <c r="A31" s="232" t="s">
        <v>67</v>
      </c>
      <c r="B31" s="233" t="s">
        <v>209</v>
      </c>
      <c r="C31" s="43"/>
      <c r="D31" s="43"/>
      <c r="E31" s="43"/>
    </row>
    <row r="32" spans="1:5" s="240" customFormat="1" ht="12" customHeight="1" x14ac:dyDescent="0.2">
      <c r="A32" s="232" t="s">
        <v>68</v>
      </c>
      <c r="B32" s="234" t="s">
        <v>210</v>
      </c>
      <c r="C32" s="121"/>
      <c r="D32" s="121"/>
      <c r="E32" s="121"/>
    </row>
    <row r="33" spans="1:5" s="240" customFormat="1" ht="12" customHeight="1" thickBot="1" x14ac:dyDescent="0.25">
      <c r="A33" s="231" t="s">
        <v>69</v>
      </c>
      <c r="B33" s="56" t="s">
        <v>211</v>
      </c>
      <c r="C33" s="46"/>
      <c r="D33" s="46"/>
      <c r="E33" s="46"/>
    </row>
    <row r="34" spans="1:5" s="174" customFormat="1" ht="12" customHeight="1" thickBot="1" x14ac:dyDescent="0.25">
      <c r="A34" s="67" t="s">
        <v>17</v>
      </c>
      <c r="B34" s="54" t="s">
        <v>323</v>
      </c>
      <c r="C34" s="147"/>
      <c r="D34" s="147"/>
      <c r="E34" s="147"/>
    </row>
    <row r="35" spans="1:5" s="174" customFormat="1" ht="12" customHeight="1" thickBot="1" x14ac:dyDescent="0.25">
      <c r="A35" s="67" t="s">
        <v>18</v>
      </c>
      <c r="B35" s="54" t="s">
        <v>362</v>
      </c>
      <c r="C35" s="165"/>
      <c r="D35" s="165"/>
      <c r="E35" s="165"/>
    </row>
    <row r="36" spans="1:5" s="174" customFormat="1" ht="12" customHeight="1" thickBot="1" x14ac:dyDescent="0.25">
      <c r="A36" s="64" t="s">
        <v>19</v>
      </c>
      <c r="B36" s="54" t="s">
        <v>363</v>
      </c>
      <c r="C36" s="166">
        <f>+C9+C20+C25+C26+C30+C34+C35</f>
        <v>2230</v>
      </c>
      <c r="D36" s="166">
        <f>+D9+D20+D25+D26+D30+D34+D35</f>
        <v>3880</v>
      </c>
      <c r="E36" s="166">
        <f>+E9+E20+E25+E26+E30+E34+E35</f>
        <v>4432</v>
      </c>
    </row>
    <row r="37" spans="1:5" s="174" customFormat="1" ht="12" customHeight="1" thickBot="1" x14ac:dyDescent="0.25">
      <c r="A37" s="79" t="s">
        <v>20</v>
      </c>
      <c r="B37" s="54" t="s">
        <v>364</v>
      </c>
      <c r="C37" s="166">
        <f>+C38+C39+C40</f>
        <v>17364</v>
      </c>
      <c r="D37" s="166">
        <f>+D38+D39+D40</f>
        <v>24371</v>
      </c>
      <c r="E37" s="166">
        <f>+E38+E39+E40</f>
        <v>24199</v>
      </c>
    </row>
    <row r="38" spans="1:5" s="174" customFormat="1" ht="12" customHeight="1" x14ac:dyDescent="0.2">
      <c r="A38" s="232" t="s">
        <v>365</v>
      </c>
      <c r="B38" s="233" t="s">
        <v>149</v>
      </c>
      <c r="C38" s="43"/>
      <c r="D38" s="43">
        <v>454</v>
      </c>
      <c r="E38" s="43">
        <v>454</v>
      </c>
    </row>
    <row r="39" spans="1:5" s="174" customFormat="1" ht="12" customHeight="1" x14ac:dyDescent="0.2">
      <c r="A39" s="232" t="s">
        <v>366</v>
      </c>
      <c r="B39" s="234" t="s">
        <v>7</v>
      </c>
      <c r="C39" s="121"/>
      <c r="D39" s="121"/>
      <c r="E39" s="121"/>
    </row>
    <row r="40" spans="1:5" s="240" customFormat="1" ht="12" customHeight="1" thickBot="1" x14ac:dyDescent="0.25">
      <c r="A40" s="231" t="s">
        <v>367</v>
      </c>
      <c r="B40" s="56" t="s">
        <v>368</v>
      </c>
      <c r="C40" s="46">
        <v>17364</v>
      </c>
      <c r="D40" s="46">
        <v>23917</v>
      </c>
      <c r="E40" s="46">
        <v>23745</v>
      </c>
    </row>
    <row r="41" spans="1:5" s="240" customFormat="1" ht="15" customHeight="1" thickBot="1" x14ac:dyDescent="0.25">
      <c r="A41" s="79" t="s">
        <v>21</v>
      </c>
      <c r="B41" s="80" t="s">
        <v>369</v>
      </c>
      <c r="C41" s="169">
        <f>+C36+C37</f>
        <v>19594</v>
      </c>
      <c r="D41" s="169">
        <f>+D36+D37</f>
        <v>28251</v>
      </c>
      <c r="E41" s="169">
        <f>+E36+E37</f>
        <v>28631</v>
      </c>
    </row>
    <row r="42" spans="1:5" s="240" customFormat="1" ht="15" customHeight="1" x14ac:dyDescent="0.2">
      <c r="A42" s="81"/>
      <c r="B42" s="82"/>
      <c r="C42" s="167"/>
      <c r="D42" s="167"/>
      <c r="E42" s="167"/>
    </row>
    <row r="43" spans="1:5" ht="13.5" thickBot="1" x14ac:dyDescent="0.25">
      <c r="A43" s="83"/>
      <c r="B43" s="84"/>
      <c r="C43" s="168"/>
      <c r="D43" s="168"/>
      <c r="E43" s="168"/>
    </row>
    <row r="44" spans="1:5" s="239" customFormat="1" ht="16.5" customHeight="1" thickBot="1" x14ac:dyDescent="0.25">
      <c r="A44" s="85"/>
      <c r="B44" s="86" t="s">
        <v>49</v>
      </c>
      <c r="C44" s="169"/>
      <c r="D44" s="169"/>
      <c r="E44" s="169"/>
    </row>
    <row r="45" spans="1:5" s="241" customFormat="1" ht="12" customHeight="1" thickBot="1" x14ac:dyDescent="0.25">
      <c r="A45" s="67" t="s">
        <v>12</v>
      </c>
      <c r="B45" s="54" t="s">
        <v>370</v>
      </c>
      <c r="C45" s="120">
        <f>SUM(C46:C50)</f>
        <v>19594</v>
      </c>
      <c r="D45" s="120">
        <f>SUM(D46:D50)</f>
        <v>28167</v>
      </c>
      <c r="E45" s="120">
        <f>SUM(E46:E50)</f>
        <v>28547</v>
      </c>
    </row>
    <row r="46" spans="1:5" ht="12" customHeight="1" x14ac:dyDescent="0.2">
      <c r="A46" s="231" t="s">
        <v>74</v>
      </c>
      <c r="B46" s="7" t="s">
        <v>42</v>
      </c>
      <c r="C46" s="43">
        <v>8082</v>
      </c>
      <c r="D46" s="43">
        <v>10144</v>
      </c>
      <c r="E46" s="43">
        <v>10330</v>
      </c>
    </row>
    <row r="47" spans="1:5" ht="12" customHeight="1" x14ac:dyDescent="0.2">
      <c r="A47" s="231" t="s">
        <v>75</v>
      </c>
      <c r="B47" s="6" t="s">
        <v>118</v>
      </c>
      <c r="C47" s="45">
        <v>2167</v>
      </c>
      <c r="D47" s="45">
        <v>2741</v>
      </c>
      <c r="E47" s="45">
        <v>2815</v>
      </c>
    </row>
    <row r="48" spans="1:5" ht="12" customHeight="1" x14ac:dyDescent="0.2">
      <c r="A48" s="231" t="s">
        <v>76</v>
      </c>
      <c r="B48" s="6" t="s">
        <v>93</v>
      </c>
      <c r="C48" s="45">
        <v>9345</v>
      </c>
      <c r="D48" s="45">
        <v>15282</v>
      </c>
      <c r="E48" s="45">
        <v>15402</v>
      </c>
    </row>
    <row r="49" spans="1:5" ht="12" customHeight="1" x14ac:dyDescent="0.2">
      <c r="A49" s="231" t="s">
        <v>77</v>
      </c>
      <c r="B49" s="6" t="s">
        <v>119</v>
      </c>
      <c r="C49" s="45"/>
      <c r="D49" s="45"/>
      <c r="E49" s="45"/>
    </row>
    <row r="50" spans="1:5" ht="12" customHeight="1" thickBot="1" x14ac:dyDescent="0.25">
      <c r="A50" s="231" t="s">
        <v>94</v>
      </c>
      <c r="B50" s="6" t="s">
        <v>120</v>
      </c>
      <c r="C50" s="45"/>
      <c r="D50" s="45"/>
      <c r="E50" s="45"/>
    </row>
    <row r="51" spans="1:5" ht="12" customHeight="1" thickBot="1" x14ac:dyDescent="0.25">
      <c r="A51" s="67" t="s">
        <v>13</v>
      </c>
      <c r="B51" s="54" t="s">
        <v>371</v>
      </c>
      <c r="C51" s="120">
        <f>SUM(C52:C54)</f>
        <v>0</v>
      </c>
      <c r="D51" s="120">
        <f>SUM(D52:D54)</f>
        <v>84</v>
      </c>
      <c r="E51" s="120">
        <f>SUM(E52:E54)</f>
        <v>84</v>
      </c>
    </row>
    <row r="52" spans="1:5" s="241" customFormat="1" ht="12" customHeight="1" x14ac:dyDescent="0.2">
      <c r="A52" s="231" t="s">
        <v>80</v>
      </c>
      <c r="B52" s="7" t="s">
        <v>139</v>
      </c>
      <c r="C52" s="43"/>
      <c r="D52" s="43">
        <v>84</v>
      </c>
      <c r="E52" s="43">
        <v>84</v>
      </c>
    </row>
    <row r="53" spans="1:5" ht="12" customHeight="1" x14ac:dyDescent="0.2">
      <c r="A53" s="231" t="s">
        <v>81</v>
      </c>
      <c r="B53" s="6" t="s">
        <v>122</v>
      </c>
      <c r="C53" s="45"/>
      <c r="D53" s="45"/>
      <c r="E53" s="45"/>
    </row>
    <row r="54" spans="1:5" ht="12" customHeight="1" x14ac:dyDescent="0.2">
      <c r="A54" s="231" t="s">
        <v>82</v>
      </c>
      <c r="B54" s="6" t="s">
        <v>50</v>
      </c>
      <c r="C54" s="45"/>
      <c r="D54" s="45"/>
      <c r="E54" s="45"/>
    </row>
    <row r="55" spans="1:5" ht="12" customHeight="1" thickBot="1" x14ac:dyDescent="0.25">
      <c r="A55" s="298" t="s">
        <v>83</v>
      </c>
      <c r="B55" s="10" t="s">
        <v>8</v>
      </c>
      <c r="C55" s="299"/>
      <c r="D55" s="299"/>
      <c r="E55" s="299"/>
    </row>
    <row r="56" spans="1:5" ht="12" customHeight="1" thickBot="1" x14ac:dyDescent="0.25">
      <c r="A56" s="309" t="s">
        <v>14</v>
      </c>
      <c r="B56" s="54" t="s">
        <v>440</v>
      </c>
      <c r="C56" s="301"/>
      <c r="D56" s="147"/>
      <c r="E56" s="147"/>
    </row>
    <row r="57" spans="1:5" ht="12" customHeight="1" thickBot="1" x14ac:dyDescent="0.25">
      <c r="A57" s="297" t="s">
        <v>15</v>
      </c>
      <c r="B57" s="5" t="s">
        <v>438</v>
      </c>
      <c r="C57" s="121"/>
      <c r="D57" s="147"/>
      <c r="E57" s="147"/>
    </row>
    <row r="58" spans="1:5" ht="15" customHeight="1" thickBot="1" x14ac:dyDescent="0.25">
      <c r="A58" s="67" t="s">
        <v>16</v>
      </c>
      <c r="B58" s="87" t="s">
        <v>372</v>
      </c>
      <c r="C58" s="170">
        <f>+C45+C51</f>
        <v>19594</v>
      </c>
      <c r="D58" s="170">
        <f>+D45+D51+D56+D57</f>
        <v>28251</v>
      </c>
      <c r="E58" s="170">
        <f>+E45+E51+E56+E57</f>
        <v>28631</v>
      </c>
    </row>
    <row r="59" spans="1:5" ht="13.5" thickBot="1" x14ac:dyDescent="0.25">
      <c r="C59" s="171"/>
    </row>
    <row r="60" spans="1:5" ht="15" customHeight="1" thickBot="1" x14ac:dyDescent="0.25">
      <c r="A60" s="90" t="s">
        <v>134</v>
      </c>
      <c r="B60" s="91"/>
      <c r="C60" s="52">
        <v>5</v>
      </c>
      <c r="D60" s="317">
        <v>5</v>
      </c>
      <c r="E60" s="317">
        <v>5</v>
      </c>
    </row>
    <row r="61" spans="1:5" ht="14.25" customHeight="1" thickBot="1" x14ac:dyDescent="0.25">
      <c r="A61" s="90" t="s">
        <v>135</v>
      </c>
      <c r="B61" s="91"/>
      <c r="C61" s="52">
        <v>0</v>
      </c>
      <c r="D61" s="318">
        <v>2</v>
      </c>
      <c r="E61" s="318">
        <v>2</v>
      </c>
    </row>
    <row r="64" spans="1:5" x14ac:dyDescent="0.2">
      <c r="A64" s="446"/>
      <c r="B64" s="446"/>
      <c r="C64" s="446"/>
      <c r="D64" s="446"/>
    </row>
  </sheetData>
  <sheetProtection formatCells="0"/>
  <mergeCells count="1">
    <mergeCell ref="A64:D64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A1:E59"/>
  <sheetViews>
    <sheetView workbookViewId="0">
      <selection activeCell="C2" sqref="C2"/>
    </sheetView>
  </sheetViews>
  <sheetFormatPr defaultRowHeight="12.75" x14ac:dyDescent="0.2"/>
  <cols>
    <col min="1" max="1" width="8.83203125" customWidth="1"/>
    <col min="2" max="2" width="61.83203125" customWidth="1"/>
    <col min="3" max="3" width="11.1640625" customWidth="1"/>
    <col min="4" max="4" width="10.83203125" customWidth="1"/>
    <col min="5" max="5" width="11.83203125" customWidth="1"/>
  </cols>
  <sheetData>
    <row r="1" spans="1:5" ht="15.75" x14ac:dyDescent="0.2">
      <c r="A1" s="68"/>
      <c r="B1" s="70"/>
      <c r="C1" s="236" t="s">
        <v>533</v>
      </c>
    </row>
    <row r="2" spans="1:5" ht="16.5" thickBot="1" x14ac:dyDescent="0.25">
      <c r="A2" s="68"/>
      <c r="B2" s="70"/>
      <c r="C2" s="236" t="s">
        <v>537</v>
      </c>
    </row>
    <row r="3" spans="1:5" ht="42" customHeight="1" x14ac:dyDescent="0.2">
      <c r="A3" s="188" t="s">
        <v>441</v>
      </c>
      <c r="B3" s="157" t="s">
        <v>388</v>
      </c>
      <c r="C3" s="172"/>
      <c r="D3" s="172"/>
      <c r="E3" s="172" t="s">
        <v>385</v>
      </c>
    </row>
    <row r="4" spans="1:5" ht="42" customHeight="1" thickBot="1" x14ac:dyDescent="0.25">
      <c r="A4" s="229" t="s">
        <v>131</v>
      </c>
      <c r="B4" s="158" t="s">
        <v>351</v>
      </c>
      <c r="C4" s="173"/>
      <c r="D4" s="173"/>
      <c r="E4" s="173" t="s">
        <v>44</v>
      </c>
    </row>
    <row r="5" spans="1:5" ht="14.25" thickBot="1" x14ac:dyDescent="0.3">
      <c r="A5" s="71"/>
      <c r="B5" s="71"/>
      <c r="C5" s="72"/>
      <c r="D5" s="72"/>
      <c r="E5" s="72"/>
    </row>
    <row r="6" spans="1:5" ht="15" customHeight="1" thickBot="1" x14ac:dyDescent="0.25">
      <c r="A6" s="189" t="s">
        <v>133</v>
      </c>
      <c r="B6" s="73" t="s">
        <v>46</v>
      </c>
      <c r="C6" s="316" t="s">
        <v>47</v>
      </c>
      <c r="D6" s="316" t="s">
        <v>47</v>
      </c>
      <c r="E6" s="316" t="s">
        <v>47</v>
      </c>
    </row>
    <row r="7" spans="1:5" ht="13.5" thickBot="1" x14ac:dyDescent="0.25">
      <c r="A7" s="64">
        <v>1</v>
      </c>
      <c r="B7" s="65">
        <v>2</v>
      </c>
      <c r="C7" s="66">
        <v>3</v>
      </c>
      <c r="D7" s="66">
        <v>4</v>
      </c>
      <c r="E7" s="66">
        <v>5</v>
      </c>
    </row>
    <row r="8" spans="1:5" ht="13.5" thickBot="1" x14ac:dyDescent="0.25">
      <c r="A8" s="75"/>
      <c r="B8" s="76" t="s">
        <v>48</v>
      </c>
      <c r="C8" s="77"/>
      <c r="D8" s="77"/>
      <c r="E8" s="77"/>
    </row>
    <row r="9" spans="1:5" ht="18" customHeight="1" thickBot="1" x14ac:dyDescent="0.25">
      <c r="A9" s="64" t="s">
        <v>12</v>
      </c>
      <c r="B9" s="78" t="s">
        <v>352</v>
      </c>
      <c r="C9" s="120">
        <f>SUM(C10:C19)</f>
        <v>72432</v>
      </c>
      <c r="D9" s="120">
        <f>SUM(D10:D19)</f>
        <v>72432</v>
      </c>
      <c r="E9" s="120">
        <f>SUM(E10:E19)</f>
        <v>72432</v>
      </c>
    </row>
    <row r="10" spans="1:5" ht="13.5" customHeight="1" x14ac:dyDescent="0.2">
      <c r="A10" s="230" t="s">
        <v>74</v>
      </c>
      <c r="B10" s="8" t="s">
        <v>195</v>
      </c>
      <c r="C10" s="163"/>
      <c r="D10" s="163"/>
      <c r="E10" s="163"/>
    </row>
    <row r="11" spans="1:5" ht="13.5" customHeight="1" x14ac:dyDescent="0.2">
      <c r="A11" s="231" t="s">
        <v>75</v>
      </c>
      <c r="B11" s="6" t="s">
        <v>196</v>
      </c>
      <c r="C11" s="118"/>
      <c r="D11" s="118"/>
      <c r="E11" s="118"/>
    </row>
    <row r="12" spans="1:5" ht="11.25" customHeight="1" x14ac:dyDescent="0.2">
      <c r="A12" s="231" t="s">
        <v>76</v>
      </c>
      <c r="B12" s="6" t="s">
        <v>197</v>
      </c>
      <c r="C12" s="118"/>
      <c r="D12" s="118"/>
      <c r="E12" s="118"/>
    </row>
    <row r="13" spans="1:5" ht="10.5" customHeight="1" x14ac:dyDescent="0.2">
      <c r="A13" s="231" t="s">
        <v>77</v>
      </c>
      <c r="B13" s="6" t="s">
        <v>198</v>
      </c>
      <c r="C13" s="118"/>
      <c r="D13" s="118"/>
      <c r="E13" s="118"/>
    </row>
    <row r="14" spans="1:5" ht="12" customHeight="1" x14ac:dyDescent="0.2">
      <c r="A14" s="231" t="s">
        <v>94</v>
      </c>
      <c r="B14" s="6" t="s">
        <v>199</v>
      </c>
      <c r="C14" s="118">
        <v>72432</v>
      </c>
      <c r="D14" s="118">
        <v>72362</v>
      </c>
      <c r="E14" s="118">
        <v>72362</v>
      </c>
    </row>
    <row r="15" spans="1:5" ht="12.75" customHeight="1" x14ac:dyDescent="0.2">
      <c r="A15" s="231" t="s">
        <v>78</v>
      </c>
      <c r="B15" s="6" t="s">
        <v>353</v>
      </c>
      <c r="C15" s="118"/>
      <c r="D15" s="118"/>
      <c r="E15" s="118"/>
    </row>
    <row r="16" spans="1:5" ht="12.75" customHeight="1" x14ac:dyDescent="0.2">
      <c r="A16" s="231" t="s">
        <v>79</v>
      </c>
      <c r="B16" s="5" t="s">
        <v>354</v>
      </c>
      <c r="C16" s="118"/>
      <c r="D16" s="118"/>
      <c r="E16" s="118"/>
    </row>
    <row r="17" spans="1:5" ht="12" customHeight="1" x14ac:dyDescent="0.2">
      <c r="A17" s="231" t="s">
        <v>86</v>
      </c>
      <c r="B17" s="6" t="s">
        <v>202</v>
      </c>
      <c r="C17" s="164"/>
      <c r="D17" s="164">
        <v>20</v>
      </c>
      <c r="E17" s="164">
        <v>20</v>
      </c>
    </row>
    <row r="18" spans="1:5" ht="12.75" customHeight="1" x14ac:dyDescent="0.2">
      <c r="A18" s="231" t="s">
        <v>87</v>
      </c>
      <c r="B18" s="6" t="s">
        <v>203</v>
      </c>
      <c r="C18" s="118"/>
      <c r="D18" s="118"/>
      <c r="E18" s="118"/>
    </row>
    <row r="19" spans="1:5" ht="14.25" customHeight="1" thickBot="1" x14ac:dyDescent="0.25">
      <c r="A19" s="231" t="s">
        <v>88</v>
      </c>
      <c r="B19" s="5" t="s">
        <v>204</v>
      </c>
      <c r="C19" s="119"/>
      <c r="D19" s="119">
        <v>50</v>
      </c>
      <c r="E19" s="119">
        <v>50</v>
      </c>
    </row>
    <row r="20" spans="1:5" ht="12" customHeight="1" thickBot="1" x14ac:dyDescent="0.25">
      <c r="A20" s="64" t="s">
        <v>13</v>
      </c>
      <c r="B20" s="78" t="s">
        <v>355</v>
      </c>
      <c r="C20" s="120">
        <f>SUM(C21:C23)</f>
        <v>0</v>
      </c>
      <c r="D20" s="120">
        <f>SUM(D21:D23)</f>
        <v>0</v>
      </c>
      <c r="E20" s="120">
        <f>SUM(E21:E23)</f>
        <v>0</v>
      </c>
    </row>
    <row r="21" spans="1:5" ht="13.5" customHeight="1" x14ac:dyDescent="0.2">
      <c r="A21" s="231" t="s">
        <v>80</v>
      </c>
      <c r="B21" s="7" t="s">
        <v>170</v>
      </c>
      <c r="C21" s="118"/>
      <c r="D21" s="118"/>
      <c r="E21" s="118"/>
    </row>
    <row r="22" spans="1:5" ht="12.75" customHeight="1" x14ac:dyDescent="0.2">
      <c r="A22" s="231" t="s">
        <v>81</v>
      </c>
      <c r="B22" s="6" t="s">
        <v>356</v>
      </c>
      <c r="C22" s="118"/>
      <c r="D22" s="118"/>
      <c r="E22" s="118"/>
    </row>
    <row r="23" spans="1:5" ht="13.5" customHeight="1" thickBot="1" x14ac:dyDescent="0.25">
      <c r="A23" s="231" t="s">
        <v>82</v>
      </c>
      <c r="B23" s="6" t="s">
        <v>357</v>
      </c>
      <c r="C23" s="118"/>
      <c r="D23" s="118"/>
      <c r="E23" s="118"/>
    </row>
    <row r="24" spans="1:5" ht="13.5" customHeight="1" thickBot="1" x14ac:dyDescent="0.25">
      <c r="A24" s="67" t="s">
        <v>14</v>
      </c>
      <c r="B24" s="54" t="s">
        <v>109</v>
      </c>
      <c r="C24" s="147"/>
      <c r="D24" s="147"/>
      <c r="E24" s="147"/>
    </row>
    <row r="25" spans="1:5" ht="12" customHeight="1" thickBot="1" x14ac:dyDescent="0.25">
      <c r="A25" s="67" t="s">
        <v>15</v>
      </c>
      <c r="B25" s="54" t="s">
        <v>358</v>
      </c>
      <c r="C25" s="120">
        <f>+C26+C27</f>
        <v>0</v>
      </c>
      <c r="D25" s="120">
        <f>+D26+D27</f>
        <v>0</v>
      </c>
      <c r="E25" s="120">
        <f>+E26+E27</f>
        <v>0</v>
      </c>
    </row>
    <row r="26" spans="1:5" ht="12" customHeight="1" x14ac:dyDescent="0.2">
      <c r="A26" s="232" t="s">
        <v>180</v>
      </c>
      <c r="B26" s="233" t="s">
        <v>356</v>
      </c>
      <c r="C26" s="43"/>
      <c r="D26" s="43"/>
      <c r="E26" s="43"/>
    </row>
    <row r="27" spans="1:5" ht="10.5" customHeight="1" thickBot="1" x14ac:dyDescent="0.25">
      <c r="A27" s="232" t="s">
        <v>183</v>
      </c>
      <c r="B27" s="234" t="s">
        <v>359</v>
      </c>
      <c r="C27" s="121"/>
      <c r="D27" s="121"/>
      <c r="E27" s="121"/>
    </row>
    <row r="28" spans="1:5" ht="13.5" customHeight="1" thickBot="1" x14ac:dyDescent="0.25">
      <c r="A28" s="67" t="s">
        <v>16</v>
      </c>
      <c r="B28" s="54" t="s">
        <v>361</v>
      </c>
      <c r="C28" s="120">
        <f>+C29+C30+C31</f>
        <v>0</v>
      </c>
      <c r="D28" s="120">
        <f>+D29+D30+D31</f>
        <v>0</v>
      </c>
      <c r="E28" s="120">
        <f>+E29+E30+E31</f>
        <v>0</v>
      </c>
    </row>
    <row r="29" spans="1:5" ht="11.25" customHeight="1" x14ac:dyDescent="0.2">
      <c r="A29" s="232" t="s">
        <v>67</v>
      </c>
      <c r="B29" s="233" t="s">
        <v>209</v>
      </c>
      <c r="C29" s="43"/>
      <c r="D29" s="43"/>
      <c r="E29" s="43"/>
    </row>
    <row r="30" spans="1:5" ht="13.5" customHeight="1" x14ac:dyDescent="0.2">
      <c r="A30" s="232" t="s">
        <v>68</v>
      </c>
      <c r="B30" s="234" t="s">
        <v>210</v>
      </c>
      <c r="C30" s="121"/>
      <c r="D30" s="121"/>
      <c r="E30" s="121"/>
    </row>
    <row r="31" spans="1:5" ht="12.75" customHeight="1" thickBot="1" x14ac:dyDescent="0.25">
      <c r="A31" s="231" t="s">
        <v>69</v>
      </c>
      <c r="B31" s="56" t="s">
        <v>211</v>
      </c>
      <c r="C31" s="46"/>
      <c r="D31" s="46"/>
      <c r="E31" s="46"/>
    </row>
    <row r="32" spans="1:5" ht="14.25" customHeight="1" thickBot="1" x14ac:dyDescent="0.25">
      <c r="A32" s="67" t="s">
        <v>17</v>
      </c>
      <c r="B32" s="54" t="s">
        <v>323</v>
      </c>
      <c r="C32" s="147"/>
      <c r="D32" s="147"/>
      <c r="E32" s="147"/>
    </row>
    <row r="33" spans="1:5" ht="12" customHeight="1" thickBot="1" x14ac:dyDescent="0.25">
      <c r="A33" s="67" t="s">
        <v>18</v>
      </c>
      <c r="B33" s="54" t="s">
        <v>362</v>
      </c>
      <c r="C33" s="165"/>
      <c r="D33" s="165">
        <v>7000</v>
      </c>
      <c r="E33" s="165">
        <v>7000</v>
      </c>
    </row>
    <row r="34" spans="1:5" ht="12" customHeight="1" thickBot="1" x14ac:dyDescent="0.25">
      <c r="A34" s="64" t="s">
        <v>19</v>
      </c>
      <c r="B34" s="54" t="s">
        <v>363</v>
      </c>
      <c r="C34" s="166">
        <f>+C9+C20+C24+C25+C28+C32+C33</f>
        <v>72432</v>
      </c>
      <c r="D34" s="166">
        <f>+D9+D20+D24+D25+D28+D32+D33</f>
        <v>79432</v>
      </c>
      <c r="E34" s="166">
        <f>+E9+E20+E24+E25+E28+E32+E33</f>
        <v>79432</v>
      </c>
    </row>
    <row r="35" spans="1:5" ht="12" customHeight="1" thickBot="1" x14ac:dyDescent="0.25">
      <c r="A35" s="79" t="s">
        <v>20</v>
      </c>
      <c r="B35" s="54" t="s">
        <v>364</v>
      </c>
      <c r="C35" s="166">
        <f>+C36+C37+C38</f>
        <v>65722</v>
      </c>
      <c r="D35" s="166">
        <f>+D36+D37+D38</f>
        <v>69778</v>
      </c>
      <c r="E35" s="166">
        <f>+E36+E37+E38</f>
        <v>71181</v>
      </c>
    </row>
    <row r="36" spans="1:5" ht="12" customHeight="1" x14ac:dyDescent="0.2">
      <c r="A36" s="232" t="s">
        <v>365</v>
      </c>
      <c r="B36" s="233" t="s">
        <v>149</v>
      </c>
      <c r="C36" s="43"/>
      <c r="D36" s="43">
        <v>3305</v>
      </c>
      <c r="E36" s="43">
        <v>3305</v>
      </c>
    </row>
    <row r="37" spans="1:5" ht="12" customHeight="1" x14ac:dyDescent="0.2">
      <c r="A37" s="232" t="s">
        <v>366</v>
      </c>
      <c r="B37" s="234" t="s">
        <v>7</v>
      </c>
      <c r="C37" s="121"/>
      <c r="D37" s="121"/>
      <c r="E37" s="121"/>
    </row>
    <row r="38" spans="1:5" ht="13.5" customHeight="1" thickBot="1" x14ac:dyDescent="0.25">
      <c r="A38" s="298" t="s">
        <v>367</v>
      </c>
      <c r="B38" s="313" t="s">
        <v>368</v>
      </c>
      <c r="C38" s="299">
        <v>65722</v>
      </c>
      <c r="D38" s="299">
        <v>66473</v>
      </c>
      <c r="E38" s="299">
        <v>67876</v>
      </c>
    </row>
    <row r="39" spans="1:5" ht="13.5" customHeight="1" thickBot="1" x14ac:dyDescent="0.25">
      <c r="A39" s="309" t="s">
        <v>21</v>
      </c>
      <c r="B39" s="315" t="s">
        <v>437</v>
      </c>
      <c r="C39" s="165"/>
      <c r="D39" s="165"/>
      <c r="E39" s="165"/>
    </row>
    <row r="40" spans="1:5" ht="12.75" customHeight="1" thickBot="1" x14ac:dyDescent="0.25">
      <c r="A40" s="79" t="s">
        <v>22</v>
      </c>
      <c r="B40" s="80" t="s">
        <v>369</v>
      </c>
      <c r="C40" s="169">
        <f>+C34+C35</f>
        <v>138154</v>
      </c>
      <c r="D40" s="169">
        <f>+D34+D35+D39</f>
        <v>149210</v>
      </c>
      <c r="E40" s="169">
        <f>+E34+E35+E39</f>
        <v>150613</v>
      </c>
    </row>
    <row r="41" spans="1:5" ht="13.5" thickBot="1" x14ac:dyDescent="0.25">
      <c r="A41" s="81"/>
      <c r="B41" s="82"/>
      <c r="C41" s="167"/>
      <c r="D41" s="167"/>
      <c r="E41" s="167"/>
    </row>
    <row r="42" spans="1:5" ht="13.5" thickBot="1" x14ac:dyDescent="0.25">
      <c r="A42" s="85"/>
      <c r="B42" s="86" t="s">
        <v>49</v>
      </c>
      <c r="C42" s="169"/>
      <c r="D42" s="169"/>
      <c r="E42" s="169"/>
    </row>
    <row r="43" spans="1:5" ht="14.25" customHeight="1" thickBot="1" x14ac:dyDescent="0.25">
      <c r="A43" s="67" t="s">
        <v>12</v>
      </c>
      <c r="B43" s="54" t="s">
        <v>370</v>
      </c>
      <c r="C43" s="120">
        <f>SUM(C44:C48)</f>
        <v>136654</v>
      </c>
      <c r="D43" s="120">
        <f>SUM(D44:D48)</f>
        <v>140710</v>
      </c>
      <c r="E43" s="120">
        <f>SUM(E44:E48)</f>
        <v>143431</v>
      </c>
    </row>
    <row r="44" spans="1:5" ht="12.75" customHeight="1" x14ac:dyDescent="0.2">
      <c r="A44" s="231" t="s">
        <v>74</v>
      </c>
      <c r="B44" s="7" t="s">
        <v>42</v>
      </c>
      <c r="C44" s="43">
        <v>61992</v>
      </c>
      <c r="D44" s="43">
        <v>65185</v>
      </c>
      <c r="E44" s="43">
        <v>66290</v>
      </c>
    </row>
    <row r="45" spans="1:5" ht="11.25" customHeight="1" x14ac:dyDescent="0.2">
      <c r="A45" s="231" t="s">
        <v>75</v>
      </c>
      <c r="B45" s="6" t="s">
        <v>118</v>
      </c>
      <c r="C45" s="45">
        <v>18003</v>
      </c>
      <c r="D45" s="45">
        <v>18866</v>
      </c>
      <c r="E45" s="45">
        <v>19164</v>
      </c>
    </row>
    <row r="46" spans="1:5" ht="13.5" customHeight="1" x14ac:dyDescent="0.2">
      <c r="A46" s="231" t="s">
        <v>76</v>
      </c>
      <c r="B46" s="6" t="s">
        <v>93</v>
      </c>
      <c r="C46" s="45">
        <v>56659</v>
      </c>
      <c r="D46" s="45">
        <v>56659</v>
      </c>
      <c r="E46" s="45">
        <v>57977</v>
      </c>
    </row>
    <row r="47" spans="1:5" ht="12.75" customHeight="1" x14ac:dyDescent="0.2">
      <c r="A47" s="231" t="s">
        <v>77</v>
      </c>
      <c r="B47" s="6" t="s">
        <v>119</v>
      </c>
      <c r="C47" s="45"/>
      <c r="D47" s="45"/>
      <c r="E47" s="45"/>
    </row>
    <row r="48" spans="1:5" ht="12.75" customHeight="1" thickBot="1" x14ac:dyDescent="0.25">
      <c r="A48" s="231" t="s">
        <v>94</v>
      </c>
      <c r="B48" s="6" t="s">
        <v>120</v>
      </c>
      <c r="C48" s="45"/>
      <c r="D48" s="45"/>
      <c r="E48" s="45"/>
    </row>
    <row r="49" spans="1:5" ht="12.75" customHeight="1" thickBot="1" x14ac:dyDescent="0.25">
      <c r="A49" s="67" t="s">
        <v>13</v>
      </c>
      <c r="B49" s="54" t="s">
        <v>371</v>
      </c>
      <c r="C49" s="120">
        <f>SUM(C50:C52)</f>
        <v>1500</v>
      </c>
      <c r="D49" s="120">
        <f>SUM(D50:D52)</f>
        <v>8500</v>
      </c>
      <c r="E49" s="120">
        <f>SUM(E50:E52)</f>
        <v>7182</v>
      </c>
    </row>
    <row r="50" spans="1:5" ht="14.25" customHeight="1" x14ac:dyDescent="0.2">
      <c r="A50" s="231" t="s">
        <v>80</v>
      </c>
      <c r="B50" s="7" t="s">
        <v>139</v>
      </c>
      <c r="C50" s="43"/>
      <c r="D50" s="43"/>
      <c r="E50" s="43">
        <v>182</v>
      </c>
    </row>
    <row r="51" spans="1:5" ht="15" customHeight="1" x14ac:dyDescent="0.2">
      <c r="A51" s="231" t="s">
        <v>81</v>
      </c>
      <c r="B51" s="6" t="s">
        <v>122</v>
      </c>
      <c r="C51" s="45">
        <v>1500</v>
      </c>
      <c r="D51" s="45">
        <v>8500</v>
      </c>
      <c r="E51" s="45">
        <v>7000</v>
      </c>
    </row>
    <row r="52" spans="1:5" ht="13.5" customHeight="1" thickBot="1" x14ac:dyDescent="0.25">
      <c r="A52" s="231" t="s">
        <v>82</v>
      </c>
      <c r="B52" s="6" t="s">
        <v>50</v>
      </c>
      <c r="C52" s="45"/>
      <c r="D52" s="45"/>
      <c r="E52" s="45"/>
    </row>
    <row r="53" spans="1:5" ht="12.75" customHeight="1" thickBot="1" x14ac:dyDescent="0.25">
      <c r="A53" s="309" t="s">
        <v>14</v>
      </c>
      <c r="B53" s="54" t="s">
        <v>440</v>
      </c>
      <c r="C53" s="301"/>
      <c r="D53" s="147"/>
      <c r="E53" s="147"/>
    </row>
    <row r="54" spans="1:5" ht="12.75" customHeight="1" thickBot="1" x14ac:dyDescent="0.25">
      <c r="A54" s="309" t="s">
        <v>15</v>
      </c>
      <c r="B54" s="54" t="s">
        <v>438</v>
      </c>
      <c r="C54" s="301"/>
      <c r="D54" s="147"/>
      <c r="E54" s="147"/>
    </row>
    <row r="55" spans="1:5" ht="13.5" customHeight="1" thickBot="1" x14ac:dyDescent="0.25">
      <c r="A55" s="67" t="s">
        <v>16</v>
      </c>
      <c r="B55" s="87" t="s">
        <v>372</v>
      </c>
      <c r="C55" s="170">
        <f>+C43+C49</f>
        <v>138154</v>
      </c>
      <c r="D55" s="170">
        <f>+D43+D49+D53+D54</f>
        <v>149210</v>
      </c>
      <c r="E55" s="170">
        <f>+E43+E49+E53+E54</f>
        <v>150613</v>
      </c>
    </row>
    <row r="56" spans="1:5" ht="13.5" thickBot="1" x14ac:dyDescent="0.25">
      <c r="A56" s="88"/>
      <c r="B56" s="89"/>
      <c r="C56" s="171"/>
      <c r="D56" s="171"/>
      <c r="E56" s="171"/>
    </row>
    <row r="57" spans="1:5" ht="13.5" thickBot="1" x14ac:dyDescent="0.25">
      <c r="A57" s="90" t="s">
        <v>134</v>
      </c>
      <c r="B57" s="91"/>
      <c r="C57" s="52">
        <v>31</v>
      </c>
      <c r="D57" s="52">
        <v>31</v>
      </c>
      <c r="E57" s="52">
        <v>31</v>
      </c>
    </row>
    <row r="58" spans="1:5" ht="13.5" thickBot="1" x14ac:dyDescent="0.25">
      <c r="A58" s="90" t="s">
        <v>135</v>
      </c>
      <c r="B58" s="91"/>
      <c r="C58" s="52">
        <v>0</v>
      </c>
      <c r="D58" s="52">
        <v>1</v>
      </c>
      <c r="E58" s="52">
        <v>1</v>
      </c>
    </row>
    <row r="59" spans="1:5" x14ac:dyDescent="0.2">
      <c r="A59" s="446"/>
      <c r="B59" s="446"/>
      <c r="C59" s="446"/>
      <c r="D59" s="446"/>
    </row>
  </sheetData>
  <mergeCells count="1">
    <mergeCell ref="A59:D59"/>
  </mergeCells>
  <phoneticPr fontId="25" type="noConversion"/>
  <pageMargins left="0" right="0" top="0" bottom="0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A1:E60"/>
  <sheetViews>
    <sheetView workbookViewId="0">
      <selection activeCell="I8" sqref="I8"/>
    </sheetView>
  </sheetViews>
  <sheetFormatPr defaultRowHeight="12.75" x14ac:dyDescent="0.2"/>
  <cols>
    <col min="1" max="1" width="11" customWidth="1"/>
    <col min="2" max="2" width="64.1640625" customWidth="1"/>
    <col min="3" max="3" width="12.83203125" customWidth="1"/>
    <col min="4" max="4" width="11.5" customWidth="1"/>
    <col min="5" max="5" width="12.5" customWidth="1"/>
  </cols>
  <sheetData>
    <row r="1" spans="1:5" ht="15.75" x14ac:dyDescent="0.2">
      <c r="A1" s="68"/>
      <c r="B1" s="70"/>
      <c r="C1" s="236" t="s">
        <v>534</v>
      </c>
    </row>
    <row r="2" spans="1:5" ht="16.5" thickBot="1" x14ac:dyDescent="0.25">
      <c r="A2" s="68"/>
      <c r="B2" s="70"/>
      <c r="C2" s="236" t="s">
        <v>538</v>
      </c>
    </row>
    <row r="3" spans="1:5" ht="24" customHeight="1" x14ac:dyDescent="0.2">
      <c r="A3" s="188" t="s">
        <v>132</v>
      </c>
      <c r="B3" s="157" t="s">
        <v>388</v>
      </c>
      <c r="C3" s="172"/>
      <c r="D3" s="172"/>
      <c r="E3" s="172" t="s">
        <v>385</v>
      </c>
    </row>
    <row r="4" spans="1:5" ht="33" customHeight="1" thickBot="1" x14ac:dyDescent="0.25">
      <c r="A4" s="229" t="s">
        <v>131</v>
      </c>
      <c r="B4" s="158" t="s">
        <v>374</v>
      </c>
      <c r="C4" s="173"/>
      <c r="D4" s="173"/>
      <c r="E4" s="173" t="s">
        <v>53</v>
      </c>
    </row>
    <row r="5" spans="1:5" ht="14.25" thickBot="1" x14ac:dyDescent="0.3">
      <c r="A5" s="71"/>
      <c r="B5" s="71"/>
      <c r="C5" s="72"/>
      <c r="D5" s="72" t="s">
        <v>45</v>
      </c>
    </row>
    <row r="6" spans="1:5" ht="13.5" thickBot="1" x14ac:dyDescent="0.25">
      <c r="A6" s="189" t="s">
        <v>133</v>
      </c>
      <c r="B6" s="73" t="s">
        <v>46</v>
      </c>
      <c r="C6" s="74" t="s">
        <v>47</v>
      </c>
      <c r="D6" s="74" t="s">
        <v>47</v>
      </c>
      <c r="E6" s="74" t="s">
        <v>47</v>
      </c>
    </row>
    <row r="7" spans="1:5" ht="13.5" thickBot="1" x14ac:dyDescent="0.25">
      <c r="A7" s="64">
        <v>1</v>
      </c>
      <c r="B7" s="65">
        <v>2</v>
      </c>
      <c r="C7" s="66">
        <v>3</v>
      </c>
      <c r="D7" s="66">
        <v>4</v>
      </c>
      <c r="E7" s="66">
        <v>5</v>
      </c>
    </row>
    <row r="8" spans="1:5" ht="13.5" thickBot="1" x14ac:dyDescent="0.25">
      <c r="A8" s="75"/>
      <c r="B8" s="76" t="s">
        <v>48</v>
      </c>
      <c r="C8" s="77"/>
      <c r="D8" s="77"/>
      <c r="E8" s="77"/>
    </row>
    <row r="9" spans="1:5" ht="13.5" thickBot="1" x14ac:dyDescent="0.25">
      <c r="A9" s="64" t="s">
        <v>12</v>
      </c>
      <c r="B9" s="78" t="s">
        <v>352</v>
      </c>
      <c r="C9" s="120">
        <f>SUM(C10:C19)</f>
        <v>72432</v>
      </c>
      <c r="D9" s="120">
        <f>SUM(D10:D19)</f>
        <v>72432</v>
      </c>
      <c r="E9" s="120">
        <f>SUM(E10:E19)</f>
        <v>72432</v>
      </c>
    </row>
    <row r="10" spans="1:5" x14ac:dyDescent="0.2">
      <c r="A10" s="230" t="s">
        <v>74</v>
      </c>
      <c r="B10" s="8" t="s">
        <v>195</v>
      </c>
      <c r="C10" s="163"/>
      <c r="D10" s="163"/>
      <c r="E10" s="163"/>
    </row>
    <row r="11" spans="1:5" x14ac:dyDescent="0.2">
      <c r="A11" s="231" t="s">
        <v>75</v>
      </c>
      <c r="B11" s="6" t="s">
        <v>196</v>
      </c>
      <c r="C11" s="118"/>
      <c r="D11" s="118"/>
      <c r="E11" s="118"/>
    </row>
    <row r="12" spans="1:5" x14ac:dyDescent="0.2">
      <c r="A12" s="231" t="s">
        <v>76</v>
      </c>
      <c r="B12" s="6" t="s">
        <v>197</v>
      </c>
      <c r="C12" s="118"/>
      <c r="D12" s="118"/>
      <c r="E12" s="118"/>
    </row>
    <row r="13" spans="1:5" x14ac:dyDescent="0.2">
      <c r="A13" s="231" t="s">
        <v>77</v>
      </c>
      <c r="B13" s="6" t="s">
        <v>198</v>
      </c>
      <c r="C13" s="118"/>
      <c r="D13" s="118"/>
      <c r="E13" s="118"/>
    </row>
    <row r="14" spans="1:5" x14ac:dyDescent="0.2">
      <c r="A14" s="231" t="s">
        <v>94</v>
      </c>
      <c r="B14" s="6" t="s">
        <v>199</v>
      </c>
      <c r="C14" s="118">
        <v>72432</v>
      </c>
      <c r="D14" s="118">
        <v>72362</v>
      </c>
      <c r="E14" s="118">
        <v>72362</v>
      </c>
    </row>
    <row r="15" spans="1:5" x14ac:dyDescent="0.2">
      <c r="A15" s="231" t="s">
        <v>78</v>
      </c>
      <c r="B15" s="6" t="s">
        <v>353</v>
      </c>
      <c r="C15" s="118"/>
      <c r="D15" s="118"/>
      <c r="E15" s="118"/>
    </row>
    <row r="16" spans="1:5" x14ac:dyDescent="0.2">
      <c r="A16" s="231" t="s">
        <v>79</v>
      </c>
      <c r="B16" s="5" t="s">
        <v>354</v>
      </c>
      <c r="C16" s="118"/>
      <c r="D16" s="118"/>
      <c r="E16" s="118"/>
    </row>
    <row r="17" spans="1:5" x14ac:dyDescent="0.2">
      <c r="A17" s="231" t="s">
        <v>86</v>
      </c>
      <c r="B17" s="6" t="s">
        <v>202</v>
      </c>
      <c r="C17" s="164"/>
      <c r="D17" s="164">
        <v>20</v>
      </c>
      <c r="E17" s="164">
        <v>20</v>
      </c>
    </row>
    <row r="18" spans="1:5" x14ac:dyDescent="0.2">
      <c r="A18" s="231" t="s">
        <v>87</v>
      </c>
      <c r="B18" s="6" t="s">
        <v>203</v>
      </c>
      <c r="C18" s="118"/>
      <c r="D18" s="118"/>
      <c r="E18" s="118"/>
    </row>
    <row r="19" spans="1:5" ht="13.5" thickBot="1" x14ac:dyDescent="0.25">
      <c r="A19" s="231" t="s">
        <v>88</v>
      </c>
      <c r="B19" s="5" t="s">
        <v>204</v>
      </c>
      <c r="C19" s="119"/>
      <c r="D19" s="119">
        <v>50</v>
      </c>
      <c r="E19" s="119">
        <v>50</v>
      </c>
    </row>
    <row r="20" spans="1:5" ht="13.5" thickBot="1" x14ac:dyDescent="0.25">
      <c r="A20" s="64" t="s">
        <v>13</v>
      </c>
      <c r="B20" s="78" t="s">
        <v>355</v>
      </c>
      <c r="C20" s="120">
        <f>SUM(C21:C23)</f>
        <v>0</v>
      </c>
      <c r="D20" s="120">
        <f>SUM(D21:D23)</f>
        <v>0</v>
      </c>
      <c r="E20" s="120">
        <f>SUM(E21:E23)</f>
        <v>0</v>
      </c>
    </row>
    <row r="21" spans="1:5" x14ac:dyDescent="0.2">
      <c r="A21" s="231" t="s">
        <v>80</v>
      </c>
      <c r="B21" s="7" t="s">
        <v>170</v>
      </c>
      <c r="C21" s="118"/>
      <c r="D21" s="118"/>
      <c r="E21" s="118"/>
    </row>
    <row r="22" spans="1:5" x14ac:dyDescent="0.2">
      <c r="A22" s="231" t="s">
        <v>81</v>
      </c>
      <c r="B22" s="6" t="s">
        <v>356</v>
      </c>
      <c r="C22" s="118"/>
      <c r="D22" s="118"/>
      <c r="E22" s="118"/>
    </row>
    <row r="23" spans="1:5" x14ac:dyDescent="0.2">
      <c r="A23" s="231" t="s">
        <v>82</v>
      </c>
      <c r="B23" s="6" t="s">
        <v>357</v>
      </c>
      <c r="C23" s="118"/>
      <c r="D23" s="118"/>
      <c r="E23" s="118"/>
    </row>
    <row r="24" spans="1:5" ht="13.5" thickBot="1" x14ac:dyDescent="0.25">
      <c r="A24" s="231" t="s">
        <v>83</v>
      </c>
      <c r="B24" s="6" t="s">
        <v>6</v>
      </c>
      <c r="C24" s="118"/>
      <c r="D24" s="118"/>
      <c r="E24" s="118"/>
    </row>
    <row r="25" spans="1:5" ht="13.5" thickBot="1" x14ac:dyDescent="0.25">
      <c r="A25" s="67" t="s">
        <v>14</v>
      </c>
      <c r="B25" s="54" t="s">
        <v>109</v>
      </c>
      <c r="C25" s="147"/>
      <c r="D25" s="147"/>
      <c r="E25" s="147"/>
    </row>
    <row r="26" spans="1:5" ht="13.5" thickBot="1" x14ac:dyDescent="0.25">
      <c r="A26" s="67" t="s">
        <v>15</v>
      </c>
      <c r="B26" s="54" t="s">
        <v>358</v>
      </c>
      <c r="C26" s="120">
        <f>+C27+C28</f>
        <v>0</v>
      </c>
      <c r="D26" s="120">
        <f>+D27+D28</f>
        <v>0</v>
      </c>
      <c r="E26" s="120">
        <f>+E27+E28</f>
        <v>0</v>
      </c>
    </row>
    <row r="27" spans="1:5" x14ac:dyDescent="0.2">
      <c r="A27" s="232" t="s">
        <v>180</v>
      </c>
      <c r="B27" s="233" t="s">
        <v>356</v>
      </c>
      <c r="C27" s="43"/>
      <c r="D27" s="43"/>
      <c r="E27" s="43"/>
    </row>
    <row r="28" spans="1:5" ht="13.5" thickBot="1" x14ac:dyDescent="0.25">
      <c r="A28" s="232" t="s">
        <v>183</v>
      </c>
      <c r="B28" s="234" t="s">
        <v>359</v>
      </c>
      <c r="C28" s="121"/>
      <c r="D28" s="121"/>
      <c r="E28" s="121"/>
    </row>
    <row r="29" spans="1:5" ht="13.5" thickBot="1" x14ac:dyDescent="0.25">
      <c r="A29" s="67" t="s">
        <v>16</v>
      </c>
      <c r="B29" s="54" t="s">
        <v>361</v>
      </c>
      <c r="C29" s="120">
        <f>+C30+C31+C32</f>
        <v>0</v>
      </c>
      <c r="D29" s="120">
        <f>+D30+D31+D32</f>
        <v>0</v>
      </c>
      <c r="E29" s="120">
        <f>+E30+E31+E32</f>
        <v>0</v>
      </c>
    </row>
    <row r="30" spans="1:5" x14ac:dyDescent="0.2">
      <c r="A30" s="232" t="s">
        <v>67</v>
      </c>
      <c r="B30" s="233" t="s">
        <v>209</v>
      </c>
      <c r="C30" s="43"/>
      <c r="D30" s="43"/>
      <c r="E30" s="43"/>
    </row>
    <row r="31" spans="1:5" x14ac:dyDescent="0.2">
      <c r="A31" s="232" t="s">
        <v>68</v>
      </c>
      <c r="B31" s="234" t="s">
        <v>210</v>
      </c>
      <c r="C31" s="121"/>
      <c r="D31" s="121"/>
      <c r="E31" s="121"/>
    </row>
    <row r="32" spans="1:5" ht="13.5" thickBot="1" x14ac:dyDescent="0.25">
      <c r="A32" s="231" t="s">
        <v>69</v>
      </c>
      <c r="B32" s="56" t="s">
        <v>211</v>
      </c>
      <c r="C32" s="46"/>
      <c r="D32" s="46"/>
      <c r="E32" s="46"/>
    </row>
    <row r="33" spans="1:5" ht="13.5" thickBot="1" x14ac:dyDescent="0.25">
      <c r="A33" s="67" t="s">
        <v>17</v>
      </c>
      <c r="B33" s="54" t="s">
        <v>323</v>
      </c>
      <c r="C33" s="147"/>
      <c r="D33" s="147"/>
      <c r="E33" s="147"/>
    </row>
    <row r="34" spans="1:5" ht="13.5" thickBot="1" x14ac:dyDescent="0.25">
      <c r="A34" s="67" t="s">
        <v>18</v>
      </c>
      <c r="B34" s="54" t="s">
        <v>362</v>
      </c>
      <c r="C34" s="165"/>
      <c r="D34" s="165">
        <v>7000</v>
      </c>
      <c r="E34" s="165">
        <v>7000</v>
      </c>
    </row>
    <row r="35" spans="1:5" ht="13.5" thickBot="1" x14ac:dyDescent="0.25">
      <c r="A35" s="64" t="s">
        <v>19</v>
      </c>
      <c r="B35" s="54" t="s">
        <v>363</v>
      </c>
      <c r="C35" s="166">
        <f>+C9+C20+C25+C26+C29+C33+C34</f>
        <v>72432</v>
      </c>
      <c r="D35" s="166">
        <f>+D9+D20+D25+D26+D29+D33+D34</f>
        <v>79432</v>
      </c>
      <c r="E35" s="166">
        <f>+E9+E20+E25+E26+E29+E33+E34</f>
        <v>79432</v>
      </c>
    </row>
    <row r="36" spans="1:5" ht="13.5" thickBot="1" x14ac:dyDescent="0.25">
      <c r="A36" s="79" t="s">
        <v>20</v>
      </c>
      <c r="B36" s="54" t="s">
        <v>364</v>
      </c>
      <c r="C36" s="166">
        <f>+C37+C38+C39</f>
        <v>65722</v>
      </c>
      <c r="D36" s="166">
        <f>+D37+D38+D39</f>
        <v>69778</v>
      </c>
      <c r="E36" s="166">
        <f>+E37+E38+E39</f>
        <v>71181</v>
      </c>
    </row>
    <row r="37" spans="1:5" x14ac:dyDescent="0.2">
      <c r="A37" s="232" t="s">
        <v>365</v>
      </c>
      <c r="B37" s="233" t="s">
        <v>149</v>
      </c>
      <c r="C37" s="43"/>
      <c r="D37" s="43">
        <v>3305</v>
      </c>
      <c r="E37" s="43">
        <v>3305</v>
      </c>
    </row>
    <row r="38" spans="1:5" x14ac:dyDescent="0.2">
      <c r="A38" s="232" t="s">
        <v>366</v>
      </c>
      <c r="B38" s="234" t="s">
        <v>7</v>
      </c>
      <c r="C38" s="121"/>
      <c r="D38" s="121"/>
      <c r="E38" s="121"/>
    </row>
    <row r="39" spans="1:5" ht="13.5" thickBot="1" x14ac:dyDescent="0.25">
      <c r="A39" s="298" t="s">
        <v>367</v>
      </c>
      <c r="B39" s="313" t="s">
        <v>368</v>
      </c>
      <c r="C39" s="299">
        <v>65722</v>
      </c>
      <c r="D39" s="299">
        <v>66473</v>
      </c>
      <c r="E39" s="299">
        <v>67876</v>
      </c>
    </row>
    <row r="40" spans="1:5" ht="13.5" thickBot="1" x14ac:dyDescent="0.25">
      <c r="A40" s="309" t="s">
        <v>21</v>
      </c>
      <c r="B40" s="315" t="s">
        <v>437</v>
      </c>
      <c r="C40" s="165"/>
      <c r="D40" s="165"/>
      <c r="E40" s="165"/>
    </row>
    <row r="41" spans="1:5" ht="13.5" thickBot="1" x14ac:dyDescent="0.25">
      <c r="A41" s="79" t="s">
        <v>22</v>
      </c>
      <c r="B41" s="80" t="s">
        <v>369</v>
      </c>
      <c r="C41" s="169">
        <f>+C35+C36</f>
        <v>138154</v>
      </c>
      <c r="D41" s="169">
        <f>+D35+D36+D40</f>
        <v>149210</v>
      </c>
      <c r="E41" s="169">
        <f>+E35+E36+E40</f>
        <v>150613</v>
      </c>
    </row>
    <row r="42" spans="1:5" ht="13.5" thickBot="1" x14ac:dyDescent="0.25">
      <c r="A42" s="81"/>
      <c r="B42" s="82"/>
      <c r="C42" s="167"/>
      <c r="D42" s="167"/>
      <c r="E42" s="167"/>
    </row>
    <row r="43" spans="1:5" ht="13.5" thickBot="1" x14ac:dyDescent="0.25">
      <c r="A43" s="85"/>
      <c r="B43" s="86" t="s">
        <v>49</v>
      </c>
      <c r="C43" s="169"/>
      <c r="D43" s="169"/>
      <c r="E43" s="169"/>
    </row>
    <row r="44" spans="1:5" ht="13.5" thickBot="1" x14ac:dyDescent="0.25">
      <c r="A44" s="67" t="s">
        <v>12</v>
      </c>
      <c r="B44" s="54" t="s">
        <v>370</v>
      </c>
      <c r="C44" s="120">
        <f>SUM(C45:C49)</f>
        <v>136654</v>
      </c>
      <c r="D44" s="120">
        <f>SUM(D45:D49)</f>
        <v>140710</v>
      </c>
      <c r="E44" s="120">
        <f>SUM(E45:E49)</f>
        <v>143431</v>
      </c>
    </row>
    <row r="45" spans="1:5" x14ac:dyDescent="0.2">
      <c r="A45" s="231" t="s">
        <v>74</v>
      </c>
      <c r="B45" s="7" t="s">
        <v>42</v>
      </c>
      <c r="C45" s="43">
        <v>61992</v>
      </c>
      <c r="D45" s="43">
        <v>65185</v>
      </c>
      <c r="E45" s="43">
        <v>66290</v>
      </c>
    </row>
    <row r="46" spans="1:5" x14ac:dyDescent="0.2">
      <c r="A46" s="231" t="s">
        <v>75</v>
      </c>
      <c r="B46" s="6" t="s">
        <v>118</v>
      </c>
      <c r="C46" s="45">
        <v>18003</v>
      </c>
      <c r="D46" s="45">
        <v>18866</v>
      </c>
      <c r="E46" s="45">
        <v>19164</v>
      </c>
    </row>
    <row r="47" spans="1:5" x14ac:dyDescent="0.2">
      <c r="A47" s="231" t="s">
        <v>76</v>
      </c>
      <c r="B47" s="6" t="s">
        <v>93</v>
      </c>
      <c r="C47" s="45">
        <v>56659</v>
      </c>
      <c r="D47" s="45">
        <v>56659</v>
      </c>
      <c r="E47" s="45">
        <v>57977</v>
      </c>
    </row>
    <row r="48" spans="1:5" x14ac:dyDescent="0.2">
      <c r="A48" s="231" t="s">
        <v>77</v>
      </c>
      <c r="B48" s="6" t="s">
        <v>119</v>
      </c>
      <c r="C48" s="45"/>
      <c r="D48" s="45"/>
      <c r="E48" s="45"/>
    </row>
    <row r="49" spans="1:5" ht="13.5" thickBot="1" x14ac:dyDescent="0.25">
      <c r="A49" s="231" t="s">
        <v>94</v>
      </c>
      <c r="B49" s="6" t="s">
        <v>120</v>
      </c>
      <c r="C49" s="45"/>
      <c r="D49" s="45"/>
      <c r="E49" s="45"/>
    </row>
    <row r="50" spans="1:5" ht="13.5" thickBot="1" x14ac:dyDescent="0.25">
      <c r="A50" s="67" t="s">
        <v>13</v>
      </c>
      <c r="B50" s="54" t="s">
        <v>371</v>
      </c>
      <c r="C50" s="120">
        <f>SUM(C51:C53)</f>
        <v>1500</v>
      </c>
      <c r="D50" s="120">
        <f>SUM(D51:D53)</f>
        <v>8500</v>
      </c>
      <c r="E50" s="120">
        <f>SUM(E51:E53)</f>
        <v>7182</v>
      </c>
    </row>
    <row r="51" spans="1:5" x14ac:dyDescent="0.2">
      <c r="A51" s="231" t="s">
        <v>80</v>
      </c>
      <c r="B51" s="7" t="s">
        <v>139</v>
      </c>
      <c r="C51" s="43"/>
      <c r="D51" s="43"/>
      <c r="E51" s="43">
        <v>182</v>
      </c>
    </row>
    <row r="52" spans="1:5" x14ac:dyDescent="0.2">
      <c r="A52" s="231" t="s">
        <v>81</v>
      </c>
      <c r="B52" s="6" t="s">
        <v>122</v>
      </c>
      <c r="C52" s="45">
        <v>1500</v>
      </c>
      <c r="D52" s="45">
        <v>8500</v>
      </c>
      <c r="E52" s="45">
        <v>7000</v>
      </c>
    </row>
    <row r="53" spans="1:5" ht="13.5" thickBot="1" x14ac:dyDescent="0.25">
      <c r="A53" s="231" t="s">
        <v>82</v>
      </c>
      <c r="B53" s="6" t="s">
        <v>50</v>
      </c>
      <c r="C53" s="45"/>
      <c r="D53" s="45"/>
      <c r="E53" s="45"/>
    </row>
    <row r="54" spans="1:5" ht="12.75" customHeight="1" thickBot="1" x14ac:dyDescent="0.25">
      <c r="A54" s="309" t="s">
        <v>14</v>
      </c>
      <c r="B54" s="54" t="s">
        <v>440</v>
      </c>
      <c r="C54" s="301"/>
      <c r="D54" s="147"/>
      <c r="E54" s="147"/>
    </row>
    <row r="55" spans="1:5" ht="13.5" thickBot="1" x14ac:dyDescent="0.25">
      <c r="A55" s="309" t="s">
        <v>15</v>
      </c>
      <c r="B55" s="54" t="s">
        <v>438</v>
      </c>
      <c r="C55" s="301"/>
      <c r="D55" s="147"/>
      <c r="E55" s="147"/>
    </row>
    <row r="56" spans="1:5" ht="13.5" thickBot="1" x14ac:dyDescent="0.25">
      <c r="A56" s="67" t="s">
        <v>16</v>
      </c>
      <c r="B56" s="87" t="s">
        <v>372</v>
      </c>
      <c r="C56" s="170">
        <f>+C44+C50</f>
        <v>138154</v>
      </c>
      <c r="D56" s="170">
        <f>+D44+D50+D54+D55</f>
        <v>149210</v>
      </c>
      <c r="E56" s="170">
        <f>+E44+E50+E54+E55</f>
        <v>150613</v>
      </c>
    </row>
    <row r="57" spans="1:5" ht="13.5" thickBot="1" x14ac:dyDescent="0.25">
      <c r="A57" s="416"/>
      <c r="B57" s="82"/>
      <c r="C57" s="167"/>
      <c r="D57" s="167"/>
      <c r="E57" s="167"/>
    </row>
    <row r="58" spans="1:5" ht="13.5" thickBot="1" x14ac:dyDescent="0.25">
      <c r="A58" s="90" t="s">
        <v>134</v>
      </c>
      <c r="B58" s="91"/>
      <c r="C58" s="52">
        <v>31</v>
      </c>
      <c r="D58" s="52">
        <v>31</v>
      </c>
      <c r="E58" s="52">
        <v>31</v>
      </c>
    </row>
    <row r="59" spans="1:5" ht="13.5" thickBot="1" x14ac:dyDescent="0.25">
      <c r="A59" s="90" t="s">
        <v>135</v>
      </c>
      <c r="B59" s="91"/>
      <c r="C59" s="52">
        <v>0</v>
      </c>
      <c r="D59" s="52">
        <v>1</v>
      </c>
      <c r="E59" s="52">
        <v>1</v>
      </c>
    </row>
    <row r="60" spans="1:5" x14ac:dyDescent="0.2">
      <c r="A60" s="446"/>
      <c r="B60" s="446"/>
      <c r="C60" s="446"/>
      <c r="D60" s="446"/>
    </row>
  </sheetData>
  <mergeCells count="1">
    <mergeCell ref="A60:D60"/>
  </mergeCells>
  <phoneticPr fontId="25" type="noConversion"/>
  <pageMargins left="0" right="0" top="0" bottom="0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zoomScale="120" zoomScaleNormal="120" zoomScaleSheetLayoutView="100" workbookViewId="0">
      <selection activeCell="G94" sqref="G94"/>
    </sheetView>
  </sheetViews>
  <sheetFormatPr defaultRowHeight="15.75" x14ac:dyDescent="0.25"/>
  <cols>
    <col min="1" max="1" width="6" style="176" customWidth="1"/>
    <col min="2" max="2" width="56.6640625" style="176" customWidth="1"/>
    <col min="3" max="3" width="10.83203125" style="176" customWidth="1"/>
    <col min="4" max="4" width="10.33203125" style="176" customWidth="1"/>
    <col min="5" max="5" width="10.5" style="176" customWidth="1"/>
    <col min="6" max="6" width="9" style="195" customWidth="1"/>
    <col min="7" max="16384" width="9.33203125" style="195"/>
  </cols>
  <sheetData>
    <row r="1" spans="1:5" ht="15.95" customHeight="1" x14ac:dyDescent="0.25">
      <c r="A1" s="448" t="s">
        <v>10</v>
      </c>
      <c r="B1" s="448"/>
      <c r="C1" s="448"/>
      <c r="D1" s="448"/>
      <c r="E1" s="448"/>
    </row>
    <row r="2" spans="1:5" ht="15.95" customHeight="1" x14ac:dyDescent="0.25">
      <c r="A2" s="412"/>
      <c r="B2" s="412"/>
      <c r="C2" s="412"/>
      <c r="D2" s="412"/>
      <c r="E2" s="412"/>
    </row>
    <row r="3" spans="1:5" ht="15.95" customHeight="1" thickBot="1" x14ac:dyDescent="0.3">
      <c r="A3" s="447" t="s">
        <v>97</v>
      </c>
      <c r="B3" s="447"/>
      <c r="C3" s="324"/>
      <c r="D3" s="324"/>
      <c r="E3" s="261"/>
    </row>
    <row r="4" spans="1:5" ht="38.1" customHeight="1" thickBot="1" x14ac:dyDescent="0.3">
      <c r="A4" s="21" t="s">
        <v>62</v>
      </c>
      <c r="B4" s="22" t="s">
        <v>11</v>
      </c>
      <c r="C4" s="29" t="s">
        <v>161</v>
      </c>
      <c r="D4" s="29" t="s">
        <v>482</v>
      </c>
      <c r="E4" s="29" t="s">
        <v>504</v>
      </c>
    </row>
    <row r="5" spans="1:5" s="196" customFormat="1" ht="12" customHeight="1" thickBot="1" x14ac:dyDescent="0.25">
      <c r="A5" s="190">
        <v>1</v>
      </c>
      <c r="B5" s="191">
        <v>2</v>
      </c>
      <c r="C5" s="192">
        <v>3</v>
      </c>
      <c r="D5" s="192">
        <v>5</v>
      </c>
      <c r="E5" s="192">
        <v>5</v>
      </c>
    </row>
    <row r="6" spans="1:5" s="197" customFormat="1" ht="12" customHeight="1" thickBot="1" x14ac:dyDescent="0.25">
      <c r="A6" s="18" t="s">
        <v>12</v>
      </c>
      <c r="B6" s="19" t="s">
        <v>162</v>
      </c>
      <c r="C6" s="101">
        <f>+C7+C8+C9+C10+C11+C12</f>
        <v>226162</v>
      </c>
      <c r="D6" s="101">
        <f>+D7+D8+D9+D10+D11+D12</f>
        <v>235439</v>
      </c>
      <c r="E6" s="101">
        <f>+E7+E8+E9+E10+E11+E12</f>
        <v>240034</v>
      </c>
    </row>
    <row r="7" spans="1:5" s="197" customFormat="1" ht="12" customHeight="1" x14ac:dyDescent="0.2">
      <c r="A7" s="13" t="s">
        <v>74</v>
      </c>
      <c r="B7" s="198" t="s">
        <v>163</v>
      </c>
      <c r="C7" s="104">
        <v>37444</v>
      </c>
      <c r="D7" s="104">
        <v>44552</v>
      </c>
      <c r="E7" s="104">
        <v>46534</v>
      </c>
    </row>
    <row r="8" spans="1:5" s="197" customFormat="1" ht="12" customHeight="1" x14ac:dyDescent="0.2">
      <c r="A8" s="12" t="s">
        <v>75</v>
      </c>
      <c r="B8" s="199" t="s">
        <v>164</v>
      </c>
      <c r="C8" s="103">
        <v>89894</v>
      </c>
      <c r="D8" s="103">
        <v>89485</v>
      </c>
      <c r="E8" s="103">
        <v>89485</v>
      </c>
    </row>
    <row r="9" spans="1:5" s="197" customFormat="1" ht="12" customHeight="1" x14ac:dyDescent="0.2">
      <c r="A9" s="12" t="s">
        <v>76</v>
      </c>
      <c r="B9" s="199" t="s">
        <v>165</v>
      </c>
      <c r="C9" s="103">
        <v>92546</v>
      </c>
      <c r="D9" s="103">
        <v>91537</v>
      </c>
      <c r="E9" s="103">
        <v>92540</v>
      </c>
    </row>
    <row r="10" spans="1:5" s="197" customFormat="1" ht="12" customHeight="1" x14ac:dyDescent="0.2">
      <c r="A10" s="12" t="s">
        <v>77</v>
      </c>
      <c r="B10" s="199" t="s">
        <v>166</v>
      </c>
      <c r="C10" s="103">
        <v>6278</v>
      </c>
      <c r="D10" s="103">
        <v>6278</v>
      </c>
      <c r="E10" s="103">
        <v>6278</v>
      </c>
    </row>
    <row r="11" spans="1:5" s="197" customFormat="1" ht="12" customHeight="1" x14ac:dyDescent="0.2">
      <c r="A11" s="12" t="s">
        <v>94</v>
      </c>
      <c r="B11" s="199" t="s">
        <v>167</v>
      </c>
      <c r="C11" s="103"/>
      <c r="D11" s="103">
        <v>3587</v>
      </c>
      <c r="E11" s="103">
        <v>5197</v>
      </c>
    </row>
    <row r="12" spans="1:5" s="197" customFormat="1" ht="12" customHeight="1" thickBot="1" x14ac:dyDescent="0.25">
      <c r="A12" s="14" t="s">
        <v>78</v>
      </c>
      <c r="B12" s="200" t="s">
        <v>168</v>
      </c>
      <c r="C12" s="103"/>
      <c r="D12" s="103"/>
      <c r="E12" s="103"/>
    </row>
    <row r="13" spans="1:5" s="197" customFormat="1" ht="12" customHeight="1" thickBot="1" x14ac:dyDescent="0.25">
      <c r="A13" s="18" t="s">
        <v>13</v>
      </c>
      <c r="B13" s="96" t="s">
        <v>169</v>
      </c>
      <c r="C13" s="101">
        <f>+C14+C15+C16+C17+C18</f>
        <v>8592</v>
      </c>
      <c r="D13" s="101">
        <f>+D14+D15+D16+D17+D18+D19+D20</f>
        <v>32571</v>
      </c>
      <c r="E13" s="101">
        <f>+E14+E15+E16+E17+E18+E19+E20+E21</f>
        <v>42135</v>
      </c>
    </row>
    <row r="14" spans="1:5" s="197" customFormat="1" ht="12" customHeight="1" x14ac:dyDescent="0.2">
      <c r="A14" s="13" t="s">
        <v>80</v>
      </c>
      <c r="B14" s="199" t="s">
        <v>417</v>
      </c>
      <c r="C14" s="104"/>
      <c r="D14" s="104">
        <v>4570</v>
      </c>
      <c r="E14" s="104">
        <v>6241</v>
      </c>
    </row>
    <row r="15" spans="1:5" s="197" customFormat="1" ht="12" customHeight="1" x14ac:dyDescent="0.2">
      <c r="A15" s="12" t="s">
        <v>81</v>
      </c>
      <c r="B15" s="199" t="s">
        <v>409</v>
      </c>
      <c r="C15" s="103"/>
      <c r="D15" s="103"/>
      <c r="E15" s="103"/>
    </row>
    <row r="16" spans="1:5" s="197" customFormat="1" ht="12" customHeight="1" x14ac:dyDescent="0.2">
      <c r="A16" s="12" t="s">
        <v>82</v>
      </c>
      <c r="B16" s="199" t="s">
        <v>418</v>
      </c>
      <c r="C16" s="103"/>
      <c r="D16" s="103">
        <v>100</v>
      </c>
      <c r="E16" s="103">
        <v>100</v>
      </c>
    </row>
    <row r="17" spans="1:5" s="197" customFormat="1" ht="12" customHeight="1" x14ac:dyDescent="0.2">
      <c r="A17" s="12" t="s">
        <v>83</v>
      </c>
      <c r="B17" s="199" t="s">
        <v>419</v>
      </c>
      <c r="C17" s="103"/>
      <c r="D17" s="103">
        <v>15094</v>
      </c>
      <c r="E17" s="103">
        <v>21070</v>
      </c>
    </row>
    <row r="18" spans="1:5" s="197" customFormat="1" ht="12" customHeight="1" x14ac:dyDescent="0.2">
      <c r="A18" s="12" t="s">
        <v>84</v>
      </c>
      <c r="B18" s="199" t="s">
        <v>420</v>
      </c>
      <c r="C18" s="103">
        <v>8592</v>
      </c>
      <c r="D18" s="103">
        <v>8731</v>
      </c>
      <c r="E18" s="103">
        <v>8731</v>
      </c>
    </row>
    <row r="19" spans="1:5" s="197" customFormat="1" ht="12" customHeight="1" x14ac:dyDescent="0.2">
      <c r="A19" s="12" t="s">
        <v>90</v>
      </c>
      <c r="B19" s="199" t="s">
        <v>421</v>
      </c>
      <c r="C19" s="103"/>
      <c r="D19" s="103">
        <v>3676</v>
      </c>
      <c r="E19" s="103">
        <v>4953</v>
      </c>
    </row>
    <row r="20" spans="1:5" s="197" customFormat="1" ht="12" customHeight="1" x14ac:dyDescent="0.2">
      <c r="A20" s="12" t="s">
        <v>92</v>
      </c>
      <c r="B20" s="199" t="s">
        <v>477</v>
      </c>
      <c r="C20" s="103"/>
      <c r="D20" s="103">
        <v>400</v>
      </c>
      <c r="E20" s="103">
        <v>920</v>
      </c>
    </row>
    <row r="21" spans="1:5" s="197" customFormat="1" ht="12" customHeight="1" thickBot="1" x14ac:dyDescent="0.25">
      <c r="A21" s="11" t="s">
        <v>123</v>
      </c>
      <c r="B21" s="199" t="s">
        <v>512</v>
      </c>
      <c r="C21" s="361"/>
      <c r="D21" s="361"/>
      <c r="E21" s="361">
        <v>120</v>
      </c>
    </row>
    <row r="22" spans="1:5" s="197" customFormat="1" ht="12" customHeight="1" thickBot="1" x14ac:dyDescent="0.25">
      <c r="A22" s="18" t="s">
        <v>14</v>
      </c>
      <c r="B22" s="19" t="s">
        <v>174</v>
      </c>
      <c r="C22" s="101">
        <f>+C23+C24+C25+C26+C27</f>
        <v>4274</v>
      </c>
      <c r="D22" s="101">
        <f>+D23+D24+D25+D26+D27</f>
        <v>185478</v>
      </c>
      <c r="E22" s="101">
        <f>+E23+E24+E25+E26+E27</f>
        <v>188179</v>
      </c>
    </row>
    <row r="23" spans="1:5" s="197" customFormat="1" ht="12" customHeight="1" x14ac:dyDescent="0.2">
      <c r="A23" s="13" t="s">
        <v>63</v>
      </c>
      <c r="B23" s="198" t="s">
        <v>3</v>
      </c>
      <c r="C23" s="104">
        <v>4274</v>
      </c>
      <c r="D23" s="104">
        <v>4274</v>
      </c>
      <c r="E23" s="104">
        <v>4274</v>
      </c>
    </row>
    <row r="24" spans="1:5" s="197" customFormat="1" ht="12" customHeight="1" x14ac:dyDescent="0.2">
      <c r="A24" s="12" t="s">
        <v>64</v>
      </c>
      <c r="B24" s="198" t="s">
        <v>422</v>
      </c>
      <c r="C24" s="103"/>
      <c r="D24" s="103">
        <v>181000</v>
      </c>
      <c r="E24" s="103">
        <v>181000</v>
      </c>
    </row>
    <row r="25" spans="1:5" s="197" customFormat="1" ht="12" customHeight="1" x14ac:dyDescent="0.2">
      <c r="A25" s="12" t="s">
        <v>65</v>
      </c>
      <c r="B25" s="198" t="s">
        <v>469</v>
      </c>
      <c r="C25" s="103"/>
      <c r="D25" s="103">
        <v>204</v>
      </c>
      <c r="E25" s="103">
        <v>204</v>
      </c>
    </row>
    <row r="26" spans="1:5" s="197" customFormat="1" ht="12" customHeight="1" x14ac:dyDescent="0.2">
      <c r="A26" s="12" t="s">
        <v>66</v>
      </c>
      <c r="B26" s="199" t="s">
        <v>378</v>
      </c>
      <c r="C26" s="103"/>
      <c r="D26" s="103"/>
      <c r="E26" s="103">
        <v>2701</v>
      </c>
    </row>
    <row r="27" spans="1:5" s="197" customFormat="1" ht="12" customHeight="1" x14ac:dyDescent="0.2">
      <c r="A27" s="12" t="s">
        <v>106</v>
      </c>
      <c r="B27" s="199" t="s">
        <v>177</v>
      </c>
      <c r="C27" s="103"/>
      <c r="D27" s="103"/>
      <c r="E27" s="103"/>
    </row>
    <row r="28" spans="1:5" s="197" customFormat="1" ht="12" customHeight="1" thickBot="1" x14ac:dyDescent="0.25">
      <c r="A28" s="14" t="s">
        <v>107</v>
      </c>
      <c r="B28" s="200" t="s">
        <v>178</v>
      </c>
      <c r="C28" s="105"/>
      <c r="D28" s="105"/>
      <c r="E28" s="105"/>
    </row>
    <row r="29" spans="1:5" s="197" customFormat="1" ht="12" customHeight="1" thickBot="1" x14ac:dyDescent="0.25">
      <c r="A29" s="18" t="s">
        <v>108</v>
      </c>
      <c r="B29" s="19" t="s">
        <v>179</v>
      </c>
      <c r="C29" s="107">
        <f>+C30+C33+C34+C36</f>
        <v>105374</v>
      </c>
      <c r="D29" s="107">
        <f>+D30+D33+D34+D36</f>
        <v>105374</v>
      </c>
      <c r="E29" s="107">
        <f>+E30+E33+E34+E36+E35</f>
        <v>113953</v>
      </c>
    </row>
    <row r="30" spans="1:5" s="197" customFormat="1" ht="12" customHeight="1" x14ac:dyDescent="0.2">
      <c r="A30" s="13" t="s">
        <v>180</v>
      </c>
      <c r="B30" s="198" t="s">
        <v>186</v>
      </c>
      <c r="C30" s="193">
        <f>+C31+C32</f>
        <v>87429</v>
      </c>
      <c r="D30" s="193">
        <f>+D31+D32</f>
        <v>87429</v>
      </c>
      <c r="E30" s="193">
        <v>95878</v>
      </c>
    </row>
    <row r="31" spans="1:5" s="197" customFormat="1" ht="12" customHeight="1" x14ac:dyDescent="0.2">
      <c r="A31" s="12" t="s">
        <v>181</v>
      </c>
      <c r="B31" s="199" t="s">
        <v>187</v>
      </c>
      <c r="C31" s="103">
        <v>5878</v>
      </c>
      <c r="D31" s="103">
        <v>5878</v>
      </c>
      <c r="E31" s="103">
        <v>5878</v>
      </c>
    </row>
    <row r="32" spans="1:5" s="197" customFormat="1" ht="12" customHeight="1" x14ac:dyDescent="0.2">
      <c r="A32" s="12" t="s">
        <v>182</v>
      </c>
      <c r="B32" s="199" t="s">
        <v>188</v>
      </c>
      <c r="C32" s="103">
        <v>81551</v>
      </c>
      <c r="D32" s="103">
        <v>81551</v>
      </c>
      <c r="E32" s="103">
        <v>90000</v>
      </c>
    </row>
    <row r="33" spans="1:5" s="197" customFormat="1" ht="12" customHeight="1" x14ac:dyDescent="0.2">
      <c r="A33" s="12" t="s">
        <v>183</v>
      </c>
      <c r="B33" s="199" t="s">
        <v>189</v>
      </c>
      <c r="C33" s="103">
        <v>15535</v>
      </c>
      <c r="D33" s="103">
        <v>15535</v>
      </c>
      <c r="E33" s="103">
        <v>15865</v>
      </c>
    </row>
    <row r="34" spans="1:5" s="197" customFormat="1" ht="12" customHeight="1" x14ac:dyDescent="0.2">
      <c r="A34" s="12" t="s">
        <v>184</v>
      </c>
      <c r="B34" s="199" t="s">
        <v>190</v>
      </c>
      <c r="C34" s="103">
        <v>254</v>
      </c>
      <c r="D34" s="103">
        <v>254</v>
      </c>
      <c r="E34" s="103">
        <v>254</v>
      </c>
    </row>
    <row r="35" spans="1:5" s="197" customFormat="1" ht="12" customHeight="1" x14ac:dyDescent="0.2">
      <c r="A35" s="14" t="s">
        <v>513</v>
      </c>
      <c r="B35" s="200" t="s">
        <v>499</v>
      </c>
      <c r="C35" s="105"/>
      <c r="D35" s="105"/>
      <c r="E35" s="105">
        <v>1300</v>
      </c>
    </row>
    <row r="36" spans="1:5" s="197" customFormat="1" ht="12" customHeight="1" thickBot="1" x14ac:dyDescent="0.25">
      <c r="A36" s="14" t="s">
        <v>514</v>
      </c>
      <c r="B36" s="200" t="s">
        <v>191</v>
      </c>
      <c r="C36" s="105">
        <v>2156</v>
      </c>
      <c r="D36" s="105">
        <v>2156</v>
      </c>
      <c r="E36" s="105">
        <v>656</v>
      </c>
    </row>
    <row r="37" spans="1:5" s="197" customFormat="1" ht="12" customHeight="1" thickBot="1" x14ac:dyDescent="0.25">
      <c r="A37" s="18" t="s">
        <v>16</v>
      </c>
      <c r="B37" s="19" t="s">
        <v>192</v>
      </c>
      <c r="C37" s="101">
        <f>SUM(C38:C47)</f>
        <v>99974</v>
      </c>
      <c r="D37" s="101">
        <f>SUM(D38:D47)</f>
        <v>101624</v>
      </c>
      <c r="E37" s="101">
        <f>SUM(E38:E47)</f>
        <v>106456</v>
      </c>
    </row>
    <row r="38" spans="1:5" s="197" customFormat="1" ht="12" customHeight="1" x14ac:dyDescent="0.2">
      <c r="A38" s="13" t="s">
        <v>67</v>
      </c>
      <c r="B38" s="198" t="s">
        <v>195</v>
      </c>
      <c r="C38" s="104"/>
      <c r="D38" s="104"/>
      <c r="E38" s="104"/>
    </row>
    <row r="39" spans="1:5" s="197" customFormat="1" ht="12" customHeight="1" x14ac:dyDescent="0.2">
      <c r="A39" s="12" t="s">
        <v>68</v>
      </c>
      <c r="B39" s="199" t="s">
        <v>196</v>
      </c>
      <c r="C39" s="103">
        <v>4230</v>
      </c>
      <c r="D39" s="103">
        <v>5860</v>
      </c>
      <c r="E39" s="103">
        <v>8052</v>
      </c>
    </row>
    <row r="40" spans="1:5" s="197" customFormat="1" ht="12" customHeight="1" x14ac:dyDescent="0.2">
      <c r="A40" s="12" t="s">
        <v>69</v>
      </c>
      <c r="B40" s="199" t="s">
        <v>197</v>
      </c>
      <c r="C40" s="103">
        <v>300</v>
      </c>
      <c r="D40" s="103">
        <v>315</v>
      </c>
      <c r="E40" s="103">
        <v>315</v>
      </c>
    </row>
    <row r="41" spans="1:5" s="197" customFormat="1" ht="12" customHeight="1" x14ac:dyDescent="0.2">
      <c r="A41" s="12" t="s">
        <v>110</v>
      </c>
      <c r="B41" s="199" t="s">
        <v>198</v>
      </c>
      <c r="C41" s="103">
        <v>6200</v>
      </c>
      <c r="D41" s="103">
        <v>6200</v>
      </c>
      <c r="E41" s="103">
        <v>6200</v>
      </c>
    </row>
    <row r="42" spans="1:5" s="197" customFormat="1" ht="12" customHeight="1" x14ac:dyDescent="0.2">
      <c r="A42" s="12" t="s">
        <v>111</v>
      </c>
      <c r="B42" s="199" t="s">
        <v>199</v>
      </c>
      <c r="C42" s="103">
        <v>87744</v>
      </c>
      <c r="D42" s="103">
        <v>87674</v>
      </c>
      <c r="E42" s="103">
        <v>84418</v>
      </c>
    </row>
    <row r="43" spans="1:5" s="197" customFormat="1" ht="12" customHeight="1" x14ac:dyDescent="0.2">
      <c r="A43" s="12" t="s">
        <v>112</v>
      </c>
      <c r="B43" s="199" t="s">
        <v>200</v>
      </c>
      <c r="C43" s="103"/>
      <c r="D43" s="103"/>
      <c r="E43" s="103">
        <v>4356</v>
      </c>
    </row>
    <row r="44" spans="1:5" s="197" customFormat="1" ht="12" customHeight="1" x14ac:dyDescent="0.2">
      <c r="A44" s="12" t="s">
        <v>113</v>
      </c>
      <c r="B44" s="199" t="s">
        <v>201</v>
      </c>
      <c r="C44" s="103"/>
      <c r="D44" s="103"/>
      <c r="E44" s="103"/>
    </row>
    <row r="45" spans="1:5" s="197" customFormat="1" ht="12" customHeight="1" x14ac:dyDescent="0.2">
      <c r="A45" s="12" t="s">
        <v>114</v>
      </c>
      <c r="B45" s="199" t="s">
        <v>202</v>
      </c>
      <c r="C45" s="103">
        <v>1500</v>
      </c>
      <c r="D45" s="103">
        <v>1525</v>
      </c>
      <c r="E45" s="103">
        <v>1825</v>
      </c>
    </row>
    <row r="46" spans="1:5" s="197" customFormat="1" ht="12" customHeight="1" x14ac:dyDescent="0.2">
      <c r="A46" s="12" t="s">
        <v>193</v>
      </c>
      <c r="B46" s="199" t="s">
        <v>203</v>
      </c>
      <c r="C46" s="106"/>
      <c r="D46" s="106"/>
      <c r="E46" s="106"/>
    </row>
    <row r="47" spans="1:5" s="197" customFormat="1" ht="12" customHeight="1" thickBot="1" x14ac:dyDescent="0.25">
      <c r="A47" s="14" t="s">
        <v>194</v>
      </c>
      <c r="B47" s="200" t="s">
        <v>204</v>
      </c>
      <c r="C47" s="187"/>
      <c r="D47" s="187">
        <v>50</v>
      </c>
      <c r="E47" s="187">
        <v>1290</v>
      </c>
    </row>
    <row r="48" spans="1:5" s="197" customFormat="1" ht="12" customHeight="1" thickBot="1" x14ac:dyDescent="0.25">
      <c r="A48" s="18" t="s">
        <v>17</v>
      </c>
      <c r="B48" s="19" t="s">
        <v>205</v>
      </c>
      <c r="C48" s="101">
        <f>SUM(C49:C53)</f>
        <v>0</v>
      </c>
      <c r="D48" s="101">
        <f>SUM(D49:D53)</f>
        <v>0</v>
      </c>
      <c r="E48" s="101">
        <f>SUM(E49:E53)</f>
        <v>8058</v>
      </c>
    </row>
    <row r="49" spans="1:5" s="197" customFormat="1" ht="12" customHeight="1" x14ac:dyDescent="0.2">
      <c r="A49" s="13" t="s">
        <v>70</v>
      </c>
      <c r="B49" s="198" t="s">
        <v>209</v>
      </c>
      <c r="C49" s="244"/>
      <c r="D49" s="244"/>
      <c r="E49" s="244"/>
    </row>
    <row r="50" spans="1:5" s="197" customFormat="1" ht="12" customHeight="1" x14ac:dyDescent="0.2">
      <c r="A50" s="12" t="s">
        <v>71</v>
      </c>
      <c r="B50" s="199" t="s">
        <v>210</v>
      </c>
      <c r="C50" s="106"/>
      <c r="D50" s="106"/>
      <c r="E50" s="106">
        <v>8058</v>
      </c>
    </row>
    <row r="51" spans="1:5" s="197" customFormat="1" ht="12" customHeight="1" x14ac:dyDescent="0.2">
      <c r="A51" s="12" t="s">
        <v>206</v>
      </c>
      <c r="B51" s="199" t="s">
        <v>211</v>
      </c>
      <c r="C51" s="106"/>
      <c r="D51" s="106"/>
      <c r="E51" s="106"/>
    </row>
    <row r="52" spans="1:5" s="197" customFormat="1" ht="12" customHeight="1" x14ac:dyDescent="0.2">
      <c r="A52" s="12" t="s">
        <v>207</v>
      </c>
      <c r="B52" s="199" t="s">
        <v>212</v>
      </c>
      <c r="C52" s="106"/>
      <c r="D52" s="106"/>
      <c r="E52" s="106"/>
    </row>
    <row r="53" spans="1:5" s="197" customFormat="1" ht="12" customHeight="1" thickBot="1" x14ac:dyDescent="0.25">
      <c r="A53" s="14" t="s">
        <v>208</v>
      </c>
      <c r="B53" s="200" t="s">
        <v>213</v>
      </c>
      <c r="C53" s="187"/>
      <c r="D53" s="187"/>
      <c r="E53" s="187"/>
    </row>
    <row r="54" spans="1:5" s="197" customFormat="1" ht="12" customHeight="1" thickBot="1" x14ac:dyDescent="0.25">
      <c r="A54" s="18" t="s">
        <v>115</v>
      </c>
      <c r="B54" s="19" t="s">
        <v>214</v>
      </c>
      <c r="C54" s="101">
        <f>SUM(C55:C57)</f>
        <v>0</v>
      </c>
      <c r="D54" s="101">
        <f>SUM(D55:D57)</f>
        <v>0</v>
      </c>
      <c r="E54" s="101">
        <f>SUM(E55:E57)</f>
        <v>0</v>
      </c>
    </row>
    <row r="55" spans="1:5" s="197" customFormat="1" ht="12" customHeight="1" x14ac:dyDescent="0.2">
      <c r="A55" s="13" t="s">
        <v>72</v>
      </c>
      <c r="B55" s="198" t="s">
        <v>479</v>
      </c>
      <c r="C55" s="104"/>
      <c r="D55" s="104"/>
      <c r="E55" s="104"/>
    </row>
    <row r="56" spans="1:5" s="197" customFormat="1" ht="12" customHeight="1" x14ac:dyDescent="0.2">
      <c r="A56" s="12" t="s">
        <v>73</v>
      </c>
      <c r="B56" s="198" t="s">
        <v>479</v>
      </c>
      <c r="C56" s="103"/>
      <c r="D56" s="103"/>
      <c r="E56" s="103"/>
    </row>
    <row r="57" spans="1:5" s="197" customFormat="1" ht="12" customHeight="1" x14ac:dyDescent="0.2">
      <c r="A57" s="12" t="s">
        <v>218</v>
      </c>
      <c r="B57" s="199" t="s">
        <v>216</v>
      </c>
      <c r="C57" s="103"/>
      <c r="D57" s="103"/>
      <c r="E57" s="103"/>
    </row>
    <row r="58" spans="1:5" s="197" customFormat="1" ht="12" customHeight="1" thickBot="1" x14ac:dyDescent="0.25">
      <c r="A58" s="14" t="s">
        <v>219</v>
      </c>
      <c r="B58" s="200" t="s">
        <v>217</v>
      </c>
      <c r="C58" s="105"/>
      <c r="D58" s="105"/>
      <c r="E58" s="105"/>
    </row>
    <row r="59" spans="1:5" s="197" customFormat="1" ht="12" customHeight="1" thickBot="1" x14ac:dyDescent="0.25">
      <c r="A59" s="18" t="s">
        <v>19</v>
      </c>
      <c r="B59" s="96" t="s">
        <v>220</v>
      </c>
      <c r="C59" s="101">
        <f>SUM(C60:C62)</f>
        <v>0</v>
      </c>
      <c r="D59" s="101">
        <f>SUM(D60:D62)</f>
        <v>7000</v>
      </c>
      <c r="E59" s="101">
        <f>SUM(E60:E62)</f>
        <v>7000</v>
      </c>
    </row>
    <row r="60" spans="1:5" s="197" customFormat="1" ht="12" customHeight="1" x14ac:dyDescent="0.2">
      <c r="A60" s="13" t="s">
        <v>116</v>
      </c>
      <c r="B60" s="198" t="s">
        <v>478</v>
      </c>
      <c r="C60" s="106"/>
      <c r="D60" s="106">
        <v>7000</v>
      </c>
      <c r="E60" s="106">
        <v>7000</v>
      </c>
    </row>
    <row r="61" spans="1:5" s="197" customFormat="1" ht="12" customHeight="1" x14ac:dyDescent="0.2">
      <c r="A61" s="12" t="s">
        <v>117</v>
      </c>
      <c r="B61" s="198" t="s">
        <v>478</v>
      </c>
      <c r="C61" s="106"/>
      <c r="D61" s="106"/>
      <c r="E61" s="106"/>
    </row>
    <row r="62" spans="1:5" s="197" customFormat="1" ht="12" customHeight="1" x14ac:dyDescent="0.2">
      <c r="A62" s="12" t="s">
        <v>141</v>
      </c>
      <c r="B62" s="199" t="s">
        <v>223</v>
      </c>
      <c r="C62" s="106"/>
      <c r="D62" s="106"/>
      <c r="E62" s="106"/>
    </row>
    <row r="63" spans="1:5" s="197" customFormat="1" ht="12" customHeight="1" thickBot="1" x14ac:dyDescent="0.25">
      <c r="A63" s="14" t="s">
        <v>221</v>
      </c>
      <c r="B63" s="200" t="s">
        <v>224</v>
      </c>
      <c r="C63" s="106"/>
      <c r="D63" s="106"/>
      <c r="E63" s="106"/>
    </row>
    <row r="64" spans="1:5" s="197" customFormat="1" ht="12" customHeight="1" thickBot="1" x14ac:dyDescent="0.25">
      <c r="A64" s="18" t="s">
        <v>20</v>
      </c>
      <c r="B64" s="19" t="s">
        <v>225</v>
      </c>
      <c r="C64" s="107">
        <f>+C6+C13+C22+C29+C37+C48+C54+C59</f>
        <v>444376</v>
      </c>
      <c r="D64" s="107">
        <f>+D6+D13+D22+D29+D37+D48+D54+D59</f>
        <v>667486</v>
      </c>
      <c r="E64" s="107">
        <f>+E6+E13+E22+E29+E37+E48+E54+E59</f>
        <v>705815</v>
      </c>
    </row>
    <row r="65" spans="1:5" s="197" customFormat="1" ht="12" customHeight="1" thickBot="1" x14ac:dyDescent="0.25">
      <c r="A65" s="201" t="s">
        <v>226</v>
      </c>
      <c r="B65" s="96" t="s">
        <v>227</v>
      </c>
      <c r="C65" s="101">
        <f>SUM(C66:C68)</f>
        <v>0</v>
      </c>
      <c r="D65" s="101">
        <f>SUM(D66:D68)</f>
        <v>0</v>
      </c>
      <c r="E65" s="101">
        <f>SUM(E66:E68)</f>
        <v>0</v>
      </c>
    </row>
    <row r="66" spans="1:5" s="197" customFormat="1" ht="12" customHeight="1" x14ac:dyDescent="0.2">
      <c r="A66" s="13" t="s">
        <v>260</v>
      </c>
      <c r="B66" s="198" t="s">
        <v>228</v>
      </c>
      <c r="C66" s="106"/>
      <c r="D66" s="106"/>
      <c r="E66" s="106"/>
    </row>
    <row r="67" spans="1:5" s="197" customFormat="1" ht="12" customHeight="1" x14ac:dyDescent="0.2">
      <c r="A67" s="12" t="s">
        <v>269</v>
      </c>
      <c r="B67" s="199" t="s">
        <v>229</v>
      </c>
      <c r="C67" s="106"/>
      <c r="D67" s="106"/>
      <c r="E67" s="106"/>
    </row>
    <row r="68" spans="1:5" s="197" customFormat="1" ht="12" customHeight="1" thickBot="1" x14ac:dyDescent="0.25">
      <c r="A68" s="14" t="s">
        <v>270</v>
      </c>
      <c r="B68" s="202" t="s">
        <v>230</v>
      </c>
      <c r="C68" s="106"/>
      <c r="D68" s="106"/>
      <c r="E68" s="106"/>
    </row>
    <row r="69" spans="1:5" s="197" customFormat="1" ht="12" customHeight="1" thickBot="1" x14ac:dyDescent="0.25">
      <c r="A69" s="201" t="s">
        <v>231</v>
      </c>
      <c r="B69" s="96" t="s">
        <v>232</v>
      </c>
      <c r="C69" s="101">
        <f>SUM(C70:C73)</f>
        <v>0</v>
      </c>
      <c r="D69" s="101">
        <f>SUM(D70:D73)</f>
        <v>0</v>
      </c>
      <c r="E69" s="101">
        <f>SUM(E70:E73)</f>
        <v>0</v>
      </c>
    </row>
    <row r="70" spans="1:5" s="197" customFormat="1" ht="12" customHeight="1" x14ac:dyDescent="0.2">
      <c r="A70" s="13" t="s">
        <v>95</v>
      </c>
      <c r="B70" s="198" t="s">
        <v>233</v>
      </c>
      <c r="C70" s="106"/>
      <c r="D70" s="106"/>
      <c r="E70" s="106"/>
    </row>
    <row r="71" spans="1:5" s="197" customFormat="1" ht="12" customHeight="1" x14ac:dyDescent="0.2">
      <c r="A71" s="12" t="s">
        <v>96</v>
      </c>
      <c r="B71" s="199" t="s">
        <v>234</v>
      </c>
      <c r="C71" s="106"/>
      <c r="D71" s="106"/>
      <c r="E71" s="106"/>
    </row>
    <row r="72" spans="1:5" s="197" customFormat="1" ht="12" customHeight="1" x14ac:dyDescent="0.2">
      <c r="A72" s="12" t="s">
        <v>261</v>
      </c>
      <c r="B72" s="199" t="s">
        <v>235</v>
      </c>
      <c r="C72" s="106"/>
      <c r="D72" s="106"/>
      <c r="E72" s="106"/>
    </row>
    <row r="73" spans="1:5" s="197" customFormat="1" ht="12" customHeight="1" thickBot="1" x14ac:dyDescent="0.25">
      <c r="A73" s="14" t="s">
        <v>262</v>
      </c>
      <c r="B73" s="200" t="s">
        <v>236</v>
      </c>
      <c r="C73" s="106"/>
      <c r="D73" s="106"/>
      <c r="E73" s="106"/>
    </row>
    <row r="74" spans="1:5" s="197" customFormat="1" ht="12" customHeight="1" thickBot="1" x14ac:dyDescent="0.25">
      <c r="A74" s="201" t="s">
        <v>237</v>
      </c>
      <c r="B74" s="96" t="s">
        <v>238</v>
      </c>
      <c r="C74" s="101">
        <f>SUM(C75:C76)</f>
        <v>110942</v>
      </c>
      <c r="D74" s="101">
        <f>SUM(D75:D76)</f>
        <v>122161</v>
      </c>
      <c r="E74" s="101">
        <f>SUM(E75:E76)</f>
        <v>126184</v>
      </c>
    </row>
    <row r="75" spans="1:5" s="197" customFormat="1" ht="12" customHeight="1" x14ac:dyDescent="0.2">
      <c r="A75" s="13" t="s">
        <v>263</v>
      </c>
      <c r="B75" s="198" t="s">
        <v>239</v>
      </c>
      <c r="C75" s="106">
        <v>110942</v>
      </c>
      <c r="D75" s="106">
        <v>122161</v>
      </c>
      <c r="E75" s="106">
        <v>126184</v>
      </c>
    </row>
    <row r="76" spans="1:5" s="197" customFormat="1" ht="12" customHeight="1" thickBot="1" x14ac:dyDescent="0.25">
      <c r="A76" s="14" t="s">
        <v>264</v>
      </c>
      <c r="B76" s="200" t="s">
        <v>240</v>
      </c>
      <c r="C76" s="106"/>
      <c r="D76" s="106"/>
      <c r="E76" s="106"/>
    </row>
    <row r="77" spans="1:5" s="197" customFormat="1" ht="12" customHeight="1" thickBot="1" x14ac:dyDescent="0.25">
      <c r="A77" s="201" t="s">
        <v>241</v>
      </c>
      <c r="B77" s="96" t="s">
        <v>242</v>
      </c>
      <c r="C77" s="101">
        <f>SUM(C78:C80)</f>
        <v>0</v>
      </c>
      <c r="D77" s="101">
        <f>SUM(D78:D80)</f>
        <v>0</v>
      </c>
      <c r="E77" s="101">
        <f>SUM(E78:E80)</f>
        <v>0</v>
      </c>
    </row>
    <row r="78" spans="1:5" s="197" customFormat="1" ht="12" customHeight="1" x14ac:dyDescent="0.2">
      <c r="A78" s="13" t="s">
        <v>265</v>
      </c>
      <c r="B78" s="198" t="s">
        <v>243</v>
      </c>
      <c r="C78" s="106"/>
      <c r="D78" s="106"/>
      <c r="E78" s="106"/>
    </row>
    <row r="79" spans="1:5" s="197" customFormat="1" ht="12" customHeight="1" x14ac:dyDescent="0.2">
      <c r="A79" s="12" t="s">
        <v>266</v>
      </c>
      <c r="B79" s="199" t="s">
        <v>244</v>
      </c>
      <c r="C79" s="106"/>
      <c r="D79" s="106"/>
      <c r="E79" s="106"/>
    </row>
    <row r="80" spans="1:5" s="197" customFormat="1" ht="12" customHeight="1" thickBot="1" x14ac:dyDescent="0.25">
      <c r="A80" s="14" t="s">
        <v>267</v>
      </c>
      <c r="B80" s="200" t="s">
        <v>245</v>
      </c>
      <c r="C80" s="106"/>
      <c r="D80" s="106"/>
      <c r="E80" s="106"/>
    </row>
    <row r="81" spans="1:5" s="197" customFormat="1" ht="12" customHeight="1" thickBot="1" x14ac:dyDescent="0.25">
      <c r="A81" s="201" t="s">
        <v>246</v>
      </c>
      <c r="B81" s="96" t="s">
        <v>268</v>
      </c>
      <c r="C81" s="101">
        <f>SUM(C82:C85)</f>
        <v>0</v>
      </c>
      <c r="D81" s="101">
        <f>SUM(D82:D85)</f>
        <v>0</v>
      </c>
      <c r="E81" s="101">
        <f>SUM(E82:E85)</f>
        <v>0</v>
      </c>
    </row>
    <row r="82" spans="1:5" s="197" customFormat="1" ht="12" customHeight="1" x14ac:dyDescent="0.2">
      <c r="A82" s="203" t="s">
        <v>247</v>
      </c>
      <c r="B82" s="198" t="s">
        <v>248</v>
      </c>
      <c r="C82" s="106"/>
      <c r="D82" s="106"/>
      <c r="E82" s="106"/>
    </row>
    <row r="83" spans="1:5" s="197" customFormat="1" ht="12" customHeight="1" x14ac:dyDescent="0.2">
      <c r="A83" s="204" t="s">
        <v>249</v>
      </c>
      <c r="B83" s="199" t="s">
        <v>250</v>
      </c>
      <c r="C83" s="106"/>
      <c r="D83" s="106"/>
      <c r="E83" s="106"/>
    </row>
    <row r="84" spans="1:5" s="197" customFormat="1" ht="12" customHeight="1" x14ac:dyDescent="0.2">
      <c r="A84" s="204" t="s">
        <v>251</v>
      </c>
      <c r="B84" s="199" t="s">
        <v>252</v>
      </c>
      <c r="C84" s="106"/>
      <c r="D84" s="106"/>
      <c r="E84" s="106"/>
    </row>
    <row r="85" spans="1:5" s="197" customFormat="1" ht="12" customHeight="1" thickBot="1" x14ac:dyDescent="0.25">
      <c r="A85" s="205" t="s">
        <v>253</v>
      </c>
      <c r="B85" s="200" t="s">
        <v>254</v>
      </c>
      <c r="C85" s="106"/>
      <c r="D85" s="106"/>
      <c r="E85" s="106"/>
    </row>
    <row r="86" spans="1:5" s="197" customFormat="1" ht="13.5" customHeight="1" thickBot="1" x14ac:dyDescent="0.25">
      <c r="A86" s="201" t="s">
        <v>255</v>
      </c>
      <c r="B86" s="96" t="s">
        <v>256</v>
      </c>
      <c r="C86" s="245"/>
      <c r="D86" s="245"/>
      <c r="E86" s="245"/>
    </row>
    <row r="87" spans="1:5" s="197" customFormat="1" ht="15.75" customHeight="1" thickBot="1" x14ac:dyDescent="0.25">
      <c r="A87" s="201" t="s">
        <v>257</v>
      </c>
      <c r="B87" s="206" t="s">
        <v>258</v>
      </c>
      <c r="C87" s="107">
        <f>+C65+C69+C74+C77+C81+C86</f>
        <v>110942</v>
      </c>
      <c r="D87" s="107">
        <f>+D65+D69+D74+D77+D81+D86</f>
        <v>122161</v>
      </c>
      <c r="E87" s="107">
        <f>+E65+E69+E74+E77+E81+E86</f>
        <v>126184</v>
      </c>
    </row>
    <row r="88" spans="1:5" s="197" customFormat="1" ht="15.75" customHeight="1" thickBot="1" x14ac:dyDescent="0.25">
      <c r="A88" s="201" t="s">
        <v>271</v>
      </c>
      <c r="B88" s="208" t="s">
        <v>437</v>
      </c>
      <c r="C88" s="107"/>
      <c r="D88" s="107"/>
      <c r="E88" s="107"/>
    </row>
    <row r="89" spans="1:5" s="197" customFormat="1" ht="33" customHeight="1" thickBot="1" x14ac:dyDescent="0.25">
      <c r="A89" s="201" t="s">
        <v>446</v>
      </c>
      <c r="B89" s="208" t="s">
        <v>480</v>
      </c>
      <c r="C89" s="107">
        <f>+C64+C87</f>
        <v>555318</v>
      </c>
      <c r="D89" s="107">
        <f>+D64+D87</f>
        <v>789647</v>
      </c>
      <c r="E89" s="107">
        <f>+E64+E87</f>
        <v>831999</v>
      </c>
    </row>
    <row r="90" spans="1:5" s="197" customFormat="1" ht="83.25" customHeight="1" x14ac:dyDescent="0.2">
      <c r="A90" s="446"/>
      <c r="B90" s="446"/>
      <c r="C90" s="446"/>
      <c r="D90" s="446"/>
      <c r="E90" s="446"/>
    </row>
    <row r="91" spans="1:5" s="197" customFormat="1" ht="24.75" customHeight="1" x14ac:dyDescent="0.2">
      <c r="A91" s="411"/>
      <c r="B91" s="411"/>
      <c r="C91" s="411"/>
      <c r="D91" s="411"/>
      <c r="E91" s="411"/>
    </row>
    <row r="92" spans="1:5" ht="16.5" customHeight="1" x14ac:dyDescent="0.25">
      <c r="A92" s="448" t="s">
        <v>40</v>
      </c>
      <c r="B92" s="448"/>
      <c r="C92" s="448"/>
      <c r="D92" s="448"/>
      <c r="E92" s="448"/>
    </row>
    <row r="93" spans="1:5" s="209" customFormat="1" ht="16.5" customHeight="1" thickBot="1" x14ac:dyDescent="0.3">
      <c r="A93" s="449" t="s">
        <v>98</v>
      </c>
      <c r="B93" s="449"/>
      <c r="C93" s="325"/>
      <c r="D93" s="325"/>
      <c r="E93" s="262"/>
    </row>
    <row r="94" spans="1:5" ht="38.1" customHeight="1" thickBot="1" x14ac:dyDescent="0.3">
      <c r="A94" s="21" t="s">
        <v>62</v>
      </c>
      <c r="B94" s="22" t="s">
        <v>41</v>
      </c>
      <c r="C94" s="29" t="s">
        <v>161</v>
      </c>
      <c r="D94" s="29" t="s">
        <v>484</v>
      </c>
      <c r="E94" s="29" t="s">
        <v>500</v>
      </c>
    </row>
    <row r="95" spans="1:5" s="196" customFormat="1" ht="12" customHeight="1" thickBot="1" x14ac:dyDescent="0.25">
      <c r="A95" s="26">
        <v>1</v>
      </c>
      <c r="B95" s="27">
        <v>2</v>
      </c>
      <c r="C95" s="28">
        <v>3</v>
      </c>
      <c r="D95" s="28">
        <v>5</v>
      </c>
      <c r="E95" s="28">
        <v>5</v>
      </c>
    </row>
    <row r="96" spans="1:5" ht="12" customHeight="1" thickBot="1" x14ac:dyDescent="0.3">
      <c r="A96" s="20" t="s">
        <v>12</v>
      </c>
      <c r="B96" s="25" t="s">
        <v>274</v>
      </c>
      <c r="C96" s="100">
        <f>SUM(C97:C101)</f>
        <v>421726</v>
      </c>
      <c r="D96" s="100">
        <f>SUM(D97:D101)</f>
        <v>474817</v>
      </c>
      <c r="E96" s="100">
        <f>SUM(E97:E101)</f>
        <v>507806</v>
      </c>
    </row>
    <row r="97" spans="1:5" ht="12" customHeight="1" x14ac:dyDescent="0.25">
      <c r="A97" s="15" t="s">
        <v>74</v>
      </c>
      <c r="B97" s="8" t="s">
        <v>42</v>
      </c>
      <c r="C97" s="102">
        <v>107234</v>
      </c>
      <c r="D97" s="102">
        <v>135971</v>
      </c>
      <c r="E97" s="102">
        <v>147532</v>
      </c>
    </row>
    <row r="98" spans="1:5" ht="12" customHeight="1" x14ac:dyDescent="0.25">
      <c r="A98" s="12" t="s">
        <v>75</v>
      </c>
      <c r="B98" s="6" t="s">
        <v>118</v>
      </c>
      <c r="C98" s="103">
        <v>29074</v>
      </c>
      <c r="D98" s="103">
        <v>36967</v>
      </c>
      <c r="E98" s="103">
        <v>38574</v>
      </c>
    </row>
    <row r="99" spans="1:5" ht="12" customHeight="1" x14ac:dyDescent="0.25">
      <c r="A99" s="12" t="s">
        <v>76</v>
      </c>
      <c r="B99" s="6" t="s">
        <v>93</v>
      </c>
      <c r="C99" s="105">
        <v>170829</v>
      </c>
      <c r="D99" s="105">
        <v>178792</v>
      </c>
      <c r="E99" s="105">
        <v>193125</v>
      </c>
    </row>
    <row r="100" spans="1:5" ht="12" customHeight="1" x14ac:dyDescent="0.25">
      <c r="A100" s="12" t="s">
        <v>77</v>
      </c>
      <c r="B100" s="9" t="s">
        <v>119</v>
      </c>
      <c r="C100" s="105">
        <v>8046</v>
      </c>
      <c r="D100" s="105">
        <v>12932</v>
      </c>
      <c r="E100" s="105">
        <v>12932</v>
      </c>
    </row>
    <row r="101" spans="1:5" ht="12" customHeight="1" x14ac:dyDescent="0.25">
      <c r="A101" s="12" t="s">
        <v>85</v>
      </c>
      <c r="B101" s="17" t="s">
        <v>423</v>
      </c>
      <c r="C101" s="105">
        <v>106543</v>
      </c>
      <c r="D101" s="105">
        <v>110155</v>
      </c>
      <c r="E101" s="105">
        <v>115643</v>
      </c>
    </row>
    <row r="102" spans="1:5" ht="12" customHeight="1" x14ac:dyDescent="0.25">
      <c r="A102" s="12" t="s">
        <v>78</v>
      </c>
      <c r="B102" s="6" t="s">
        <v>493</v>
      </c>
      <c r="C102" s="105"/>
      <c r="D102" s="105">
        <v>108405</v>
      </c>
      <c r="E102" s="105">
        <v>113493</v>
      </c>
    </row>
    <row r="103" spans="1:5" ht="12" customHeight="1" x14ac:dyDescent="0.25">
      <c r="A103" s="12" t="s">
        <v>79</v>
      </c>
      <c r="B103" s="57" t="s">
        <v>276</v>
      </c>
      <c r="C103" s="105"/>
      <c r="D103" s="105"/>
      <c r="E103" s="105"/>
    </row>
    <row r="104" spans="1:5" ht="12" customHeight="1" x14ac:dyDescent="0.25">
      <c r="A104" s="12" t="s">
        <v>86</v>
      </c>
      <c r="B104" s="58" t="s">
        <v>277</v>
      </c>
      <c r="C104" s="105"/>
      <c r="D104" s="105"/>
      <c r="E104" s="105"/>
    </row>
    <row r="105" spans="1:5" ht="12" customHeight="1" x14ac:dyDescent="0.25">
      <c r="A105" s="12" t="s">
        <v>87</v>
      </c>
      <c r="B105" s="58" t="s">
        <v>278</v>
      </c>
      <c r="C105" s="105"/>
      <c r="D105" s="105"/>
      <c r="E105" s="105"/>
    </row>
    <row r="106" spans="1:5" ht="12" customHeight="1" x14ac:dyDescent="0.25">
      <c r="A106" s="12" t="s">
        <v>88</v>
      </c>
      <c r="B106" s="57" t="s">
        <v>392</v>
      </c>
      <c r="C106" s="105"/>
      <c r="D106" s="105"/>
      <c r="E106" s="105"/>
    </row>
    <row r="107" spans="1:5" ht="12" customHeight="1" x14ac:dyDescent="0.25">
      <c r="A107" s="12" t="s">
        <v>515</v>
      </c>
      <c r="B107" s="57" t="s">
        <v>280</v>
      </c>
      <c r="C107" s="105"/>
      <c r="D107" s="105"/>
      <c r="E107" s="105"/>
    </row>
    <row r="108" spans="1:5" ht="12" customHeight="1" x14ac:dyDescent="0.25">
      <c r="A108" s="12" t="s">
        <v>516</v>
      </c>
      <c r="B108" s="58" t="s">
        <v>281</v>
      </c>
      <c r="C108" s="105"/>
      <c r="D108" s="105"/>
      <c r="E108" s="105"/>
    </row>
    <row r="109" spans="1:5" ht="12" customHeight="1" x14ac:dyDescent="0.25">
      <c r="A109" s="11" t="s">
        <v>517</v>
      </c>
      <c r="B109" s="59" t="s">
        <v>282</v>
      </c>
      <c r="C109" s="105"/>
      <c r="D109" s="105"/>
      <c r="E109" s="105"/>
    </row>
    <row r="110" spans="1:5" ht="12" customHeight="1" x14ac:dyDescent="0.25">
      <c r="A110" s="12" t="s">
        <v>518</v>
      </c>
      <c r="B110" s="59" t="s">
        <v>283</v>
      </c>
      <c r="C110" s="105"/>
      <c r="D110" s="105"/>
      <c r="E110" s="105"/>
    </row>
    <row r="111" spans="1:5" ht="12" customHeight="1" thickBot="1" x14ac:dyDescent="0.3">
      <c r="A111" s="16" t="s">
        <v>519</v>
      </c>
      <c r="B111" s="60" t="s">
        <v>284</v>
      </c>
      <c r="C111" s="109"/>
      <c r="D111" s="109">
        <v>1750</v>
      </c>
      <c r="E111" s="109">
        <v>2150</v>
      </c>
    </row>
    <row r="112" spans="1:5" ht="12" customHeight="1" thickBot="1" x14ac:dyDescent="0.3">
      <c r="A112" s="18" t="s">
        <v>13</v>
      </c>
      <c r="B112" s="24" t="s">
        <v>285</v>
      </c>
      <c r="C112" s="101">
        <f>+C113+C115+C117</f>
        <v>51000</v>
      </c>
      <c r="D112" s="101">
        <f>+D113+D115+D117</f>
        <v>72724</v>
      </c>
      <c r="E112" s="101">
        <f>+E113+E115+E117</f>
        <v>178052</v>
      </c>
    </row>
    <row r="113" spans="1:5" ht="12" customHeight="1" x14ac:dyDescent="0.25">
      <c r="A113" s="13" t="s">
        <v>80</v>
      </c>
      <c r="B113" s="6" t="s">
        <v>139</v>
      </c>
      <c r="C113" s="104">
        <v>7588</v>
      </c>
      <c r="D113" s="104">
        <v>21485</v>
      </c>
      <c r="E113" s="104">
        <v>16079</v>
      </c>
    </row>
    <row r="114" spans="1:5" ht="12" customHeight="1" x14ac:dyDescent="0.25">
      <c r="A114" s="13" t="s">
        <v>81</v>
      </c>
      <c r="B114" s="10" t="s">
        <v>289</v>
      </c>
      <c r="C114" s="104"/>
      <c r="D114" s="104"/>
      <c r="E114" s="104"/>
    </row>
    <row r="115" spans="1:5" ht="12" customHeight="1" x14ac:dyDescent="0.25">
      <c r="A115" s="13" t="s">
        <v>82</v>
      </c>
      <c r="B115" s="10" t="s">
        <v>122</v>
      </c>
      <c r="C115" s="103">
        <v>43412</v>
      </c>
      <c r="D115" s="103">
        <v>50412</v>
      </c>
      <c r="E115" s="103">
        <v>161146</v>
      </c>
    </row>
    <row r="116" spans="1:5" ht="12" customHeight="1" x14ac:dyDescent="0.25">
      <c r="A116" s="13" t="s">
        <v>83</v>
      </c>
      <c r="B116" s="10" t="s">
        <v>290</v>
      </c>
      <c r="C116" s="94">
        <v>17768</v>
      </c>
      <c r="D116" s="94">
        <v>17768</v>
      </c>
      <c r="E116" s="94">
        <v>115027</v>
      </c>
    </row>
    <row r="117" spans="1:5" ht="12" customHeight="1" x14ac:dyDescent="0.25">
      <c r="A117" s="13" t="s">
        <v>84</v>
      </c>
      <c r="B117" s="98" t="s">
        <v>142</v>
      </c>
      <c r="C117" s="94"/>
      <c r="D117" s="94">
        <v>827</v>
      </c>
      <c r="E117" s="94">
        <v>827</v>
      </c>
    </row>
    <row r="118" spans="1:5" ht="12" customHeight="1" x14ac:dyDescent="0.25">
      <c r="A118" s="13" t="s">
        <v>90</v>
      </c>
      <c r="B118" s="97" t="s">
        <v>381</v>
      </c>
      <c r="C118" s="94"/>
      <c r="D118" s="94"/>
      <c r="E118" s="94"/>
    </row>
    <row r="119" spans="1:5" ht="12" customHeight="1" x14ac:dyDescent="0.25">
      <c r="A119" s="13" t="s">
        <v>92</v>
      </c>
      <c r="B119" s="194" t="s">
        <v>295</v>
      </c>
      <c r="C119" s="94"/>
      <c r="D119" s="94"/>
      <c r="E119" s="94"/>
    </row>
    <row r="120" spans="1:5" ht="22.5" x14ac:dyDescent="0.25">
      <c r="A120" s="13" t="s">
        <v>123</v>
      </c>
      <c r="B120" s="58" t="s">
        <v>278</v>
      </c>
      <c r="C120" s="94"/>
      <c r="D120" s="94"/>
      <c r="E120" s="94"/>
    </row>
    <row r="121" spans="1:5" ht="12" customHeight="1" x14ac:dyDescent="0.25">
      <c r="A121" s="13" t="s">
        <v>124</v>
      </c>
      <c r="B121" s="58" t="s">
        <v>435</v>
      </c>
      <c r="C121" s="94"/>
      <c r="D121" s="94">
        <v>804</v>
      </c>
      <c r="E121" s="94">
        <v>804</v>
      </c>
    </row>
    <row r="122" spans="1:5" ht="12" customHeight="1" x14ac:dyDescent="0.25">
      <c r="A122" s="13" t="s">
        <v>125</v>
      </c>
      <c r="B122" s="58" t="s">
        <v>449</v>
      </c>
      <c r="C122" s="94"/>
      <c r="D122" s="94">
        <v>23</v>
      </c>
      <c r="E122" s="94">
        <v>23</v>
      </c>
    </row>
    <row r="123" spans="1:5" ht="12" customHeight="1" x14ac:dyDescent="0.25">
      <c r="A123" s="13" t="s">
        <v>286</v>
      </c>
      <c r="B123" s="58" t="s">
        <v>281</v>
      </c>
      <c r="C123" s="94"/>
      <c r="D123" s="94"/>
      <c r="E123" s="94"/>
    </row>
    <row r="124" spans="1:5" ht="12" customHeight="1" x14ac:dyDescent="0.25">
      <c r="A124" s="13" t="s">
        <v>287</v>
      </c>
      <c r="B124" s="58" t="s">
        <v>292</v>
      </c>
      <c r="C124" s="94"/>
      <c r="D124" s="94"/>
      <c r="E124" s="94"/>
    </row>
    <row r="125" spans="1:5" ht="23.25" thickBot="1" x14ac:dyDescent="0.3">
      <c r="A125" s="11" t="s">
        <v>288</v>
      </c>
      <c r="B125" s="58" t="s">
        <v>291</v>
      </c>
      <c r="C125" s="95"/>
      <c r="D125" s="95"/>
      <c r="E125" s="95"/>
    </row>
    <row r="126" spans="1:5" ht="12" customHeight="1" thickBot="1" x14ac:dyDescent="0.3">
      <c r="A126" s="18" t="s">
        <v>14</v>
      </c>
      <c r="B126" s="54" t="s">
        <v>296</v>
      </c>
      <c r="C126" s="101">
        <f>+C127+C128</f>
        <v>82592</v>
      </c>
      <c r="D126" s="101">
        <f>+D127+D128</f>
        <v>244226</v>
      </c>
      <c r="E126" s="101">
        <f>+E127+E128</f>
        <v>146141</v>
      </c>
    </row>
    <row r="127" spans="1:5" ht="12" customHeight="1" x14ac:dyDescent="0.25">
      <c r="A127" s="13" t="s">
        <v>63</v>
      </c>
      <c r="B127" s="7" t="s">
        <v>51</v>
      </c>
      <c r="C127" s="104">
        <v>75185</v>
      </c>
      <c r="D127" s="104">
        <v>62504</v>
      </c>
      <c r="E127" s="104">
        <v>63439</v>
      </c>
    </row>
    <row r="128" spans="1:5" ht="12" customHeight="1" thickBot="1" x14ac:dyDescent="0.3">
      <c r="A128" s="14" t="s">
        <v>64</v>
      </c>
      <c r="B128" s="10" t="s">
        <v>52</v>
      </c>
      <c r="C128" s="105">
        <v>7407</v>
      </c>
      <c r="D128" s="105">
        <v>181722</v>
      </c>
      <c r="E128" s="105">
        <v>82702</v>
      </c>
    </row>
    <row r="129" spans="1:5" ht="12" customHeight="1" thickBot="1" x14ac:dyDescent="0.3">
      <c r="A129" s="18" t="s">
        <v>15</v>
      </c>
      <c r="B129" s="54" t="s">
        <v>297</v>
      </c>
      <c r="C129" s="101">
        <f>+C96+C112+C126</f>
        <v>555318</v>
      </c>
      <c r="D129" s="101">
        <f>+D96+D112+D126</f>
        <v>791767</v>
      </c>
      <c r="E129" s="101">
        <f>+E96+E112+E126</f>
        <v>831999</v>
      </c>
    </row>
    <row r="130" spans="1:5" ht="12" customHeight="1" thickBot="1" x14ac:dyDescent="0.3">
      <c r="A130" s="18" t="s">
        <v>16</v>
      </c>
      <c r="B130" s="54" t="s">
        <v>298</v>
      </c>
      <c r="C130" s="101">
        <f>+C131+C132+C133</f>
        <v>0</v>
      </c>
      <c r="D130" s="101">
        <f>+D131+D132+D133</f>
        <v>0</v>
      </c>
      <c r="E130" s="101">
        <f>+E131+E132+E133</f>
        <v>0</v>
      </c>
    </row>
    <row r="131" spans="1:5" ht="12" customHeight="1" x14ac:dyDescent="0.25">
      <c r="A131" s="13" t="s">
        <v>67</v>
      </c>
      <c r="B131" s="7" t="s">
        <v>299</v>
      </c>
      <c r="C131" s="94"/>
      <c r="D131" s="94"/>
      <c r="E131" s="94"/>
    </row>
    <row r="132" spans="1:5" ht="12" customHeight="1" x14ac:dyDescent="0.25">
      <c r="A132" s="13" t="s">
        <v>68</v>
      </c>
      <c r="B132" s="7" t="s">
        <v>300</v>
      </c>
      <c r="C132" s="94"/>
      <c r="D132" s="94"/>
      <c r="E132" s="94"/>
    </row>
    <row r="133" spans="1:5" ht="12" customHeight="1" thickBot="1" x14ac:dyDescent="0.3">
      <c r="A133" s="11" t="s">
        <v>69</v>
      </c>
      <c r="B133" s="5" t="s">
        <v>301</v>
      </c>
      <c r="C133" s="94"/>
      <c r="D133" s="94"/>
      <c r="E133" s="94"/>
    </row>
    <row r="134" spans="1:5" ht="12" customHeight="1" thickBot="1" x14ac:dyDescent="0.3">
      <c r="A134" s="18" t="s">
        <v>17</v>
      </c>
      <c r="B134" s="54" t="s">
        <v>345</v>
      </c>
      <c r="C134" s="101">
        <f>+C135+C136+C137+C138</f>
        <v>0</v>
      </c>
      <c r="D134" s="101">
        <f>+D135+D136+D137+D138</f>
        <v>0</v>
      </c>
      <c r="E134" s="101">
        <f>+E135+E136+E137+E138</f>
        <v>0</v>
      </c>
    </row>
    <row r="135" spans="1:5" ht="12" customHeight="1" x14ac:dyDescent="0.25">
      <c r="A135" s="13" t="s">
        <v>70</v>
      </c>
      <c r="B135" s="7" t="s">
        <v>302</v>
      </c>
      <c r="C135" s="94"/>
      <c r="D135" s="94"/>
      <c r="E135" s="94"/>
    </row>
    <row r="136" spans="1:5" ht="12" customHeight="1" x14ac:dyDescent="0.25">
      <c r="A136" s="13" t="s">
        <v>71</v>
      </c>
      <c r="B136" s="7" t="s">
        <v>303</v>
      </c>
      <c r="C136" s="94"/>
      <c r="D136" s="94"/>
      <c r="E136" s="94"/>
    </row>
    <row r="137" spans="1:5" ht="12" customHeight="1" x14ac:dyDescent="0.25">
      <c r="A137" s="13" t="s">
        <v>206</v>
      </c>
      <c r="B137" s="7" t="s">
        <v>304</v>
      </c>
      <c r="C137" s="94"/>
      <c r="D137" s="94"/>
      <c r="E137" s="94"/>
    </row>
    <row r="138" spans="1:5" ht="12" customHeight="1" thickBot="1" x14ac:dyDescent="0.3">
      <c r="A138" s="11" t="s">
        <v>207</v>
      </c>
      <c r="B138" s="5" t="s">
        <v>305</v>
      </c>
      <c r="C138" s="94"/>
      <c r="D138" s="94"/>
      <c r="E138" s="94"/>
    </row>
    <row r="139" spans="1:5" ht="12" customHeight="1" thickBot="1" x14ac:dyDescent="0.3">
      <c r="A139" s="18" t="s">
        <v>18</v>
      </c>
      <c r="B139" s="54" t="s">
        <v>306</v>
      </c>
      <c r="C139" s="107">
        <f>+C140+C141+C142+C143</f>
        <v>0</v>
      </c>
      <c r="D139" s="107">
        <f>+D140+D141+D142+D143</f>
        <v>0</v>
      </c>
      <c r="E139" s="107">
        <f>+E140+E141+E142+E143</f>
        <v>0</v>
      </c>
    </row>
    <row r="140" spans="1:5" ht="12" customHeight="1" x14ac:dyDescent="0.25">
      <c r="A140" s="13" t="s">
        <v>72</v>
      </c>
      <c r="B140" s="7" t="s">
        <v>307</v>
      </c>
      <c r="C140" s="94"/>
      <c r="D140" s="94"/>
      <c r="E140" s="94"/>
    </row>
    <row r="141" spans="1:5" ht="12" customHeight="1" x14ac:dyDescent="0.25">
      <c r="A141" s="13" t="s">
        <v>73</v>
      </c>
      <c r="B141" s="7" t="s">
        <v>317</v>
      </c>
      <c r="C141" s="94"/>
      <c r="D141" s="94"/>
      <c r="E141" s="94"/>
    </row>
    <row r="142" spans="1:5" ht="12" customHeight="1" x14ac:dyDescent="0.25">
      <c r="A142" s="13" t="s">
        <v>218</v>
      </c>
      <c r="B142" s="7" t="s">
        <v>308</v>
      </c>
      <c r="C142" s="94"/>
      <c r="D142" s="94"/>
      <c r="E142" s="94"/>
    </row>
    <row r="143" spans="1:5" ht="12" customHeight="1" thickBot="1" x14ac:dyDescent="0.3">
      <c r="A143" s="11" t="s">
        <v>219</v>
      </c>
      <c r="B143" s="5" t="s">
        <v>309</v>
      </c>
      <c r="C143" s="94"/>
      <c r="D143" s="94"/>
      <c r="E143" s="94"/>
    </row>
    <row r="144" spans="1:5" ht="12" customHeight="1" thickBot="1" x14ac:dyDescent="0.3">
      <c r="A144" s="18" t="s">
        <v>19</v>
      </c>
      <c r="B144" s="54" t="s">
        <v>310</v>
      </c>
      <c r="C144" s="110">
        <f>+C145+C146+C147+C148</f>
        <v>0</v>
      </c>
      <c r="D144" s="110">
        <f>+D145+D146+D147+D148</f>
        <v>0</v>
      </c>
      <c r="E144" s="110">
        <f>+E145+E146+E147+E148</f>
        <v>0</v>
      </c>
    </row>
    <row r="145" spans="1:11" ht="12" customHeight="1" x14ac:dyDescent="0.25">
      <c r="A145" s="13" t="s">
        <v>116</v>
      </c>
      <c r="B145" s="7" t="s">
        <v>311</v>
      </c>
      <c r="C145" s="94"/>
      <c r="D145" s="94"/>
      <c r="E145" s="94"/>
    </row>
    <row r="146" spans="1:11" ht="12" customHeight="1" x14ac:dyDescent="0.25">
      <c r="A146" s="13" t="s">
        <v>117</v>
      </c>
      <c r="B146" s="7" t="s">
        <v>312</v>
      </c>
      <c r="C146" s="94"/>
      <c r="D146" s="94"/>
      <c r="E146" s="94"/>
    </row>
    <row r="147" spans="1:11" ht="12" customHeight="1" x14ac:dyDescent="0.25">
      <c r="A147" s="13" t="s">
        <v>141</v>
      </c>
      <c r="B147" s="7" t="s">
        <v>313</v>
      </c>
      <c r="C147" s="94"/>
      <c r="D147" s="94"/>
      <c r="E147" s="94"/>
    </row>
    <row r="148" spans="1:11" ht="12" customHeight="1" thickBot="1" x14ac:dyDescent="0.3">
      <c r="A148" s="13" t="s">
        <v>221</v>
      </c>
      <c r="B148" s="7" t="s">
        <v>314</v>
      </c>
      <c r="C148" s="94"/>
      <c r="D148" s="94"/>
      <c r="E148" s="94"/>
    </row>
    <row r="149" spans="1:11" ht="15" customHeight="1" thickBot="1" x14ac:dyDescent="0.3">
      <c r="A149" s="18" t="s">
        <v>20</v>
      </c>
      <c r="B149" s="54" t="s">
        <v>315</v>
      </c>
      <c r="C149" s="210">
        <f>+C130+C134+C139+C144</f>
        <v>0</v>
      </c>
      <c r="D149" s="210">
        <f>+D130+D134+D139+D144</f>
        <v>0</v>
      </c>
      <c r="E149" s="210">
        <f>+E130+E134+E139+E144</f>
        <v>0</v>
      </c>
      <c r="H149" s="211"/>
      <c r="I149" s="212"/>
      <c r="J149" s="212"/>
      <c r="K149" s="212"/>
    </row>
    <row r="150" spans="1:11" ht="12" customHeight="1" thickBot="1" x14ac:dyDescent="0.3">
      <c r="A150" s="18" t="s">
        <v>21</v>
      </c>
      <c r="B150" s="321" t="s">
        <v>445</v>
      </c>
      <c r="C150" s="210"/>
      <c r="D150" s="210"/>
      <c r="E150" s="210"/>
      <c r="H150" s="211"/>
      <c r="I150" s="212"/>
      <c r="J150" s="212"/>
      <c r="K150" s="212"/>
    </row>
    <row r="151" spans="1:11" ht="13.5" customHeight="1" thickBot="1" x14ac:dyDescent="0.3">
      <c r="A151" s="18" t="s">
        <v>22</v>
      </c>
      <c r="B151" s="321" t="s">
        <v>438</v>
      </c>
      <c r="C151" s="210"/>
      <c r="D151" s="210"/>
      <c r="E151" s="210"/>
      <c r="H151" s="211"/>
      <c r="I151" s="212"/>
      <c r="J151" s="212"/>
      <c r="K151" s="212"/>
    </row>
    <row r="152" spans="1:11" s="197" customFormat="1" ht="12.95" customHeight="1" thickBot="1" x14ac:dyDescent="0.25">
      <c r="A152" s="18" t="s">
        <v>23</v>
      </c>
      <c r="B152" s="175" t="s">
        <v>444</v>
      </c>
      <c r="C152" s="210">
        <f>+C129+C149</f>
        <v>555318</v>
      </c>
      <c r="D152" s="210">
        <f>+D129+D149</f>
        <v>791767</v>
      </c>
      <c r="E152" s="210">
        <f>+E129+E149</f>
        <v>831999</v>
      </c>
    </row>
    <row r="153" spans="1:11" s="197" customFormat="1" ht="12.95" customHeight="1" x14ac:dyDescent="0.2">
      <c r="A153" s="293"/>
      <c r="B153" s="294"/>
      <c r="C153" s="294"/>
      <c r="D153" s="294"/>
      <c r="E153" s="295"/>
    </row>
    <row r="154" spans="1:11" ht="7.5" customHeight="1" x14ac:dyDescent="0.25"/>
    <row r="155" spans="1:11" x14ac:dyDescent="0.25">
      <c r="A155" s="451" t="s">
        <v>318</v>
      </c>
      <c r="B155" s="451"/>
      <c r="C155" s="451"/>
      <c r="D155" s="451"/>
      <c r="E155" s="451"/>
    </row>
    <row r="156" spans="1:11" ht="15" customHeight="1" thickBot="1" x14ac:dyDescent="0.3">
      <c r="A156" s="447" t="s">
        <v>99</v>
      </c>
      <c r="B156" s="447"/>
      <c r="C156" s="324"/>
      <c r="D156" s="324"/>
      <c r="E156" s="261"/>
    </row>
    <row r="157" spans="1:11" ht="22.5" customHeight="1" thickBot="1" x14ac:dyDescent="0.3">
      <c r="A157" s="18">
        <v>1</v>
      </c>
      <c r="B157" s="24" t="s">
        <v>319</v>
      </c>
      <c r="C157" s="363">
        <f>+C64-C129</f>
        <v>-110942</v>
      </c>
      <c r="D157" s="444" t="s">
        <v>522</v>
      </c>
      <c r="E157" s="414">
        <f>+E64-E129</f>
        <v>-126184</v>
      </c>
      <c r="F157" s="213"/>
    </row>
    <row r="158" spans="1:11" ht="22.5" customHeight="1" thickBot="1" x14ac:dyDescent="0.3">
      <c r="A158" s="18" t="s">
        <v>13</v>
      </c>
      <c r="B158" s="24" t="s">
        <v>320</v>
      </c>
      <c r="C158" s="101">
        <f>+C87-C149</f>
        <v>110942</v>
      </c>
      <c r="D158" s="101">
        <f>+D87-D149</f>
        <v>122161</v>
      </c>
      <c r="E158" s="101">
        <f>+E87-E149</f>
        <v>126184</v>
      </c>
      <c r="F158" s="213"/>
    </row>
    <row r="159" spans="1:11" ht="27.75" customHeight="1" x14ac:dyDescent="0.25">
      <c r="A159" s="34"/>
      <c r="B159" s="34"/>
      <c r="C159" s="34"/>
      <c r="D159" s="34"/>
      <c r="E159" s="34"/>
      <c r="F159" s="34"/>
    </row>
    <row r="161" spans="1:5" x14ac:dyDescent="0.25">
      <c r="A161" s="195"/>
      <c r="B161" s="195"/>
      <c r="C161" s="195"/>
      <c r="D161" s="195"/>
      <c r="E161" s="195"/>
    </row>
  </sheetData>
  <mergeCells count="7">
    <mergeCell ref="A155:E155"/>
    <mergeCell ref="A156:B156"/>
    <mergeCell ref="A1:E1"/>
    <mergeCell ref="A3:B3"/>
    <mergeCell ref="A92:E92"/>
    <mergeCell ref="A93:B93"/>
    <mergeCell ref="A90:E90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Tát Város Önkormányzat
2014. ÉVI KÖLTSÉGVETÉS
KÖTELEZŐ FELADATAINAK MÉRLEGE &amp;R&amp;"Times New Roman CE,Félkövér dőlt"&amp;11 1.2. mell. az 1/2014. (I.28.) önkorm-i rend-hez
 2. mell. a 17/2014. (XII.18.) önkorm-i rend-hez</oddHeader>
  </headerFooter>
  <rowBreaks count="1" manualBreakCount="1">
    <brk id="91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156"/>
  <sheetViews>
    <sheetView view="pageLayout" topLeftCell="A101" zoomScaleNormal="100" workbookViewId="0">
      <selection activeCell="J136" sqref="J136"/>
    </sheetView>
  </sheetViews>
  <sheetFormatPr defaultRowHeight="12.75" x14ac:dyDescent="0.2"/>
  <cols>
    <col min="1" max="1" width="7.1640625" customWidth="1"/>
    <col min="2" max="2" width="56.6640625" customWidth="1"/>
    <col min="3" max="3" width="10.1640625" customWidth="1"/>
    <col min="4" max="4" width="11.33203125" customWidth="1"/>
    <col min="5" max="5" width="11.83203125" customWidth="1"/>
  </cols>
  <sheetData>
    <row r="2" spans="1:5" x14ac:dyDescent="0.2">
      <c r="A2" s="452" t="s">
        <v>414</v>
      </c>
      <c r="B2" s="452"/>
      <c r="C2" s="452"/>
      <c r="D2" s="452"/>
      <c r="E2" s="452"/>
    </row>
    <row r="3" spans="1:5" x14ac:dyDescent="0.2">
      <c r="A3" s="452" t="s">
        <v>415</v>
      </c>
      <c r="B3" s="452"/>
      <c r="C3" s="452"/>
      <c r="D3" s="452"/>
      <c r="E3" s="452"/>
    </row>
    <row r="4" spans="1:5" x14ac:dyDescent="0.2">
      <c r="A4" s="452" t="s">
        <v>416</v>
      </c>
      <c r="B4" s="452"/>
      <c r="C4" s="452"/>
      <c r="D4" s="452"/>
      <c r="E4" s="452"/>
    </row>
    <row r="5" spans="1:5" ht="15.75" x14ac:dyDescent="0.2">
      <c r="A5" s="448" t="s">
        <v>10</v>
      </c>
      <c r="B5" s="448"/>
      <c r="C5" s="448"/>
      <c r="D5" s="448"/>
      <c r="E5" s="448"/>
    </row>
    <row r="6" spans="1:5" ht="14.25" thickBot="1" x14ac:dyDescent="0.25">
      <c r="A6" s="447" t="s">
        <v>97</v>
      </c>
      <c r="B6" s="447"/>
      <c r="C6" s="324"/>
      <c r="D6" s="324"/>
      <c r="E6" s="382" t="s">
        <v>140</v>
      </c>
    </row>
    <row r="7" spans="1:5" ht="36.75" thickBot="1" x14ac:dyDescent="0.25">
      <c r="A7" s="21" t="s">
        <v>62</v>
      </c>
      <c r="B7" s="22" t="s">
        <v>11</v>
      </c>
      <c r="C7" s="29" t="s">
        <v>161</v>
      </c>
      <c r="D7" s="29" t="s">
        <v>482</v>
      </c>
      <c r="E7" s="29" t="s">
        <v>504</v>
      </c>
    </row>
    <row r="8" spans="1:5" ht="13.5" thickBot="1" x14ac:dyDescent="0.25">
      <c r="A8" s="190">
        <v>1</v>
      </c>
      <c r="B8" s="191">
        <v>2</v>
      </c>
      <c r="C8" s="192">
        <v>3</v>
      </c>
      <c r="D8" s="192">
        <v>4</v>
      </c>
      <c r="E8" s="192">
        <v>5</v>
      </c>
    </row>
    <row r="9" spans="1:5" ht="13.5" customHeight="1" thickBot="1" x14ac:dyDescent="0.25">
      <c r="A9" s="18" t="s">
        <v>12</v>
      </c>
      <c r="B9" s="19" t="s">
        <v>162</v>
      </c>
      <c r="C9" s="101">
        <f>+C10+C11+C12+C13+C14+C15</f>
        <v>0</v>
      </c>
      <c r="D9" s="101">
        <f>+D10+D11+D12+D13+D14+D15</f>
        <v>0</v>
      </c>
      <c r="E9" s="101">
        <f>+E10+E11+E12+E13+E14+E15</f>
        <v>0</v>
      </c>
    </row>
    <row r="10" spans="1:5" ht="12.75" customHeight="1" x14ac:dyDescent="0.2">
      <c r="A10" s="13" t="s">
        <v>74</v>
      </c>
      <c r="B10" s="198" t="s">
        <v>163</v>
      </c>
      <c r="C10" s="104"/>
      <c r="D10" s="104"/>
      <c r="E10" s="104"/>
    </row>
    <row r="11" spans="1:5" ht="16.5" customHeight="1" x14ac:dyDescent="0.2">
      <c r="A11" s="12" t="s">
        <v>75</v>
      </c>
      <c r="B11" s="199" t="s">
        <v>164</v>
      </c>
      <c r="C11" s="103"/>
      <c r="D11" s="103"/>
      <c r="E11" s="103"/>
    </row>
    <row r="12" spans="1:5" ht="16.5" customHeight="1" x14ac:dyDescent="0.2">
      <c r="A12" s="12" t="s">
        <v>76</v>
      </c>
      <c r="B12" s="199" t="s">
        <v>165</v>
      </c>
      <c r="C12" s="103"/>
      <c r="D12" s="103"/>
      <c r="E12" s="103"/>
    </row>
    <row r="13" spans="1:5" ht="13.5" customHeight="1" x14ac:dyDescent="0.2">
      <c r="A13" s="12" t="s">
        <v>77</v>
      </c>
      <c r="B13" s="199" t="s">
        <v>166</v>
      </c>
      <c r="C13" s="103"/>
      <c r="D13" s="103"/>
      <c r="E13" s="103"/>
    </row>
    <row r="14" spans="1:5" ht="13.5" customHeight="1" x14ac:dyDescent="0.2">
      <c r="A14" s="12" t="s">
        <v>94</v>
      </c>
      <c r="B14" s="199" t="s">
        <v>167</v>
      </c>
      <c r="C14" s="103"/>
      <c r="D14" s="103"/>
      <c r="E14" s="103"/>
    </row>
    <row r="15" spans="1:5" ht="15.75" customHeight="1" thickBot="1" x14ac:dyDescent="0.25">
      <c r="A15" s="14" t="s">
        <v>78</v>
      </c>
      <c r="B15" s="200" t="s">
        <v>168</v>
      </c>
      <c r="C15" s="103"/>
      <c r="D15" s="103"/>
      <c r="E15" s="103"/>
    </row>
    <row r="16" spans="1:5" ht="14.25" customHeight="1" thickBot="1" x14ac:dyDescent="0.25">
      <c r="A16" s="18" t="s">
        <v>13</v>
      </c>
      <c r="B16" s="96" t="s">
        <v>169</v>
      </c>
      <c r="C16" s="101">
        <f>+C17+C18+C19+C20+C21</f>
        <v>0</v>
      </c>
      <c r="D16" s="101">
        <f>+D17+D18+D19+D20+D21</f>
        <v>0</v>
      </c>
      <c r="E16" s="101">
        <f>+E17+E18+E19+E20+E21</f>
        <v>0</v>
      </c>
    </row>
    <row r="17" spans="1:5" ht="11.25" customHeight="1" x14ac:dyDescent="0.2">
      <c r="A17" s="13" t="s">
        <v>80</v>
      </c>
      <c r="B17" s="198" t="s">
        <v>170</v>
      </c>
      <c r="C17" s="104"/>
      <c r="D17" s="104"/>
      <c r="E17" s="104"/>
    </row>
    <row r="18" spans="1:5" ht="12.75" customHeight="1" x14ac:dyDescent="0.2">
      <c r="A18" s="12" t="s">
        <v>81</v>
      </c>
      <c r="B18" s="199" t="s">
        <v>171</v>
      </c>
      <c r="C18" s="103"/>
      <c r="D18" s="103"/>
      <c r="E18" s="103"/>
    </row>
    <row r="19" spans="1:5" ht="13.5" customHeight="1" x14ac:dyDescent="0.2">
      <c r="A19" s="12" t="s">
        <v>82</v>
      </c>
      <c r="B19" s="199" t="s">
        <v>375</v>
      </c>
      <c r="C19" s="103"/>
      <c r="D19" s="103"/>
      <c r="E19" s="103"/>
    </row>
    <row r="20" spans="1:5" ht="12.75" customHeight="1" x14ac:dyDescent="0.2">
      <c r="A20" s="12" t="s">
        <v>83</v>
      </c>
      <c r="B20" s="199" t="s">
        <v>376</v>
      </c>
      <c r="C20" s="103"/>
      <c r="D20" s="103"/>
      <c r="E20" s="103"/>
    </row>
    <row r="21" spans="1:5" ht="11.25" customHeight="1" x14ac:dyDescent="0.2">
      <c r="A21" s="12" t="s">
        <v>84</v>
      </c>
      <c r="B21" s="199" t="s">
        <v>172</v>
      </c>
      <c r="C21" s="103"/>
      <c r="D21" s="103"/>
      <c r="E21" s="103"/>
    </row>
    <row r="22" spans="1:5" ht="15.75" customHeight="1" thickBot="1" x14ac:dyDescent="0.25">
      <c r="A22" s="14" t="s">
        <v>90</v>
      </c>
      <c r="B22" s="200" t="s">
        <v>173</v>
      </c>
      <c r="C22" s="105"/>
      <c r="D22" s="105"/>
      <c r="E22" s="105"/>
    </row>
    <row r="23" spans="1:5" ht="14.25" customHeight="1" thickBot="1" x14ac:dyDescent="0.25">
      <c r="A23" s="18" t="s">
        <v>14</v>
      </c>
      <c r="B23" s="19" t="s">
        <v>174</v>
      </c>
      <c r="C23" s="101">
        <f>+C24+C25+C26+C27+C28</f>
        <v>0</v>
      </c>
      <c r="D23" s="101">
        <f>+D24+D25+D26+D27+D28</f>
        <v>0</v>
      </c>
      <c r="E23" s="101">
        <f>+E24+E25+E26+E27+E28</f>
        <v>0</v>
      </c>
    </row>
    <row r="24" spans="1:5" ht="14.25" customHeight="1" x14ac:dyDescent="0.2">
      <c r="A24" s="13" t="s">
        <v>63</v>
      </c>
      <c r="B24" s="198" t="s">
        <v>175</v>
      </c>
      <c r="C24" s="104"/>
      <c r="D24" s="104"/>
      <c r="E24" s="104"/>
    </row>
    <row r="25" spans="1:5" ht="11.25" customHeight="1" x14ac:dyDescent="0.2">
      <c r="A25" s="12" t="s">
        <v>64</v>
      </c>
      <c r="B25" s="199" t="s">
        <v>176</v>
      </c>
      <c r="C25" s="103"/>
      <c r="D25" s="103"/>
      <c r="E25" s="103"/>
    </row>
    <row r="26" spans="1:5" ht="27" customHeight="1" x14ac:dyDescent="0.2">
      <c r="A26" s="12" t="s">
        <v>65</v>
      </c>
      <c r="B26" s="199" t="s">
        <v>377</v>
      </c>
      <c r="C26" s="103"/>
      <c r="D26" s="103"/>
      <c r="E26" s="103"/>
    </row>
    <row r="27" spans="1:5" ht="25.5" customHeight="1" x14ac:dyDescent="0.2">
      <c r="A27" s="12" t="s">
        <v>66</v>
      </c>
      <c r="B27" s="199" t="s">
        <v>378</v>
      </c>
      <c r="C27" s="103"/>
      <c r="D27" s="103"/>
      <c r="E27" s="103"/>
    </row>
    <row r="28" spans="1:5" ht="12.75" customHeight="1" x14ac:dyDescent="0.2">
      <c r="A28" s="12" t="s">
        <v>106</v>
      </c>
      <c r="B28" s="199" t="s">
        <v>177</v>
      </c>
      <c r="C28" s="103"/>
      <c r="D28" s="103"/>
      <c r="E28" s="103"/>
    </row>
    <row r="29" spans="1:5" ht="14.25" customHeight="1" thickBot="1" x14ac:dyDescent="0.25">
      <c r="A29" s="14" t="s">
        <v>107</v>
      </c>
      <c r="B29" s="200" t="s">
        <v>178</v>
      </c>
      <c r="C29" s="105"/>
      <c r="D29" s="105"/>
      <c r="E29" s="105"/>
    </row>
    <row r="30" spans="1:5" ht="13.5" customHeight="1" thickBot="1" x14ac:dyDescent="0.25">
      <c r="A30" s="18" t="s">
        <v>108</v>
      </c>
      <c r="B30" s="19" t="s">
        <v>179</v>
      </c>
      <c r="C30" s="107">
        <f>+C31+C34+C35+C36</f>
        <v>0</v>
      </c>
      <c r="D30" s="107">
        <f>+D31+D34+D35+D36</f>
        <v>0</v>
      </c>
      <c r="E30" s="107">
        <f>+E31+E34+E35+E36</f>
        <v>0</v>
      </c>
    </row>
    <row r="31" spans="1:5" ht="14.25" customHeight="1" x14ac:dyDescent="0.2">
      <c r="A31" s="13" t="s">
        <v>180</v>
      </c>
      <c r="B31" s="198" t="s">
        <v>186</v>
      </c>
      <c r="C31" s="193">
        <f>+C32+C33</f>
        <v>0</v>
      </c>
      <c r="D31" s="193">
        <f>+D32+D33</f>
        <v>0</v>
      </c>
      <c r="E31" s="193">
        <f>+E32+E33</f>
        <v>0</v>
      </c>
    </row>
    <row r="32" spans="1:5" ht="15" customHeight="1" x14ac:dyDescent="0.2">
      <c r="A32" s="12" t="s">
        <v>181</v>
      </c>
      <c r="B32" s="199" t="s">
        <v>187</v>
      </c>
      <c r="C32" s="103"/>
      <c r="D32" s="103"/>
      <c r="E32" s="103"/>
    </row>
    <row r="33" spans="1:5" ht="15" customHeight="1" x14ac:dyDescent="0.2">
      <c r="A33" s="12" t="s">
        <v>182</v>
      </c>
      <c r="B33" s="199" t="s">
        <v>188</v>
      </c>
      <c r="C33" s="103"/>
      <c r="D33" s="103"/>
      <c r="E33" s="103"/>
    </row>
    <row r="34" spans="1:5" ht="14.25" customHeight="1" x14ac:dyDescent="0.2">
      <c r="A34" s="12" t="s">
        <v>183</v>
      </c>
      <c r="B34" s="199" t="s">
        <v>189</v>
      </c>
      <c r="C34" s="103"/>
      <c r="D34" s="103"/>
      <c r="E34" s="103"/>
    </row>
    <row r="35" spans="1:5" ht="15.75" customHeight="1" x14ac:dyDescent="0.2">
      <c r="A35" s="12" t="s">
        <v>184</v>
      </c>
      <c r="B35" s="199" t="s">
        <v>190</v>
      </c>
      <c r="C35" s="103"/>
      <c r="D35" s="103"/>
      <c r="E35" s="103"/>
    </row>
    <row r="36" spans="1:5" ht="15" customHeight="1" thickBot="1" x14ac:dyDescent="0.25">
      <c r="A36" s="14" t="s">
        <v>185</v>
      </c>
      <c r="B36" s="200" t="s">
        <v>191</v>
      </c>
      <c r="C36" s="105"/>
      <c r="D36" s="105"/>
      <c r="E36" s="105"/>
    </row>
    <row r="37" spans="1:5" ht="17.25" customHeight="1" thickBot="1" x14ac:dyDescent="0.25">
      <c r="A37" s="18" t="s">
        <v>16</v>
      </c>
      <c r="B37" s="19" t="s">
        <v>192</v>
      </c>
      <c r="C37" s="101">
        <f>SUM(C38:C47)</f>
        <v>0</v>
      </c>
      <c r="D37" s="101">
        <f>SUM(D38:D47)</f>
        <v>0</v>
      </c>
      <c r="E37" s="101">
        <f>SUM(E38:E47)</f>
        <v>0</v>
      </c>
    </row>
    <row r="38" spans="1:5" ht="15.75" customHeight="1" x14ac:dyDescent="0.2">
      <c r="A38" s="13" t="s">
        <v>67</v>
      </c>
      <c r="B38" s="198" t="s">
        <v>195</v>
      </c>
      <c r="C38" s="104"/>
      <c r="D38" s="104"/>
      <c r="E38" s="104"/>
    </row>
    <row r="39" spans="1:5" ht="14.25" customHeight="1" x14ac:dyDescent="0.2">
      <c r="A39" s="12" t="s">
        <v>68</v>
      </c>
      <c r="B39" s="199" t="s">
        <v>196</v>
      </c>
      <c r="C39" s="103"/>
      <c r="D39" s="103"/>
      <c r="E39" s="103"/>
    </row>
    <row r="40" spans="1:5" ht="12.75" customHeight="1" x14ac:dyDescent="0.2">
      <c r="A40" s="12" t="s">
        <v>69</v>
      </c>
      <c r="B40" s="199" t="s">
        <v>197</v>
      </c>
      <c r="C40" s="103"/>
      <c r="D40" s="103"/>
      <c r="E40" s="103"/>
    </row>
    <row r="41" spans="1:5" ht="11.25" customHeight="1" x14ac:dyDescent="0.2">
      <c r="A41" s="12" t="s">
        <v>110</v>
      </c>
      <c r="B41" s="199" t="s">
        <v>198</v>
      </c>
      <c r="C41" s="103"/>
      <c r="D41" s="103"/>
      <c r="E41" s="103"/>
    </row>
    <row r="42" spans="1:5" ht="12.75" customHeight="1" x14ac:dyDescent="0.2">
      <c r="A42" s="12" t="s">
        <v>111</v>
      </c>
      <c r="B42" s="199" t="s">
        <v>199</v>
      </c>
      <c r="C42" s="103"/>
      <c r="D42" s="103"/>
      <c r="E42" s="103"/>
    </row>
    <row r="43" spans="1:5" ht="14.25" customHeight="1" x14ac:dyDescent="0.2">
      <c r="A43" s="12" t="s">
        <v>112</v>
      </c>
      <c r="B43" s="199" t="s">
        <v>200</v>
      </c>
      <c r="C43" s="103"/>
      <c r="D43" s="103"/>
      <c r="E43" s="103"/>
    </row>
    <row r="44" spans="1:5" ht="14.25" customHeight="1" x14ac:dyDescent="0.2">
      <c r="A44" s="12" t="s">
        <v>113</v>
      </c>
      <c r="B44" s="199" t="s">
        <v>201</v>
      </c>
      <c r="C44" s="103"/>
      <c r="D44" s="103"/>
      <c r="E44" s="103"/>
    </row>
    <row r="45" spans="1:5" ht="14.25" customHeight="1" x14ac:dyDescent="0.2">
      <c r="A45" s="12" t="s">
        <v>114</v>
      </c>
      <c r="B45" s="199" t="s">
        <v>202</v>
      </c>
      <c r="C45" s="103"/>
      <c r="D45" s="103"/>
      <c r="E45" s="103"/>
    </row>
    <row r="46" spans="1:5" ht="12" customHeight="1" x14ac:dyDescent="0.2">
      <c r="A46" s="12" t="s">
        <v>193</v>
      </c>
      <c r="B46" s="199" t="s">
        <v>203</v>
      </c>
      <c r="C46" s="106"/>
      <c r="D46" s="106"/>
      <c r="E46" s="106"/>
    </row>
    <row r="47" spans="1:5" ht="13.5" customHeight="1" thickBot="1" x14ac:dyDescent="0.25">
      <c r="A47" s="14" t="s">
        <v>194</v>
      </c>
      <c r="B47" s="200" t="s">
        <v>204</v>
      </c>
      <c r="C47" s="187"/>
      <c r="D47" s="187"/>
      <c r="E47" s="187"/>
    </row>
    <row r="48" spans="1:5" ht="16.5" customHeight="1" thickBot="1" x14ac:dyDescent="0.25">
      <c r="A48" s="18" t="s">
        <v>17</v>
      </c>
      <c r="B48" s="19" t="s">
        <v>205</v>
      </c>
      <c r="C48" s="101">
        <f>SUM(C49:C53)</f>
        <v>0</v>
      </c>
      <c r="D48" s="101">
        <f>SUM(D49:D53)</f>
        <v>0</v>
      </c>
      <c r="E48" s="101">
        <f>SUM(E49:E53)</f>
        <v>0</v>
      </c>
    </row>
    <row r="49" spans="1:5" ht="15" customHeight="1" x14ac:dyDescent="0.2">
      <c r="A49" s="13" t="s">
        <v>70</v>
      </c>
      <c r="B49" s="198" t="s">
        <v>209</v>
      </c>
      <c r="C49" s="244"/>
      <c r="D49" s="244"/>
      <c r="E49" s="244"/>
    </row>
    <row r="50" spans="1:5" ht="15.75" customHeight="1" x14ac:dyDescent="0.2">
      <c r="A50" s="12" t="s">
        <v>71</v>
      </c>
      <c r="B50" s="199" t="s">
        <v>210</v>
      </c>
      <c r="C50" s="106"/>
      <c r="D50" s="106"/>
      <c r="E50" s="106"/>
    </row>
    <row r="51" spans="1:5" ht="13.5" customHeight="1" x14ac:dyDescent="0.2">
      <c r="A51" s="12" t="s">
        <v>206</v>
      </c>
      <c r="B51" s="199" t="s">
        <v>211</v>
      </c>
      <c r="C51" s="106"/>
      <c r="D51" s="106"/>
      <c r="E51" s="106"/>
    </row>
    <row r="52" spans="1:5" ht="15" customHeight="1" x14ac:dyDescent="0.2">
      <c r="A52" s="12" t="s">
        <v>207</v>
      </c>
      <c r="B52" s="199" t="s">
        <v>212</v>
      </c>
      <c r="C52" s="106"/>
      <c r="D52" s="106"/>
      <c r="E52" s="106"/>
    </row>
    <row r="53" spans="1:5" ht="15" customHeight="1" thickBot="1" x14ac:dyDescent="0.25">
      <c r="A53" s="14" t="s">
        <v>208</v>
      </c>
      <c r="B53" s="200" t="s">
        <v>213</v>
      </c>
      <c r="C53" s="187"/>
      <c r="D53" s="187"/>
      <c r="E53" s="187"/>
    </row>
    <row r="54" spans="1:5" ht="15" customHeight="1" thickBot="1" x14ac:dyDescent="0.25">
      <c r="A54" s="18" t="s">
        <v>115</v>
      </c>
      <c r="B54" s="19" t="s">
        <v>214</v>
      </c>
      <c r="C54" s="101">
        <f>SUM(C55:C57)</f>
        <v>0</v>
      </c>
      <c r="D54" s="101">
        <f>SUM(D55:D57)</f>
        <v>350</v>
      </c>
      <c r="E54" s="101">
        <f>SUM(E55:E57)</f>
        <v>2350</v>
      </c>
    </row>
    <row r="55" spans="1:5" ht="25.5" customHeight="1" x14ac:dyDescent="0.2">
      <c r="A55" s="13" t="s">
        <v>72</v>
      </c>
      <c r="B55" s="198" t="s">
        <v>215</v>
      </c>
      <c r="C55" s="104"/>
      <c r="D55" s="104">
        <v>350</v>
      </c>
      <c r="E55" s="104">
        <v>2350</v>
      </c>
    </row>
    <row r="56" spans="1:5" ht="24" customHeight="1" x14ac:dyDescent="0.2">
      <c r="A56" s="12" t="s">
        <v>73</v>
      </c>
      <c r="B56" s="199" t="s">
        <v>379</v>
      </c>
      <c r="C56" s="103"/>
      <c r="D56" s="103"/>
      <c r="E56" s="103"/>
    </row>
    <row r="57" spans="1:5" ht="15" customHeight="1" x14ac:dyDescent="0.2">
      <c r="A57" s="12" t="s">
        <v>218</v>
      </c>
      <c r="B57" s="199" t="s">
        <v>216</v>
      </c>
      <c r="C57" s="103"/>
      <c r="D57" s="103"/>
      <c r="E57" s="103"/>
    </row>
    <row r="58" spans="1:5" ht="14.25" customHeight="1" thickBot="1" x14ac:dyDescent="0.25">
      <c r="A58" s="14" t="s">
        <v>219</v>
      </c>
      <c r="B58" s="200" t="s">
        <v>217</v>
      </c>
      <c r="C58" s="105"/>
      <c r="D58" s="105"/>
      <c r="E58" s="105"/>
    </row>
    <row r="59" spans="1:5" ht="14.25" customHeight="1" thickBot="1" x14ac:dyDescent="0.25">
      <c r="A59" s="18" t="s">
        <v>19</v>
      </c>
      <c r="B59" s="96" t="s">
        <v>220</v>
      </c>
      <c r="C59" s="101">
        <f>SUM(C60:C62)</f>
        <v>0</v>
      </c>
      <c r="D59" s="101">
        <f>SUM(D60:D62)</f>
        <v>743</v>
      </c>
      <c r="E59" s="101">
        <f>SUM(E60:E62)</f>
        <v>2056</v>
      </c>
    </row>
    <row r="60" spans="1:5" ht="27" customHeight="1" x14ac:dyDescent="0.2">
      <c r="A60" s="13" t="s">
        <v>116</v>
      </c>
      <c r="B60" s="198" t="s">
        <v>222</v>
      </c>
      <c r="C60" s="106"/>
      <c r="D60" s="106"/>
      <c r="E60" s="106"/>
    </row>
    <row r="61" spans="1:5" ht="26.25" customHeight="1" x14ac:dyDescent="0.2">
      <c r="A61" s="12" t="s">
        <v>117</v>
      </c>
      <c r="B61" s="199" t="s">
        <v>380</v>
      </c>
      <c r="C61" s="106"/>
      <c r="D61" s="106"/>
      <c r="E61" s="106">
        <v>1313</v>
      </c>
    </row>
    <row r="62" spans="1:5" ht="13.5" customHeight="1" x14ac:dyDescent="0.2">
      <c r="A62" s="12" t="s">
        <v>141</v>
      </c>
      <c r="B62" s="199" t="s">
        <v>405</v>
      </c>
      <c r="C62" s="106"/>
      <c r="D62" s="106">
        <v>743</v>
      </c>
      <c r="E62" s="106">
        <v>743</v>
      </c>
    </row>
    <row r="63" spans="1:5" ht="13.5" customHeight="1" thickBot="1" x14ac:dyDescent="0.25">
      <c r="A63" s="14" t="s">
        <v>221</v>
      </c>
      <c r="B63" s="200" t="s">
        <v>224</v>
      </c>
      <c r="C63" s="106"/>
      <c r="D63" s="106"/>
      <c r="E63" s="106"/>
    </row>
    <row r="64" spans="1:5" ht="15" customHeight="1" thickBot="1" x14ac:dyDescent="0.25">
      <c r="A64" s="18" t="s">
        <v>20</v>
      </c>
      <c r="B64" s="19" t="s">
        <v>225</v>
      </c>
      <c r="C64" s="107">
        <f>+C9+C16+C23+C30+C37+C48+C54+C59</f>
        <v>0</v>
      </c>
      <c r="D64" s="107">
        <f>+D9+D16+D23+D30+D37+D48+D54+D59</f>
        <v>1093</v>
      </c>
      <c r="E64" s="107">
        <f>+E9+E16+E23+E30+E37+E48+E54+E59</f>
        <v>4406</v>
      </c>
    </row>
    <row r="65" spans="1:5" ht="15.75" customHeight="1" thickBot="1" x14ac:dyDescent="0.25">
      <c r="A65" s="201" t="s">
        <v>226</v>
      </c>
      <c r="B65" s="96" t="s">
        <v>227</v>
      </c>
      <c r="C65" s="101">
        <f>SUM(C66:C68)</f>
        <v>0</v>
      </c>
      <c r="D65" s="101">
        <f>SUM(D66:D68)</f>
        <v>0</v>
      </c>
      <c r="E65" s="101">
        <f>SUM(E66:E68)</f>
        <v>0</v>
      </c>
    </row>
    <row r="66" spans="1:5" ht="15" customHeight="1" x14ac:dyDescent="0.2">
      <c r="A66" s="13" t="s">
        <v>260</v>
      </c>
      <c r="B66" s="198" t="s">
        <v>228</v>
      </c>
      <c r="C66" s="106"/>
      <c r="D66" s="106"/>
      <c r="E66" s="106"/>
    </row>
    <row r="67" spans="1:5" ht="14.25" customHeight="1" x14ac:dyDescent="0.2">
      <c r="A67" s="12" t="s">
        <v>269</v>
      </c>
      <c r="B67" s="199" t="s">
        <v>229</v>
      </c>
      <c r="C67" s="106"/>
      <c r="D67" s="106"/>
      <c r="E67" s="106"/>
    </row>
    <row r="68" spans="1:5" ht="16.5" customHeight="1" thickBot="1" x14ac:dyDescent="0.25">
      <c r="A68" s="14" t="s">
        <v>270</v>
      </c>
      <c r="B68" s="202" t="s">
        <v>230</v>
      </c>
      <c r="C68" s="106"/>
      <c r="D68" s="106"/>
      <c r="E68" s="106"/>
    </row>
    <row r="69" spans="1:5" ht="15.75" customHeight="1" thickBot="1" x14ac:dyDescent="0.25">
      <c r="A69" s="201" t="s">
        <v>231</v>
      </c>
      <c r="B69" s="96" t="s">
        <v>232</v>
      </c>
      <c r="C69" s="101">
        <f>SUM(C70:C73)</f>
        <v>0</v>
      </c>
      <c r="D69" s="101">
        <f>SUM(D70:D73)</f>
        <v>0</v>
      </c>
      <c r="E69" s="101">
        <f>SUM(E70:E73)</f>
        <v>0</v>
      </c>
    </row>
    <row r="70" spans="1:5" ht="15.75" customHeight="1" x14ac:dyDescent="0.2">
      <c r="A70" s="13" t="s">
        <v>95</v>
      </c>
      <c r="B70" s="198" t="s">
        <v>233</v>
      </c>
      <c r="C70" s="106"/>
      <c r="D70" s="106"/>
      <c r="E70" s="106"/>
    </row>
    <row r="71" spans="1:5" ht="15.75" customHeight="1" x14ac:dyDescent="0.2">
      <c r="A71" s="12" t="s">
        <v>96</v>
      </c>
      <c r="B71" s="199" t="s">
        <v>234</v>
      </c>
      <c r="C71" s="106"/>
      <c r="D71" s="106"/>
      <c r="E71" s="106"/>
    </row>
    <row r="72" spans="1:5" ht="12.75" customHeight="1" x14ac:dyDescent="0.2">
      <c r="A72" s="12" t="s">
        <v>261</v>
      </c>
      <c r="B72" s="199" t="s">
        <v>235</v>
      </c>
      <c r="C72" s="106"/>
      <c r="D72" s="106"/>
      <c r="E72" s="106"/>
    </row>
    <row r="73" spans="1:5" ht="14.25" customHeight="1" thickBot="1" x14ac:dyDescent="0.25">
      <c r="A73" s="14" t="s">
        <v>262</v>
      </c>
      <c r="B73" s="200" t="s">
        <v>236</v>
      </c>
      <c r="C73" s="106"/>
      <c r="D73" s="106"/>
      <c r="E73" s="106"/>
    </row>
    <row r="74" spans="1:5" ht="15" customHeight="1" thickBot="1" x14ac:dyDescent="0.25">
      <c r="A74" s="201" t="s">
        <v>237</v>
      </c>
      <c r="B74" s="96" t="s">
        <v>238</v>
      </c>
      <c r="C74" s="101">
        <f>SUM(C75:C76)</f>
        <v>6400</v>
      </c>
      <c r="D74" s="101">
        <f>SUM(D75:D76)</f>
        <v>7150</v>
      </c>
      <c r="E74" s="101">
        <f>SUM(E75:E76)</f>
        <v>4269</v>
      </c>
    </row>
    <row r="75" spans="1:5" ht="13.5" customHeight="1" x14ac:dyDescent="0.2">
      <c r="A75" s="13" t="s">
        <v>263</v>
      </c>
      <c r="B75" s="198" t="s">
        <v>239</v>
      </c>
      <c r="C75" s="106">
        <v>6400</v>
      </c>
      <c r="D75" s="106">
        <v>7150</v>
      </c>
      <c r="E75" s="106">
        <v>4269</v>
      </c>
    </row>
    <row r="76" spans="1:5" ht="15" customHeight="1" thickBot="1" x14ac:dyDescent="0.25">
      <c r="A76" s="14" t="s">
        <v>264</v>
      </c>
      <c r="B76" s="200" t="s">
        <v>240</v>
      </c>
      <c r="C76" s="106"/>
      <c r="D76" s="106"/>
      <c r="E76" s="106"/>
    </row>
    <row r="77" spans="1:5" ht="14.25" customHeight="1" thickBot="1" x14ac:dyDescent="0.25">
      <c r="A77" s="201" t="s">
        <v>241</v>
      </c>
      <c r="B77" s="96" t="s">
        <v>242</v>
      </c>
      <c r="C77" s="101">
        <f>SUM(C78:C80)</f>
        <v>0</v>
      </c>
      <c r="D77" s="101">
        <f>SUM(D78:D80)</f>
        <v>0</v>
      </c>
      <c r="E77" s="101">
        <f>SUM(E78:E80)</f>
        <v>0</v>
      </c>
    </row>
    <row r="78" spans="1:5" ht="12.75" customHeight="1" x14ac:dyDescent="0.2">
      <c r="A78" s="13" t="s">
        <v>265</v>
      </c>
      <c r="B78" s="198" t="s">
        <v>243</v>
      </c>
      <c r="C78" s="106"/>
      <c r="D78" s="106"/>
      <c r="E78" s="106"/>
    </row>
    <row r="79" spans="1:5" ht="16.5" customHeight="1" x14ac:dyDescent="0.2">
      <c r="A79" s="12" t="s">
        <v>266</v>
      </c>
      <c r="B79" s="199" t="s">
        <v>244</v>
      </c>
      <c r="C79" s="106"/>
      <c r="D79" s="106"/>
      <c r="E79" s="106"/>
    </row>
    <row r="80" spans="1:5" ht="16.5" customHeight="1" thickBot="1" x14ac:dyDescent="0.25">
      <c r="A80" s="14" t="s">
        <v>267</v>
      </c>
      <c r="B80" s="200" t="s">
        <v>245</v>
      </c>
      <c r="C80" s="106"/>
      <c r="D80" s="106"/>
      <c r="E80" s="106"/>
    </row>
    <row r="81" spans="1:5" ht="15.75" customHeight="1" thickBot="1" x14ac:dyDescent="0.25">
      <c r="A81" s="201" t="s">
        <v>246</v>
      </c>
      <c r="B81" s="96" t="s">
        <v>268</v>
      </c>
      <c r="C81" s="101">
        <f>SUM(C82:C85)</f>
        <v>0</v>
      </c>
      <c r="D81" s="101">
        <f>SUM(D82:D85)</f>
        <v>0</v>
      </c>
      <c r="E81" s="101">
        <f>SUM(E82:E85)</f>
        <v>0</v>
      </c>
    </row>
    <row r="82" spans="1:5" ht="11.25" customHeight="1" x14ac:dyDescent="0.2">
      <c r="A82" s="203" t="s">
        <v>247</v>
      </c>
      <c r="B82" s="198" t="s">
        <v>248</v>
      </c>
      <c r="C82" s="106"/>
      <c r="D82" s="106"/>
      <c r="E82" s="106"/>
    </row>
    <row r="83" spans="1:5" ht="16.5" customHeight="1" x14ac:dyDescent="0.2">
      <c r="A83" s="204" t="s">
        <v>249</v>
      </c>
      <c r="B83" s="199" t="s">
        <v>250</v>
      </c>
      <c r="C83" s="106"/>
      <c r="D83" s="106"/>
      <c r="E83" s="106"/>
    </row>
    <row r="84" spans="1:5" ht="14.25" customHeight="1" x14ac:dyDescent="0.2">
      <c r="A84" s="204" t="s">
        <v>251</v>
      </c>
      <c r="B84" s="199" t="s">
        <v>252</v>
      </c>
      <c r="C84" s="106"/>
      <c r="D84" s="106"/>
      <c r="E84" s="106"/>
    </row>
    <row r="85" spans="1:5" ht="13.5" customHeight="1" thickBot="1" x14ac:dyDescent="0.25">
      <c r="A85" s="205" t="s">
        <v>253</v>
      </c>
      <c r="B85" s="200" t="s">
        <v>254</v>
      </c>
      <c r="C85" s="106"/>
      <c r="D85" s="106"/>
      <c r="E85" s="106"/>
    </row>
    <row r="86" spans="1:5" ht="13.5" customHeight="1" thickBot="1" x14ac:dyDescent="0.25">
      <c r="A86" s="201" t="s">
        <v>255</v>
      </c>
      <c r="B86" s="96" t="s">
        <v>256</v>
      </c>
      <c r="C86" s="245"/>
      <c r="D86" s="245"/>
      <c r="E86" s="245"/>
    </row>
    <row r="87" spans="1:5" ht="14.25" customHeight="1" thickBot="1" x14ac:dyDescent="0.25">
      <c r="A87" s="201" t="s">
        <v>257</v>
      </c>
      <c r="B87" s="206" t="s">
        <v>258</v>
      </c>
      <c r="C87" s="107">
        <f>+C65+C69+C74+C77+C81+C86</f>
        <v>6400</v>
      </c>
      <c r="D87" s="107">
        <f>+D65+D69+D74+D77+D81+D86</f>
        <v>7150</v>
      </c>
      <c r="E87" s="107">
        <f>+E65+E69+E74+E77+E81+E86</f>
        <v>4269</v>
      </c>
    </row>
    <row r="88" spans="1:5" ht="15.75" customHeight="1" thickBot="1" x14ac:dyDescent="0.25">
      <c r="A88" s="207" t="s">
        <v>271</v>
      </c>
      <c r="B88" s="208" t="s">
        <v>259</v>
      </c>
      <c r="C88" s="107">
        <f>+C64+C87</f>
        <v>6400</v>
      </c>
      <c r="D88" s="107">
        <f>+D64+D87</f>
        <v>8243</v>
      </c>
      <c r="E88" s="107">
        <f>+E64+E87</f>
        <v>8675</v>
      </c>
    </row>
    <row r="89" spans="1:5" ht="15.75" x14ac:dyDescent="0.2">
      <c r="A89" s="3"/>
      <c r="B89" s="4"/>
      <c r="C89" s="4"/>
      <c r="D89" s="4"/>
      <c r="E89" s="108"/>
    </row>
    <row r="90" spans="1:5" ht="15.75" x14ac:dyDescent="0.2">
      <c r="A90" s="448" t="s">
        <v>40</v>
      </c>
      <c r="B90" s="448"/>
      <c r="C90" s="448"/>
      <c r="D90" s="448"/>
      <c r="E90" s="448"/>
    </row>
    <row r="91" spans="1:5" ht="14.25" thickBot="1" x14ac:dyDescent="0.3">
      <c r="A91" s="449" t="s">
        <v>98</v>
      </c>
      <c r="B91" s="449"/>
      <c r="C91" s="280"/>
      <c r="D91" s="280"/>
      <c r="E91" s="383" t="s">
        <v>140</v>
      </c>
    </row>
    <row r="92" spans="1:5" ht="41.25" customHeight="1" thickBot="1" x14ac:dyDescent="0.25">
      <c r="A92" s="21" t="s">
        <v>62</v>
      </c>
      <c r="B92" s="22" t="s">
        <v>41</v>
      </c>
      <c r="C92" s="29" t="s">
        <v>161</v>
      </c>
      <c r="D92" s="29" t="s">
        <v>482</v>
      </c>
      <c r="E92" s="29" t="s">
        <v>504</v>
      </c>
    </row>
    <row r="93" spans="1:5" ht="13.5" thickBot="1" x14ac:dyDescent="0.25">
      <c r="A93" s="26">
        <v>1</v>
      </c>
      <c r="B93" s="27">
        <v>2</v>
      </c>
      <c r="C93" s="28">
        <v>3</v>
      </c>
      <c r="D93" s="28">
        <v>4</v>
      </c>
      <c r="E93" s="28">
        <v>5</v>
      </c>
    </row>
    <row r="94" spans="1:5" ht="17.25" customHeight="1" thickBot="1" x14ac:dyDescent="0.25">
      <c r="A94" s="20" t="s">
        <v>12</v>
      </c>
      <c r="B94" s="25" t="s">
        <v>274</v>
      </c>
      <c r="C94" s="100">
        <f>SUM(C95:C99)</f>
        <v>5200</v>
      </c>
      <c r="D94" s="100">
        <f>SUM(D95:D99)</f>
        <v>3800</v>
      </c>
      <c r="E94" s="100">
        <f>SUM(E95:E99)</f>
        <v>4232</v>
      </c>
    </row>
    <row r="95" spans="1:5" ht="13.5" customHeight="1" x14ac:dyDescent="0.2">
      <c r="A95" s="15" t="s">
        <v>74</v>
      </c>
      <c r="B95" s="8" t="s">
        <v>42</v>
      </c>
      <c r="C95" s="102"/>
      <c r="D95" s="102"/>
      <c r="E95" s="102"/>
    </row>
    <row r="96" spans="1:5" ht="13.5" customHeight="1" x14ac:dyDescent="0.2">
      <c r="A96" s="12" t="s">
        <v>75</v>
      </c>
      <c r="B96" s="6" t="s">
        <v>118</v>
      </c>
      <c r="C96" s="103"/>
      <c r="D96" s="103"/>
      <c r="E96" s="103"/>
    </row>
    <row r="97" spans="1:5" ht="14.25" customHeight="1" x14ac:dyDescent="0.2">
      <c r="A97" s="12" t="s">
        <v>76</v>
      </c>
      <c r="B97" s="6" t="s">
        <v>93</v>
      </c>
      <c r="C97" s="105"/>
      <c r="D97" s="105"/>
      <c r="E97" s="105"/>
    </row>
    <row r="98" spans="1:5" ht="13.5" customHeight="1" x14ac:dyDescent="0.2">
      <c r="A98" s="12" t="s">
        <v>77</v>
      </c>
      <c r="B98" s="9" t="s">
        <v>119</v>
      </c>
      <c r="C98" s="105"/>
      <c r="D98" s="105"/>
      <c r="E98" s="105"/>
    </row>
    <row r="99" spans="1:5" ht="13.5" customHeight="1" x14ac:dyDescent="0.2">
      <c r="A99" s="12" t="s">
        <v>85</v>
      </c>
      <c r="B99" s="17" t="s">
        <v>120</v>
      </c>
      <c r="C99" s="105">
        <v>5200</v>
      </c>
      <c r="D99" s="105">
        <v>3800</v>
      </c>
      <c r="E99" s="105">
        <v>4232</v>
      </c>
    </row>
    <row r="100" spans="1:5" ht="12.75" customHeight="1" x14ac:dyDescent="0.2">
      <c r="A100" s="12" t="s">
        <v>78</v>
      </c>
      <c r="B100" s="6" t="s">
        <v>275</v>
      </c>
      <c r="C100" s="103"/>
      <c r="D100" s="103"/>
      <c r="E100" s="103"/>
    </row>
    <row r="101" spans="1:5" x14ac:dyDescent="0.2">
      <c r="A101" s="12" t="s">
        <v>79</v>
      </c>
      <c r="B101" s="57" t="s">
        <v>276</v>
      </c>
      <c r="C101" s="105"/>
      <c r="D101" s="105"/>
      <c r="E101" s="105"/>
    </row>
    <row r="102" spans="1:5" ht="14.25" customHeight="1" x14ac:dyDescent="0.2">
      <c r="A102" s="12" t="s">
        <v>86</v>
      </c>
      <c r="B102" s="58" t="s">
        <v>277</v>
      </c>
      <c r="C102" s="105"/>
      <c r="D102" s="105"/>
      <c r="E102" s="105"/>
    </row>
    <row r="103" spans="1:5" ht="13.5" customHeight="1" x14ac:dyDescent="0.2">
      <c r="A103" s="12" t="s">
        <v>87</v>
      </c>
      <c r="B103" s="58" t="s">
        <v>278</v>
      </c>
      <c r="C103" s="105"/>
      <c r="D103" s="105"/>
      <c r="E103" s="105"/>
    </row>
    <row r="104" spans="1:5" x14ac:dyDescent="0.2">
      <c r="A104" s="12" t="s">
        <v>88</v>
      </c>
      <c r="B104" s="57" t="s">
        <v>279</v>
      </c>
      <c r="C104" s="105">
        <v>2000</v>
      </c>
      <c r="D104" s="105">
        <v>2000</v>
      </c>
      <c r="E104" s="105">
        <v>2000</v>
      </c>
    </row>
    <row r="105" spans="1:5" x14ac:dyDescent="0.2">
      <c r="A105" s="12" t="s">
        <v>89</v>
      </c>
      <c r="B105" s="57" t="s">
        <v>280</v>
      </c>
      <c r="C105" s="105"/>
      <c r="D105" s="105"/>
      <c r="E105" s="105"/>
    </row>
    <row r="106" spans="1:5" ht="13.5" customHeight="1" x14ac:dyDescent="0.2">
      <c r="A106" s="12" t="s">
        <v>91</v>
      </c>
      <c r="B106" s="58" t="s">
        <v>281</v>
      </c>
      <c r="C106" s="105"/>
      <c r="D106" s="105"/>
      <c r="E106" s="105"/>
    </row>
    <row r="107" spans="1:5" ht="15" customHeight="1" x14ac:dyDescent="0.2">
      <c r="A107" s="11" t="s">
        <v>121</v>
      </c>
      <c r="B107" s="59" t="s">
        <v>282</v>
      </c>
      <c r="C107" s="105"/>
      <c r="D107" s="105"/>
      <c r="E107" s="105"/>
    </row>
    <row r="108" spans="1:5" ht="12.75" customHeight="1" x14ac:dyDescent="0.2">
      <c r="A108" s="12" t="s">
        <v>272</v>
      </c>
      <c r="B108" s="59" t="s">
        <v>283</v>
      </c>
      <c r="C108" s="105"/>
      <c r="D108" s="105"/>
      <c r="E108" s="105"/>
    </row>
    <row r="109" spans="1:5" ht="11.25" customHeight="1" thickBot="1" x14ac:dyDescent="0.25">
      <c r="A109" s="16" t="s">
        <v>273</v>
      </c>
      <c r="B109" s="60" t="s">
        <v>284</v>
      </c>
      <c r="C109" s="109">
        <v>3200</v>
      </c>
      <c r="D109" s="109">
        <v>1800</v>
      </c>
      <c r="E109" s="109">
        <v>2232</v>
      </c>
    </row>
    <row r="110" spans="1:5" ht="12.75" customHeight="1" thickBot="1" x14ac:dyDescent="0.25">
      <c r="A110" s="18" t="s">
        <v>13</v>
      </c>
      <c r="B110" s="24" t="s">
        <v>285</v>
      </c>
      <c r="C110" s="101">
        <f>+C111+C113+C115</f>
        <v>1200</v>
      </c>
      <c r="D110" s="101">
        <f>+D111+D113+D115</f>
        <v>4443</v>
      </c>
      <c r="E110" s="101">
        <f>+E111+E113+E115</f>
        <v>4443</v>
      </c>
    </row>
    <row r="111" spans="1:5" ht="11.25" customHeight="1" x14ac:dyDescent="0.2">
      <c r="A111" s="13" t="s">
        <v>80</v>
      </c>
      <c r="B111" s="6" t="s">
        <v>139</v>
      </c>
      <c r="C111" s="104"/>
      <c r="D111" s="104"/>
      <c r="E111" s="104"/>
    </row>
    <row r="112" spans="1:5" ht="12.75" customHeight="1" x14ac:dyDescent="0.2">
      <c r="A112" s="13" t="s">
        <v>81</v>
      </c>
      <c r="B112" s="10" t="s">
        <v>289</v>
      </c>
      <c r="C112" s="104"/>
      <c r="D112" s="104"/>
      <c r="E112" s="104"/>
    </row>
    <row r="113" spans="1:5" ht="13.5" customHeight="1" x14ac:dyDescent="0.2">
      <c r="A113" s="13" t="s">
        <v>82</v>
      </c>
      <c r="B113" s="10" t="s">
        <v>122</v>
      </c>
      <c r="C113" s="103"/>
      <c r="D113" s="103"/>
      <c r="E113" s="103"/>
    </row>
    <row r="114" spans="1:5" ht="12" customHeight="1" x14ac:dyDescent="0.2">
      <c r="A114" s="13" t="s">
        <v>83</v>
      </c>
      <c r="B114" s="10" t="s">
        <v>290</v>
      </c>
      <c r="C114" s="94"/>
      <c r="D114" s="94"/>
      <c r="E114" s="94"/>
    </row>
    <row r="115" spans="1:5" ht="12" customHeight="1" x14ac:dyDescent="0.2">
      <c r="A115" s="13" t="s">
        <v>84</v>
      </c>
      <c r="B115" s="98" t="s">
        <v>142</v>
      </c>
      <c r="C115" s="94">
        <v>1200</v>
      </c>
      <c r="D115" s="94">
        <v>4443</v>
      </c>
      <c r="E115" s="94">
        <v>4443</v>
      </c>
    </row>
    <row r="116" spans="1:5" ht="13.5" customHeight="1" x14ac:dyDescent="0.2">
      <c r="A116" s="13" t="s">
        <v>90</v>
      </c>
      <c r="B116" s="97" t="s">
        <v>381</v>
      </c>
      <c r="C116" s="94"/>
      <c r="D116" s="94"/>
      <c r="E116" s="94"/>
    </row>
    <row r="117" spans="1:5" ht="12.75" customHeight="1" x14ac:dyDescent="0.2">
      <c r="A117" s="13" t="s">
        <v>92</v>
      </c>
      <c r="B117" s="194" t="s">
        <v>295</v>
      </c>
      <c r="C117" s="94"/>
      <c r="D117" s="94"/>
      <c r="E117" s="94"/>
    </row>
    <row r="118" spans="1:5" ht="12" customHeight="1" x14ac:dyDescent="0.2">
      <c r="A118" s="13" t="s">
        <v>123</v>
      </c>
      <c r="B118" s="58" t="s">
        <v>278</v>
      </c>
      <c r="C118" s="94"/>
      <c r="D118" s="94"/>
      <c r="E118" s="94"/>
    </row>
    <row r="119" spans="1:5" ht="13.5" customHeight="1" x14ac:dyDescent="0.2">
      <c r="A119" s="13" t="s">
        <v>124</v>
      </c>
      <c r="B119" s="58" t="s">
        <v>294</v>
      </c>
      <c r="C119" s="94"/>
      <c r="D119" s="94"/>
      <c r="E119" s="94"/>
    </row>
    <row r="120" spans="1:5" ht="12.75" customHeight="1" x14ac:dyDescent="0.2">
      <c r="A120" s="13" t="s">
        <v>125</v>
      </c>
      <c r="B120" s="58" t="s">
        <v>293</v>
      </c>
      <c r="C120" s="94"/>
      <c r="D120" s="94"/>
      <c r="E120" s="94"/>
    </row>
    <row r="121" spans="1:5" ht="14.25" customHeight="1" x14ac:dyDescent="0.2">
      <c r="A121" s="13" t="s">
        <v>286</v>
      </c>
      <c r="B121" s="58" t="s">
        <v>281</v>
      </c>
      <c r="C121" s="94"/>
      <c r="D121" s="94"/>
      <c r="E121" s="94"/>
    </row>
    <row r="122" spans="1:5" ht="12" customHeight="1" x14ac:dyDescent="0.2">
      <c r="A122" s="13" t="s">
        <v>287</v>
      </c>
      <c r="B122" s="58" t="s">
        <v>292</v>
      </c>
      <c r="C122" s="94"/>
      <c r="D122" s="94"/>
      <c r="E122" s="94"/>
    </row>
    <row r="123" spans="1:5" ht="12.75" customHeight="1" thickBot="1" x14ac:dyDescent="0.25">
      <c r="A123" s="11" t="s">
        <v>288</v>
      </c>
      <c r="B123" s="58" t="s">
        <v>291</v>
      </c>
      <c r="C123" s="95">
        <v>1200</v>
      </c>
      <c r="D123" s="95">
        <v>4443</v>
      </c>
      <c r="E123" s="95">
        <v>4443</v>
      </c>
    </row>
    <row r="124" spans="1:5" ht="13.5" customHeight="1" thickBot="1" x14ac:dyDescent="0.25">
      <c r="A124" s="18" t="s">
        <v>14</v>
      </c>
      <c r="B124" s="54" t="s">
        <v>296</v>
      </c>
      <c r="C124" s="101">
        <f>+C125+C126</f>
        <v>0</v>
      </c>
      <c r="D124" s="101">
        <f>+D125+D126</f>
        <v>0</v>
      </c>
      <c r="E124" s="101">
        <f>+E125+E126</f>
        <v>0</v>
      </c>
    </row>
    <row r="125" spans="1:5" ht="12.75" customHeight="1" x14ac:dyDescent="0.2">
      <c r="A125" s="13" t="s">
        <v>63</v>
      </c>
      <c r="B125" s="7" t="s">
        <v>51</v>
      </c>
      <c r="C125" s="104"/>
      <c r="D125" s="104"/>
      <c r="E125" s="104"/>
    </row>
    <row r="126" spans="1:5" ht="14.25" customHeight="1" thickBot="1" x14ac:dyDescent="0.25">
      <c r="A126" s="14" t="s">
        <v>64</v>
      </c>
      <c r="B126" s="10" t="s">
        <v>52</v>
      </c>
      <c r="C126" s="105"/>
      <c r="D126" s="105"/>
      <c r="E126" s="105"/>
    </row>
    <row r="127" spans="1:5" ht="15" customHeight="1" thickBot="1" x14ac:dyDescent="0.25">
      <c r="A127" s="18" t="s">
        <v>15</v>
      </c>
      <c r="B127" s="54" t="s">
        <v>297</v>
      </c>
      <c r="C127" s="101">
        <f>+C94+C110+C124</f>
        <v>6400</v>
      </c>
      <c r="D127" s="101">
        <f>+D94+D110+D124</f>
        <v>8243</v>
      </c>
      <c r="E127" s="101">
        <f>+E94+E110+E124</f>
        <v>8675</v>
      </c>
    </row>
    <row r="128" spans="1:5" ht="14.25" customHeight="1" thickBot="1" x14ac:dyDescent="0.25">
      <c r="A128" s="18" t="s">
        <v>16</v>
      </c>
      <c r="B128" s="54" t="s">
        <v>298</v>
      </c>
      <c r="C128" s="101">
        <f>+C129+C130+C131</f>
        <v>0</v>
      </c>
      <c r="D128" s="101">
        <f>+D129+D130+D131</f>
        <v>0</v>
      </c>
      <c r="E128" s="101">
        <f>+E129+E130+E131</f>
        <v>0</v>
      </c>
    </row>
    <row r="129" spans="1:5" ht="12.75" customHeight="1" x14ac:dyDescent="0.2">
      <c r="A129" s="13" t="s">
        <v>67</v>
      </c>
      <c r="B129" s="7" t="s">
        <v>299</v>
      </c>
      <c r="C129" s="94"/>
      <c r="D129" s="94"/>
      <c r="E129" s="94"/>
    </row>
    <row r="130" spans="1:5" ht="12.75" customHeight="1" x14ac:dyDescent="0.2">
      <c r="A130" s="13" t="s">
        <v>68</v>
      </c>
      <c r="B130" s="7" t="s">
        <v>300</v>
      </c>
      <c r="C130" s="94"/>
      <c r="D130" s="94"/>
      <c r="E130" s="94"/>
    </row>
    <row r="131" spans="1:5" ht="13.5" customHeight="1" thickBot="1" x14ac:dyDescent="0.25">
      <c r="A131" s="11" t="s">
        <v>69</v>
      </c>
      <c r="B131" s="5" t="s">
        <v>301</v>
      </c>
      <c r="C131" s="94"/>
      <c r="D131" s="94"/>
      <c r="E131" s="94"/>
    </row>
    <row r="132" spans="1:5" ht="13.5" customHeight="1" thickBot="1" x14ac:dyDescent="0.25">
      <c r="A132" s="18" t="s">
        <v>17</v>
      </c>
      <c r="B132" s="54" t="s">
        <v>345</v>
      </c>
      <c r="C132" s="101">
        <f>+C133+C134+C135+C136</f>
        <v>0</v>
      </c>
      <c r="D132" s="101">
        <f>+D133+D134+D135+D136</f>
        <v>0</v>
      </c>
      <c r="E132" s="101">
        <f>+E133+E134+E135+E136</f>
        <v>0</v>
      </c>
    </row>
    <row r="133" spans="1:5" ht="11.25" customHeight="1" x14ac:dyDescent="0.2">
      <c r="A133" s="13" t="s">
        <v>70</v>
      </c>
      <c r="B133" s="7" t="s">
        <v>302</v>
      </c>
      <c r="C133" s="94"/>
      <c r="D133" s="94"/>
      <c r="E133" s="94"/>
    </row>
    <row r="134" spans="1:5" ht="12" customHeight="1" x14ac:dyDescent="0.2">
      <c r="A134" s="13" t="s">
        <v>71</v>
      </c>
      <c r="B134" s="7" t="s">
        <v>303</v>
      </c>
      <c r="C134" s="94"/>
      <c r="D134" s="94"/>
      <c r="E134" s="94"/>
    </row>
    <row r="135" spans="1:5" ht="15" customHeight="1" x14ac:dyDescent="0.2">
      <c r="A135" s="13" t="s">
        <v>206</v>
      </c>
      <c r="B135" s="7" t="s">
        <v>304</v>
      </c>
      <c r="C135" s="94"/>
      <c r="D135" s="94"/>
      <c r="E135" s="94"/>
    </row>
    <row r="136" spans="1:5" ht="12.75" customHeight="1" thickBot="1" x14ac:dyDescent="0.25">
      <c r="A136" s="11" t="s">
        <v>207</v>
      </c>
      <c r="B136" s="5" t="s">
        <v>305</v>
      </c>
      <c r="C136" s="94"/>
      <c r="D136" s="94"/>
      <c r="E136" s="94"/>
    </row>
    <row r="137" spans="1:5" ht="12.75" customHeight="1" thickBot="1" x14ac:dyDescent="0.25">
      <c r="A137" s="18" t="s">
        <v>18</v>
      </c>
      <c r="B137" s="54" t="s">
        <v>306</v>
      </c>
      <c r="C137" s="107">
        <f>+C138+C139+C140+C141</f>
        <v>0</v>
      </c>
      <c r="D137" s="107">
        <f>+D138+D139+D140+D141</f>
        <v>0</v>
      </c>
      <c r="E137" s="107">
        <f>+E138+E139+E140+E141</f>
        <v>0</v>
      </c>
    </row>
    <row r="138" spans="1:5" ht="12" customHeight="1" x14ac:dyDescent="0.2">
      <c r="A138" s="13" t="s">
        <v>72</v>
      </c>
      <c r="B138" s="7" t="s">
        <v>307</v>
      </c>
      <c r="C138" s="94"/>
      <c r="D138" s="94"/>
      <c r="E138" s="94"/>
    </row>
    <row r="139" spans="1:5" ht="14.25" customHeight="1" x14ac:dyDescent="0.2">
      <c r="A139" s="13" t="s">
        <v>73</v>
      </c>
      <c r="B139" s="7" t="s">
        <v>317</v>
      </c>
      <c r="C139" s="94"/>
      <c r="D139" s="94"/>
      <c r="E139" s="94"/>
    </row>
    <row r="140" spans="1:5" ht="12.75" customHeight="1" x14ac:dyDescent="0.2">
      <c r="A140" s="13" t="s">
        <v>218</v>
      </c>
      <c r="B140" s="7" t="s">
        <v>308</v>
      </c>
      <c r="C140" s="94"/>
      <c r="D140" s="94"/>
      <c r="E140" s="94"/>
    </row>
    <row r="141" spans="1:5" ht="13.5" customHeight="1" thickBot="1" x14ac:dyDescent="0.25">
      <c r="A141" s="11" t="s">
        <v>219</v>
      </c>
      <c r="B141" s="5" t="s">
        <v>309</v>
      </c>
      <c r="C141" s="94"/>
      <c r="D141" s="94"/>
      <c r="E141" s="94"/>
    </row>
    <row r="142" spans="1:5" ht="13.5" customHeight="1" thickBot="1" x14ac:dyDescent="0.25">
      <c r="A142" s="18" t="s">
        <v>19</v>
      </c>
      <c r="B142" s="54" t="s">
        <v>310</v>
      </c>
      <c r="C142" s="110">
        <f>+C143+C144+C145+C146</f>
        <v>0</v>
      </c>
      <c r="D142" s="110">
        <f>+D143+D144+D145+D146</f>
        <v>0</v>
      </c>
      <c r="E142" s="110">
        <f>+E143+E144+E145+E146</f>
        <v>0</v>
      </c>
    </row>
    <row r="143" spans="1:5" ht="12" customHeight="1" x14ac:dyDescent="0.2">
      <c r="A143" s="13" t="s">
        <v>116</v>
      </c>
      <c r="B143" s="7" t="s">
        <v>311</v>
      </c>
      <c r="C143" s="94"/>
      <c r="D143" s="94"/>
      <c r="E143" s="94"/>
    </row>
    <row r="144" spans="1:5" ht="13.5" customHeight="1" x14ac:dyDescent="0.2">
      <c r="A144" s="13" t="s">
        <v>117</v>
      </c>
      <c r="B144" s="7" t="s">
        <v>312</v>
      </c>
      <c r="C144" s="94"/>
      <c r="D144" s="94"/>
      <c r="E144" s="94"/>
    </row>
    <row r="145" spans="1:6" ht="12.75" customHeight="1" x14ac:dyDescent="0.2">
      <c r="A145" s="13" t="s">
        <v>141</v>
      </c>
      <c r="B145" s="7" t="s">
        <v>313</v>
      </c>
      <c r="C145" s="94"/>
      <c r="D145" s="94"/>
      <c r="E145" s="94"/>
    </row>
    <row r="146" spans="1:6" ht="14.25" customHeight="1" thickBot="1" x14ac:dyDescent="0.25">
      <c r="A146" s="13" t="s">
        <v>221</v>
      </c>
      <c r="B146" s="7" t="s">
        <v>314</v>
      </c>
      <c r="C146" s="94"/>
      <c r="D146" s="94"/>
      <c r="E146" s="94"/>
    </row>
    <row r="147" spans="1:6" ht="15.75" customHeight="1" thickBot="1" x14ac:dyDescent="0.25">
      <c r="A147" s="18" t="s">
        <v>20</v>
      </c>
      <c r="B147" s="54" t="s">
        <v>315</v>
      </c>
      <c r="C147" s="210">
        <f>+C128+C132+C137+C142</f>
        <v>0</v>
      </c>
      <c r="D147" s="210">
        <f>+D128+D132+D137+D142</f>
        <v>0</v>
      </c>
      <c r="E147" s="210">
        <f>+E128+E132+E137+E142</f>
        <v>0</v>
      </c>
    </row>
    <row r="148" spans="1:6" ht="14.25" customHeight="1" thickBot="1" x14ac:dyDescent="0.25">
      <c r="A148" s="99" t="s">
        <v>21</v>
      </c>
      <c r="B148" s="175" t="s">
        <v>316</v>
      </c>
      <c r="C148" s="210">
        <f>+C127+C147</f>
        <v>6400</v>
      </c>
      <c r="D148" s="210">
        <f>+D127+D147</f>
        <v>8243</v>
      </c>
      <c r="E148" s="210">
        <f>+E127+E147</f>
        <v>8675</v>
      </c>
    </row>
    <row r="149" spans="1:6" ht="15.75" x14ac:dyDescent="0.25">
      <c r="A149" s="176"/>
      <c r="B149" s="176"/>
      <c r="C149" s="177"/>
      <c r="E149" s="177"/>
    </row>
    <row r="150" spans="1:6" x14ac:dyDescent="0.2">
      <c r="A150" s="283" t="s">
        <v>318</v>
      </c>
      <c r="B150" s="283"/>
      <c r="C150" s="283"/>
      <c r="D150" s="284"/>
      <c r="E150" s="283"/>
      <c r="F150" s="284"/>
    </row>
    <row r="151" spans="1:6" ht="14.25" thickBot="1" x14ac:dyDescent="0.25">
      <c r="A151" s="447" t="s">
        <v>99</v>
      </c>
      <c r="B151" s="447"/>
      <c r="C151" s="453" t="s">
        <v>140</v>
      </c>
      <c r="D151" s="453"/>
      <c r="E151" s="384" t="s">
        <v>140</v>
      </c>
    </row>
    <row r="152" spans="1:6" ht="34.5" customHeight="1" thickBot="1" x14ac:dyDescent="0.25">
      <c r="A152" s="18">
        <v>1</v>
      </c>
      <c r="B152" s="24" t="s">
        <v>319</v>
      </c>
      <c r="C152" s="101">
        <f>+C64-C127</f>
        <v>-6400</v>
      </c>
      <c r="D152" s="101">
        <f>+D64-D127</f>
        <v>-7150</v>
      </c>
      <c r="E152" s="101">
        <f>+E64-E127</f>
        <v>-4269</v>
      </c>
    </row>
    <row r="153" spans="1:6" ht="14.25" customHeight="1" thickBot="1" x14ac:dyDescent="0.25">
      <c r="A153" s="18" t="s">
        <v>13</v>
      </c>
      <c r="B153" s="24" t="s">
        <v>320</v>
      </c>
      <c r="C153" s="101">
        <f>+C87-C147</f>
        <v>6400</v>
      </c>
      <c r="D153" s="101">
        <f>+D87-D147</f>
        <v>7150</v>
      </c>
      <c r="E153" s="101">
        <f>+E87-E147</f>
        <v>4269</v>
      </c>
    </row>
    <row r="154" spans="1:6" ht="15.75" x14ac:dyDescent="0.25">
      <c r="A154" s="176"/>
      <c r="B154" s="176"/>
      <c r="C154" s="176"/>
      <c r="D154" s="176"/>
      <c r="E154" s="177"/>
    </row>
    <row r="156" spans="1:6" x14ac:dyDescent="0.2">
      <c r="A156" s="446"/>
      <c r="B156" s="446"/>
      <c r="C156" s="446"/>
      <c r="D156" s="446"/>
      <c r="E156" s="446"/>
    </row>
  </sheetData>
  <mergeCells count="10">
    <mergeCell ref="A156:E156"/>
    <mergeCell ref="A90:E90"/>
    <mergeCell ref="A91:B91"/>
    <mergeCell ref="A151:B151"/>
    <mergeCell ref="C151:D151"/>
    <mergeCell ref="A2:E2"/>
    <mergeCell ref="A3:E3"/>
    <mergeCell ref="A4:E4"/>
    <mergeCell ref="A5:E5"/>
    <mergeCell ref="A6:B6"/>
  </mergeCells>
  <pageMargins left="0" right="0" top="0.74803149606299213" bottom="0" header="0.31496062992125984" footer="0.31496062992125984"/>
  <pageSetup paperSize="9" orientation="portrait" r:id="rId1"/>
  <headerFooter>
    <oddHeader xml:space="preserve">&amp;C  1.3.m. az 1/2014. (I.28.) ö-i r-hez
  3.m. az 17/2014. (XII.18.) ö-i r-hez
                                                                                                               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55"/>
  <sheetViews>
    <sheetView view="pageLayout" topLeftCell="A86" zoomScaleNormal="120" zoomScaleSheetLayoutView="100" workbookViewId="0">
      <selection activeCell="H96" sqref="H96"/>
    </sheetView>
  </sheetViews>
  <sheetFormatPr defaultRowHeight="15.75" x14ac:dyDescent="0.25"/>
  <cols>
    <col min="1" max="1" width="6.1640625" style="176" customWidth="1"/>
    <col min="2" max="2" width="57.83203125" style="176" customWidth="1"/>
    <col min="3" max="3" width="11.1640625" style="176" customWidth="1"/>
    <col min="4" max="4" width="11.33203125" style="176" customWidth="1"/>
    <col min="5" max="5" width="10.5" style="176" customWidth="1"/>
    <col min="6" max="16384" width="9.33203125" style="195"/>
  </cols>
  <sheetData>
    <row r="1" spans="1:5" ht="15.95" customHeight="1" x14ac:dyDescent="0.25">
      <c r="A1" s="448" t="s">
        <v>10</v>
      </c>
      <c r="B1" s="448"/>
      <c r="C1" s="448"/>
      <c r="D1" s="448"/>
      <c r="E1" s="448"/>
    </row>
    <row r="2" spans="1:5" ht="15.95" customHeight="1" thickBot="1" x14ac:dyDescent="0.3">
      <c r="A2" s="447" t="s">
        <v>97</v>
      </c>
      <c r="B2" s="447"/>
      <c r="C2" s="324"/>
      <c r="D2" s="324"/>
      <c r="E2" s="382" t="s">
        <v>140</v>
      </c>
    </row>
    <row r="3" spans="1:5" ht="38.1" customHeight="1" thickBot="1" x14ac:dyDescent="0.3">
      <c r="A3" s="21" t="s">
        <v>62</v>
      </c>
      <c r="B3" s="22" t="s">
        <v>11</v>
      </c>
      <c r="C3" s="329" t="s">
        <v>161</v>
      </c>
      <c r="D3" s="329" t="s">
        <v>483</v>
      </c>
      <c r="E3" s="29" t="s">
        <v>483</v>
      </c>
    </row>
    <row r="4" spans="1:5" s="196" customFormat="1" ht="12" customHeight="1" thickBot="1" x14ac:dyDescent="0.25">
      <c r="A4" s="190">
        <v>1</v>
      </c>
      <c r="B4" s="191">
        <v>2</v>
      </c>
      <c r="C4" s="192">
        <v>3</v>
      </c>
      <c r="D4" s="192">
        <v>4</v>
      </c>
      <c r="E4" s="192">
        <v>5</v>
      </c>
    </row>
    <row r="5" spans="1:5" s="197" customFormat="1" ht="12" customHeight="1" thickBot="1" x14ac:dyDescent="0.25">
      <c r="A5" s="18" t="s">
        <v>12</v>
      </c>
      <c r="B5" s="19" t="s">
        <v>162</v>
      </c>
      <c r="C5" s="101">
        <f>+C6+C7+C8+C9+C10+C11</f>
        <v>90910</v>
      </c>
      <c r="D5" s="101">
        <f>+D6+D7+D8+D9+D10+D11</f>
        <v>90910</v>
      </c>
      <c r="E5" s="101">
        <f>+E6+E7+E8+E9+E10+E11</f>
        <v>88928</v>
      </c>
    </row>
    <row r="6" spans="1:5" s="197" customFormat="1" ht="12" customHeight="1" x14ac:dyDescent="0.2">
      <c r="A6" s="13" t="s">
        <v>74</v>
      </c>
      <c r="B6" s="198" t="s">
        <v>163</v>
      </c>
      <c r="C6" s="104">
        <v>90910</v>
      </c>
      <c r="D6" s="104">
        <v>90910</v>
      </c>
      <c r="E6" s="104">
        <v>88928</v>
      </c>
    </row>
    <row r="7" spans="1:5" s="197" customFormat="1" ht="12" customHeight="1" x14ac:dyDescent="0.2">
      <c r="A7" s="12" t="s">
        <v>75</v>
      </c>
      <c r="B7" s="199" t="s">
        <v>164</v>
      </c>
      <c r="C7" s="103"/>
      <c r="D7" s="103"/>
      <c r="E7" s="103"/>
    </row>
    <row r="8" spans="1:5" s="197" customFormat="1" ht="12" customHeight="1" x14ac:dyDescent="0.2">
      <c r="A8" s="12" t="s">
        <v>76</v>
      </c>
      <c r="B8" s="199" t="s">
        <v>165</v>
      </c>
      <c r="C8" s="103"/>
      <c r="D8" s="103"/>
      <c r="E8" s="103"/>
    </row>
    <row r="9" spans="1:5" s="197" customFormat="1" ht="12" customHeight="1" x14ac:dyDescent="0.2">
      <c r="A9" s="12" t="s">
        <v>77</v>
      </c>
      <c r="B9" s="199" t="s">
        <v>166</v>
      </c>
      <c r="C9" s="103"/>
      <c r="D9" s="103"/>
      <c r="E9" s="103"/>
    </row>
    <row r="10" spans="1:5" s="197" customFormat="1" ht="12" customHeight="1" x14ac:dyDescent="0.2">
      <c r="A10" s="12" t="s">
        <v>94</v>
      </c>
      <c r="B10" s="199" t="s">
        <v>167</v>
      </c>
      <c r="C10" s="103"/>
      <c r="D10" s="103"/>
      <c r="E10" s="103"/>
    </row>
    <row r="11" spans="1:5" s="197" customFormat="1" ht="12" customHeight="1" thickBot="1" x14ac:dyDescent="0.25">
      <c r="A11" s="14" t="s">
        <v>78</v>
      </c>
      <c r="B11" s="200" t="s">
        <v>168</v>
      </c>
      <c r="C11" s="103"/>
      <c r="D11" s="103"/>
      <c r="E11" s="103"/>
    </row>
    <row r="12" spans="1:5" s="197" customFormat="1" ht="12" customHeight="1" thickBot="1" x14ac:dyDescent="0.25">
      <c r="A12" s="18" t="s">
        <v>13</v>
      </c>
      <c r="B12" s="96" t="s">
        <v>169</v>
      </c>
      <c r="C12" s="101">
        <f>+C13+C14+C15+C16+C17</f>
        <v>0</v>
      </c>
      <c r="D12" s="101">
        <f>+D13+D14+D15+D16+D17</f>
        <v>2594</v>
      </c>
      <c r="E12" s="101">
        <f>+E13+E14+E15+E16+E17</f>
        <v>4493</v>
      </c>
    </row>
    <row r="13" spans="1:5" s="197" customFormat="1" ht="12" customHeight="1" x14ac:dyDescent="0.2">
      <c r="A13" s="13" t="s">
        <v>80</v>
      </c>
      <c r="B13" s="198" t="s">
        <v>170</v>
      </c>
      <c r="C13" s="104"/>
      <c r="D13" s="104"/>
      <c r="E13" s="104"/>
    </row>
    <row r="14" spans="1:5" s="197" customFormat="1" ht="12" customHeight="1" x14ac:dyDescent="0.2">
      <c r="A14" s="12" t="s">
        <v>81</v>
      </c>
      <c r="B14" s="199" t="s">
        <v>171</v>
      </c>
      <c r="C14" s="103"/>
      <c r="D14" s="103"/>
      <c r="E14" s="103"/>
    </row>
    <row r="15" spans="1:5" s="197" customFormat="1" ht="12" customHeight="1" x14ac:dyDescent="0.2">
      <c r="A15" s="12" t="s">
        <v>82</v>
      </c>
      <c r="B15" s="199" t="s">
        <v>375</v>
      </c>
      <c r="C15" s="103"/>
      <c r="D15" s="103"/>
      <c r="E15" s="103"/>
    </row>
    <row r="16" spans="1:5" s="197" customFormat="1" ht="12" customHeight="1" x14ac:dyDescent="0.2">
      <c r="A16" s="12" t="s">
        <v>83</v>
      </c>
      <c r="B16" s="199" t="s">
        <v>376</v>
      </c>
      <c r="C16" s="103"/>
      <c r="D16" s="103"/>
      <c r="E16" s="103"/>
    </row>
    <row r="17" spans="1:5" s="197" customFormat="1" ht="12" customHeight="1" x14ac:dyDescent="0.2">
      <c r="A17" s="12" t="s">
        <v>84</v>
      </c>
      <c r="B17" s="199" t="s">
        <v>409</v>
      </c>
      <c r="C17" s="103"/>
      <c r="D17" s="103">
        <v>2594</v>
      </c>
      <c r="E17" s="103">
        <v>4493</v>
      </c>
    </row>
    <row r="18" spans="1:5" s="197" customFormat="1" ht="12" customHeight="1" thickBot="1" x14ac:dyDescent="0.25">
      <c r="A18" s="14" t="s">
        <v>90</v>
      </c>
      <c r="B18" s="200" t="s">
        <v>173</v>
      </c>
      <c r="C18" s="105"/>
      <c r="D18" s="105"/>
      <c r="E18" s="105"/>
    </row>
    <row r="19" spans="1:5" s="197" customFormat="1" ht="12" customHeight="1" thickBot="1" x14ac:dyDescent="0.25">
      <c r="A19" s="18" t="s">
        <v>14</v>
      </c>
      <c r="B19" s="19" t="s">
        <v>174</v>
      </c>
      <c r="C19" s="101">
        <f>+C20+C21+C22+C23+C24</f>
        <v>0</v>
      </c>
      <c r="D19" s="101">
        <f>+D20+D21+D22+D23+D24</f>
        <v>0</v>
      </c>
      <c r="E19" s="101">
        <f>+E20+E21+E22+E23+E24</f>
        <v>0</v>
      </c>
    </row>
    <row r="20" spans="1:5" s="197" customFormat="1" ht="12" customHeight="1" x14ac:dyDescent="0.2">
      <c r="A20" s="13" t="s">
        <v>63</v>
      </c>
      <c r="B20" s="198" t="s">
        <v>175</v>
      </c>
      <c r="C20" s="104"/>
      <c r="D20" s="104"/>
      <c r="E20" s="104"/>
    </row>
    <row r="21" spans="1:5" s="197" customFormat="1" ht="12" customHeight="1" x14ac:dyDescent="0.2">
      <c r="A21" s="12" t="s">
        <v>64</v>
      </c>
      <c r="B21" s="199" t="s">
        <v>176</v>
      </c>
      <c r="C21" s="103"/>
      <c r="D21" s="103"/>
      <c r="E21" s="103"/>
    </row>
    <row r="22" spans="1:5" s="197" customFormat="1" ht="12" customHeight="1" x14ac:dyDescent="0.2">
      <c r="A22" s="12" t="s">
        <v>65</v>
      </c>
      <c r="B22" s="199" t="s">
        <v>377</v>
      </c>
      <c r="C22" s="103"/>
      <c r="D22" s="103"/>
      <c r="E22" s="103"/>
    </row>
    <row r="23" spans="1:5" s="197" customFormat="1" ht="12" customHeight="1" x14ac:dyDescent="0.2">
      <c r="A23" s="12" t="s">
        <v>66</v>
      </c>
      <c r="B23" s="199" t="s">
        <v>378</v>
      </c>
      <c r="C23" s="103"/>
      <c r="D23" s="103"/>
      <c r="E23" s="103"/>
    </row>
    <row r="24" spans="1:5" s="197" customFormat="1" ht="12" customHeight="1" x14ac:dyDescent="0.2">
      <c r="A24" s="12" t="s">
        <v>106</v>
      </c>
      <c r="B24" s="199" t="s">
        <v>177</v>
      </c>
      <c r="C24" s="103"/>
      <c r="D24" s="103"/>
      <c r="E24" s="103"/>
    </row>
    <row r="25" spans="1:5" s="197" customFormat="1" ht="12" customHeight="1" thickBot="1" x14ac:dyDescent="0.25">
      <c r="A25" s="14" t="s">
        <v>107</v>
      </c>
      <c r="B25" s="200" t="s">
        <v>178</v>
      </c>
      <c r="C25" s="105"/>
      <c r="D25" s="105"/>
      <c r="E25" s="105"/>
    </row>
    <row r="26" spans="1:5" s="197" customFormat="1" ht="12" customHeight="1" thickBot="1" x14ac:dyDescent="0.25">
      <c r="A26" s="18" t="s">
        <v>108</v>
      </c>
      <c r="B26" s="19" t="s">
        <v>179</v>
      </c>
      <c r="C26" s="107">
        <f>+C27+C30+C31+C32</f>
        <v>0</v>
      </c>
      <c r="D26" s="107">
        <f>+D27+D30+D31+D32</f>
        <v>0</v>
      </c>
      <c r="E26" s="107">
        <f>+E27+E30+E31+E32</f>
        <v>0</v>
      </c>
    </row>
    <row r="27" spans="1:5" s="197" customFormat="1" ht="12" customHeight="1" x14ac:dyDescent="0.2">
      <c r="A27" s="13" t="s">
        <v>180</v>
      </c>
      <c r="B27" s="198" t="s">
        <v>186</v>
      </c>
      <c r="C27" s="193">
        <f>+C28+C29</f>
        <v>0</v>
      </c>
      <c r="D27" s="193">
        <f>+D28+D29</f>
        <v>0</v>
      </c>
      <c r="E27" s="193">
        <f>+E28+E29</f>
        <v>0</v>
      </c>
    </row>
    <row r="28" spans="1:5" s="197" customFormat="1" ht="12" customHeight="1" x14ac:dyDescent="0.2">
      <c r="A28" s="12" t="s">
        <v>181</v>
      </c>
      <c r="B28" s="199" t="s">
        <v>187</v>
      </c>
      <c r="C28" s="103"/>
      <c r="D28" s="103"/>
      <c r="E28" s="103"/>
    </row>
    <row r="29" spans="1:5" s="197" customFormat="1" ht="12" customHeight="1" x14ac:dyDescent="0.2">
      <c r="A29" s="12" t="s">
        <v>182</v>
      </c>
      <c r="B29" s="199" t="s">
        <v>188</v>
      </c>
      <c r="C29" s="103"/>
      <c r="D29" s="103"/>
      <c r="E29" s="103"/>
    </row>
    <row r="30" spans="1:5" s="197" customFormat="1" ht="12" customHeight="1" x14ac:dyDescent="0.2">
      <c r="A30" s="12" t="s">
        <v>183</v>
      </c>
      <c r="B30" s="199" t="s">
        <v>189</v>
      </c>
      <c r="C30" s="103"/>
      <c r="D30" s="103"/>
      <c r="E30" s="103"/>
    </row>
    <row r="31" spans="1:5" s="197" customFormat="1" ht="12" customHeight="1" x14ac:dyDescent="0.2">
      <c r="A31" s="12" t="s">
        <v>184</v>
      </c>
      <c r="B31" s="199" t="s">
        <v>190</v>
      </c>
      <c r="C31" s="103"/>
      <c r="D31" s="103"/>
      <c r="E31" s="103"/>
    </row>
    <row r="32" spans="1:5" s="197" customFormat="1" ht="12" customHeight="1" thickBot="1" x14ac:dyDescent="0.25">
      <c r="A32" s="14" t="s">
        <v>185</v>
      </c>
      <c r="B32" s="200" t="s">
        <v>191</v>
      </c>
      <c r="C32" s="105"/>
      <c r="D32" s="105"/>
      <c r="E32" s="105"/>
    </row>
    <row r="33" spans="1:5" s="197" customFormat="1" ht="12" customHeight="1" thickBot="1" x14ac:dyDescent="0.25">
      <c r="A33" s="18" t="s">
        <v>16</v>
      </c>
      <c r="B33" s="19" t="s">
        <v>192</v>
      </c>
      <c r="C33" s="101">
        <f>SUM(C34:C43)</f>
        <v>0</v>
      </c>
      <c r="D33" s="101">
        <f>SUM(D34:D43)</f>
        <v>0</v>
      </c>
      <c r="E33" s="101"/>
    </row>
    <row r="34" spans="1:5" s="197" customFormat="1" ht="12" customHeight="1" x14ac:dyDescent="0.2">
      <c r="A34" s="13" t="s">
        <v>67</v>
      </c>
      <c r="B34" s="198" t="s">
        <v>195</v>
      </c>
      <c r="C34" s="104"/>
      <c r="D34" s="104"/>
      <c r="E34" s="104"/>
    </row>
    <row r="35" spans="1:5" s="197" customFormat="1" ht="12" customHeight="1" x14ac:dyDescent="0.2">
      <c r="A35" s="12" t="s">
        <v>68</v>
      </c>
      <c r="B35" s="199" t="s">
        <v>196</v>
      </c>
      <c r="C35" s="103"/>
      <c r="D35" s="103"/>
      <c r="E35" s="103"/>
    </row>
    <row r="36" spans="1:5" s="197" customFormat="1" ht="12" customHeight="1" x14ac:dyDescent="0.2">
      <c r="A36" s="12" t="s">
        <v>69</v>
      </c>
      <c r="B36" s="199" t="s">
        <v>197</v>
      </c>
      <c r="C36" s="103"/>
      <c r="D36" s="103"/>
      <c r="E36" s="103"/>
    </row>
    <row r="37" spans="1:5" s="197" customFormat="1" ht="12" customHeight="1" x14ac:dyDescent="0.2">
      <c r="A37" s="12" t="s">
        <v>110</v>
      </c>
      <c r="B37" s="199" t="s">
        <v>198</v>
      </c>
      <c r="C37" s="103"/>
      <c r="D37" s="103"/>
      <c r="E37" s="103"/>
    </row>
    <row r="38" spans="1:5" s="197" customFormat="1" ht="12" customHeight="1" x14ac:dyDescent="0.2">
      <c r="A38" s="12" t="s">
        <v>111</v>
      </c>
      <c r="B38" s="199" t="s">
        <v>199</v>
      </c>
      <c r="C38" s="103"/>
      <c r="D38" s="103"/>
      <c r="E38" s="103"/>
    </row>
    <row r="39" spans="1:5" s="197" customFormat="1" ht="12" customHeight="1" x14ac:dyDescent="0.2">
      <c r="A39" s="12" t="s">
        <v>112</v>
      </c>
      <c r="B39" s="199" t="s">
        <v>200</v>
      </c>
      <c r="C39" s="103"/>
      <c r="D39" s="103"/>
      <c r="E39" s="103"/>
    </row>
    <row r="40" spans="1:5" s="197" customFormat="1" ht="12" customHeight="1" x14ac:dyDescent="0.2">
      <c r="A40" s="12" t="s">
        <v>113</v>
      </c>
      <c r="B40" s="199" t="s">
        <v>201</v>
      </c>
      <c r="C40" s="103"/>
      <c r="D40" s="103"/>
      <c r="E40" s="103"/>
    </row>
    <row r="41" spans="1:5" s="197" customFormat="1" ht="12" customHeight="1" x14ac:dyDescent="0.2">
      <c r="A41" s="12" t="s">
        <v>114</v>
      </c>
      <c r="B41" s="199" t="s">
        <v>202</v>
      </c>
      <c r="C41" s="103"/>
      <c r="D41" s="103"/>
      <c r="E41" s="103"/>
    </row>
    <row r="42" spans="1:5" s="197" customFormat="1" ht="12" customHeight="1" x14ac:dyDescent="0.2">
      <c r="A42" s="12" t="s">
        <v>193</v>
      </c>
      <c r="B42" s="199" t="s">
        <v>203</v>
      </c>
      <c r="C42" s="106"/>
      <c r="D42" s="106"/>
      <c r="E42" s="106"/>
    </row>
    <row r="43" spans="1:5" s="197" customFormat="1" ht="12" customHeight="1" thickBot="1" x14ac:dyDescent="0.25">
      <c r="A43" s="14" t="s">
        <v>194</v>
      </c>
      <c r="B43" s="200" t="s">
        <v>204</v>
      </c>
      <c r="C43" s="187"/>
      <c r="D43" s="187"/>
      <c r="E43" s="187"/>
    </row>
    <row r="44" spans="1:5" s="197" customFormat="1" ht="12" customHeight="1" thickBot="1" x14ac:dyDescent="0.25">
      <c r="A44" s="18" t="s">
        <v>17</v>
      </c>
      <c r="B44" s="19" t="s">
        <v>205</v>
      </c>
      <c r="C44" s="101">
        <f>SUM(C45:C49)</f>
        <v>0</v>
      </c>
      <c r="D44" s="101">
        <f>SUM(D45:D49)</f>
        <v>0</v>
      </c>
      <c r="E44" s="101">
        <f>SUM(E45:E49)</f>
        <v>0</v>
      </c>
    </row>
    <row r="45" spans="1:5" s="197" customFormat="1" ht="12" customHeight="1" x14ac:dyDescent="0.2">
      <c r="A45" s="13" t="s">
        <v>70</v>
      </c>
      <c r="B45" s="198" t="s">
        <v>209</v>
      </c>
      <c r="C45" s="244"/>
      <c r="D45" s="244"/>
      <c r="E45" s="244"/>
    </row>
    <row r="46" spans="1:5" s="197" customFormat="1" ht="12" customHeight="1" x14ac:dyDescent="0.2">
      <c r="A46" s="12" t="s">
        <v>71</v>
      </c>
      <c r="B46" s="199" t="s">
        <v>210</v>
      </c>
      <c r="C46" s="106"/>
      <c r="D46" s="106"/>
      <c r="E46" s="106"/>
    </row>
    <row r="47" spans="1:5" s="197" customFormat="1" ht="12" customHeight="1" x14ac:dyDescent="0.2">
      <c r="A47" s="12" t="s">
        <v>206</v>
      </c>
      <c r="B47" s="199" t="s">
        <v>211</v>
      </c>
      <c r="C47" s="106"/>
      <c r="D47" s="106"/>
      <c r="E47" s="106"/>
    </row>
    <row r="48" spans="1:5" s="197" customFormat="1" ht="12" customHeight="1" x14ac:dyDescent="0.2">
      <c r="A48" s="12" t="s">
        <v>207</v>
      </c>
      <c r="B48" s="199" t="s">
        <v>212</v>
      </c>
      <c r="C48" s="106"/>
      <c r="D48" s="106"/>
      <c r="E48" s="106"/>
    </row>
    <row r="49" spans="1:5" s="197" customFormat="1" ht="12" customHeight="1" thickBot="1" x14ac:dyDescent="0.25">
      <c r="A49" s="14" t="s">
        <v>208</v>
      </c>
      <c r="B49" s="200" t="s">
        <v>213</v>
      </c>
      <c r="C49" s="187"/>
      <c r="D49" s="187"/>
      <c r="E49" s="187"/>
    </row>
    <row r="50" spans="1:5" s="197" customFormat="1" ht="12" customHeight="1" thickBot="1" x14ac:dyDescent="0.25">
      <c r="A50" s="18" t="s">
        <v>115</v>
      </c>
      <c r="B50" s="19" t="s">
        <v>214</v>
      </c>
      <c r="C50" s="101">
        <f>SUM(C51:C53)</f>
        <v>0</v>
      </c>
      <c r="D50" s="101">
        <f>SUM(D51:D53)</f>
        <v>0</v>
      </c>
      <c r="E50" s="101">
        <f>SUM(E51:E53)</f>
        <v>0</v>
      </c>
    </row>
    <row r="51" spans="1:5" s="197" customFormat="1" ht="12" customHeight="1" x14ac:dyDescent="0.2">
      <c r="A51" s="13" t="s">
        <v>72</v>
      </c>
      <c r="B51" s="198" t="s">
        <v>215</v>
      </c>
      <c r="C51" s="104"/>
      <c r="D51" s="104"/>
      <c r="E51" s="104"/>
    </row>
    <row r="52" spans="1:5" s="197" customFormat="1" ht="12" customHeight="1" x14ac:dyDescent="0.2">
      <c r="A52" s="12" t="s">
        <v>73</v>
      </c>
      <c r="B52" s="199" t="s">
        <v>379</v>
      </c>
      <c r="C52" s="103"/>
      <c r="D52" s="103"/>
      <c r="E52" s="103"/>
    </row>
    <row r="53" spans="1:5" s="197" customFormat="1" ht="12" customHeight="1" x14ac:dyDescent="0.2">
      <c r="A53" s="12" t="s">
        <v>218</v>
      </c>
      <c r="B53" s="199" t="s">
        <v>216</v>
      </c>
      <c r="C53" s="103"/>
      <c r="D53" s="103"/>
      <c r="E53" s="103"/>
    </row>
    <row r="54" spans="1:5" s="197" customFormat="1" ht="12" customHeight="1" thickBot="1" x14ac:dyDescent="0.25">
      <c r="A54" s="14" t="s">
        <v>219</v>
      </c>
      <c r="B54" s="200" t="s">
        <v>217</v>
      </c>
      <c r="C54" s="105"/>
      <c r="D54" s="105"/>
      <c r="E54" s="105"/>
    </row>
    <row r="55" spans="1:5" s="197" customFormat="1" ht="12" customHeight="1" thickBot="1" x14ac:dyDescent="0.25">
      <c r="A55" s="18" t="s">
        <v>19</v>
      </c>
      <c r="B55" s="96" t="s">
        <v>220</v>
      </c>
      <c r="C55" s="101">
        <f>SUM(C56:C58)</f>
        <v>0</v>
      </c>
      <c r="D55" s="101">
        <f>SUM(D56:D58)</f>
        <v>0</v>
      </c>
      <c r="E55" s="101">
        <f>SUM(E56:E58)</f>
        <v>0</v>
      </c>
    </row>
    <row r="56" spans="1:5" s="197" customFormat="1" ht="12" customHeight="1" x14ac:dyDescent="0.2">
      <c r="A56" s="13" t="s">
        <v>116</v>
      </c>
      <c r="B56" s="198" t="s">
        <v>222</v>
      </c>
      <c r="C56" s="106"/>
      <c r="D56" s="106"/>
      <c r="E56" s="106"/>
    </row>
    <row r="57" spans="1:5" s="197" customFormat="1" ht="12" customHeight="1" x14ac:dyDescent="0.2">
      <c r="A57" s="12" t="s">
        <v>117</v>
      </c>
      <c r="B57" s="199" t="s">
        <v>380</v>
      </c>
      <c r="C57" s="106"/>
      <c r="D57" s="106"/>
      <c r="E57" s="106"/>
    </row>
    <row r="58" spans="1:5" s="197" customFormat="1" ht="12" customHeight="1" x14ac:dyDescent="0.2">
      <c r="A58" s="12" t="s">
        <v>141</v>
      </c>
      <c r="B58" s="199" t="s">
        <v>223</v>
      </c>
      <c r="C58" s="106"/>
      <c r="D58" s="106"/>
      <c r="E58" s="106"/>
    </row>
    <row r="59" spans="1:5" s="197" customFormat="1" ht="12" customHeight="1" thickBot="1" x14ac:dyDescent="0.25">
      <c r="A59" s="14" t="s">
        <v>221</v>
      </c>
      <c r="B59" s="200" t="s">
        <v>224</v>
      </c>
      <c r="C59" s="106"/>
      <c r="D59" s="106"/>
      <c r="E59" s="106"/>
    </row>
    <row r="60" spans="1:5" s="197" customFormat="1" ht="12" customHeight="1" thickBot="1" x14ac:dyDescent="0.25">
      <c r="A60" s="18" t="s">
        <v>20</v>
      </c>
      <c r="B60" s="19" t="s">
        <v>225</v>
      </c>
      <c r="C60" s="107">
        <f>+C5+C12+C19+C26+C33+C44+C50+C55</f>
        <v>90910</v>
      </c>
      <c r="D60" s="107">
        <f>+D5+D12+D19+D26+D33+D44+D50+D55</f>
        <v>93504</v>
      </c>
      <c r="E60" s="107">
        <f>+E5+E12+E19+E26+E33+E44+E50+E55</f>
        <v>93421</v>
      </c>
    </row>
    <row r="61" spans="1:5" s="197" customFormat="1" ht="12" customHeight="1" thickBot="1" x14ac:dyDescent="0.25">
      <c r="A61" s="201" t="s">
        <v>226</v>
      </c>
      <c r="B61" s="96" t="s">
        <v>227</v>
      </c>
      <c r="C61" s="101">
        <f>SUM(C62:C64)</f>
        <v>0</v>
      </c>
      <c r="D61" s="101">
        <f>SUM(D62:D64)</f>
        <v>0</v>
      </c>
      <c r="E61" s="101">
        <f>SUM(E62:E64)</f>
        <v>0</v>
      </c>
    </row>
    <row r="62" spans="1:5" s="197" customFormat="1" ht="12" customHeight="1" x14ac:dyDescent="0.2">
      <c r="A62" s="13" t="s">
        <v>260</v>
      </c>
      <c r="B62" s="198" t="s">
        <v>228</v>
      </c>
      <c r="C62" s="106"/>
      <c r="D62" s="106"/>
      <c r="E62" s="106"/>
    </row>
    <row r="63" spans="1:5" s="197" customFormat="1" ht="12" customHeight="1" x14ac:dyDescent="0.2">
      <c r="A63" s="12" t="s">
        <v>269</v>
      </c>
      <c r="B63" s="199" t="s">
        <v>229</v>
      </c>
      <c r="C63" s="106"/>
      <c r="D63" s="106"/>
      <c r="E63" s="106"/>
    </row>
    <row r="64" spans="1:5" s="197" customFormat="1" ht="12" customHeight="1" thickBot="1" x14ac:dyDescent="0.25">
      <c r="A64" s="14" t="s">
        <v>270</v>
      </c>
      <c r="B64" s="202" t="s">
        <v>230</v>
      </c>
      <c r="C64" s="106"/>
      <c r="D64" s="106"/>
      <c r="E64" s="106"/>
    </row>
    <row r="65" spans="1:5" s="197" customFormat="1" ht="12" customHeight="1" thickBot="1" x14ac:dyDescent="0.25">
      <c r="A65" s="201" t="s">
        <v>231</v>
      </c>
      <c r="B65" s="96" t="s">
        <v>232</v>
      </c>
      <c r="C65" s="101">
        <f>SUM(C66:C69)</f>
        <v>0</v>
      </c>
      <c r="D65" s="101">
        <f>SUM(D66:D69)</f>
        <v>0</v>
      </c>
      <c r="E65" s="101">
        <f>SUM(E66:E69)</f>
        <v>0</v>
      </c>
    </row>
    <row r="66" spans="1:5" s="197" customFormat="1" ht="12" customHeight="1" x14ac:dyDescent="0.2">
      <c r="A66" s="13" t="s">
        <v>95</v>
      </c>
      <c r="B66" s="198" t="s">
        <v>233</v>
      </c>
      <c r="C66" s="106"/>
      <c r="D66" s="106"/>
      <c r="E66" s="106"/>
    </row>
    <row r="67" spans="1:5" s="197" customFormat="1" ht="12" customHeight="1" x14ac:dyDescent="0.2">
      <c r="A67" s="12" t="s">
        <v>96</v>
      </c>
      <c r="B67" s="199" t="s">
        <v>234</v>
      </c>
      <c r="C67" s="106"/>
      <c r="D67" s="106"/>
      <c r="E67" s="106"/>
    </row>
    <row r="68" spans="1:5" s="197" customFormat="1" ht="12" customHeight="1" x14ac:dyDescent="0.2">
      <c r="A68" s="12" t="s">
        <v>261</v>
      </c>
      <c r="B68" s="199" t="s">
        <v>235</v>
      </c>
      <c r="C68" s="106"/>
      <c r="D68" s="106"/>
      <c r="E68" s="106"/>
    </row>
    <row r="69" spans="1:5" s="197" customFormat="1" ht="12" customHeight="1" thickBot="1" x14ac:dyDescent="0.25">
      <c r="A69" s="14" t="s">
        <v>262</v>
      </c>
      <c r="B69" s="200" t="s">
        <v>236</v>
      </c>
      <c r="C69" s="106"/>
      <c r="D69" s="106"/>
      <c r="E69" s="106"/>
    </row>
    <row r="70" spans="1:5" s="197" customFormat="1" ht="12" customHeight="1" thickBot="1" x14ac:dyDescent="0.25">
      <c r="A70" s="201" t="s">
        <v>237</v>
      </c>
      <c r="B70" s="96" t="s">
        <v>238</v>
      </c>
      <c r="C70" s="101">
        <f>SUM(C71:C72)</f>
        <v>0</v>
      </c>
      <c r="D70" s="101">
        <f>SUM(D71:D72)</f>
        <v>2967</v>
      </c>
      <c r="E70" s="101">
        <f>SUM(E71:E72)</f>
        <v>2967</v>
      </c>
    </row>
    <row r="71" spans="1:5" s="197" customFormat="1" ht="12" customHeight="1" x14ac:dyDescent="0.2">
      <c r="A71" s="13" t="s">
        <v>263</v>
      </c>
      <c r="B71" s="198" t="s">
        <v>239</v>
      </c>
      <c r="C71" s="106"/>
      <c r="D71" s="106">
        <v>2967</v>
      </c>
      <c r="E71" s="106">
        <v>2967</v>
      </c>
    </row>
    <row r="72" spans="1:5" s="197" customFormat="1" ht="12" customHeight="1" thickBot="1" x14ac:dyDescent="0.25">
      <c r="A72" s="14" t="s">
        <v>264</v>
      </c>
      <c r="B72" s="200" t="s">
        <v>240</v>
      </c>
      <c r="C72" s="106"/>
      <c r="D72" s="106"/>
      <c r="E72" s="106"/>
    </row>
    <row r="73" spans="1:5" s="197" customFormat="1" ht="12" customHeight="1" thickBot="1" x14ac:dyDescent="0.25">
      <c r="A73" s="201" t="s">
        <v>241</v>
      </c>
      <c r="B73" s="96" t="s">
        <v>242</v>
      </c>
      <c r="C73" s="101">
        <f>SUM(C74:C76)</f>
        <v>0</v>
      </c>
      <c r="D73" s="101">
        <f>SUM(D74:D76)</f>
        <v>0</v>
      </c>
      <c r="E73" s="101">
        <f>SUM(E74:E76)</f>
        <v>0</v>
      </c>
    </row>
    <row r="74" spans="1:5" s="197" customFormat="1" ht="12" customHeight="1" x14ac:dyDescent="0.2">
      <c r="A74" s="13" t="s">
        <v>265</v>
      </c>
      <c r="B74" s="198" t="s">
        <v>243</v>
      </c>
      <c r="C74" s="106"/>
      <c r="D74" s="106"/>
      <c r="E74" s="106"/>
    </row>
    <row r="75" spans="1:5" s="197" customFormat="1" ht="12" customHeight="1" x14ac:dyDescent="0.2">
      <c r="A75" s="12" t="s">
        <v>266</v>
      </c>
      <c r="B75" s="199" t="s">
        <v>244</v>
      </c>
      <c r="C75" s="106"/>
      <c r="D75" s="106"/>
      <c r="E75" s="106"/>
    </row>
    <row r="76" spans="1:5" s="197" customFormat="1" ht="12" customHeight="1" thickBot="1" x14ac:dyDescent="0.25">
      <c r="A76" s="14" t="s">
        <v>267</v>
      </c>
      <c r="B76" s="200" t="s">
        <v>245</v>
      </c>
      <c r="C76" s="106"/>
      <c r="D76" s="106"/>
      <c r="E76" s="106"/>
    </row>
    <row r="77" spans="1:5" s="197" customFormat="1" ht="12" customHeight="1" thickBot="1" x14ac:dyDescent="0.25">
      <c r="A77" s="201" t="s">
        <v>246</v>
      </c>
      <c r="B77" s="96" t="s">
        <v>268</v>
      </c>
      <c r="C77" s="101">
        <f>SUM(C78:C81)</f>
        <v>0</v>
      </c>
      <c r="D77" s="101">
        <f>SUM(D78:D81)</f>
        <v>0</v>
      </c>
      <c r="E77" s="101">
        <f>SUM(E78:E81)</f>
        <v>0</v>
      </c>
    </row>
    <row r="78" spans="1:5" s="197" customFormat="1" ht="12" customHeight="1" x14ac:dyDescent="0.2">
      <c r="A78" s="203" t="s">
        <v>247</v>
      </c>
      <c r="B78" s="198" t="s">
        <v>248</v>
      </c>
      <c r="C78" s="106"/>
      <c r="D78" s="106"/>
      <c r="E78" s="106"/>
    </row>
    <row r="79" spans="1:5" s="197" customFormat="1" ht="12" customHeight="1" x14ac:dyDescent="0.2">
      <c r="A79" s="204" t="s">
        <v>249</v>
      </c>
      <c r="B79" s="199" t="s">
        <v>250</v>
      </c>
      <c r="C79" s="106"/>
      <c r="D79" s="106"/>
      <c r="E79" s="106"/>
    </row>
    <row r="80" spans="1:5" s="197" customFormat="1" ht="12" customHeight="1" x14ac:dyDescent="0.2">
      <c r="A80" s="204" t="s">
        <v>251</v>
      </c>
      <c r="B80" s="199" t="s">
        <v>252</v>
      </c>
      <c r="C80" s="106"/>
      <c r="D80" s="106"/>
      <c r="E80" s="106"/>
    </row>
    <row r="81" spans="1:5" s="197" customFormat="1" ht="12" customHeight="1" thickBot="1" x14ac:dyDescent="0.25">
      <c r="A81" s="205" t="s">
        <v>253</v>
      </c>
      <c r="B81" s="200" t="s">
        <v>254</v>
      </c>
      <c r="C81" s="106"/>
      <c r="D81" s="106"/>
      <c r="E81" s="106"/>
    </row>
    <row r="82" spans="1:5" s="197" customFormat="1" ht="13.5" customHeight="1" thickBot="1" x14ac:dyDescent="0.25">
      <c r="A82" s="201" t="s">
        <v>255</v>
      </c>
      <c r="B82" s="96" t="s">
        <v>256</v>
      </c>
      <c r="C82" s="245"/>
      <c r="D82" s="245"/>
      <c r="E82" s="245"/>
    </row>
    <row r="83" spans="1:5" s="197" customFormat="1" ht="15.75" customHeight="1" thickBot="1" x14ac:dyDescent="0.25">
      <c r="A83" s="201" t="s">
        <v>257</v>
      </c>
      <c r="B83" s="206" t="s">
        <v>258</v>
      </c>
      <c r="C83" s="107">
        <f>+C61+C65+C70+C73+C77+C82</f>
        <v>0</v>
      </c>
      <c r="D83" s="107">
        <v>2967</v>
      </c>
      <c r="E83" s="107">
        <f>+E61+E65+E70+E73+E77+E82</f>
        <v>2967</v>
      </c>
    </row>
    <row r="84" spans="1:5" s="197" customFormat="1" ht="26.25" customHeight="1" thickBot="1" x14ac:dyDescent="0.25">
      <c r="A84" s="207" t="s">
        <v>271</v>
      </c>
      <c r="B84" s="208" t="s">
        <v>259</v>
      </c>
      <c r="C84" s="107">
        <f>+C60+C83</f>
        <v>90910</v>
      </c>
      <c r="D84" s="107">
        <f>+D60+D83</f>
        <v>96471</v>
      </c>
      <c r="E84" s="107">
        <f>+E60+E83</f>
        <v>96388</v>
      </c>
    </row>
    <row r="85" spans="1:5" s="197" customFormat="1" ht="83.25" customHeight="1" x14ac:dyDescent="0.2">
      <c r="A85" s="446"/>
      <c r="B85" s="446"/>
      <c r="C85" s="446"/>
      <c r="D85" s="446"/>
      <c r="E85" s="446"/>
    </row>
    <row r="86" spans="1:5" ht="16.5" customHeight="1" x14ac:dyDescent="0.25">
      <c r="A86" s="448" t="s">
        <v>40</v>
      </c>
      <c r="B86" s="448"/>
      <c r="C86" s="448"/>
      <c r="D86" s="448"/>
      <c r="E86" s="448"/>
    </row>
    <row r="87" spans="1:5" s="209" customFormat="1" ht="16.5" customHeight="1" thickBot="1" x14ac:dyDescent="0.3">
      <c r="A87" s="449" t="s">
        <v>98</v>
      </c>
      <c r="B87" s="449"/>
      <c r="C87" s="280"/>
      <c r="D87" s="280"/>
      <c r="E87" s="385" t="s">
        <v>140</v>
      </c>
    </row>
    <row r="88" spans="1:5" ht="38.1" customHeight="1" thickBot="1" x14ac:dyDescent="0.3">
      <c r="A88" s="21" t="s">
        <v>62</v>
      </c>
      <c r="B88" s="22" t="s">
        <v>41</v>
      </c>
      <c r="C88" s="329" t="s">
        <v>161</v>
      </c>
      <c r="D88" s="22" t="s">
        <v>482</v>
      </c>
      <c r="E88" s="345" t="s">
        <v>504</v>
      </c>
    </row>
    <row r="89" spans="1:5" s="196" customFormat="1" ht="12" customHeight="1" thickBot="1" x14ac:dyDescent="0.25">
      <c r="A89" s="26">
        <v>1</v>
      </c>
      <c r="B89" s="27">
        <v>2</v>
      </c>
      <c r="C89" s="263">
        <v>3</v>
      </c>
      <c r="D89" s="27">
        <v>4</v>
      </c>
      <c r="E89" s="346">
        <v>5</v>
      </c>
    </row>
    <row r="90" spans="1:5" ht="12" customHeight="1" thickBot="1" x14ac:dyDescent="0.3">
      <c r="A90" s="20" t="s">
        <v>12</v>
      </c>
      <c r="B90" s="25" t="s">
        <v>274</v>
      </c>
      <c r="C90" s="264">
        <v>90910</v>
      </c>
      <c r="D90" s="347">
        <f>SUM(D91:D95)</f>
        <v>94134</v>
      </c>
      <c r="E90" s="404">
        <f>SUM(E91:E95)</f>
        <v>96171</v>
      </c>
    </row>
    <row r="91" spans="1:5" ht="12" customHeight="1" x14ac:dyDescent="0.25">
      <c r="A91" s="15" t="s">
        <v>74</v>
      </c>
      <c r="B91" s="8" t="s">
        <v>42</v>
      </c>
      <c r="C91" s="285">
        <v>60085</v>
      </c>
      <c r="D91" s="285">
        <v>62468</v>
      </c>
      <c r="E91" s="386">
        <v>63916</v>
      </c>
    </row>
    <row r="92" spans="1:5" ht="12" customHeight="1" x14ac:dyDescent="0.25">
      <c r="A92" s="12" t="s">
        <v>75</v>
      </c>
      <c r="B92" s="6" t="s">
        <v>118</v>
      </c>
      <c r="C92" s="286">
        <v>16245</v>
      </c>
      <c r="D92" s="286">
        <v>16963</v>
      </c>
      <c r="E92" s="94">
        <v>17388</v>
      </c>
    </row>
    <row r="93" spans="1:5" ht="12" customHeight="1" x14ac:dyDescent="0.25">
      <c r="A93" s="12" t="s">
        <v>76</v>
      </c>
      <c r="B93" s="6" t="s">
        <v>93</v>
      </c>
      <c r="C93" s="286">
        <v>14580</v>
      </c>
      <c r="D93" s="286">
        <v>14703</v>
      </c>
      <c r="E93" s="95">
        <v>14867</v>
      </c>
    </row>
    <row r="94" spans="1:5" ht="12" customHeight="1" x14ac:dyDescent="0.25">
      <c r="A94" s="12" t="s">
        <v>77</v>
      </c>
      <c r="B94" s="9" t="s">
        <v>119</v>
      </c>
      <c r="C94" s="6"/>
      <c r="D94" s="328"/>
      <c r="E94" s="387"/>
    </row>
    <row r="95" spans="1:5" ht="12" customHeight="1" x14ac:dyDescent="0.25">
      <c r="A95" s="12" t="s">
        <v>85</v>
      </c>
      <c r="B95" s="17" t="s">
        <v>120</v>
      </c>
      <c r="C95" s="6"/>
      <c r="D95" s="328"/>
      <c r="E95" s="387"/>
    </row>
    <row r="96" spans="1:5" ht="12" customHeight="1" x14ac:dyDescent="0.25">
      <c r="A96" s="12" t="s">
        <v>78</v>
      </c>
      <c r="B96" s="6" t="s">
        <v>275</v>
      </c>
      <c r="C96" s="265"/>
      <c r="D96" s="328"/>
      <c r="E96" s="388"/>
    </row>
    <row r="97" spans="1:5" ht="12" customHeight="1" x14ac:dyDescent="0.25">
      <c r="A97" s="12" t="s">
        <v>79</v>
      </c>
      <c r="B97" s="57" t="s">
        <v>276</v>
      </c>
      <c r="C97" s="266"/>
      <c r="D97" s="328"/>
      <c r="E97" s="389"/>
    </row>
    <row r="98" spans="1:5" ht="12" customHeight="1" x14ac:dyDescent="0.25">
      <c r="A98" s="12" t="s">
        <v>86</v>
      </c>
      <c r="B98" s="58" t="s">
        <v>277</v>
      </c>
      <c r="C98" s="267"/>
      <c r="D98" s="328"/>
      <c r="E98" s="390"/>
    </row>
    <row r="99" spans="1:5" ht="12" customHeight="1" x14ac:dyDescent="0.25">
      <c r="A99" s="12" t="s">
        <v>87</v>
      </c>
      <c r="B99" s="58" t="s">
        <v>278</v>
      </c>
      <c r="C99" s="267"/>
      <c r="D99" s="328"/>
      <c r="E99" s="390"/>
    </row>
    <row r="100" spans="1:5" ht="12" customHeight="1" x14ac:dyDescent="0.25">
      <c r="A100" s="12" t="s">
        <v>88</v>
      </c>
      <c r="B100" s="57" t="s">
        <v>279</v>
      </c>
      <c r="C100" s="266"/>
      <c r="D100" s="328"/>
      <c r="E100" s="389"/>
    </row>
    <row r="101" spans="1:5" ht="12" customHeight="1" x14ac:dyDescent="0.25">
      <c r="A101" s="12" t="s">
        <v>89</v>
      </c>
      <c r="B101" s="57" t="s">
        <v>280</v>
      </c>
      <c r="C101" s="266"/>
      <c r="D101" s="328"/>
      <c r="E101" s="389"/>
    </row>
    <row r="102" spans="1:5" ht="12" customHeight="1" x14ac:dyDescent="0.25">
      <c r="A102" s="12" t="s">
        <v>91</v>
      </c>
      <c r="B102" s="58" t="s">
        <v>281</v>
      </c>
      <c r="C102" s="267"/>
      <c r="D102" s="328"/>
      <c r="E102" s="390"/>
    </row>
    <row r="103" spans="1:5" ht="12" customHeight="1" x14ac:dyDescent="0.25">
      <c r="A103" s="11" t="s">
        <v>121</v>
      </c>
      <c r="B103" s="59" t="s">
        <v>282</v>
      </c>
      <c r="C103" s="267"/>
      <c r="D103" s="328"/>
      <c r="E103" s="390"/>
    </row>
    <row r="104" spans="1:5" ht="12" customHeight="1" x14ac:dyDescent="0.25">
      <c r="A104" s="12" t="s">
        <v>272</v>
      </c>
      <c r="B104" s="59" t="s">
        <v>283</v>
      </c>
      <c r="C104" s="267"/>
      <c r="D104" s="328"/>
      <c r="E104" s="390"/>
    </row>
    <row r="105" spans="1:5" ht="12" customHeight="1" thickBot="1" x14ac:dyDescent="0.3">
      <c r="A105" s="16" t="s">
        <v>273</v>
      </c>
      <c r="B105" s="60" t="s">
        <v>284</v>
      </c>
      <c r="C105" s="268"/>
      <c r="D105" s="338"/>
      <c r="E105" s="391"/>
    </row>
    <row r="106" spans="1:5" ht="12" customHeight="1" thickBot="1" x14ac:dyDescent="0.3">
      <c r="A106" s="18" t="s">
        <v>13</v>
      </c>
      <c r="B106" s="24" t="s">
        <v>285</v>
      </c>
      <c r="C106" s="269"/>
      <c r="D106" s="327">
        <f>+D107+D109+D111</f>
        <v>217</v>
      </c>
      <c r="E106" s="28">
        <v>217</v>
      </c>
    </row>
    <row r="107" spans="1:5" ht="12" customHeight="1" x14ac:dyDescent="0.25">
      <c r="A107" s="13" t="s">
        <v>80</v>
      </c>
      <c r="B107" s="6" t="s">
        <v>139</v>
      </c>
      <c r="C107" s="270"/>
      <c r="D107" s="326">
        <v>217</v>
      </c>
      <c r="E107" s="392">
        <v>217</v>
      </c>
    </row>
    <row r="108" spans="1:5" ht="12" customHeight="1" x14ac:dyDescent="0.25">
      <c r="A108" s="13" t="s">
        <v>81</v>
      </c>
      <c r="B108" s="10" t="s">
        <v>289</v>
      </c>
      <c r="C108" s="271"/>
      <c r="D108" s="326"/>
      <c r="E108" s="393"/>
    </row>
    <row r="109" spans="1:5" ht="12" customHeight="1" x14ac:dyDescent="0.25">
      <c r="A109" s="13" t="s">
        <v>82</v>
      </c>
      <c r="B109" s="10" t="s">
        <v>122</v>
      </c>
      <c r="C109" s="10"/>
      <c r="D109" s="339"/>
      <c r="E109" s="388"/>
    </row>
    <row r="110" spans="1:5" ht="12" customHeight="1" x14ac:dyDescent="0.25">
      <c r="A110" s="13" t="s">
        <v>83</v>
      </c>
      <c r="B110" s="10" t="s">
        <v>290</v>
      </c>
      <c r="C110" s="10"/>
      <c r="D110" s="339"/>
      <c r="E110" s="388"/>
    </row>
    <row r="111" spans="1:5" ht="12" customHeight="1" x14ac:dyDescent="0.25">
      <c r="A111" s="13" t="s">
        <v>84</v>
      </c>
      <c r="B111" s="98" t="s">
        <v>142</v>
      </c>
      <c r="C111" s="98"/>
      <c r="D111" s="339"/>
      <c r="E111" s="394"/>
    </row>
    <row r="112" spans="1:5" ht="12" customHeight="1" x14ac:dyDescent="0.25">
      <c r="A112" s="13" t="s">
        <v>90</v>
      </c>
      <c r="B112" s="97" t="s">
        <v>381</v>
      </c>
      <c r="C112" s="97"/>
      <c r="D112" s="339"/>
      <c r="E112" s="395"/>
    </row>
    <row r="113" spans="1:5" ht="12" customHeight="1" x14ac:dyDescent="0.25">
      <c r="A113" s="13" t="s">
        <v>92</v>
      </c>
      <c r="B113" s="194" t="s">
        <v>295</v>
      </c>
      <c r="C113" s="194"/>
      <c r="D113" s="339"/>
      <c r="E113" s="396"/>
    </row>
    <row r="114" spans="1:5" ht="22.5" x14ac:dyDescent="0.25">
      <c r="A114" s="13" t="s">
        <v>123</v>
      </c>
      <c r="B114" s="58" t="s">
        <v>278</v>
      </c>
      <c r="C114" s="58"/>
      <c r="D114" s="339"/>
      <c r="E114" s="397"/>
    </row>
    <row r="115" spans="1:5" ht="12" customHeight="1" x14ac:dyDescent="0.25">
      <c r="A115" s="13" t="s">
        <v>124</v>
      </c>
      <c r="B115" s="58" t="s">
        <v>294</v>
      </c>
      <c r="C115" s="58"/>
      <c r="D115" s="339"/>
      <c r="E115" s="397"/>
    </row>
    <row r="116" spans="1:5" ht="12" customHeight="1" x14ac:dyDescent="0.25">
      <c r="A116" s="13" t="s">
        <v>125</v>
      </c>
      <c r="B116" s="58" t="s">
        <v>293</v>
      </c>
      <c r="C116" s="58"/>
      <c r="D116" s="339"/>
      <c r="E116" s="397"/>
    </row>
    <row r="117" spans="1:5" ht="12" customHeight="1" x14ac:dyDescent="0.25">
      <c r="A117" s="13" t="s">
        <v>286</v>
      </c>
      <c r="B117" s="58" t="s">
        <v>281</v>
      </c>
      <c r="C117" s="58"/>
      <c r="D117" s="339"/>
      <c r="E117" s="397"/>
    </row>
    <row r="118" spans="1:5" ht="12" customHeight="1" x14ac:dyDescent="0.25">
      <c r="A118" s="13" t="s">
        <v>287</v>
      </c>
      <c r="B118" s="58" t="s">
        <v>292</v>
      </c>
      <c r="C118" s="58"/>
      <c r="D118" s="339"/>
      <c r="E118" s="397"/>
    </row>
    <row r="119" spans="1:5" ht="23.25" thickBot="1" x14ac:dyDescent="0.3">
      <c r="A119" s="11" t="s">
        <v>288</v>
      </c>
      <c r="B119" s="58" t="s">
        <v>291</v>
      </c>
      <c r="C119" s="60"/>
      <c r="D119" s="340"/>
      <c r="E119" s="391"/>
    </row>
    <row r="120" spans="1:5" ht="12" customHeight="1" thickBot="1" x14ac:dyDescent="0.3">
      <c r="A120" s="18" t="s">
        <v>14</v>
      </c>
      <c r="B120" s="54" t="s">
        <v>296</v>
      </c>
      <c r="C120" s="272"/>
      <c r="D120" s="327">
        <f>+D121+D122</f>
        <v>0</v>
      </c>
      <c r="E120" s="398"/>
    </row>
    <row r="121" spans="1:5" ht="12" customHeight="1" x14ac:dyDescent="0.25">
      <c r="A121" s="13" t="s">
        <v>63</v>
      </c>
      <c r="B121" s="7" t="s">
        <v>51</v>
      </c>
      <c r="C121" s="270"/>
      <c r="D121" s="326"/>
      <c r="E121" s="399"/>
    </row>
    <row r="122" spans="1:5" ht="12" customHeight="1" thickBot="1" x14ac:dyDescent="0.3">
      <c r="A122" s="14" t="s">
        <v>64</v>
      </c>
      <c r="B122" s="10" t="s">
        <v>52</v>
      </c>
      <c r="C122" s="265"/>
      <c r="D122" s="328"/>
      <c r="E122" s="388"/>
    </row>
    <row r="123" spans="1:5" ht="12" customHeight="1" thickBot="1" x14ac:dyDescent="0.3">
      <c r="A123" s="18" t="s">
        <v>15</v>
      </c>
      <c r="B123" s="54" t="s">
        <v>297</v>
      </c>
      <c r="C123" s="287">
        <v>90910</v>
      </c>
      <c r="D123" s="327">
        <f>+D90+D106+D120</f>
        <v>94351</v>
      </c>
      <c r="E123" s="101">
        <f>+E90+E106+E120</f>
        <v>96388</v>
      </c>
    </row>
    <row r="124" spans="1:5" ht="12" customHeight="1" thickBot="1" x14ac:dyDescent="0.3">
      <c r="A124" s="18" t="s">
        <v>16</v>
      </c>
      <c r="B124" s="54" t="s">
        <v>298</v>
      </c>
      <c r="C124" s="272"/>
      <c r="D124" s="327">
        <f>+D125+D126+D127</f>
        <v>0</v>
      </c>
      <c r="E124" s="398"/>
    </row>
    <row r="125" spans="1:5" ht="12" customHeight="1" x14ac:dyDescent="0.25">
      <c r="A125" s="13" t="s">
        <v>67</v>
      </c>
      <c r="B125" s="7" t="s">
        <v>299</v>
      </c>
      <c r="C125" s="8"/>
      <c r="D125" s="339"/>
      <c r="E125" s="400"/>
    </row>
    <row r="126" spans="1:5" ht="12" customHeight="1" x14ac:dyDescent="0.25">
      <c r="A126" s="13" t="s">
        <v>68</v>
      </c>
      <c r="B126" s="7" t="s">
        <v>300</v>
      </c>
      <c r="C126" s="7"/>
      <c r="D126" s="339"/>
      <c r="E126" s="399"/>
    </row>
    <row r="127" spans="1:5" ht="12" customHeight="1" thickBot="1" x14ac:dyDescent="0.3">
      <c r="A127" s="11" t="s">
        <v>69</v>
      </c>
      <c r="B127" s="5" t="s">
        <v>301</v>
      </c>
      <c r="C127" s="282"/>
      <c r="D127" s="339"/>
      <c r="E127" s="401"/>
    </row>
    <row r="128" spans="1:5" ht="12" customHeight="1" thickBot="1" x14ac:dyDescent="0.3">
      <c r="A128" s="18" t="s">
        <v>17</v>
      </c>
      <c r="B128" s="54" t="s">
        <v>345</v>
      </c>
      <c r="C128" s="272"/>
      <c r="D128" s="327">
        <f>+D129+D130+D131+D132</f>
        <v>0</v>
      </c>
      <c r="E128" s="398"/>
    </row>
    <row r="129" spans="1:10" ht="12" customHeight="1" x14ac:dyDescent="0.25">
      <c r="A129" s="13" t="s">
        <v>70</v>
      </c>
      <c r="B129" s="7" t="s">
        <v>302</v>
      </c>
      <c r="C129" s="8"/>
      <c r="D129" s="339"/>
      <c r="E129" s="400"/>
    </row>
    <row r="130" spans="1:10" ht="12" customHeight="1" x14ac:dyDescent="0.25">
      <c r="A130" s="13" t="s">
        <v>71</v>
      </c>
      <c r="B130" s="7" t="s">
        <v>303</v>
      </c>
      <c r="C130" s="7"/>
      <c r="D130" s="339"/>
      <c r="E130" s="399"/>
    </row>
    <row r="131" spans="1:10" ht="12" customHeight="1" x14ac:dyDescent="0.25">
      <c r="A131" s="13" t="s">
        <v>206</v>
      </c>
      <c r="B131" s="7" t="s">
        <v>304</v>
      </c>
      <c r="C131" s="7"/>
      <c r="D131" s="339"/>
      <c r="E131" s="399"/>
    </row>
    <row r="132" spans="1:10" ht="12" customHeight="1" thickBot="1" x14ac:dyDescent="0.3">
      <c r="A132" s="11" t="s">
        <v>207</v>
      </c>
      <c r="B132" s="5" t="s">
        <v>305</v>
      </c>
      <c r="C132" s="5"/>
      <c r="D132" s="339"/>
      <c r="E132" s="393"/>
    </row>
    <row r="133" spans="1:10" ht="12" customHeight="1" thickBot="1" x14ac:dyDescent="0.3">
      <c r="A133" s="18" t="s">
        <v>18</v>
      </c>
      <c r="B133" s="54" t="s">
        <v>306</v>
      </c>
      <c r="C133" s="54"/>
      <c r="D133" s="343">
        <f>+D134+D135+D136+D137</f>
        <v>0</v>
      </c>
      <c r="E133" s="398"/>
    </row>
    <row r="134" spans="1:10" ht="12" customHeight="1" x14ac:dyDescent="0.25">
      <c r="A134" s="13" t="s">
        <v>72</v>
      </c>
      <c r="B134" s="7" t="s">
        <v>307</v>
      </c>
      <c r="C134" s="7"/>
      <c r="D134" s="339"/>
      <c r="E134" s="399"/>
    </row>
    <row r="135" spans="1:10" ht="12" customHeight="1" x14ac:dyDescent="0.25">
      <c r="A135" s="13" t="s">
        <v>73</v>
      </c>
      <c r="B135" s="7" t="s">
        <v>317</v>
      </c>
      <c r="C135" s="7"/>
      <c r="D135" s="339"/>
      <c r="E135" s="399"/>
    </row>
    <row r="136" spans="1:10" ht="12" customHeight="1" x14ac:dyDescent="0.25">
      <c r="A136" s="13" t="s">
        <v>218</v>
      </c>
      <c r="B136" s="7" t="s">
        <v>308</v>
      </c>
      <c r="C136" s="7"/>
      <c r="D136" s="339"/>
      <c r="E136" s="399"/>
    </row>
    <row r="137" spans="1:10" ht="12" customHeight="1" thickBot="1" x14ac:dyDescent="0.3">
      <c r="A137" s="11" t="s">
        <v>219</v>
      </c>
      <c r="B137" s="5" t="s">
        <v>309</v>
      </c>
      <c r="C137" s="5"/>
      <c r="D137" s="339"/>
      <c r="E137" s="393"/>
    </row>
    <row r="138" spans="1:10" ht="12" customHeight="1" thickBot="1" x14ac:dyDescent="0.3">
      <c r="A138" s="18" t="s">
        <v>19</v>
      </c>
      <c r="B138" s="54" t="s">
        <v>310</v>
      </c>
      <c r="C138" s="54"/>
      <c r="D138" s="344">
        <f>+D139+D140+D141+D142</f>
        <v>0</v>
      </c>
      <c r="E138" s="398"/>
    </row>
    <row r="139" spans="1:10" ht="12" customHeight="1" x14ac:dyDescent="0.25">
      <c r="A139" s="13" t="s">
        <v>116</v>
      </c>
      <c r="B139" s="7" t="s">
        <v>311</v>
      </c>
      <c r="C139" s="7"/>
      <c r="D139" s="339"/>
      <c r="E139" s="399"/>
    </row>
    <row r="140" spans="1:10" ht="12" customHeight="1" x14ac:dyDescent="0.25">
      <c r="A140" s="13" t="s">
        <v>117</v>
      </c>
      <c r="B140" s="7" t="s">
        <v>312</v>
      </c>
      <c r="C140" s="7"/>
      <c r="D140" s="339"/>
      <c r="E140" s="399"/>
    </row>
    <row r="141" spans="1:10" ht="12" customHeight="1" x14ac:dyDescent="0.25">
      <c r="A141" s="13" t="s">
        <v>141</v>
      </c>
      <c r="B141" s="7" t="s">
        <v>313</v>
      </c>
      <c r="C141" s="7"/>
      <c r="D141" s="339"/>
      <c r="E141" s="399"/>
    </row>
    <row r="142" spans="1:10" ht="12" customHeight="1" thickBot="1" x14ac:dyDescent="0.3">
      <c r="A142" s="13" t="s">
        <v>221</v>
      </c>
      <c r="B142" s="7" t="s">
        <v>314</v>
      </c>
      <c r="C142" s="282"/>
      <c r="D142" s="339"/>
      <c r="E142" s="401"/>
    </row>
    <row r="143" spans="1:10" ht="15" customHeight="1" thickBot="1" x14ac:dyDescent="0.3">
      <c r="A143" s="18" t="s">
        <v>20</v>
      </c>
      <c r="B143" s="54" t="s">
        <v>315</v>
      </c>
      <c r="C143" s="272"/>
      <c r="D143" s="341">
        <f>+D124+D128+D133+D138</f>
        <v>0</v>
      </c>
      <c r="E143" s="398"/>
      <c r="G143" s="211"/>
      <c r="H143" s="212"/>
      <c r="I143" s="212"/>
      <c r="J143" s="212"/>
    </row>
    <row r="144" spans="1:10" ht="15" customHeight="1" thickBot="1" x14ac:dyDescent="0.3">
      <c r="A144" s="18" t="s">
        <v>21</v>
      </c>
      <c r="B144" s="321" t="s">
        <v>439</v>
      </c>
      <c r="C144" s="378"/>
      <c r="D144" s="341"/>
      <c r="E144" s="402"/>
      <c r="G144" s="211"/>
      <c r="H144" s="212"/>
      <c r="I144" s="212"/>
      <c r="J144" s="212"/>
    </row>
    <row r="145" spans="1:10" ht="15" customHeight="1" thickBot="1" x14ac:dyDescent="0.3">
      <c r="A145" s="18" t="s">
        <v>22</v>
      </c>
      <c r="B145" s="321" t="s">
        <v>438</v>
      </c>
      <c r="C145" s="378"/>
      <c r="D145" s="341"/>
      <c r="E145" s="403"/>
      <c r="G145" s="211"/>
      <c r="H145" s="212"/>
      <c r="I145" s="212"/>
      <c r="J145" s="212"/>
    </row>
    <row r="146" spans="1:10" s="197" customFormat="1" ht="12.95" customHeight="1" thickBot="1" x14ac:dyDescent="0.25">
      <c r="A146" s="18" t="s">
        <v>23</v>
      </c>
      <c r="B146" s="175" t="s">
        <v>444</v>
      </c>
      <c r="C146" s="288">
        <v>90910</v>
      </c>
      <c r="D146" s="210">
        <f>+D123+D143</f>
        <v>94351</v>
      </c>
      <c r="E146" s="210">
        <f>+E123+E143+E144+E145</f>
        <v>96388</v>
      </c>
    </row>
    <row r="147" spans="1:10" ht="7.5" customHeight="1" x14ac:dyDescent="0.25"/>
    <row r="148" spans="1:10" x14ac:dyDescent="0.25">
      <c r="A148" s="451" t="s">
        <v>318</v>
      </c>
      <c r="B148" s="451"/>
      <c r="C148" s="451"/>
      <c r="D148" s="451"/>
      <c r="E148" s="451"/>
    </row>
    <row r="149" spans="1:10" ht="15" customHeight="1" thickBot="1" x14ac:dyDescent="0.3">
      <c r="A149" s="447" t="s">
        <v>99</v>
      </c>
      <c r="B149" s="447"/>
      <c r="C149" s="281"/>
      <c r="D149" s="281"/>
      <c r="E149" s="382" t="s">
        <v>140</v>
      </c>
    </row>
    <row r="150" spans="1:10" ht="13.5" customHeight="1" thickBot="1" x14ac:dyDescent="0.3">
      <c r="A150" s="18">
        <v>1</v>
      </c>
      <c r="B150" s="24" t="s">
        <v>319</v>
      </c>
      <c r="C150" s="363">
        <f>+C60-C123</f>
        <v>0</v>
      </c>
      <c r="D150" s="445" t="s">
        <v>523</v>
      </c>
      <c r="E150" s="415">
        <f t="shared" ref="E150" si="0">+E60-E123</f>
        <v>-2967</v>
      </c>
    </row>
    <row r="151" spans="1:10" ht="13.5" customHeight="1" thickBot="1" x14ac:dyDescent="0.3">
      <c r="A151" s="18" t="s">
        <v>13</v>
      </c>
      <c r="B151" s="24" t="s">
        <v>320</v>
      </c>
      <c r="C151" s="363">
        <f>+C83-C143</f>
        <v>0</v>
      </c>
      <c r="D151" s="363">
        <f t="shared" ref="D151:E151" si="1">+D83-D143</f>
        <v>2967</v>
      </c>
      <c r="E151" s="415">
        <f t="shared" si="1"/>
        <v>2967</v>
      </c>
    </row>
    <row r="152" spans="1:10" ht="27.75" customHeight="1" x14ac:dyDescent="0.25">
      <c r="A152" s="446"/>
      <c r="B152" s="446"/>
      <c r="C152" s="446"/>
      <c r="D152" s="446"/>
      <c r="E152" s="446"/>
    </row>
    <row r="155" spans="1:10" x14ac:dyDescent="0.25">
      <c r="A155" s="446"/>
      <c r="B155" s="446"/>
      <c r="C155" s="446"/>
      <c r="D155" s="446"/>
      <c r="E155" s="446"/>
    </row>
  </sheetData>
  <mergeCells count="9">
    <mergeCell ref="A155:E155"/>
    <mergeCell ref="A152:E152"/>
    <mergeCell ref="A148:E148"/>
    <mergeCell ref="A149:B149"/>
    <mergeCell ref="A1:E1"/>
    <mergeCell ref="A2:B2"/>
    <mergeCell ref="A86:E86"/>
    <mergeCell ref="A87:B87"/>
    <mergeCell ref="A85:E85"/>
  </mergeCells>
  <phoneticPr fontId="25" type="noConversion"/>
  <printOptions horizontalCentered="1"/>
  <pageMargins left="0" right="0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Tát Város Önkormányzat
2014. ÉVI KÖLTSÉGVETÉS
ÁLLAMI (ÁLLAMIGAZGATÁSI) FELADATOK MÉRLEGE
&amp;R&amp;"Times New Roman CE,Félkövér dőlt"&amp;11 1.4. m. a  1/2014. (I.28.) ö-i rend-hez 
4. m. a  17/2014. (XII.18.) ö-i rend-hez</oddHeader>
  </headerFooter>
  <rowBreaks count="1" manualBreakCount="1">
    <brk id="85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2"/>
  <sheetViews>
    <sheetView zoomScale="115" zoomScaleNormal="115" zoomScaleSheetLayoutView="100" workbookViewId="0">
      <selection activeCell="J1" sqref="J1:J31"/>
    </sheetView>
  </sheetViews>
  <sheetFormatPr defaultRowHeight="12.75" x14ac:dyDescent="0.2"/>
  <cols>
    <col min="1" max="1" width="6" style="39" customWidth="1"/>
    <col min="2" max="2" width="46" style="61" customWidth="1"/>
    <col min="3" max="3" width="10.1640625" style="61" customWidth="1"/>
    <col min="4" max="4" width="11.5" style="61" customWidth="1"/>
    <col min="5" max="5" width="9" style="39" customWidth="1"/>
    <col min="6" max="6" width="45" style="39" customWidth="1"/>
    <col min="7" max="7" width="9.6640625" style="39" customWidth="1"/>
    <col min="8" max="8" width="10.1640625" style="39" customWidth="1"/>
    <col min="9" max="9" width="10" style="39" customWidth="1"/>
    <col min="10" max="10" width="3.33203125" style="39" customWidth="1"/>
    <col min="11" max="11" width="3" style="39" customWidth="1"/>
    <col min="12" max="16384" width="9.33203125" style="39"/>
  </cols>
  <sheetData>
    <row r="1" spans="1:11" ht="32.25" customHeight="1" x14ac:dyDescent="0.2">
      <c r="B1" s="122" t="s">
        <v>102</v>
      </c>
      <c r="C1" s="122"/>
      <c r="D1" s="122"/>
      <c r="E1" s="123"/>
      <c r="F1" s="123"/>
      <c r="G1" s="123"/>
      <c r="H1" s="123"/>
      <c r="I1" s="123"/>
      <c r="J1" s="456" t="s">
        <v>525</v>
      </c>
      <c r="K1" s="456" t="s">
        <v>433</v>
      </c>
    </row>
    <row r="2" spans="1:11" ht="14.25" thickBot="1" x14ac:dyDescent="0.25">
      <c r="I2" s="124" t="s">
        <v>55</v>
      </c>
      <c r="J2" s="456"/>
      <c r="K2" s="456"/>
    </row>
    <row r="3" spans="1:11" ht="18" customHeight="1" thickBot="1" x14ac:dyDescent="0.25">
      <c r="A3" s="454" t="s">
        <v>62</v>
      </c>
      <c r="B3" s="125" t="s">
        <v>48</v>
      </c>
      <c r="C3" s="273"/>
      <c r="D3" s="273"/>
      <c r="E3" s="126"/>
      <c r="F3" s="125" t="s">
        <v>49</v>
      </c>
      <c r="G3" s="276"/>
      <c r="H3" s="276"/>
      <c r="I3" s="127"/>
      <c r="J3" s="456"/>
      <c r="K3" s="456"/>
    </row>
    <row r="4" spans="1:11" s="128" customFormat="1" ht="47.25" customHeight="1" thickBot="1" x14ac:dyDescent="0.25">
      <c r="A4" s="455"/>
      <c r="B4" s="62" t="s">
        <v>56</v>
      </c>
      <c r="C4" s="369" t="s">
        <v>161</v>
      </c>
      <c r="D4" s="369" t="s">
        <v>482</v>
      </c>
      <c r="E4" s="369" t="s">
        <v>504</v>
      </c>
      <c r="F4" s="62" t="s">
        <v>56</v>
      </c>
      <c r="G4" s="289" t="s">
        <v>161</v>
      </c>
      <c r="H4" s="289" t="s">
        <v>482</v>
      </c>
      <c r="I4" s="289" t="s">
        <v>504</v>
      </c>
      <c r="J4" s="456"/>
      <c r="K4" s="456"/>
    </row>
    <row r="5" spans="1:11" s="133" customFormat="1" ht="12" customHeight="1" thickBot="1" x14ac:dyDescent="0.25">
      <c r="A5" s="129">
        <v>1</v>
      </c>
      <c r="B5" s="130">
        <v>2</v>
      </c>
      <c r="C5" s="131">
        <v>3</v>
      </c>
      <c r="D5" s="131">
        <v>4</v>
      </c>
      <c r="E5" s="131">
        <v>5</v>
      </c>
      <c r="F5" s="130">
        <v>6</v>
      </c>
      <c r="G5" s="132">
        <v>7</v>
      </c>
      <c r="H5" s="132">
        <v>8</v>
      </c>
      <c r="I5" s="132">
        <v>9</v>
      </c>
      <c r="J5" s="456"/>
      <c r="K5" s="456"/>
    </row>
    <row r="6" spans="1:11" ht="12.95" customHeight="1" x14ac:dyDescent="0.2">
      <c r="A6" s="134" t="s">
        <v>12</v>
      </c>
      <c r="B6" s="135" t="s">
        <v>321</v>
      </c>
      <c r="C6" s="111">
        <v>319414</v>
      </c>
      <c r="D6" s="111">
        <v>326349</v>
      </c>
      <c r="E6" s="111">
        <v>328962</v>
      </c>
      <c r="F6" s="135" t="s">
        <v>57</v>
      </c>
      <c r="G6" s="117">
        <v>167319</v>
      </c>
      <c r="H6" s="117">
        <v>198439</v>
      </c>
      <c r="I6" s="117">
        <v>211448</v>
      </c>
      <c r="J6" s="456"/>
      <c r="K6" s="456"/>
    </row>
    <row r="7" spans="1:11" ht="12.95" customHeight="1" x14ac:dyDescent="0.2">
      <c r="A7" s="136" t="s">
        <v>13</v>
      </c>
      <c r="B7" s="137" t="s">
        <v>322</v>
      </c>
      <c r="C7" s="112">
        <v>8592</v>
      </c>
      <c r="D7" s="112">
        <v>35165</v>
      </c>
      <c r="E7" s="112">
        <v>46628</v>
      </c>
      <c r="F7" s="137" t="s">
        <v>118</v>
      </c>
      <c r="G7" s="118">
        <v>45319</v>
      </c>
      <c r="H7" s="118">
        <v>53930</v>
      </c>
      <c r="I7" s="118">
        <v>55962</v>
      </c>
      <c r="J7" s="456"/>
      <c r="K7" s="456"/>
    </row>
    <row r="8" spans="1:11" ht="12.95" customHeight="1" x14ac:dyDescent="0.2">
      <c r="A8" s="136" t="s">
        <v>14</v>
      </c>
      <c r="B8" s="137" t="s">
        <v>347</v>
      </c>
      <c r="C8" s="112"/>
      <c r="D8" s="112"/>
      <c r="E8" s="112"/>
      <c r="F8" s="137" t="s">
        <v>145</v>
      </c>
      <c r="G8" s="118">
        <v>185409</v>
      </c>
      <c r="H8" s="118">
        <v>193495</v>
      </c>
      <c r="I8" s="118">
        <v>207992</v>
      </c>
      <c r="J8" s="456"/>
      <c r="K8" s="456"/>
    </row>
    <row r="9" spans="1:11" ht="12.95" customHeight="1" x14ac:dyDescent="0.2">
      <c r="A9" s="136" t="s">
        <v>15</v>
      </c>
      <c r="B9" s="137" t="s">
        <v>109</v>
      </c>
      <c r="C9" s="112">
        <v>105374</v>
      </c>
      <c r="D9" s="112">
        <v>105374</v>
      </c>
      <c r="E9" s="112">
        <v>113953</v>
      </c>
      <c r="F9" s="137" t="s">
        <v>119</v>
      </c>
      <c r="G9" s="118">
        <v>8046</v>
      </c>
      <c r="H9" s="118">
        <v>12932</v>
      </c>
      <c r="I9" s="118">
        <v>12932</v>
      </c>
      <c r="J9" s="456"/>
      <c r="K9" s="456"/>
    </row>
    <row r="10" spans="1:11" ht="12.95" customHeight="1" x14ac:dyDescent="0.2">
      <c r="A10" s="136" t="s">
        <v>16</v>
      </c>
      <c r="B10" s="138" t="s">
        <v>323</v>
      </c>
      <c r="C10" s="112"/>
      <c r="D10" s="112">
        <v>350</v>
      </c>
      <c r="E10" s="112">
        <v>2350</v>
      </c>
      <c r="F10" s="137" t="s">
        <v>120</v>
      </c>
      <c r="G10" s="118">
        <v>111743</v>
      </c>
      <c r="H10" s="118">
        <v>113955</v>
      </c>
      <c r="I10" s="118">
        <v>119875</v>
      </c>
      <c r="J10" s="456"/>
      <c r="K10" s="456"/>
    </row>
    <row r="11" spans="1:11" ht="12.95" customHeight="1" x14ac:dyDescent="0.2">
      <c r="A11" s="136" t="s">
        <v>17</v>
      </c>
      <c r="B11" s="137" t="s">
        <v>324</v>
      </c>
      <c r="C11" s="113"/>
      <c r="D11" s="113"/>
      <c r="E11" s="113"/>
      <c r="F11" s="137" t="s">
        <v>43</v>
      </c>
      <c r="G11" s="118">
        <v>75185</v>
      </c>
      <c r="H11" s="118">
        <v>62504</v>
      </c>
      <c r="I11" s="118">
        <v>63439</v>
      </c>
      <c r="J11" s="456"/>
      <c r="K11" s="456"/>
    </row>
    <row r="12" spans="1:11" ht="12.95" customHeight="1" x14ac:dyDescent="0.2">
      <c r="A12" s="136" t="s">
        <v>18</v>
      </c>
      <c r="B12" s="137" t="s">
        <v>204</v>
      </c>
      <c r="C12" s="112">
        <v>99974</v>
      </c>
      <c r="D12" s="112">
        <v>101624</v>
      </c>
      <c r="E12" s="112">
        <v>106456</v>
      </c>
      <c r="F12" s="33"/>
      <c r="G12" s="118"/>
      <c r="H12" s="118"/>
      <c r="I12" s="118"/>
      <c r="J12" s="456"/>
      <c r="K12" s="456"/>
    </row>
    <row r="13" spans="1:11" ht="12.95" customHeight="1" x14ac:dyDescent="0.2">
      <c r="A13" s="136" t="s">
        <v>19</v>
      </c>
      <c r="B13" s="33"/>
      <c r="C13" s="112"/>
      <c r="D13" s="112"/>
      <c r="E13" s="112"/>
      <c r="F13" s="33"/>
      <c r="G13" s="118"/>
      <c r="H13" s="118"/>
      <c r="I13" s="118"/>
      <c r="J13" s="456"/>
      <c r="K13" s="456"/>
    </row>
    <row r="14" spans="1:11" ht="12.95" customHeight="1" x14ac:dyDescent="0.2">
      <c r="A14" s="136" t="s">
        <v>20</v>
      </c>
      <c r="B14" s="214"/>
      <c r="C14" s="113"/>
      <c r="D14" s="113"/>
      <c r="E14" s="113"/>
      <c r="F14" s="33"/>
      <c r="G14" s="118"/>
      <c r="H14" s="118"/>
      <c r="I14" s="118"/>
      <c r="J14" s="456"/>
      <c r="K14" s="456"/>
    </row>
    <row r="15" spans="1:11" ht="12.95" customHeight="1" x14ac:dyDescent="0.2">
      <c r="A15" s="136" t="s">
        <v>21</v>
      </c>
      <c r="B15" s="33"/>
      <c r="C15" s="112"/>
      <c r="D15" s="112"/>
      <c r="E15" s="112"/>
      <c r="F15" s="33"/>
      <c r="G15" s="118"/>
      <c r="H15" s="118"/>
      <c r="I15" s="118"/>
      <c r="J15" s="456"/>
      <c r="K15" s="456"/>
    </row>
    <row r="16" spans="1:11" ht="12.95" customHeight="1" x14ac:dyDescent="0.2">
      <c r="A16" s="136" t="s">
        <v>22</v>
      </c>
      <c r="B16" s="33"/>
      <c r="C16" s="112"/>
      <c r="D16" s="112"/>
      <c r="E16" s="112"/>
      <c r="F16" s="33"/>
      <c r="G16" s="118"/>
      <c r="H16" s="118"/>
      <c r="I16" s="118"/>
      <c r="J16" s="456"/>
      <c r="K16" s="456"/>
    </row>
    <row r="17" spans="1:11" ht="12.95" customHeight="1" thickBot="1" x14ac:dyDescent="0.25">
      <c r="A17" s="136" t="s">
        <v>23</v>
      </c>
      <c r="B17" s="40"/>
      <c r="C17" s="114"/>
      <c r="D17" s="114"/>
      <c r="E17" s="114"/>
      <c r="F17" s="33"/>
      <c r="G17" s="119"/>
      <c r="H17" s="119"/>
      <c r="I17" s="119"/>
      <c r="J17" s="456"/>
      <c r="K17" s="456"/>
    </row>
    <row r="18" spans="1:11" ht="15.95" customHeight="1" thickBot="1" x14ac:dyDescent="0.25">
      <c r="A18" s="139" t="s">
        <v>24</v>
      </c>
      <c r="B18" s="55" t="s">
        <v>348</v>
      </c>
      <c r="C18" s="115">
        <f>+C6+C7+C9+C10+C12+C13+C14+C15+C16+C17</f>
        <v>533354</v>
      </c>
      <c r="D18" s="115">
        <f>+D6+D7+D9+D10+D12+D13+D14+D15+D16+D17</f>
        <v>568862</v>
      </c>
      <c r="E18" s="115">
        <f>+E6+E7+E9+E10+E12+E13+E14+E15+E16+E17</f>
        <v>598349</v>
      </c>
      <c r="F18" s="55" t="s">
        <v>331</v>
      </c>
      <c r="G18" s="120">
        <f>SUM(G6:G17)</f>
        <v>593021</v>
      </c>
      <c r="H18" s="120">
        <f>SUM(H6:H17)</f>
        <v>635255</v>
      </c>
      <c r="I18" s="120">
        <f>SUM(I6:I17)</f>
        <v>671648</v>
      </c>
      <c r="J18" s="456"/>
      <c r="K18" s="456"/>
    </row>
    <row r="19" spans="1:11" ht="12.95" customHeight="1" x14ac:dyDescent="0.2">
      <c r="A19" s="140" t="s">
        <v>25</v>
      </c>
      <c r="B19" s="141" t="s">
        <v>326</v>
      </c>
      <c r="C19" s="246">
        <f>+C20+C21+C22+C23</f>
        <v>59667</v>
      </c>
      <c r="D19" s="246">
        <f>+D20+D21+D22+D23</f>
        <v>66393</v>
      </c>
      <c r="E19" s="246">
        <f>+E20+E21+E22+E23</f>
        <v>73299</v>
      </c>
      <c r="F19" s="142" t="s">
        <v>126</v>
      </c>
      <c r="G19" s="121"/>
      <c r="H19" s="121"/>
      <c r="I19" s="121"/>
      <c r="J19" s="456"/>
      <c r="K19" s="456"/>
    </row>
    <row r="20" spans="1:11" ht="12.95" customHeight="1" x14ac:dyDescent="0.2">
      <c r="A20" s="143" t="s">
        <v>26</v>
      </c>
      <c r="B20" s="142" t="s">
        <v>137</v>
      </c>
      <c r="C20" s="44">
        <v>59667</v>
      </c>
      <c r="D20" s="44">
        <v>66393</v>
      </c>
      <c r="E20" s="44">
        <v>73299</v>
      </c>
      <c r="F20" s="142" t="s">
        <v>330</v>
      </c>
      <c r="G20" s="45"/>
      <c r="H20" s="45"/>
      <c r="I20" s="45"/>
      <c r="J20" s="456"/>
      <c r="K20" s="456"/>
    </row>
    <row r="21" spans="1:11" ht="12.95" customHeight="1" x14ac:dyDescent="0.2">
      <c r="A21" s="143" t="s">
        <v>27</v>
      </c>
      <c r="B21" s="142" t="s">
        <v>138</v>
      </c>
      <c r="C21" s="44"/>
      <c r="D21" s="44"/>
      <c r="E21" s="44"/>
      <c r="F21" s="142" t="s">
        <v>100</v>
      </c>
      <c r="G21" s="45"/>
      <c r="H21" s="45"/>
      <c r="I21" s="45"/>
      <c r="J21" s="456"/>
      <c r="K21" s="456"/>
    </row>
    <row r="22" spans="1:11" ht="12.95" customHeight="1" x14ac:dyDescent="0.2">
      <c r="A22" s="143" t="s">
        <v>28</v>
      </c>
      <c r="B22" s="142" t="s">
        <v>143</v>
      </c>
      <c r="C22" s="44"/>
      <c r="D22" s="44"/>
      <c r="E22" s="44"/>
      <c r="F22" s="142" t="s">
        <v>101</v>
      </c>
      <c r="G22" s="45"/>
      <c r="H22" s="45"/>
      <c r="I22" s="45"/>
      <c r="J22" s="456"/>
      <c r="K22" s="456"/>
    </row>
    <row r="23" spans="1:11" ht="12.95" customHeight="1" x14ac:dyDescent="0.2">
      <c r="A23" s="143" t="s">
        <v>29</v>
      </c>
      <c r="B23" s="142" t="s">
        <v>144</v>
      </c>
      <c r="C23" s="44"/>
      <c r="D23" s="44"/>
      <c r="E23" s="44"/>
      <c r="F23" s="141" t="s">
        <v>146</v>
      </c>
      <c r="G23" s="45"/>
      <c r="H23" s="45"/>
      <c r="I23" s="45"/>
      <c r="J23" s="456"/>
      <c r="K23" s="456"/>
    </row>
    <row r="24" spans="1:11" ht="12.95" customHeight="1" x14ac:dyDescent="0.2">
      <c r="A24" s="143" t="s">
        <v>30</v>
      </c>
      <c r="B24" s="142" t="s">
        <v>327</v>
      </c>
      <c r="C24" s="144">
        <f>+C25</f>
        <v>0</v>
      </c>
      <c r="D24" s="144">
        <f t="shared" ref="D24:E24" si="0">+D25</f>
        <v>0</v>
      </c>
      <c r="E24" s="144">
        <f t="shared" si="0"/>
        <v>0</v>
      </c>
      <c r="F24" s="142" t="s">
        <v>127</v>
      </c>
      <c r="G24" s="45"/>
      <c r="H24" s="45"/>
      <c r="I24" s="45"/>
      <c r="J24" s="456"/>
      <c r="K24" s="456"/>
    </row>
    <row r="25" spans="1:11" ht="12.95" customHeight="1" thickBot="1" x14ac:dyDescent="0.25">
      <c r="A25" s="140" t="s">
        <v>31</v>
      </c>
      <c r="B25" s="141" t="s">
        <v>325</v>
      </c>
      <c r="C25" s="116"/>
      <c r="D25" s="116"/>
      <c r="E25" s="116"/>
      <c r="F25" s="135" t="s">
        <v>128</v>
      </c>
      <c r="G25" s="121"/>
      <c r="H25" s="121"/>
      <c r="I25" s="121"/>
      <c r="J25" s="456"/>
      <c r="K25" s="456"/>
    </row>
    <row r="26" spans="1:11" ht="21.75" customHeight="1" thickBot="1" x14ac:dyDescent="0.25">
      <c r="A26" s="139" t="s">
        <v>32</v>
      </c>
      <c r="B26" s="55" t="s">
        <v>328</v>
      </c>
      <c r="C26" s="115">
        <f>+C19+C24</f>
        <v>59667</v>
      </c>
      <c r="D26" s="115">
        <f>+D19+D24</f>
        <v>66393</v>
      </c>
      <c r="E26" s="115">
        <f>+E19+E24</f>
        <v>73299</v>
      </c>
      <c r="F26" s="55" t="s">
        <v>332</v>
      </c>
      <c r="G26" s="120">
        <f>SUM(G19:G25)</f>
        <v>0</v>
      </c>
      <c r="H26" s="120">
        <f>SUM(H19:H25)</f>
        <v>0</v>
      </c>
      <c r="I26" s="120">
        <f>SUM(I19:I25)</f>
        <v>0</v>
      </c>
      <c r="J26" s="456"/>
      <c r="K26" s="456"/>
    </row>
    <row r="27" spans="1:11" ht="15" customHeight="1" thickBot="1" x14ac:dyDescent="0.25">
      <c r="A27" s="376" t="s">
        <v>33</v>
      </c>
      <c r="B27" s="55" t="s">
        <v>448</v>
      </c>
      <c r="C27" s="373"/>
      <c r="D27" s="374"/>
      <c r="E27" s="374"/>
      <c r="F27" s="55" t="s">
        <v>438</v>
      </c>
      <c r="G27" s="166"/>
      <c r="H27" s="166"/>
      <c r="I27" s="166"/>
      <c r="J27" s="456"/>
      <c r="K27" s="456"/>
    </row>
    <row r="28" spans="1:11" ht="15" customHeight="1" thickBot="1" x14ac:dyDescent="0.25">
      <c r="A28" s="139" t="s">
        <v>34</v>
      </c>
      <c r="B28" s="55"/>
      <c r="C28" s="373"/>
      <c r="D28" s="374"/>
      <c r="E28" s="374"/>
      <c r="F28" s="55" t="s">
        <v>474</v>
      </c>
      <c r="G28" s="166"/>
      <c r="H28" s="166"/>
      <c r="I28" s="166"/>
      <c r="J28" s="456"/>
      <c r="K28" s="456"/>
    </row>
    <row r="29" spans="1:11" ht="13.5" thickBot="1" x14ac:dyDescent="0.25">
      <c r="A29" s="375" t="s">
        <v>35</v>
      </c>
      <c r="B29" s="145" t="s">
        <v>329</v>
      </c>
      <c r="C29" s="370">
        <f>+C18+C26</f>
        <v>593021</v>
      </c>
      <c r="D29" s="371">
        <f>+D18+D26</f>
        <v>635255</v>
      </c>
      <c r="E29" s="371">
        <f>+E18+E26</f>
        <v>671648</v>
      </c>
      <c r="F29" s="145" t="s">
        <v>333</v>
      </c>
      <c r="G29" s="372">
        <f>+G18+G26</f>
        <v>593021</v>
      </c>
      <c r="H29" s="372">
        <f>+H18+H26</f>
        <v>635255</v>
      </c>
      <c r="I29" s="372">
        <f>+I18+I26</f>
        <v>671648</v>
      </c>
      <c r="J29" s="456"/>
      <c r="K29" s="456"/>
    </row>
    <row r="30" spans="1:11" ht="13.5" thickBot="1" x14ac:dyDescent="0.25">
      <c r="A30" s="139" t="s">
        <v>36</v>
      </c>
      <c r="B30" s="145" t="s">
        <v>104</v>
      </c>
      <c r="C30" s="379">
        <f>IF(C18-G18&lt;0,G18-C18,"-")</f>
        <v>59667</v>
      </c>
      <c r="D30" s="379">
        <f t="shared" ref="D30:E30" si="1">IF(D18-H18&lt;0,H18-D18,"-")</f>
        <v>66393</v>
      </c>
      <c r="E30" s="379">
        <f t="shared" si="1"/>
        <v>73299</v>
      </c>
      <c r="F30" s="145" t="s">
        <v>105</v>
      </c>
      <c r="G30" s="372" t="str">
        <f>IF(C18-G18&gt;0,C18-G18,"-")</f>
        <v>-</v>
      </c>
      <c r="H30" s="372" t="str">
        <f t="shared" ref="H30:I30" si="2">IF(D18-H18&gt;0,D18-H18,"-")</f>
        <v>-</v>
      </c>
      <c r="I30" s="372" t="str">
        <f t="shared" si="2"/>
        <v>-</v>
      </c>
      <c r="J30" s="456"/>
      <c r="K30" s="456"/>
    </row>
    <row r="31" spans="1:11" ht="13.5" thickBot="1" x14ac:dyDescent="0.25">
      <c r="A31" s="377" t="s">
        <v>37</v>
      </c>
      <c r="B31" s="145" t="s">
        <v>147</v>
      </c>
      <c r="C31" s="380" t="s">
        <v>396</v>
      </c>
      <c r="D31" s="380" t="s">
        <v>396</v>
      </c>
      <c r="E31" s="380" t="s">
        <v>396</v>
      </c>
      <c r="F31" s="145" t="s">
        <v>148</v>
      </c>
      <c r="G31" s="372" t="str">
        <f>IF(C18+C19-G29&gt;0,C18+C19-G29,"-")</f>
        <v>-</v>
      </c>
      <c r="H31" s="372" t="str">
        <f t="shared" ref="H31:I31" si="3">IF(D18+D19-H29&gt;0,D18+D19-H29,"-")</f>
        <v>-</v>
      </c>
      <c r="I31" s="372" t="str">
        <f t="shared" si="3"/>
        <v>-</v>
      </c>
      <c r="J31" s="456"/>
      <c r="K31" s="456"/>
    </row>
    <row r="32" spans="1:11" ht="18.75" x14ac:dyDescent="0.2">
      <c r="B32" s="457"/>
      <c r="C32" s="457"/>
      <c r="D32" s="457"/>
      <c r="E32" s="457"/>
      <c r="F32" s="457"/>
      <c r="G32" s="278"/>
      <c r="H32" s="278"/>
    </row>
  </sheetData>
  <mergeCells count="4">
    <mergeCell ref="A3:A4"/>
    <mergeCell ref="K1:K31"/>
    <mergeCell ref="B32:F32"/>
    <mergeCell ref="J1:J31"/>
  </mergeCells>
  <phoneticPr fontId="0" type="noConversion"/>
  <printOptions horizontalCentered="1"/>
  <pageMargins left="0" right="0" top="0.9055118110236221" bottom="0.51181102362204722" header="0.6692913385826772" footer="0.27559055118110237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4"/>
  <sheetViews>
    <sheetView zoomScaleNormal="100" zoomScaleSheetLayoutView="115" workbookViewId="0">
      <selection activeCell="H24" sqref="H24"/>
    </sheetView>
  </sheetViews>
  <sheetFormatPr defaultRowHeight="12.75" x14ac:dyDescent="0.2"/>
  <cols>
    <col min="1" max="1" width="6.83203125" style="39" customWidth="1"/>
    <col min="2" max="2" width="39.5" style="61" customWidth="1"/>
    <col min="3" max="3" width="9.1640625" style="61" customWidth="1"/>
    <col min="4" max="4" width="11.5" style="61" customWidth="1"/>
    <col min="5" max="5" width="11.1640625" style="39" customWidth="1"/>
    <col min="6" max="6" width="50" style="39" customWidth="1"/>
    <col min="7" max="8" width="11.1640625" style="39" customWidth="1"/>
    <col min="9" max="9" width="11.6640625" style="39" customWidth="1"/>
    <col min="10" max="10" width="4.33203125" style="39" customWidth="1"/>
    <col min="11" max="11" width="4.83203125" style="39" customWidth="1"/>
    <col min="12" max="16384" width="9.33203125" style="39"/>
  </cols>
  <sheetData>
    <row r="1" spans="1:11" ht="31.5" customHeight="1" x14ac:dyDescent="0.2">
      <c r="B1" s="122" t="s">
        <v>103</v>
      </c>
      <c r="C1" s="122"/>
      <c r="D1" s="122"/>
      <c r="E1" s="123"/>
      <c r="F1" s="123"/>
      <c r="G1" s="123"/>
      <c r="H1" s="123"/>
      <c r="I1" s="123"/>
      <c r="J1" s="456" t="s">
        <v>524</v>
      </c>
      <c r="K1" s="456" t="s">
        <v>432</v>
      </c>
    </row>
    <row r="2" spans="1:11" ht="14.25" thickBot="1" x14ac:dyDescent="0.25">
      <c r="I2" s="124" t="s">
        <v>55</v>
      </c>
      <c r="J2" s="456"/>
      <c r="K2" s="456"/>
    </row>
    <row r="3" spans="1:11" ht="13.5" thickBot="1" x14ac:dyDescent="0.25">
      <c r="A3" s="458" t="s">
        <v>62</v>
      </c>
      <c r="B3" s="125" t="s">
        <v>48</v>
      </c>
      <c r="C3" s="273"/>
      <c r="D3" s="273"/>
      <c r="E3" s="126"/>
      <c r="F3" s="125" t="s">
        <v>49</v>
      </c>
      <c r="G3" s="276"/>
      <c r="H3" s="276"/>
      <c r="I3" s="127"/>
      <c r="J3" s="456"/>
      <c r="K3" s="456"/>
    </row>
    <row r="4" spans="1:11" s="128" customFormat="1" ht="36.75" thickBot="1" x14ac:dyDescent="0.25">
      <c r="A4" s="459"/>
      <c r="B4" s="62" t="s">
        <v>56</v>
      </c>
      <c r="C4" s="63" t="s">
        <v>161</v>
      </c>
      <c r="D4" s="63" t="s">
        <v>483</v>
      </c>
      <c r="E4" s="63" t="s">
        <v>509</v>
      </c>
      <c r="F4" s="62" t="s">
        <v>56</v>
      </c>
      <c r="G4" s="63" t="s">
        <v>161</v>
      </c>
      <c r="H4" s="63" t="s">
        <v>483</v>
      </c>
      <c r="I4" s="63" t="s">
        <v>509</v>
      </c>
      <c r="J4" s="456"/>
      <c r="K4" s="456"/>
    </row>
    <row r="5" spans="1:11" s="128" customFormat="1" ht="13.5" thickBot="1" x14ac:dyDescent="0.25">
      <c r="A5" s="129">
        <v>1</v>
      </c>
      <c r="B5" s="130">
        <v>2</v>
      </c>
      <c r="C5" s="274">
        <v>3</v>
      </c>
      <c r="D5" s="131">
        <v>4</v>
      </c>
      <c r="E5" s="131">
        <v>5</v>
      </c>
      <c r="F5" s="130">
        <v>6</v>
      </c>
      <c r="G5" s="277">
        <v>7</v>
      </c>
      <c r="H5" s="132">
        <v>8</v>
      </c>
      <c r="I5" s="132">
        <v>9</v>
      </c>
      <c r="J5" s="456"/>
      <c r="K5" s="456"/>
    </row>
    <row r="6" spans="1:11" ht="25.5" customHeight="1" x14ac:dyDescent="0.2">
      <c r="A6" s="134" t="s">
        <v>12</v>
      </c>
      <c r="B6" s="135" t="s">
        <v>394</v>
      </c>
      <c r="C6" s="111">
        <v>4274</v>
      </c>
      <c r="D6" s="111">
        <v>185478</v>
      </c>
      <c r="E6" s="111">
        <v>188179</v>
      </c>
      <c r="F6" s="135" t="s">
        <v>139</v>
      </c>
      <c r="G6" s="117">
        <v>7588</v>
      </c>
      <c r="H6" s="117">
        <v>21702</v>
      </c>
      <c r="I6" s="117">
        <v>16296</v>
      </c>
      <c r="J6" s="456"/>
      <c r="K6" s="456"/>
    </row>
    <row r="7" spans="1:11" x14ac:dyDescent="0.2">
      <c r="A7" s="136" t="s">
        <v>13</v>
      </c>
      <c r="B7" s="137" t="s">
        <v>334</v>
      </c>
      <c r="C7" s="112"/>
      <c r="D7" s="112"/>
      <c r="E7" s="112"/>
      <c r="F7" s="137" t="s">
        <v>339</v>
      </c>
      <c r="G7" s="118"/>
      <c r="H7" s="118"/>
      <c r="I7" s="118"/>
      <c r="J7" s="456"/>
      <c r="K7" s="456"/>
    </row>
    <row r="8" spans="1:11" ht="12.95" customHeight="1" x14ac:dyDescent="0.2">
      <c r="A8" s="136" t="s">
        <v>14</v>
      </c>
      <c r="B8" s="137" t="s">
        <v>9</v>
      </c>
      <c r="C8" s="112"/>
      <c r="D8" s="112"/>
      <c r="E8" s="112">
        <v>8058</v>
      </c>
      <c r="F8" s="137" t="s">
        <v>122</v>
      </c>
      <c r="G8" s="118">
        <v>43412</v>
      </c>
      <c r="H8" s="118">
        <v>50412</v>
      </c>
      <c r="I8" s="118">
        <v>161146</v>
      </c>
      <c r="J8" s="456"/>
      <c r="K8" s="456"/>
    </row>
    <row r="9" spans="1:11" ht="12.95" customHeight="1" x14ac:dyDescent="0.2">
      <c r="A9" s="136" t="s">
        <v>15</v>
      </c>
      <c r="B9" s="137" t="s">
        <v>335</v>
      </c>
      <c r="C9" s="112"/>
      <c r="D9" s="112">
        <v>7743</v>
      </c>
      <c r="E9" s="112">
        <v>9056</v>
      </c>
      <c r="F9" s="137" t="s">
        <v>340</v>
      </c>
      <c r="G9" s="118">
        <v>17768</v>
      </c>
      <c r="H9" s="118">
        <v>17768</v>
      </c>
      <c r="I9" s="118">
        <v>108027</v>
      </c>
      <c r="J9" s="456"/>
      <c r="K9" s="456"/>
    </row>
    <row r="10" spans="1:11" ht="12.75" customHeight="1" x14ac:dyDescent="0.2">
      <c r="A10" s="136" t="s">
        <v>16</v>
      </c>
      <c r="B10" s="137" t="s">
        <v>336</v>
      </c>
      <c r="C10" s="112"/>
      <c r="D10" s="112"/>
      <c r="E10" s="112"/>
      <c r="F10" s="137" t="s">
        <v>142</v>
      </c>
      <c r="G10" s="118">
        <v>1200</v>
      </c>
      <c r="H10" s="118">
        <v>5270</v>
      </c>
      <c r="I10" s="118">
        <v>5270</v>
      </c>
      <c r="J10" s="456"/>
      <c r="K10" s="456"/>
    </row>
    <row r="11" spans="1:11" ht="12.95" customHeight="1" x14ac:dyDescent="0.2">
      <c r="A11" s="136" t="s">
        <v>17</v>
      </c>
      <c r="B11" s="137" t="s">
        <v>337</v>
      </c>
      <c r="C11" s="113"/>
      <c r="D11" s="113"/>
      <c r="E11" s="113"/>
      <c r="F11" s="33"/>
      <c r="G11" s="118"/>
      <c r="H11" s="118"/>
      <c r="I11" s="118"/>
      <c r="J11" s="456"/>
      <c r="K11" s="456"/>
    </row>
    <row r="12" spans="1:11" ht="12.95" customHeight="1" x14ac:dyDescent="0.2">
      <c r="A12" s="136" t="s">
        <v>18</v>
      </c>
      <c r="B12" s="33"/>
      <c r="C12" s="112"/>
      <c r="D12" s="112"/>
      <c r="E12" s="112"/>
      <c r="F12" s="33"/>
      <c r="G12" s="118"/>
      <c r="H12" s="118"/>
      <c r="I12" s="118"/>
      <c r="J12" s="456"/>
      <c r="K12" s="456"/>
    </row>
    <row r="13" spans="1:11" ht="12.95" customHeight="1" x14ac:dyDescent="0.2">
      <c r="A13" s="136" t="s">
        <v>19</v>
      </c>
      <c r="B13" s="33"/>
      <c r="C13" s="112"/>
      <c r="D13" s="112"/>
      <c r="E13" s="112"/>
      <c r="F13" s="33"/>
      <c r="G13" s="118"/>
      <c r="H13" s="118"/>
      <c r="I13" s="118"/>
      <c r="J13" s="456"/>
      <c r="K13" s="456"/>
    </row>
    <row r="14" spans="1:11" ht="12.95" customHeight="1" x14ac:dyDescent="0.2">
      <c r="A14" s="136" t="s">
        <v>20</v>
      </c>
      <c r="B14" s="33"/>
      <c r="C14" s="113"/>
      <c r="D14" s="113"/>
      <c r="E14" s="113"/>
      <c r="F14" s="33"/>
      <c r="G14" s="118"/>
      <c r="H14" s="118"/>
      <c r="I14" s="118"/>
      <c r="J14" s="456"/>
      <c r="K14" s="456"/>
    </row>
    <row r="15" spans="1:11" x14ac:dyDescent="0.2">
      <c r="A15" s="136" t="s">
        <v>21</v>
      </c>
      <c r="B15" s="33"/>
      <c r="C15" s="113"/>
      <c r="D15" s="113"/>
      <c r="E15" s="113"/>
      <c r="F15" s="33"/>
      <c r="G15" s="118"/>
      <c r="H15" s="118"/>
      <c r="I15" s="118"/>
      <c r="J15" s="456"/>
      <c r="K15" s="456"/>
    </row>
    <row r="16" spans="1:11" ht="12.95" customHeight="1" thickBot="1" x14ac:dyDescent="0.25">
      <c r="A16" s="184" t="s">
        <v>22</v>
      </c>
      <c r="B16" s="215"/>
      <c r="C16" s="186"/>
      <c r="D16" s="186"/>
      <c r="E16" s="186"/>
      <c r="F16" s="185" t="s">
        <v>43</v>
      </c>
      <c r="G16" s="164">
        <v>7407</v>
      </c>
      <c r="H16" s="164">
        <v>181722</v>
      </c>
      <c r="I16" s="164">
        <v>82702</v>
      </c>
      <c r="J16" s="456"/>
      <c r="K16" s="456"/>
    </row>
    <row r="17" spans="1:11" ht="23.25" customHeight="1" thickBot="1" x14ac:dyDescent="0.25">
      <c r="A17" s="139" t="s">
        <v>23</v>
      </c>
      <c r="B17" s="55" t="s">
        <v>349</v>
      </c>
      <c r="C17" s="115">
        <f>+C6+C8+C9+C11+C12+C13+C14+C15+C16</f>
        <v>4274</v>
      </c>
      <c r="D17" s="115">
        <f>+D6+D8+D9+D11+D12+D13+D14+D15+D16</f>
        <v>193221</v>
      </c>
      <c r="E17" s="115">
        <f>+E6+E8+E9+E11+E12+E13+E14+E15+E16</f>
        <v>205293</v>
      </c>
      <c r="F17" s="55" t="s">
        <v>350</v>
      </c>
      <c r="G17" s="120">
        <f>+G6+G8+G10+G11+G12+G13+G14+G15+G16</f>
        <v>59607</v>
      </c>
      <c r="H17" s="120">
        <f>+H6+H8+H10+H11+H12+H13+H14+H15+H16</f>
        <v>259106</v>
      </c>
      <c r="I17" s="120">
        <f>+I6+I8+I10+I11+I12+I13+I14+I15+I16</f>
        <v>265414</v>
      </c>
      <c r="J17" s="456"/>
      <c r="K17" s="456"/>
    </row>
    <row r="18" spans="1:11" ht="12.95" customHeight="1" x14ac:dyDescent="0.2">
      <c r="A18" s="134" t="s">
        <v>24</v>
      </c>
      <c r="B18" s="149" t="s">
        <v>160</v>
      </c>
      <c r="C18" s="156">
        <f>+C19+C20+C21+C22+C23</f>
        <v>55333</v>
      </c>
      <c r="D18" s="156">
        <f>+D19+D20+D21+D22+D23</f>
        <v>65885</v>
      </c>
      <c r="E18" s="156">
        <f>+E19+E20+E21+E22+E23</f>
        <v>60121</v>
      </c>
      <c r="F18" s="142" t="s">
        <v>126</v>
      </c>
      <c r="G18" s="43"/>
      <c r="H18" s="43"/>
      <c r="I18" s="43"/>
      <c r="J18" s="456"/>
      <c r="K18" s="456"/>
    </row>
    <row r="19" spans="1:11" ht="12.95" customHeight="1" x14ac:dyDescent="0.2">
      <c r="A19" s="136" t="s">
        <v>25</v>
      </c>
      <c r="B19" s="150" t="s">
        <v>149</v>
      </c>
      <c r="C19" s="44">
        <v>55333</v>
      </c>
      <c r="D19" s="44">
        <v>65885</v>
      </c>
      <c r="E19" s="44">
        <v>60121</v>
      </c>
      <c r="F19" s="142" t="s">
        <v>129</v>
      </c>
      <c r="G19" s="45"/>
      <c r="H19" s="45"/>
      <c r="I19" s="45"/>
      <c r="J19" s="456"/>
      <c r="K19" s="456"/>
    </row>
    <row r="20" spans="1:11" ht="12.95" customHeight="1" x14ac:dyDescent="0.2">
      <c r="A20" s="134" t="s">
        <v>26</v>
      </c>
      <c r="B20" s="150" t="s">
        <v>150</v>
      </c>
      <c r="C20" s="44"/>
      <c r="D20" s="44"/>
      <c r="E20" s="44"/>
      <c r="F20" s="142" t="s">
        <v>100</v>
      </c>
      <c r="G20" s="45"/>
      <c r="H20" s="45"/>
      <c r="I20" s="45"/>
      <c r="J20" s="456"/>
      <c r="K20" s="456"/>
    </row>
    <row r="21" spans="1:11" ht="12.95" customHeight="1" x14ac:dyDescent="0.2">
      <c r="A21" s="136" t="s">
        <v>27</v>
      </c>
      <c r="B21" s="150" t="s">
        <v>151</v>
      </c>
      <c r="C21" s="44"/>
      <c r="D21" s="44"/>
      <c r="E21" s="44"/>
      <c r="F21" s="142" t="s">
        <v>101</v>
      </c>
      <c r="G21" s="45"/>
      <c r="H21" s="45"/>
      <c r="I21" s="45"/>
      <c r="J21" s="456"/>
      <c r="K21" s="456"/>
    </row>
    <row r="22" spans="1:11" ht="12.95" customHeight="1" x14ac:dyDescent="0.2">
      <c r="A22" s="134" t="s">
        <v>28</v>
      </c>
      <c r="B22" s="150" t="s">
        <v>152</v>
      </c>
      <c r="C22" s="44"/>
      <c r="D22" s="44"/>
      <c r="E22" s="44"/>
      <c r="F22" s="141" t="s">
        <v>146</v>
      </c>
      <c r="G22" s="45"/>
      <c r="H22" s="45"/>
      <c r="I22" s="45"/>
      <c r="J22" s="456"/>
      <c r="K22" s="456"/>
    </row>
    <row r="23" spans="1:11" ht="12.95" customHeight="1" x14ac:dyDescent="0.2">
      <c r="A23" s="136" t="s">
        <v>29</v>
      </c>
      <c r="B23" s="151" t="s">
        <v>153</v>
      </c>
      <c r="C23" s="44"/>
      <c r="D23" s="44"/>
      <c r="E23" s="44"/>
      <c r="F23" s="142" t="s">
        <v>130</v>
      </c>
      <c r="G23" s="45"/>
      <c r="H23" s="45"/>
      <c r="I23" s="45"/>
      <c r="J23" s="456"/>
      <c r="K23" s="456"/>
    </row>
    <row r="24" spans="1:11" ht="12.95" customHeight="1" x14ac:dyDescent="0.2">
      <c r="A24" s="134" t="s">
        <v>30</v>
      </c>
      <c r="B24" s="152" t="s">
        <v>154</v>
      </c>
      <c r="C24" s="144">
        <f>+C25+C26+C27+C28+C29</f>
        <v>0</v>
      </c>
      <c r="D24" s="144">
        <f>+D25+D26+D27+D28+D29</f>
        <v>0</v>
      </c>
      <c r="E24" s="144">
        <f>+E25+E26+E27+E28+E29</f>
        <v>0</v>
      </c>
      <c r="F24" s="153" t="s">
        <v>128</v>
      </c>
      <c r="G24" s="45"/>
      <c r="H24" s="45"/>
      <c r="I24" s="45"/>
      <c r="J24" s="456"/>
      <c r="K24" s="456"/>
    </row>
    <row r="25" spans="1:11" ht="12.95" customHeight="1" x14ac:dyDescent="0.2">
      <c r="A25" s="136" t="s">
        <v>31</v>
      </c>
      <c r="B25" s="151" t="s">
        <v>155</v>
      </c>
      <c r="C25" s="44"/>
      <c r="D25" s="44"/>
      <c r="E25" s="44"/>
      <c r="F25" s="153" t="s">
        <v>341</v>
      </c>
      <c r="G25" s="45"/>
      <c r="H25" s="45"/>
      <c r="I25" s="45"/>
      <c r="J25" s="456"/>
      <c r="K25" s="456"/>
    </row>
    <row r="26" spans="1:11" ht="12.95" customHeight="1" x14ac:dyDescent="0.2">
      <c r="A26" s="134" t="s">
        <v>32</v>
      </c>
      <c r="B26" s="151" t="s">
        <v>156</v>
      </c>
      <c r="C26" s="44"/>
      <c r="D26" s="44"/>
      <c r="E26" s="44"/>
      <c r="F26" s="148"/>
      <c r="G26" s="45"/>
      <c r="H26" s="45"/>
      <c r="I26" s="45"/>
      <c r="J26" s="456"/>
      <c r="K26" s="456"/>
    </row>
    <row r="27" spans="1:11" ht="12.95" customHeight="1" x14ac:dyDescent="0.2">
      <c r="A27" s="136" t="s">
        <v>33</v>
      </c>
      <c r="B27" s="150" t="s">
        <v>157</v>
      </c>
      <c r="C27" s="44"/>
      <c r="D27" s="44"/>
      <c r="E27" s="44"/>
      <c r="F27" s="53"/>
      <c r="G27" s="45"/>
      <c r="H27" s="45"/>
      <c r="I27" s="45"/>
      <c r="J27" s="456"/>
      <c r="K27" s="456"/>
    </row>
    <row r="28" spans="1:11" ht="12.95" customHeight="1" x14ac:dyDescent="0.2">
      <c r="A28" s="134" t="s">
        <v>34</v>
      </c>
      <c r="B28" s="154" t="s">
        <v>158</v>
      </c>
      <c r="C28" s="44"/>
      <c r="D28" s="44"/>
      <c r="E28" s="44"/>
      <c r="F28" s="33"/>
      <c r="G28" s="45"/>
      <c r="H28" s="45"/>
      <c r="I28" s="45"/>
      <c r="J28" s="456"/>
      <c r="K28" s="456"/>
    </row>
    <row r="29" spans="1:11" ht="12.95" customHeight="1" thickBot="1" x14ac:dyDescent="0.25">
      <c r="A29" s="136" t="s">
        <v>35</v>
      </c>
      <c r="B29" s="155" t="s">
        <v>159</v>
      </c>
      <c r="C29" s="44"/>
      <c r="D29" s="44"/>
      <c r="E29" s="44"/>
      <c r="F29" s="53"/>
      <c r="G29" s="45"/>
      <c r="H29" s="45"/>
      <c r="I29" s="45"/>
      <c r="J29" s="456"/>
      <c r="K29" s="456"/>
    </row>
    <row r="30" spans="1:11" ht="21.75" customHeight="1" thickBot="1" x14ac:dyDescent="0.25">
      <c r="A30" s="139" t="s">
        <v>36</v>
      </c>
      <c r="B30" s="55" t="s">
        <v>338</v>
      </c>
      <c r="C30" s="115">
        <f>+C18+C24</f>
        <v>55333</v>
      </c>
      <c r="D30" s="115">
        <f>+D18+D24</f>
        <v>65885</v>
      </c>
      <c r="E30" s="115">
        <f>+E18+E24</f>
        <v>60121</v>
      </c>
      <c r="F30" s="55" t="s">
        <v>342</v>
      </c>
      <c r="G30" s="120">
        <f>SUM(G18:G29)</f>
        <v>0</v>
      </c>
      <c r="H30" s="120">
        <f>SUM(H18:H29)</f>
        <v>0</v>
      </c>
      <c r="I30" s="120">
        <f>SUM(I18:I29)</f>
        <v>0</v>
      </c>
      <c r="J30" s="456"/>
      <c r="K30" s="456"/>
    </row>
    <row r="31" spans="1:11" ht="15.75" customHeight="1" thickBot="1" x14ac:dyDescent="0.25">
      <c r="A31" s="139" t="s">
        <v>37</v>
      </c>
      <c r="B31" s="55"/>
      <c r="C31" s="115"/>
      <c r="D31" s="115"/>
      <c r="E31" s="115"/>
      <c r="F31" s="55" t="s">
        <v>445</v>
      </c>
      <c r="G31" s="166"/>
      <c r="H31" s="166"/>
      <c r="I31" s="166"/>
      <c r="J31" s="456"/>
      <c r="K31" s="456"/>
    </row>
    <row r="32" spans="1:11" ht="13.5" thickBot="1" x14ac:dyDescent="0.25">
      <c r="A32" s="139" t="s">
        <v>38</v>
      </c>
      <c r="B32" s="145" t="s">
        <v>343</v>
      </c>
      <c r="C32" s="146">
        <f>+C17+C30</f>
        <v>59607</v>
      </c>
      <c r="D32" s="146">
        <f>+D17+D30</f>
        <v>259106</v>
      </c>
      <c r="E32" s="146">
        <f>+E17+E30</f>
        <v>265414</v>
      </c>
      <c r="F32" s="145" t="s">
        <v>344</v>
      </c>
      <c r="G32" s="146">
        <f>+G17+G30</f>
        <v>59607</v>
      </c>
      <c r="H32" s="146">
        <f>+H17+H30</f>
        <v>259106</v>
      </c>
      <c r="I32" s="146">
        <f>+I17+I30</f>
        <v>265414</v>
      </c>
      <c r="J32" s="456"/>
      <c r="K32" s="456"/>
    </row>
    <row r="33" spans="1:11" ht="13.5" thickBot="1" x14ac:dyDescent="0.25">
      <c r="A33" s="139" t="s">
        <v>39</v>
      </c>
      <c r="B33" s="145" t="s">
        <v>104</v>
      </c>
      <c r="C33" s="379">
        <f>IF(C17-G17&lt;0,G17-C17,"-")</f>
        <v>55333</v>
      </c>
      <c r="D33" s="379">
        <f t="shared" ref="D33:E33" si="0">IF(D17-H17&lt;0,H17-D17,"-")</f>
        <v>65885</v>
      </c>
      <c r="E33" s="379">
        <f t="shared" si="0"/>
        <v>60121</v>
      </c>
      <c r="F33" s="145" t="s">
        <v>105</v>
      </c>
      <c r="G33" s="146" t="str">
        <f>IF(C17-G17&gt;0,C17-G17,"-")</f>
        <v>-</v>
      </c>
      <c r="H33" s="146" t="str">
        <f>IF(D17-H17&gt;0,D17-H17,"-")</f>
        <v>-</v>
      </c>
      <c r="I33" s="146" t="str">
        <f>IF(E17-I17&gt;0,E17-I17,"-")</f>
        <v>-</v>
      </c>
      <c r="J33" s="456"/>
      <c r="K33" s="456"/>
    </row>
    <row r="34" spans="1:11" ht="13.5" thickBot="1" x14ac:dyDescent="0.25">
      <c r="A34" s="139" t="s">
        <v>398</v>
      </c>
      <c r="B34" s="145" t="s">
        <v>147</v>
      </c>
      <c r="C34" s="275" t="s">
        <v>396</v>
      </c>
      <c r="D34" s="146" t="str">
        <f>IF(D17+D18-G32&lt;0,G32-(D17+D18),"-")</f>
        <v>-</v>
      </c>
      <c r="E34" s="146" t="str">
        <f>IF(E17+E18-H32&lt;0,H32-(E17+E18),"-")</f>
        <v>-</v>
      </c>
      <c r="F34" s="145" t="s">
        <v>148</v>
      </c>
      <c r="G34" s="146" t="str">
        <f>IF(C17+C18-G32&gt;0,C17+C18-G32,"-")</f>
        <v>-</v>
      </c>
      <c r="H34" s="146" t="str">
        <f>IF(D17+D18-H32&gt;0,D17+D18-H32,"-")</f>
        <v>-</v>
      </c>
      <c r="I34" s="146" t="str">
        <f>IF(E17+E18-I32&gt;0,E17+E18-I32,"-")</f>
        <v>-</v>
      </c>
      <c r="J34" s="456"/>
      <c r="K34" s="456"/>
    </row>
  </sheetData>
  <mergeCells count="3">
    <mergeCell ref="A3:A4"/>
    <mergeCell ref="K1:K34"/>
    <mergeCell ref="J1:J34"/>
  </mergeCells>
  <phoneticPr fontId="0" type="noConversion"/>
  <printOptions horizontalCentered="1"/>
  <pageMargins left="0" right="0" top="0.47244094488188981" bottom="0.78740157480314965" header="0.47244094488188981" footer="0.78740157480314965"/>
  <pageSetup paperSize="9" scale="93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view="pageLayout" zoomScaleNormal="100" workbookViewId="0">
      <selection activeCell="E1" sqref="E1:J1"/>
    </sheetView>
  </sheetViews>
  <sheetFormatPr defaultRowHeight="12.75" x14ac:dyDescent="0.2"/>
  <cols>
    <col min="1" max="1" width="36.5" style="31" customWidth="1"/>
    <col min="2" max="6" width="14.33203125" style="30" customWidth="1"/>
    <col min="7" max="7" width="14.1640625" style="30" customWidth="1"/>
    <col min="8" max="8" width="12.83203125" style="30" hidden="1" customWidth="1"/>
    <col min="9" max="10" width="12.83203125" style="30" customWidth="1"/>
    <col min="11" max="11" width="13.83203125" style="30" customWidth="1"/>
    <col min="12" max="16384" width="9.33203125" style="30"/>
  </cols>
  <sheetData>
    <row r="1" spans="1:10" ht="13.5" x14ac:dyDescent="0.2">
      <c r="E1" s="461" t="s">
        <v>526</v>
      </c>
      <c r="F1" s="461"/>
      <c r="G1" s="461"/>
      <c r="H1" s="461"/>
      <c r="I1" s="461"/>
      <c r="J1" s="461"/>
    </row>
    <row r="2" spans="1:10" ht="25.5" customHeight="1" x14ac:dyDescent="0.2">
      <c r="A2" s="460" t="s">
        <v>5</v>
      </c>
      <c r="B2" s="460"/>
      <c r="C2" s="460"/>
      <c r="D2" s="460"/>
      <c r="E2" s="460"/>
      <c r="F2" s="460"/>
      <c r="G2" s="460"/>
      <c r="H2" s="460"/>
    </row>
    <row r="3" spans="1:10" ht="29.25" customHeight="1" thickBot="1" x14ac:dyDescent="0.25">
      <c r="A3" s="61"/>
      <c r="B3" s="39"/>
      <c r="C3" s="39"/>
      <c r="D3" s="39"/>
      <c r="E3" s="39"/>
      <c r="F3" s="39"/>
      <c r="G3" s="39"/>
      <c r="H3" s="39"/>
    </row>
    <row r="4" spans="1:10" s="32" customFormat="1" ht="44.25" customHeight="1" thickBot="1" x14ac:dyDescent="0.25">
      <c r="A4" s="62" t="s">
        <v>59</v>
      </c>
      <c r="B4" s="63" t="s">
        <v>60</v>
      </c>
      <c r="C4" s="63" t="s">
        <v>161</v>
      </c>
      <c r="D4" s="63" t="s">
        <v>481</v>
      </c>
      <c r="E4" s="63" t="s">
        <v>482</v>
      </c>
      <c r="F4" s="63" t="s">
        <v>504</v>
      </c>
      <c r="G4" s="63" t="s">
        <v>61</v>
      </c>
      <c r="H4" s="63" t="s">
        <v>161</v>
      </c>
    </row>
    <row r="5" spans="1:10" s="39" customFormat="1" ht="12" customHeight="1" thickBot="1" x14ac:dyDescent="0.25">
      <c r="A5" s="37">
        <v>1</v>
      </c>
      <c r="B5" s="38">
        <v>2</v>
      </c>
      <c r="C5" s="38">
        <v>3</v>
      </c>
      <c r="D5" s="38">
        <v>4</v>
      </c>
      <c r="E5" s="38"/>
      <c r="F5" s="38"/>
      <c r="G5" s="38">
        <v>5</v>
      </c>
      <c r="H5" s="38">
        <v>5</v>
      </c>
    </row>
    <row r="6" spans="1:10" ht="15.95" customHeight="1" x14ac:dyDescent="0.2">
      <c r="A6" s="350" t="s">
        <v>0</v>
      </c>
      <c r="B6" s="351">
        <v>5588</v>
      </c>
      <c r="C6" s="351">
        <v>5588</v>
      </c>
      <c r="D6" s="351">
        <v>5588</v>
      </c>
      <c r="E6" s="351">
        <v>5588</v>
      </c>
      <c r="F6" s="351">
        <v>0</v>
      </c>
      <c r="G6" s="352" t="s">
        <v>1</v>
      </c>
      <c r="H6" s="351">
        <v>5588</v>
      </c>
    </row>
    <row r="7" spans="1:10" ht="15.95" customHeight="1" x14ac:dyDescent="0.2">
      <c r="A7" s="247" t="s">
        <v>2</v>
      </c>
      <c r="B7" s="248">
        <v>2000</v>
      </c>
      <c r="C7" s="248">
        <v>2000</v>
      </c>
      <c r="D7" s="248">
        <v>2000</v>
      </c>
      <c r="E7" s="248">
        <v>2000</v>
      </c>
      <c r="F7" s="248">
        <v>2000</v>
      </c>
      <c r="G7" s="249" t="s">
        <v>1</v>
      </c>
      <c r="H7" s="248">
        <v>2000</v>
      </c>
    </row>
    <row r="8" spans="1:10" ht="15.95" customHeight="1" x14ac:dyDescent="0.2">
      <c r="A8" s="279" t="s">
        <v>397</v>
      </c>
      <c r="B8" s="248">
        <v>11681</v>
      </c>
      <c r="C8" s="248"/>
      <c r="D8" s="248">
        <v>11681</v>
      </c>
      <c r="E8" s="248">
        <v>11681</v>
      </c>
      <c r="F8" s="248">
        <v>11681</v>
      </c>
      <c r="G8" s="249" t="s">
        <v>1</v>
      </c>
      <c r="H8" s="23"/>
    </row>
    <row r="9" spans="1:10" ht="15.95" customHeight="1" x14ac:dyDescent="0.2">
      <c r="A9" s="279" t="s">
        <v>488</v>
      </c>
      <c r="B9" s="348">
        <v>292</v>
      </c>
      <c r="C9" s="248"/>
      <c r="D9" s="248"/>
      <c r="E9" s="248">
        <v>292</v>
      </c>
      <c r="F9" s="248">
        <v>292</v>
      </c>
      <c r="G9" s="249" t="s">
        <v>1</v>
      </c>
      <c r="H9" s="248"/>
    </row>
    <row r="10" spans="1:10" ht="15.95" customHeight="1" thickBot="1" x14ac:dyDescent="0.25">
      <c r="A10" s="353" t="s">
        <v>460</v>
      </c>
      <c r="B10" s="354">
        <v>1840</v>
      </c>
      <c r="C10" s="354"/>
      <c r="D10" s="354"/>
      <c r="E10" s="354">
        <v>1840</v>
      </c>
      <c r="F10" s="354">
        <v>1840</v>
      </c>
      <c r="G10" s="355" t="s">
        <v>1</v>
      </c>
      <c r="H10" s="354"/>
    </row>
    <row r="11" spans="1:10" ht="15.95" customHeight="1" thickBot="1" x14ac:dyDescent="0.25">
      <c r="A11" s="356" t="s">
        <v>461</v>
      </c>
      <c r="B11" s="357">
        <f>SUM(B6:B10)</f>
        <v>21401</v>
      </c>
      <c r="C11" s="358">
        <f t="shared" ref="C11:G11" si="0">SUM(C6:C10)</f>
        <v>7588</v>
      </c>
      <c r="D11" s="358">
        <f t="shared" si="0"/>
        <v>19269</v>
      </c>
      <c r="E11" s="358">
        <f t="shared" ref="E11:F11" si="1">SUM(E6:E10)</f>
        <v>21401</v>
      </c>
      <c r="F11" s="358">
        <f t="shared" si="1"/>
        <v>15813</v>
      </c>
      <c r="G11" s="358">
        <f t="shared" si="0"/>
        <v>0</v>
      </c>
      <c r="H11" s="358"/>
    </row>
    <row r="12" spans="1:10" ht="15.95" customHeight="1" x14ac:dyDescent="0.2">
      <c r="A12" s="423" t="s">
        <v>459</v>
      </c>
      <c r="B12" s="424">
        <v>217</v>
      </c>
      <c r="C12" s="410"/>
      <c r="D12" s="410"/>
      <c r="E12" s="424">
        <v>217</v>
      </c>
      <c r="F12" s="410">
        <v>217</v>
      </c>
      <c r="G12" s="425">
        <v>2014</v>
      </c>
      <c r="H12" s="349">
        <v>11681</v>
      </c>
    </row>
    <row r="13" spans="1:10" ht="15.95" customHeight="1" x14ac:dyDescent="0.2">
      <c r="A13" s="419" t="s">
        <v>506</v>
      </c>
      <c r="B13" s="360"/>
      <c r="C13" s="420"/>
      <c r="D13" s="420"/>
      <c r="E13" s="360"/>
      <c r="F13" s="426">
        <v>182</v>
      </c>
      <c r="G13" s="421">
        <v>2014</v>
      </c>
      <c r="H13" s="422"/>
    </row>
    <row r="14" spans="1:10" ht="15.95" customHeight="1" thickBot="1" x14ac:dyDescent="0.25">
      <c r="A14" s="359" t="s">
        <v>505</v>
      </c>
      <c r="B14" s="255">
        <v>84</v>
      </c>
      <c r="C14" s="255"/>
      <c r="D14" s="255"/>
      <c r="E14" s="255">
        <v>84</v>
      </c>
      <c r="F14" s="255">
        <v>84</v>
      </c>
      <c r="G14" s="256" t="s">
        <v>1</v>
      </c>
      <c r="H14" s="255"/>
    </row>
    <row r="15" spans="1:10" ht="15.95" customHeight="1" thickBot="1" x14ac:dyDescent="0.25">
      <c r="A15" s="356" t="s">
        <v>462</v>
      </c>
      <c r="B15" s="358">
        <f>SUM(B12:B14)</f>
        <v>301</v>
      </c>
      <c r="C15" s="358">
        <f>SUM(C12:C14)</f>
        <v>0</v>
      </c>
      <c r="D15" s="358">
        <f>SUM(D12:D14)</f>
        <v>0</v>
      </c>
      <c r="E15" s="358">
        <f>SUM(E12:E14)</f>
        <v>301</v>
      </c>
      <c r="F15" s="358">
        <f>SUM(F12:F14)</f>
        <v>483</v>
      </c>
      <c r="G15" s="358"/>
      <c r="H15" s="358">
        <f>SUM(H12:H14)</f>
        <v>11681</v>
      </c>
    </row>
    <row r="16" spans="1:10" s="41" customFormat="1" ht="18" customHeight="1" thickBot="1" x14ac:dyDescent="0.25">
      <c r="A16" s="251" t="s">
        <v>58</v>
      </c>
      <c r="B16" s="252">
        <f>SUM(B11+B15)</f>
        <v>21702</v>
      </c>
      <c r="C16" s="252">
        <f>SUM(C11+C15)</f>
        <v>7588</v>
      </c>
      <c r="D16" s="252">
        <f>SUM(D11+D15)</f>
        <v>19269</v>
      </c>
      <c r="E16" s="252">
        <f>SUM(E11+E15)</f>
        <v>21702</v>
      </c>
      <c r="F16" s="252">
        <f>SUM(F11+F15)</f>
        <v>16296</v>
      </c>
      <c r="G16" s="253"/>
      <c r="H16" s="252">
        <f>SUM(H6:H15)</f>
        <v>30950</v>
      </c>
    </row>
    <row r="18" spans="1:4" x14ac:dyDescent="0.2">
      <c r="A18" s="446"/>
      <c r="B18" s="446"/>
      <c r="C18" s="446"/>
      <c r="D18" s="446"/>
    </row>
  </sheetData>
  <mergeCells count="3">
    <mergeCell ref="A2:H2"/>
    <mergeCell ref="A18:D18"/>
    <mergeCell ref="E1:J1"/>
  </mergeCells>
  <phoneticPr fontId="0" type="noConversion"/>
  <printOptions horizontalCentered="1"/>
  <pageMargins left="0.19685039370078741" right="0.19685039370078741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 6. melléklet a 1/2014. (I.28.) önkormányzati rendelethez</oddHeader>
    <oddFooter>&amp;L*Módosította a 9/2014. (VI.24.) önkormányzati rendelet 7. melléklete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"/>
  <sheetViews>
    <sheetView tabSelected="1" view="pageLayout" zoomScaleNormal="100" workbookViewId="0">
      <selection activeCell="A15" sqref="A15:D15"/>
    </sheetView>
  </sheetViews>
  <sheetFormatPr defaultRowHeight="12.75" x14ac:dyDescent="0.2"/>
  <cols>
    <col min="1" max="1" width="40.6640625" customWidth="1"/>
    <col min="2" max="2" width="14.6640625" customWidth="1"/>
    <col min="3" max="4" width="14.33203125" customWidth="1"/>
    <col min="5" max="6" width="13.6640625" customWidth="1"/>
    <col min="7" max="7" width="13.83203125" customWidth="1"/>
    <col min="8" max="8" width="14" customWidth="1"/>
  </cols>
  <sheetData>
    <row r="1" spans="1:9" ht="15.75" x14ac:dyDescent="0.2">
      <c r="A1" s="460" t="s">
        <v>425</v>
      </c>
      <c r="B1" s="460"/>
      <c r="C1" s="460"/>
      <c r="D1" s="460"/>
      <c r="E1" s="460"/>
      <c r="F1" s="460"/>
      <c r="G1" s="460"/>
      <c r="H1" s="460"/>
      <c r="I1" s="30"/>
    </row>
    <row r="2" spans="1:9" ht="27.75" thickBot="1" x14ac:dyDescent="0.3">
      <c r="A2" s="61"/>
      <c r="B2" s="39"/>
      <c r="C2" s="39"/>
      <c r="D2" s="39"/>
      <c r="E2" s="39"/>
      <c r="F2" s="39"/>
      <c r="G2" s="39"/>
      <c r="H2" s="35" t="s">
        <v>55</v>
      </c>
      <c r="I2" s="30"/>
    </row>
    <row r="3" spans="1:9" ht="36.75" thickBot="1" x14ac:dyDescent="0.25">
      <c r="A3" s="62" t="s">
        <v>426</v>
      </c>
      <c r="B3" s="63" t="s">
        <v>60</v>
      </c>
      <c r="C3" s="63" t="s">
        <v>61</v>
      </c>
      <c r="D3" s="63" t="s">
        <v>487</v>
      </c>
      <c r="E3" s="63" t="s">
        <v>486</v>
      </c>
      <c r="F3" s="63" t="s">
        <v>492</v>
      </c>
      <c r="G3" s="63" t="s">
        <v>501</v>
      </c>
      <c r="H3" s="36" t="s">
        <v>458</v>
      </c>
      <c r="I3" s="32"/>
    </row>
    <row r="4" spans="1:9" ht="13.5" thickBot="1" x14ac:dyDescent="0.25">
      <c r="A4" s="37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38">
        <v>7</v>
      </c>
      <c r="H4" s="38">
        <v>8</v>
      </c>
      <c r="I4" s="39"/>
    </row>
    <row r="5" spans="1:9" ht="21" customHeight="1" x14ac:dyDescent="0.2">
      <c r="A5" s="418" t="s">
        <v>427</v>
      </c>
      <c r="B5" s="248">
        <v>18000</v>
      </c>
      <c r="C5" s="249" t="s">
        <v>1</v>
      </c>
      <c r="D5" s="248">
        <v>18000</v>
      </c>
      <c r="E5" s="248">
        <v>18000</v>
      </c>
      <c r="F5" s="248">
        <v>18000</v>
      </c>
      <c r="G5" s="248">
        <v>24864</v>
      </c>
      <c r="H5" s="250"/>
      <c r="I5" s="30"/>
    </row>
    <row r="6" spans="1:9" ht="17.25" customHeight="1" x14ac:dyDescent="0.2">
      <c r="A6" s="418" t="s">
        <v>428</v>
      </c>
      <c r="B6" s="248">
        <v>118454</v>
      </c>
      <c r="C6" s="249" t="s">
        <v>1</v>
      </c>
      <c r="D6" s="248">
        <v>17768</v>
      </c>
      <c r="E6" s="248">
        <v>17768</v>
      </c>
      <c r="F6" s="248">
        <v>17768</v>
      </c>
      <c r="G6" s="248">
        <v>17768</v>
      </c>
      <c r="H6" s="250"/>
      <c r="I6" s="30"/>
    </row>
    <row r="7" spans="1:9" ht="17.25" customHeight="1" x14ac:dyDescent="0.2">
      <c r="A7" s="418" t="s">
        <v>502</v>
      </c>
      <c r="B7" s="248"/>
      <c r="C7" s="249"/>
      <c r="D7" s="248"/>
      <c r="E7" s="248"/>
      <c r="F7" s="248"/>
      <c r="G7" s="248">
        <v>90259</v>
      </c>
      <c r="H7" s="250"/>
      <c r="I7" s="30"/>
    </row>
    <row r="8" spans="1:9" ht="17.25" customHeight="1" x14ac:dyDescent="0.2">
      <c r="A8" s="418" t="s">
        <v>503</v>
      </c>
      <c r="B8" s="248"/>
      <c r="C8" s="249"/>
      <c r="D8" s="248"/>
      <c r="E8" s="248"/>
      <c r="F8" s="248"/>
      <c r="G8" s="248">
        <v>15111</v>
      </c>
      <c r="H8" s="250"/>
      <c r="I8" s="30"/>
    </row>
    <row r="9" spans="1:9" ht="15.75" customHeight="1" thickBot="1" x14ac:dyDescent="0.25">
      <c r="A9" s="427" t="s">
        <v>429</v>
      </c>
      <c r="B9" s="255">
        <v>6144</v>
      </c>
      <c r="C9" s="256" t="s">
        <v>1</v>
      </c>
      <c r="D9" s="255">
        <v>6144</v>
      </c>
      <c r="E9" s="255">
        <v>6144</v>
      </c>
      <c r="F9" s="255">
        <v>6144</v>
      </c>
      <c r="G9" s="255">
        <v>6144</v>
      </c>
      <c r="H9" s="257"/>
      <c r="I9" s="30"/>
    </row>
    <row r="10" spans="1:9" ht="15.75" customHeight="1" thickBot="1" x14ac:dyDescent="0.25">
      <c r="A10" s="432" t="s">
        <v>507</v>
      </c>
      <c r="B10" s="358"/>
      <c r="C10" s="433"/>
      <c r="D10" s="358">
        <f>SUM(D5:D9)</f>
        <v>41912</v>
      </c>
      <c r="E10" s="358">
        <f t="shared" ref="E10:G10" si="0">SUM(E5:E9)</f>
        <v>41912</v>
      </c>
      <c r="F10" s="358">
        <f t="shared" si="0"/>
        <v>41912</v>
      </c>
      <c r="G10" s="358">
        <f t="shared" si="0"/>
        <v>154146</v>
      </c>
      <c r="H10" s="434"/>
      <c r="I10" s="30"/>
    </row>
    <row r="11" spans="1:9" ht="17.25" customHeight="1" thickBot="1" x14ac:dyDescent="0.25">
      <c r="A11" s="428" t="s">
        <v>430</v>
      </c>
      <c r="B11" s="429">
        <v>1500</v>
      </c>
      <c r="C11" s="430" t="s">
        <v>1</v>
      </c>
      <c r="D11" s="429">
        <v>1500</v>
      </c>
      <c r="E11" s="429">
        <v>1500</v>
      </c>
      <c r="F11" s="429">
        <v>8500</v>
      </c>
      <c r="G11" s="429">
        <v>7000</v>
      </c>
      <c r="H11" s="431"/>
      <c r="I11" s="30"/>
    </row>
    <row r="12" spans="1:9" ht="16.5" thickBot="1" x14ac:dyDescent="0.25">
      <c r="A12" s="435" t="s">
        <v>508</v>
      </c>
      <c r="B12" s="437"/>
      <c r="C12" s="438"/>
      <c r="D12" s="437">
        <f>(D11)</f>
        <v>1500</v>
      </c>
      <c r="E12" s="437">
        <f t="shared" ref="E12:G12" si="1">(E11)</f>
        <v>1500</v>
      </c>
      <c r="F12" s="437">
        <f t="shared" si="1"/>
        <v>8500</v>
      </c>
      <c r="G12" s="437">
        <f t="shared" si="1"/>
        <v>7000</v>
      </c>
      <c r="H12" s="439"/>
      <c r="I12" s="30"/>
    </row>
    <row r="13" spans="1:9" ht="16.5" thickBot="1" x14ac:dyDescent="0.25">
      <c r="A13" s="436" t="s">
        <v>58</v>
      </c>
      <c r="B13" s="252">
        <f>SUM(B5:B12)</f>
        <v>144098</v>
      </c>
      <c r="C13" s="253"/>
      <c r="D13" s="252">
        <f>SUM(D10+D12)</f>
        <v>43412</v>
      </c>
      <c r="E13" s="252">
        <f t="shared" ref="E13:G13" si="2">SUM(E10+E12)</f>
        <v>43412</v>
      </c>
      <c r="F13" s="252">
        <f t="shared" si="2"/>
        <v>50412</v>
      </c>
      <c r="G13" s="252">
        <f t="shared" si="2"/>
        <v>161146</v>
      </c>
      <c r="H13" s="254">
        <f>SUM(H5:H12)</f>
        <v>0</v>
      </c>
      <c r="I13" s="41"/>
    </row>
    <row r="14" spans="1:9" x14ac:dyDescent="0.2">
      <c r="A14" s="31"/>
      <c r="B14" s="30"/>
      <c r="C14" s="30"/>
      <c r="D14" s="30"/>
      <c r="E14" s="30"/>
      <c r="F14" s="30"/>
      <c r="G14" s="30"/>
      <c r="H14" s="30"/>
      <c r="I14" s="30"/>
    </row>
    <row r="15" spans="1:9" x14ac:dyDescent="0.2">
      <c r="A15" s="446"/>
      <c r="B15" s="446"/>
      <c r="C15" s="446"/>
      <c r="D15" s="446"/>
      <c r="E15" s="30"/>
      <c r="F15" s="30"/>
      <c r="G15" s="30"/>
      <c r="H15" s="30"/>
      <c r="I15" s="30"/>
    </row>
  </sheetData>
  <mergeCells count="2">
    <mergeCell ref="A1:H1"/>
    <mergeCell ref="A15:D15"/>
  </mergeCells>
  <pageMargins left="0.7" right="0.7" top="0.75" bottom="0.75" header="0.3" footer="0.3"/>
  <pageSetup paperSize="9" orientation="landscape" r:id="rId1"/>
  <headerFooter>
    <oddHeader>&amp;R&amp;"Times New Roman CE,Félkövér dőlt"7. sz. melléklet az 1/2014. (I.28.) önkormányzati rendelethez
8. sz. melléklet az 17/2014. (XII.18.)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J154"/>
  <sheetViews>
    <sheetView zoomScaleNormal="100" zoomScaleSheetLayoutView="85" workbookViewId="0">
      <selection activeCell="I27" sqref="I27:I28"/>
    </sheetView>
  </sheetViews>
  <sheetFormatPr defaultRowHeight="12.75" x14ac:dyDescent="0.2"/>
  <cols>
    <col min="1" max="1" width="9.33203125" style="181" customWidth="1"/>
    <col min="2" max="2" width="65.33203125" style="182" customWidth="1"/>
    <col min="3" max="3" width="12.5" style="183" customWidth="1"/>
    <col min="4" max="5" width="12.5" style="2" customWidth="1"/>
    <col min="6" max="16384" width="9.33203125" style="2"/>
  </cols>
  <sheetData>
    <row r="1" spans="1:5" s="1" customFormat="1" ht="16.5" customHeight="1" x14ac:dyDescent="0.2">
      <c r="A1" s="68"/>
      <c r="B1" s="70"/>
      <c r="C1" s="92" t="s">
        <v>527</v>
      </c>
    </row>
    <row r="2" spans="1:5" s="1" customFormat="1" ht="16.5" customHeight="1" thickBot="1" x14ac:dyDescent="0.25">
      <c r="A2" s="68"/>
      <c r="B2" s="70"/>
      <c r="C2" s="92" t="s">
        <v>545</v>
      </c>
    </row>
    <row r="3" spans="1:5" s="47" customFormat="1" ht="31.5" customHeight="1" x14ac:dyDescent="0.2">
      <c r="A3" s="320" t="s">
        <v>56</v>
      </c>
      <c r="B3" s="157" t="s">
        <v>136</v>
      </c>
      <c r="C3" s="159"/>
      <c r="D3" s="159"/>
      <c r="E3" s="159" t="s">
        <v>44</v>
      </c>
    </row>
    <row r="4" spans="1:5" s="47" customFormat="1" ht="46.5" customHeight="1" thickBot="1" x14ac:dyDescent="0.25">
      <c r="A4" s="319" t="s">
        <v>131</v>
      </c>
      <c r="B4" s="158" t="s">
        <v>351</v>
      </c>
      <c r="C4" s="160"/>
      <c r="D4" s="160"/>
      <c r="E4" s="160">
        <v>1</v>
      </c>
    </row>
    <row r="5" spans="1:5" s="48" customFormat="1" ht="15.95" customHeight="1" thickBot="1" x14ac:dyDescent="0.3">
      <c r="A5" s="71"/>
      <c r="B5" s="71"/>
      <c r="C5" s="72"/>
      <c r="D5" s="72"/>
      <c r="E5" s="72"/>
    </row>
    <row r="6" spans="1:5" ht="24.75" thickBot="1" x14ac:dyDescent="0.25">
      <c r="A6" s="189" t="s">
        <v>133</v>
      </c>
      <c r="B6" s="73" t="s">
        <v>46</v>
      </c>
      <c r="C6" s="161" t="s">
        <v>47</v>
      </c>
      <c r="D6" s="161" t="s">
        <v>47</v>
      </c>
      <c r="E6" s="161" t="s">
        <v>47</v>
      </c>
    </row>
    <row r="7" spans="1:5" s="42" customFormat="1" ht="12.95" customHeight="1" thickBot="1" x14ac:dyDescent="0.25">
      <c r="A7" s="64">
        <v>1</v>
      </c>
      <c r="B7" s="65">
        <v>2</v>
      </c>
      <c r="C7" s="66">
        <v>3</v>
      </c>
      <c r="D7" s="66">
        <v>4</v>
      </c>
      <c r="E7" s="66">
        <v>5</v>
      </c>
    </row>
    <row r="8" spans="1:5" s="42" customFormat="1" ht="15.95" customHeight="1" thickBot="1" x14ac:dyDescent="0.25">
      <c r="A8" s="75"/>
      <c r="B8" s="76" t="s">
        <v>48</v>
      </c>
      <c r="C8" s="162"/>
      <c r="D8" s="162"/>
      <c r="E8" s="162"/>
    </row>
    <row r="9" spans="1:5" s="42" customFormat="1" ht="12" customHeight="1" thickBot="1" x14ac:dyDescent="0.25">
      <c r="A9" s="26" t="s">
        <v>12</v>
      </c>
      <c r="B9" s="19" t="s">
        <v>162</v>
      </c>
      <c r="C9" s="101">
        <f>+C10+C11+C12+C13+C14+C15</f>
        <v>319414</v>
      </c>
      <c r="D9" s="101">
        <f>+D10+D11+D12+D13+D14+D15</f>
        <v>326349</v>
      </c>
      <c r="E9" s="101">
        <f>+E10+E11+E12+E13+E14+E15</f>
        <v>328962</v>
      </c>
    </row>
    <row r="10" spans="1:5" s="49" customFormat="1" ht="12" customHeight="1" x14ac:dyDescent="0.2">
      <c r="A10" s="216" t="s">
        <v>74</v>
      </c>
      <c r="B10" s="198" t="s">
        <v>163</v>
      </c>
      <c r="C10" s="104">
        <v>130696</v>
      </c>
      <c r="D10" s="104">
        <v>135462</v>
      </c>
      <c r="E10" s="104">
        <v>135462</v>
      </c>
    </row>
    <row r="11" spans="1:5" s="50" customFormat="1" ht="12" customHeight="1" x14ac:dyDescent="0.2">
      <c r="A11" s="217" t="s">
        <v>75</v>
      </c>
      <c r="B11" s="199" t="s">
        <v>164</v>
      </c>
      <c r="C11" s="103">
        <v>89894</v>
      </c>
      <c r="D11" s="103">
        <v>89485</v>
      </c>
      <c r="E11" s="103">
        <v>89485</v>
      </c>
    </row>
    <row r="12" spans="1:5" s="50" customFormat="1" ht="12" customHeight="1" x14ac:dyDescent="0.2">
      <c r="A12" s="217" t="s">
        <v>76</v>
      </c>
      <c r="B12" s="199" t="s">
        <v>165</v>
      </c>
      <c r="C12" s="103">
        <v>92546</v>
      </c>
      <c r="D12" s="103">
        <v>91537</v>
      </c>
      <c r="E12" s="103">
        <v>92540</v>
      </c>
    </row>
    <row r="13" spans="1:5" s="50" customFormat="1" ht="12" customHeight="1" x14ac:dyDescent="0.2">
      <c r="A13" s="217" t="s">
        <v>77</v>
      </c>
      <c r="B13" s="199" t="s">
        <v>166</v>
      </c>
      <c r="C13" s="103">
        <v>6278</v>
      </c>
      <c r="D13" s="103">
        <v>6278</v>
      </c>
      <c r="E13" s="103">
        <v>6278</v>
      </c>
    </row>
    <row r="14" spans="1:5" s="50" customFormat="1" ht="12" customHeight="1" x14ac:dyDescent="0.2">
      <c r="A14" s="217" t="s">
        <v>94</v>
      </c>
      <c r="B14" s="199" t="s">
        <v>410</v>
      </c>
      <c r="C14" s="242"/>
      <c r="D14" s="103">
        <v>3587</v>
      </c>
      <c r="E14" s="103">
        <v>5197</v>
      </c>
    </row>
    <row r="15" spans="1:5" s="49" customFormat="1" ht="12" customHeight="1" thickBot="1" x14ac:dyDescent="0.25">
      <c r="A15" s="218" t="s">
        <v>78</v>
      </c>
      <c r="B15" s="200" t="s">
        <v>402</v>
      </c>
      <c r="C15" s="243"/>
      <c r="D15" s="103">
        <v>0</v>
      </c>
      <c r="E15" s="103">
        <v>0</v>
      </c>
    </row>
    <row r="16" spans="1:5" s="49" customFormat="1" ht="12" customHeight="1" thickBot="1" x14ac:dyDescent="0.25">
      <c r="A16" s="26" t="s">
        <v>13</v>
      </c>
      <c r="B16" s="96" t="s">
        <v>169</v>
      </c>
      <c r="C16" s="101">
        <f>+C17+C18+C19+C20+C21</f>
        <v>8592</v>
      </c>
      <c r="D16" s="101">
        <f>+D17+D18+D19+D20+D21+D22+D23</f>
        <v>32571</v>
      </c>
      <c r="E16" s="101">
        <f>+E17+E18+E19+E20+E21+E22+E23</f>
        <v>42015</v>
      </c>
    </row>
    <row r="17" spans="1:5" s="49" customFormat="1" ht="12" customHeight="1" x14ac:dyDescent="0.2">
      <c r="A17" s="216" t="s">
        <v>80</v>
      </c>
      <c r="B17" s="199" t="s">
        <v>406</v>
      </c>
      <c r="C17" s="104"/>
      <c r="D17" s="104">
        <v>4570</v>
      </c>
      <c r="E17" s="104">
        <v>6241</v>
      </c>
    </row>
    <row r="18" spans="1:5" s="49" customFormat="1" ht="12" customHeight="1" x14ac:dyDescent="0.2">
      <c r="A18" s="217" t="s">
        <v>81</v>
      </c>
      <c r="B18" s="199" t="s">
        <v>404</v>
      </c>
      <c r="C18" s="103"/>
      <c r="D18" s="103"/>
      <c r="E18" s="103"/>
    </row>
    <row r="19" spans="1:5" s="49" customFormat="1" ht="12" customHeight="1" x14ac:dyDescent="0.2">
      <c r="A19" s="217" t="s">
        <v>82</v>
      </c>
      <c r="B19" s="199" t="s">
        <v>403</v>
      </c>
      <c r="C19" s="103"/>
      <c r="D19" s="103">
        <v>100</v>
      </c>
      <c r="E19" s="103">
        <v>100</v>
      </c>
    </row>
    <row r="20" spans="1:5" s="49" customFormat="1" ht="12" customHeight="1" x14ac:dyDescent="0.2">
      <c r="A20" s="217" t="s">
        <v>83</v>
      </c>
      <c r="B20" s="199" t="s">
        <v>401</v>
      </c>
      <c r="C20" s="103"/>
      <c r="D20" s="103">
        <v>15094</v>
      </c>
      <c r="E20" s="103">
        <v>21070</v>
      </c>
    </row>
    <row r="21" spans="1:5" s="49" customFormat="1" ht="12" customHeight="1" x14ac:dyDescent="0.2">
      <c r="A21" s="217" t="s">
        <v>84</v>
      </c>
      <c r="B21" s="199" t="s">
        <v>400</v>
      </c>
      <c r="C21" s="103">
        <v>8592</v>
      </c>
      <c r="D21" s="103">
        <v>8731</v>
      </c>
      <c r="E21" s="103">
        <v>8731</v>
      </c>
    </row>
    <row r="22" spans="1:5" s="50" customFormat="1" ht="12" customHeight="1" x14ac:dyDescent="0.2">
      <c r="A22" s="218" t="s">
        <v>90</v>
      </c>
      <c r="B22" s="199" t="s">
        <v>407</v>
      </c>
      <c r="C22" s="105"/>
      <c r="D22" s="105">
        <v>3676</v>
      </c>
      <c r="E22" s="105">
        <v>4953</v>
      </c>
    </row>
    <row r="23" spans="1:5" s="50" customFormat="1" ht="12" customHeight="1" thickBot="1" x14ac:dyDescent="0.25">
      <c r="A23" s="218" t="s">
        <v>92</v>
      </c>
      <c r="B23" s="199" t="s">
        <v>454</v>
      </c>
      <c r="C23" s="105"/>
      <c r="D23" s="105">
        <v>400</v>
      </c>
      <c r="E23" s="105">
        <v>920</v>
      </c>
    </row>
    <row r="24" spans="1:5" s="50" customFormat="1" ht="12" customHeight="1" thickBot="1" x14ac:dyDescent="0.25">
      <c r="A24" s="26" t="s">
        <v>14</v>
      </c>
      <c r="B24" s="19" t="s">
        <v>174</v>
      </c>
      <c r="C24" s="101">
        <f>+C25+C26+C27+C28+C29</f>
        <v>4274</v>
      </c>
      <c r="D24" s="101">
        <f>+D25+D26+D27+D28+D29</f>
        <v>185478</v>
      </c>
      <c r="E24" s="101">
        <f>+E25+E26+E27+E28+E29</f>
        <v>188179</v>
      </c>
    </row>
    <row r="25" spans="1:5" s="50" customFormat="1" ht="12" customHeight="1" x14ac:dyDescent="0.2">
      <c r="A25" s="216" t="s">
        <v>63</v>
      </c>
      <c r="B25" s="198" t="s">
        <v>3</v>
      </c>
      <c r="C25" s="104">
        <v>4274</v>
      </c>
      <c r="D25" s="104">
        <v>4274</v>
      </c>
      <c r="E25" s="104">
        <v>4274</v>
      </c>
    </row>
    <row r="26" spans="1:5" s="49" customFormat="1" ht="12" customHeight="1" x14ac:dyDescent="0.2">
      <c r="A26" s="217" t="s">
        <v>64</v>
      </c>
      <c r="B26" s="199" t="s">
        <v>399</v>
      </c>
      <c r="C26" s="103"/>
      <c r="D26" s="103">
        <v>181000</v>
      </c>
      <c r="E26" s="103">
        <v>181000</v>
      </c>
    </row>
    <row r="27" spans="1:5" s="50" customFormat="1" ht="12" customHeight="1" x14ac:dyDescent="0.2">
      <c r="A27" s="217" t="s">
        <v>65</v>
      </c>
      <c r="B27" s="199" t="s">
        <v>456</v>
      </c>
      <c r="C27" s="103"/>
      <c r="D27" s="103">
        <v>204</v>
      </c>
      <c r="E27" s="103">
        <v>204</v>
      </c>
    </row>
    <row r="28" spans="1:5" s="50" customFormat="1" ht="12" customHeight="1" x14ac:dyDescent="0.2">
      <c r="A28" s="217" t="s">
        <v>66</v>
      </c>
      <c r="B28" s="199" t="s">
        <v>497</v>
      </c>
      <c r="C28" s="103"/>
      <c r="D28" s="103"/>
      <c r="E28" s="103">
        <v>2701</v>
      </c>
    </row>
    <row r="29" spans="1:5" s="50" customFormat="1" ht="12" customHeight="1" x14ac:dyDescent="0.2">
      <c r="A29" s="217" t="s">
        <v>106</v>
      </c>
      <c r="B29" s="199" t="s">
        <v>177</v>
      </c>
      <c r="C29" s="103"/>
      <c r="D29" s="103"/>
      <c r="E29" s="103"/>
    </row>
    <row r="30" spans="1:5" s="50" customFormat="1" ht="12" customHeight="1" thickBot="1" x14ac:dyDescent="0.25">
      <c r="A30" s="218" t="s">
        <v>107</v>
      </c>
      <c r="B30" s="200" t="s">
        <v>178</v>
      </c>
      <c r="C30" s="105"/>
      <c r="D30" s="105"/>
      <c r="E30" s="105"/>
    </row>
    <row r="31" spans="1:5" s="50" customFormat="1" ht="12" customHeight="1" thickBot="1" x14ac:dyDescent="0.25">
      <c r="A31" s="26" t="s">
        <v>108</v>
      </c>
      <c r="B31" s="19" t="s">
        <v>179</v>
      </c>
      <c r="C31" s="107">
        <f>+C32+C35+C36+C38</f>
        <v>105374</v>
      </c>
      <c r="D31" s="107">
        <f>+D32+D35+D36+D38</f>
        <v>105374</v>
      </c>
      <c r="E31" s="107">
        <f>+E32+E35+E36+E38+E37</f>
        <v>113953</v>
      </c>
    </row>
    <row r="32" spans="1:5" s="50" customFormat="1" ht="12" customHeight="1" x14ac:dyDescent="0.2">
      <c r="A32" s="216" t="s">
        <v>180</v>
      </c>
      <c r="B32" s="198" t="s">
        <v>186</v>
      </c>
      <c r="C32" s="193">
        <f>+C33+C34</f>
        <v>87429</v>
      </c>
      <c r="D32" s="193">
        <f>+D33+D34</f>
        <v>87429</v>
      </c>
      <c r="E32" s="193">
        <f>+E33+E34</f>
        <v>95878</v>
      </c>
    </row>
    <row r="33" spans="1:5" s="50" customFormat="1" ht="12" customHeight="1" x14ac:dyDescent="0.2">
      <c r="A33" s="217" t="s">
        <v>181</v>
      </c>
      <c r="B33" s="323" t="s">
        <v>450</v>
      </c>
      <c r="C33" s="103">
        <v>5878</v>
      </c>
      <c r="D33" s="103">
        <v>5878</v>
      </c>
      <c r="E33" s="103">
        <v>5878</v>
      </c>
    </row>
    <row r="34" spans="1:5" s="50" customFormat="1" ht="12" customHeight="1" x14ac:dyDescent="0.2">
      <c r="A34" s="217" t="s">
        <v>182</v>
      </c>
      <c r="B34" s="323" t="s">
        <v>451</v>
      </c>
      <c r="C34" s="103">
        <v>81551</v>
      </c>
      <c r="D34" s="103">
        <v>81551</v>
      </c>
      <c r="E34" s="103">
        <v>90000</v>
      </c>
    </row>
    <row r="35" spans="1:5" s="50" customFormat="1" ht="12" customHeight="1" x14ac:dyDescent="0.2">
      <c r="A35" s="217" t="s">
        <v>183</v>
      </c>
      <c r="B35" s="199" t="s">
        <v>189</v>
      </c>
      <c r="C35" s="103">
        <v>15535</v>
      </c>
      <c r="D35" s="103">
        <v>15535</v>
      </c>
      <c r="E35" s="103">
        <v>15865</v>
      </c>
    </row>
    <row r="36" spans="1:5" s="50" customFormat="1" ht="12" customHeight="1" x14ac:dyDescent="0.2">
      <c r="A36" s="217" t="s">
        <v>184</v>
      </c>
      <c r="B36" s="199" t="s">
        <v>452</v>
      </c>
      <c r="C36" s="103">
        <v>254</v>
      </c>
      <c r="D36" s="103">
        <v>254</v>
      </c>
      <c r="E36" s="103">
        <v>254</v>
      </c>
    </row>
    <row r="37" spans="1:5" s="50" customFormat="1" ht="12" customHeight="1" x14ac:dyDescent="0.2">
      <c r="A37" s="217" t="s">
        <v>185</v>
      </c>
      <c r="B37" s="200" t="s">
        <v>499</v>
      </c>
      <c r="C37" s="105"/>
      <c r="D37" s="105"/>
      <c r="E37" s="105">
        <v>1300</v>
      </c>
    </row>
    <row r="38" spans="1:5" s="50" customFormat="1" ht="12" customHeight="1" thickBot="1" x14ac:dyDescent="0.25">
      <c r="A38" s="217" t="s">
        <v>498</v>
      </c>
      <c r="B38" s="200" t="s">
        <v>453</v>
      </c>
      <c r="C38" s="105">
        <v>2156</v>
      </c>
      <c r="D38" s="105">
        <v>2156</v>
      </c>
      <c r="E38" s="105">
        <v>656</v>
      </c>
    </row>
    <row r="39" spans="1:5" s="50" customFormat="1" ht="12" customHeight="1" thickBot="1" x14ac:dyDescent="0.25">
      <c r="A39" s="26" t="s">
        <v>16</v>
      </c>
      <c r="B39" s="19" t="s">
        <v>192</v>
      </c>
      <c r="C39" s="101">
        <f>SUM(C40:C49)</f>
        <v>23312</v>
      </c>
      <c r="D39" s="101">
        <f>SUM(D40:D49)</f>
        <v>23312</v>
      </c>
      <c r="E39" s="101">
        <f>SUM(E40:E49)</f>
        <v>27712</v>
      </c>
    </row>
    <row r="40" spans="1:5" s="50" customFormat="1" ht="12" customHeight="1" x14ac:dyDescent="0.2">
      <c r="A40" s="216" t="s">
        <v>67</v>
      </c>
      <c r="B40" s="198" t="s">
        <v>195</v>
      </c>
      <c r="C40" s="104"/>
      <c r="D40" s="104"/>
      <c r="E40" s="104"/>
    </row>
    <row r="41" spans="1:5" s="50" customFormat="1" ht="12" customHeight="1" x14ac:dyDescent="0.2">
      <c r="A41" s="217" t="s">
        <v>68</v>
      </c>
      <c r="B41" s="199" t="s">
        <v>196</v>
      </c>
      <c r="C41" s="103"/>
      <c r="D41" s="103"/>
      <c r="E41" s="103">
        <v>1800</v>
      </c>
    </row>
    <row r="42" spans="1:5" s="50" customFormat="1" ht="12" customHeight="1" x14ac:dyDescent="0.2">
      <c r="A42" s="217" t="s">
        <v>69</v>
      </c>
      <c r="B42" s="199" t="s">
        <v>197</v>
      </c>
      <c r="C42" s="103">
        <v>300</v>
      </c>
      <c r="D42" s="103">
        <v>300</v>
      </c>
      <c r="E42" s="103">
        <v>300</v>
      </c>
    </row>
    <row r="43" spans="1:5" s="50" customFormat="1" ht="12" customHeight="1" x14ac:dyDescent="0.2">
      <c r="A43" s="217" t="s">
        <v>110</v>
      </c>
      <c r="B43" s="199" t="s">
        <v>198</v>
      </c>
      <c r="C43" s="103">
        <v>6200</v>
      </c>
      <c r="D43" s="103">
        <v>6200</v>
      </c>
      <c r="E43" s="103">
        <v>6200</v>
      </c>
    </row>
    <row r="44" spans="1:5" s="50" customFormat="1" ht="12" customHeight="1" x14ac:dyDescent="0.2">
      <c r="A44" s="217" t="s">
        <v>111</v>
      </c>
      <c r="B44" s="199" t="s">
        <v>199</v>
      </c>
      <c r="C44" s="103">
        <v>15312</v>
      </c>
      <c r="D44" s="103">
        <v>15312</v>
      </c>
      <c r="E44" s="103">
        <v>12056</v>
      </c>
    </row>
    <row r="45" spans="1:5" s="50" customFormat="1" ht="12" customHeight="1" x14ac:dyDescent="0.2">
      <c r="A45" s="217" t="s">
        <v>112</v>
      </c>
      <c r="B45" s="199" t="s">
        <v>200</v>
      </c>
      <c r="C45" s="103"/>
      <c r="D45" s="103"/>
      <c r="E45" s="103">
        <v>4356</v>
      </c>
    </row>
    <row r="46" spans="1:5" s="50" customFormat="1" ht="12" customHeight="1" x14ac:dyDescent="0.2">
      <c r="A46" s="217" t="s">
        <v>113</v>
      </c>
      <c r="B46" s="199" t="s">
        <v>201</v>
      </c>
      <c r="C46" s="103"/>
      <c r="D46" s="103"/>
      <c r="E46" s="103"/>
    </row>
    <row r="47" spans="1:5" s="50" customFormat="1" ht="12" customHeight="1" x14ac:dyDescent="0.2">
      <c r="A47" s="217" t="s">
        <v>114</v>
      </c>
      <c r="B47" s="199" t="s">
        <v>202</v>
      </c>
      <c r="C47" s="103">
        <v>1500</v>
      </c>
      <c r="D47" s="103">
        <v>1500</v>
      </c>
      <c r="E47" s="103">
        <v>1800</v>
      </c>
    </row>
    <row r="48" spans="1:5" s="50" customFormat="1" ht="12" customHeight="1" x14ac:dyDescent="0.2">
      <c r="A48" s="217" t="s">
        <v>193</v>
      </c>
      <c r="B48" s="199" t="s">
        <v>203</v>
      </c>
      <c r="C48" s="106"/>
      <c r="D48" s="106"/>
      <c r="E48" s="106"/>
    </row>
    <row r="49" spans="1:5" s="50" customFormat="1" ht="12" customHeight="1" thickBot="1" x14ac:dyDescent="0.25">
      <c r="A49" s="218" t="s">
        <v>194</v>
      </c>
      <c r="B49" s="200" t="s">
        <v>204</v>
      </c>
      <c r="C49" s="187"/>
      <c r="D49" s="187"/>
      <c r="E49" s="187">
        <v>1200</v>
      </c>
    </row>
    <row r="50" spans="1:5" s="50" customFormat="1" ht="12" customHeight="1" thickBot="1" x14ac:dyDescent="0.25">
      <c r="A50" s="26" t="s">
        <v>17</v>
      </c>
      <c r="B50" s="19" t="s">
        <v>205</v>
      </c>
      <c r="C50" s="101">
        <f>SUM(C51:C55)</f>
        <v>0</v>
      </c>
      <c r="D50" s="101">
        <f>SUM(D51:D55)</f>
        <v>0</v>
      </c>
      <c r="E50" s="101">
        <f>SUM(E51:E55)</f>
        <v>8058</v>
      </c>
    </row>
    <row r="51" spans="1:5" s="50" customFormat="1" ht="12" customHeight="1" x14ac:dyDescent="0.2">
      <c r="A51" s="216" t="s">
        <v>70</v>
      </c>
      <c r="B51" s="198" t="s">
        <v>209</v>
      </c>
      <c r="C51" s="244"/>
      <c r="D51" s="244"/>
      <c r="E51" s="244"/>
    </row>
    <row r="52" spans="1:5" s="50" customFormat="1" ht="12" customHeight="1" x14ac:dyDescent="0.2">
      <c r="A52" s="217" t="s">
        <v>71</v>
      </c>
      <c r="B52" s="199" t="s">
        <v>210</v>
      </c>
      <c r="C52" s="106"/>
      <c r="D52" s="106"/>
      <c r="E52" s="106">
        <v>8058</v>
      </c>
    </row>
    <row r="53" spans="1:5" s="50" customFormat="1" ht="12" customHeight="1" x14ac:dyDescent="0.2">
      <c r="A53" s="217" t="s">
        <v>206</v>
      </c>
      <c r="B53" s="199" t="s">
        <v>211</v>
      </c>
      <c r="C53" s="106"/>
      <c r="D53" s="106"/>
      <c r="E53" s="106"/>
    </row>
    <row r="54" spans="1:5" s="50" customFormat="1" ht="12" customHeight="1" x14ac:dyDescent="0.2">
      <c r="A54" s="217" t="s">
        <v>207</v>
      </c>
      <c r="B54" s="199" t="s">
        <v>212</v>
      </c>
      <c r="C54" s="106"/>
      <c r="D54" s="106"/>
      <c r="E54" s="106"/>
    </row>
    <row r="55" spans="1:5" s="50" customFormat="1" ht="12" customHeight="1" thickBot="1" x14ac:dyDescent="0.25">
      <c r="A55" s="218" t="s">
        <v>208</v>
      </c>
      <c r="B55" s="200" t="s">
        <v>213</v>
      </c>
      <c r="C55" s="187"/>
      <c r="D55" s="187"/>
      <c r="E55" s="187"/>
    </row>
    <row r="56" spans="1:5" s="50" customFormat="1" ht="12" customHeight="1" thickBot="1" x14ac:dyDescent="0.25">
      <c r="A56" s="26" t="s">
        <v>115</v>
      </c>
      <c r="B56" s="19" t="s">
        <v>214</v>
      </c>
      <c r="C56" s="101">
        <f>SUM(C57:C59)</f>
        <v>0</v>
      </c>
      <c r="D56" s="101">
        <f>SUM(D57:D59)</f>
        <v>350</v>
      </c>
      <c r="E56" s="101">
        <f>SUM(E57:E59)</f>
        <v>2350</v>
      </c>
    </row>
    <row r="57" spans="1:5" s="50" customFormat="1" ht="12" customHeight="1" x14ac:dyDescent="0.2">
      <c r="A57" s="216" t="s">
        <v>72</v>
      </c>
      <c r="B57" s="198" t="s">
        <v>455</v>
      </c>
      <c r="C57" s="104"/>
      <c r="D57" s="104">
        <v>350</v>
      </c>
      <c r="E57" s="104">
        <v>2350</v>
      </c>
    </row>
    <row r="58" spans="1:5" s="50" customFormat="1" ht="12" customHeight="1" x14ac:dyDescent="0.2">
      <c r="A58" s="217" t="s">
        <v>73</v>
      </c>
      <c r="B58" s="199" t="s">
        <v>379</v>
      </c>
      <c r="C58" s="103"/>
      <c r="D58" s="103"/>
      <c r="E58" s="103"/>
    </row>
    <row r="59" spans="1:5" s="50" customFormat="1" ht="12" customHeight="1" x14ac:dyDescent="0.2">
      <c r="A59" s="217" t="s">
        <v>218</v>
      </c>
      <c r="B59" s="199" t="s">
        <v>216</v>
      </c>
      <c r="C59" s="103"/>
      <c r="D59" s="103"/>
      <c r="E59" s="103"/>
    </row>
    <row r="60" spans="1:5" s="50" customFormat="1" ht="12" customHeight="1" thickBot="1" x14ac:dyDescent="0.25">
      <c r="A60" s="218" t="s">
        <v>219</v>
      </c>
      <c r="B60" s="200" t="s">
        <v>217</v>
      </c>
      <c r="C60" s="105"/>
      <c r="D60" s="105"/>
      <c r="E60" s="105"/>
    </row>
    <row r="61" spans="1:5" s="50" customFormat="1" ht="12" customHeight="1" thickBot="1" x14ac:dyDescent="0.25">
      <c r="A61" s="26" t="s">
        <v>19</v>
      </c>
      <c r="B61" s="96" t="s">
        <v>220</v>
      </c>
      <c r="C61" s="101">
        <f>SUM(C62:C64)</f>
        <v>0</v>
      </c>
      <c r="D61" s="101">
        <f>SUM(D62:D64)</f>
        <v>743</v>
      </c>
      <c r="E61" s="101">
        <f>SUM(E62:E64)</f>
        <v>2056</v>
      </c>
    </row>
    <row r="62" spans="1:5" s="50" customFormat="1" ht="12" customHeight="1" x14ac:dyDescent="0.2">
      <c r="A62" s="216" t="s">
        <v>116</v>
      </c>
      <c r="B62" s="198" t="s">
        <v>222</v>
      </c>
      <c r="C62" s="106"/>
      <c r="D62" s="106"/>
      <c r="E62" s="106"/>
    </row>
    <row r="63" spans="1:5" s="50" customFormat="1" ht="12" customHeight="1" x14ac:dyDescent="0.2">
      <c r="A63" s="217" t="s">
        <v>117</v>
      </c>
      <c r="B63" s="199" t="s">
        <v>380</v>
      </c>
      <c r="C63" s="106"/>
      <c r="D63" s="106"/>
      <c r="E63" s="106">
        <v>1313</v>
      </c>
    </row>
    <row r="64" spans="1:5" s="50" customFormat="1" ht="12" customHeight="1" x14ac:dyDescent="0.2">
      <c r="A64" s="217" t="s">
        <v>141</v>
      </c>
      <c r="B64" s="199" t="s">
        <v>405</v>
      </c>
      <c r="C64" s="106"/>
      <c r="D64" s="106">
        <v>743</v>
      </c>
      <c r="E64" s="106">
        <v>743</v>
      </c>
    </row>
    <row r="65" spans="1:5" s="50" customFormat="1" ht="12" customHeight="1" thickBot="1" x14ac:dyDescent="0.25">
      <c r="A65" s="218" t="s">
        <v>221</v>
      </c>
      <c r="B65" s="200" t="s">
        <v>224</v>
      </c>
      <c r="C65" s="106"/>
      <c r="D65" s="106"/>
      <c r="E65" s="106"/>
    </row>
    <row r="66" spans="1:5" s="50" customFormat="1" ht="12" customHeight="1" thickBot="1" x14ac:dyDescent="0.25">
      <c r="A66" s="26" t="s">
        <v>20</v>
      </c>
      <c r="B66" s="19" t="s">
        <v>225</v>
      </c>
      <c r="C66" s="107">
        <f>+C9+C16+C24+C31+C39+C50+C56+C61</f>
        <v>460966</v>
      </c>
      <c r="D66" s="107">
        <f>+D9+D16+D24+D31+D39+D50+D56+D61</f>
        <v>674177</v>
      </c>
      <c r="E66" s="107">
        <f>+E9+E16+E24+E31+E39+E50+E56+E61</f>
        <v>713285</v>
      </c>
    </row>
    <row r="67" spans="1:5" s="50" customFormat="1" ht="12" customHeight="1" thickBot="1" x14ac:dyDescent="0.2">
      <c r="A67" s="219" t="s">
        <v>346</v>
      </c>
      <c r="B67" s="96" t="s">
        <v>227</v>
      </c>
      <c r="C67" s="101">
        <f>SUM(C68:C70)</f>
        <v>0</v>
      </c>
      <c r="D67" s="101">
        <f>SUM(D68:D70)</f>
        <v>0</v>
      </c>
      <c r="E67" s="101">
        <f>SUM(E68:E70)</f>
        <v>0</v>
      </c>
    </row>
    <row r="68" spans="1:5" s="50" customFormat="1" ht="12" customHeight="1" x14ac:dyDescent="0.2">
      <c r="A68" s="216" t="s">
        <v>260</v>
      </c>
      <c r="B68" s="198" t="s">
        <v>228</v>
      </c>
      <c r="C68" s="106"/>
      <c r="D68" s="106"/>
      <c r="E68" s="106"/>
    </row>
    <row r="69" spans="1:5" s="50" customFormat="1" ht="12" customHeight="1" x14ac:dyDescent="0.2">
      <c r="A69" s="217" t="s">
        <v>269</v>
      </c>
      <c r="B69" s="199" t="s">
        <v>229</v>
      </c>
      <c r="C69" s="106"/>
      <c r="D69" s="106"/>
      <c r="E69" s="106"/>
    </row>
    <row r="70" spans="1:5" s="50" customFormat="1" ht="12" customHeight="1" thickBot="1" x14ac:dyDescent="0.25">
      <c r="A70" s="218" t="s">
        <v>270</v>
      </c>
      <c r="B70" s="202" t="s">
        <v>230</v>
      </c>
      <c r="C70" s="106"/>
      <c r="D70" s="106"/>
      <c r="E70" s="106"/>
    </row>
    <row r="71" spans="1:5" s="50" customFormat="1" ht="12" customHeight="1" thickBot="1" x14ac:dyDescent="0.2">
      <c r="A71" s="219" t="s">
        <v>231</v>
      </c>
      <c r="B71" s="96" t="s">
        <v>232</v>
      </c>
      <c r="C71" s="101">
        <f>SUM(C72:C75)</f>
        <v>0</v>
      </c>
      <c r="D71" s="101">
        <f>SUM(D72:D75)</f>
        <v>0</v>
      </c>
      <c r="E71" s="101">
        <f>SUM(E72:E75)</f>
        <v>0</v>
      </c>
    </row>
    <row r="72" spans="1:5" s="50" customFormat="1" ht="12" customHeight="1" x14ac:dyDescent="0.2">
      <c r="A72" s="216" t="s">
        <v>95</v>
      </c>
      <c r="B72" s="198" t="s">
        <v>233</v>
      </c>
      <c r="C72" s="106"/>
      <c r="D72" s="106"/>
      <c r="E72" s="106"/>
    </row>
    <row r="73" spans="1:5" s="50" customFormat="1" ht="12" customHeight="1" x14ac:dyDescent="0.2">
      <c r="A73" s="217" t="s">
        <v>96</v>
      </c>
      <c r="B73" s="199" t="s">
        <v>234</v>
      </c>
      <c r="C73" s="106"/>
      <c r="D73" s="106"/>
      <c r="E73" s="106"/>
    </row>
    <row r="74" spans="1:5" s="50" customFormat="1" ht="12" customHeight="1" x14ac:dyDescent="0.2">
      <c r="A74" s="217" t="s">
        <v>261</v>
      </c>
      <c r="B74" s="199" t="s">
        <v>235</v>
      </c>
      <c r="C74" s="106"/>
      <c r="D74" s="106"/>
      <c r="E74" s="106"/>
    </row>
    <row r="75" spans="1:5" s="50" customFormat="1" ht="12" customHeight="1" thickBot="1" x14ac:dyDescent="0.25">
      <c r="A75" s="218" t="s">
        <v>262</v>
      </c>
      <c r="B75" s="200" t="s">
        <v>236</v>
      </c>
      <c r="C75" s="106"/>
      <c r="D75" s="106"/>
      <c r="E75" s="106"/>
    </row>
    <row r="76" spans="1:5" s="50" customFormat="1" ht="12" customHeight="1" thickBot="1" x14ac:dyDescent="0.2">
      <c r="A76" s="219" t="s">
        <v>237</v>
      </c>
      <c r="B76" s="96" t="s">
        <v>238</v>
      </c>
      <c r="C76" s="101">
        <f>SUM(C77:C78)</f>
        <v>115000</v>
      </c>
      <c r="D76" s="101">
        <f>SUM(D77:D78)</f>
        <v>125552</v>
      </c>
      <c r="E76" s="101">
        <f>SUM(E77:E78)</f>
        <v>126694</v>
      </c>
    </row>
    <row r="77" spans="1:5" s="50" customFormat="1" ht="12" customHeight="1" x14ac:dyDescent="0.2">
      <c r="A77" s="216" t="s">
        <v>263</v>
      </c>
      <c r="B77" s="198" t="s">
        <v>239</v>
      </c>
      <c r="C77" s="106">
        <v>115000</v>
      </c>
      <c r="D77" s="106">
        <v>125552</v>
      </c>
      <c r="E77" s="106">
        <v>126694</v>
      </c>
    </row>
    <row r="78" spans="1:5" s="50" customFormat="1" ht="12" customHeight="1" thickBot="1" x14ac:dyDescent="0.25">
      <c r="A78" s="218" t="s">
        <v>264</v>
      </c>
      <c r="B78" s="200" t="s">
        <v>240</v>
      </c>
      <c r="C78" s="106"/>
      <c r="D78" s="106"/>
      <c r="E78" s="106"/>
    </row>
    <row r="79" spans="1:5" s="49" customFormat="1" ht="12" customHeight="1" thickBot="1" x14ac:dyDescent="0.2">
      <c r="A79" s="219" t="s">
        <v>241</v>
      </c>
      <c r="B79" s="96" t="s">
        <v>242</v>
      </c>
      <c r="C79" s="101">
        <f>SUM(C80:C82)</f>
        <v>0</v>
      </c>
      <c r="D79" s="101">
        <f>SUM(D80:D82)</f>
        <v>0</v>
      </c>
      <c r="E79" s="101">
        <f>SUM(E80:E82)</f>
        <v>0</v>
      </c>
    </row>
    <row r="80" spans="1:5" s="50" customFormat="1" ht="12" customHeight="1" x14ac:dyDescent="0.2">
      <c r="A80" s="216" t="s">
        <v>265</v>
      </c>
      <c r="B80" s="198" t="s">
        <v>243</v>
      </c>
      <c r="C80" s="106"/>
      <c r="D80" s="106"/>
      <c r="E80" s="106"/>
    </row>
    <row r="81" spans="1:5" s="50" customFormat="1" ht="12" customHeight="1" x14ac:dyDescent="0.2">
      <c r="A81" s="217" t="s">
        <v>266</v>
      </c>
      <c r="B81" s="199" t="s">
        <v>244</v>
      </c>
      <c r="C81" s="106"/>
      <c r="D81" s="106"/>
      <c r="E81" s="106"/>
    </row>
    <row r="82" spans="1:5" s="50" customFormat="1" ht="12" customHeight="1" thickBot="1" x14ac:dyDescent="0.25">
      <c r="A82" s="218" t="s">
        <v>267</v>
      </c>
      <c r="B82" s="200" t="s">
        <v>245</v>
      </c>
      <c r="C82" s="106"/>
      <c r="D82" s="106"/>
      <c r="E82" s="106"/>
    </row>
    <row r="83" spans="1:5" s="50" customFormat="1" ht="12" customHeight="1" thickBot="1" x14ac:dyDescent="0.2">
      <c r="A83" s="219" t="s">
        <v>246</v>
      </c>
      <c r="B83" s="96" t="s">
        <v>268</v>
      </c>
      <c r="C83" s="101">
        <f>SUM(C84:C87)</f>
        <v>0</v>
      </c>
      <c r="D83" s="101">
        <f>SUM(D84:D87)</f>
        <v>0</v>
      </c>
      <c r="E83" s="101">
        <f>SUM(E84:E87)</f>
        <v>0</v>
      </c>
    </row>
    <row r="84" spans="1:5" s="50" customFormat="1" ht="12" customHeight="1" x14ac:dyDescent="0.2">
      <c r="A84" s="220" t="s">
        <v>247</v>
      </c>
      <c r="B84" s="198" t="s">
        <v>248</v>
      </c>
      <c r="C84" s="106"/>
      <c r="D84" s="106"/>
      <c r="E84" s="106"/>
    </row>
    <row r="85" spans="1:5" s="50" customFormat="1" ht="12" customHeight="1" x14ac:dyDescent="0.2">
      <c r="A85" s="221" t="s">
        <v>249</v>
      </c>
      <c r="B85" s="199" t="s">
        <v>250</v>
      </c>
      <c r="C85" s="106"/>
      <c r="D85" s="106"/>
      <c r="E85" s="106"/>
    </row>
    <row r="86" spans="1:5" s="50" customFormat="1" ht="12" customHeight="1" x14ac:dyDescent="0.2">
      <c r="A86" s="221" t="s">
        <v>251</v>
      </c>
      <c r="B86" s="199" t="s">
        <v>252</v>
      </c>
      <c r="C86" s="106"/>
      <c r="D86" s="106"/>
      <c r="E86" s="106"/>
    </row>
    <row r="87" spans="1:5" s="49" customFormat="1" ht="12" customHeight="1" thickBot="1" x14ac:dyDescent="0.25">
      <c r="A87" s="222" t="s">
        <v>253</v>
      </c>
      <c r="B87" s="200" t="s">
        <v>254</v>
      </c>
      <c r="C87" s="106"/>
      <c r="D87" s="106"/>
      <c r="E87" s="106"/>
    </row>
    <row r="88" spans="1:5" s="49" customFormat="1" ht="12" customHeight="1" thickBot="1" x14ac:dyDescent="0.2">
      <c r="A88" s="219" t="s">
        <v>255</v>
      </c>
      <c r="B88" s="322" t="s">
        <v>256</v>
      </c>
      <c r="C88" s="245"/>
      <c r="D88" s="245"/>
      <c r="E88" s="245"/>
    </row>
    <row r="89" spans="1:5" s="49" customFormat="1" ht="12" customHeight="1" thickBot="1" x14ac:dyDescent="0.2">
      <c r="A89" s="219" t="s">
        <v>257</v>
      </c>
      <c r="B89" s="206" t="s">
        <v>258</v>
      </c>
      <c r="C89" s="107">
        <f>+C67+C71+C76+C79+C83+C88</f>
        <v>115000</v>
      </c>
      <c r="D89" s="107">
        <f>+D67+D71+D76+D79+D83+D88</f>
        <v>125552</v>
      </c>
      <c r="E89" s="107">
        <f>+E67+E71+E76+E79+E83+E88</f>
        <v>126694</v>
      </c>
    </row>
    <row r="90" spans="1:5" s="49" customFormat="1" ht="12" customHeight="1" thickBot="1" x14ac:dyDescent="0.2">
      <c r="A90" s="219" t="s">
        <v>271</v>
      </c>
      <c r="B90" s="208" t="s">
        <v>448</v>
      </c>
      <c r="C90" s="107"/>
      <c r="D90" s="107"/>
      <c r="E90" s="107"/>
    </row>
    <row r="91" spans="1:5" s="49" customFormat="1" ht="12" customHeight="1" thickBot="1" x14ac:dyDescent="0.2">
      <c r="A91" s="219" t="s">
        <v>446</v>
      </c>
      <c r="B91" s="208" t="s">
        <v>447</v>
      </c>
      <c r="C91" s="107">
        <f>+C66+C89</f>
        <v>575966</v>
      </c>
      <c r="D91" s="107">
        <f>+D66+D89+D90</f>
        <v>799729</v>
      </c>
      <c r="E91" s="107">
        <f>+E66+E89+E90</f>
        <v>839979</v>
      </c>
    </row>
    <row r="92" spans="1:5" s="50" customFormat="1" ht="15" customHeight="1" thickBot="1" x14ac:dyDescent="0.25">
      <c r="A92" s="81"/>
      <c r="B92" s="82"/>
      <c r="C92" s="167"/>
      <c r="D92" s="167"/>
      <c r="E92" s="167"/>
    </row>
    <row r="93" spans="1:5" s="42" customFormat="1" ht="16.5" customHeight="1" thickBot="1" x14ac:dyDescent="0.25">
      <c r="A93" s="85"/>
      <c r="B93" s="86" t="s">
        <v>49</v>
      </c>
      <c r="C93" s="169"/>
      <c r="D93" s="169"/>
      <c r="E93" s="169"/>
    </row>
    <row r="94" spans="1:5" s="51" customFormat="1" ht="12" customHeight="1" thickBot="1" x14ac:dyDescent="0.25">
      <c r="A94" s="190" t="s">
        <v>12</v>
      </c>
      <c r="B94" s="25" t="s">
        <v>274</v>
      </c>
      <c r="C94" s="100">
        <f>SUM(C95:C99)</f>
        <v>442674</v>
      </c>
      <c r="D94" s="100">
        <f>SUM(D95:D99)</f>
        <v>486920</v>
      </c>
      <c r="E94" s="100">
        <f>SUM(E95:E99)</f>
        <v>518609</v>
      </c>
    </row>
    <row r="95" spans="1:5" ht="12" customHeight="1" x14ac:dyDescent="0.2">
      <c r="A95" s="225" t="s">
        <v>74</v>
      </c>
      <c r="B95" s="8" t="s">
        <v>42</v>
      </c>
      <c r="C95" s="102">
        <v>35316</v>
      </c>
      <c r="D95" s="102">
        <v>58798</v>
      </c>
      <c r="E95" s="102">
        <v>69016</v>
      </c>
    </row>
    <row r="96" spans="1:5" ht="12" customHeight="1" x14ac:dyDescent="0.2">
      <c r="A96" s="217" t="s">
        <v>75</v>
      </c>
      <c r="B96" s="6" t="s">
        <v>118</v>
      </c>
      <c r="C96" s="103">
        <v>8406</v>
      </c>
      <c r="D96" s="103">
        <v>14862</v>
      </c>
      <c r="E96" s="103">
        <v>16083</v>
      </c>
    </row>
    <row r="97" spans="1:5" ht="12" customHeight="1" x14ac:dyDescent="0.2">
      <c r="A97" s="217" t="s">
        <v>76</v>
      </c>
      <c r="B97" s="6" t="s">
        <v>93</v>
      </c>
      <c r="C97" s="105">
        <v>104825</v>
      </c>
      <c r="D97" s="105">
        <v>106851</v>
      </c>
      <c r="E97" s="105">
        <v>119746</v>
      </c>
    </row>
    <row r="98" spans="1:5" ht="12" customHeight="1" x14ac:dyDescent="0.2">
      <c r="A98" s="217" t="s">
        <v>77</v>
      </c>
      <c r="B98" s="9" t="s">
        <v>119</v>
      </c>
      <c r="C98" s="105">
        <v>8046</v>
      </c>
      <c r="D98" s="105">
        <v>12932</v>
      </c>
      <c r="E98" s="105">
        <v>12932</v>
      </c>
    </row>
    <row r="99" spans="1:5" ht="12" customHeight="1" x14ac:dyDescent="0.2">
      <c r="A99" s="217" t="s">
        <v>85</v>
      </c>
      <c r="B99" s="17" t="s">
        <v>120</v>
      </c>
      <c r="C99" s="105">
        <f>SUM(C100:C109)</f>
        <v>286081</v>
      </c>
      <c r="D99" s="105">
        <f>SUM(D100:D109)</f>
        <v>293477</v>
      </c>
      <c r="E99" s="105">
        <f>SUM(E100:E109)</f>
        <v>300832</v>
      </c>
    </row>
    <row r="100" spans="1:5" ht="12" customHeight="1" x14ac:dyDescent="0.2">
      <c r="A100" s="217" t="s">
        <v>78</v>
      </c>
      <c r="B100" s="6" t="s">
        <v>275</v>
      </c>
      <c r="C100" s="105"/>
      <c r="D100" s="105"/>
      <c r="E100" s="105"/>
    </row>
    <row r="101" spans="1:5" ht="12" customHeight="1" x14ac:dyDescent="0.2">
      <c r="A101" s="217" t="s">
        <v>79</v>
      </c>
      <c r="B101" s="57" t="s">
        <v>276</v>
      </c>
      <c r="C101" s="105"/>
      <c r="D101" s="105"/>
      <c r="E101" s="105"/>
    </row>
    <row r="102" spans="1:5" ht="12" customHeight="1" x14ac:dyDescent="0.2">
      <c r="A102" s="217" t="s">
        <v>86</v>
      </c>
      <c r="B102" s="58" t="s">
        <v>277</v>
      </c>
      <c r="C102" s="105"/>
      <c r="D102" s="105"/>
      <c r="E102" s="105"/>
    </row>
    <row r="103" spans="1:5" ht="12" customHeight="1" x14ac:dyDescent="0.2">
      <c r="A103" s="217" t="s">
        <v>87</v>
      </c>
      <c r="B103" s="57" t="s">
        <v>392</v>
      </c>
      <c r="C103" s="105">
        <v>106543</v>
      </c>
      <c r="D103" s="105">
        <v>108405</v>
      </c>
      <c r="E103" s="105">
        <v>113493</v>
      </c>
    </row>
    <row r="104" spans="1:5" ht="12" customHeight="1" x14ac:dyDescent="0.2">
      <c r="A104" s="217" t="s">
        <v>88</v>
      </c>
      <c r="B104" s="57" t="s">
        <v>411</v>
      </c>
      <c r="C104" s="105">
        <v>174338</v>
      </c>
      <c r="D104" s="105">
        <v>179522</v>
      </c>
      <c r="E104" s="105">
        <v>180957</v>
      </c>
    </row>
    <row r="105" spans="1:5" ht="12" customHeight="1" x14ac:dyDescent="0.2">
      <c r="A105" s="217" t="s">
        <v>89</v>
      </c>
      <c r="B105" s="57" t="s">
        <v>412</v>
      </c>
      <c r="C105" s="105">
        <v>2000</v>
      </c>
      <c r="D105" s="105">
        <v>2000</v>
      </c>
      <c r="E105" s="105">
        <v>2000</v>
      </c>
    </row>
    <row r="106" spans="1:5" ht="12" customHeight="1" x14ac:dyDescent="0.2">
      <c r="A106" s="217" t="s">
        <v>91</v>
      </c>
      <c r="B106" s="58" t="s">
        <v>281</v>
      </c>
      <c r="C106" s="105"/>
      <c r="D106" s="105"/>
      <c r="E106" s="105"/>
    </row>
    <row r="107" spans="1:5" ht="12" customHeight="1" x14ac:dyDescent="0.2">
      <c r="A107" s="226" t="s">
        <v>121</v>
      </c>
      <c r="B107" s="59" t="s">
        <v>282</v>
      </c>
      <c r="C107" s="105"/>
      <c r="D107" s="105"/>
      <c r="E107" s="105"/>
    </row>
    <row r="108" spans="1:5" ht="12" customHeight="1" x14ac:dyDescent="0.2">
      <c r="A108" s="217" t="s">
        <v>272</v>
      </c>
      <c r="B108" s="59" t="s">
        <v>283</v>
      </c>
      <c r="C108" s="105"/>
      <c r="D108" s="105"/>
      <c r="E108" s="105"/>
    </row>
    <row r="109" spans="1:5" ht="12" customHeight="1" thickBot="1" x14ac:dyDescent="0.25">
      <c r="A109" s="227" t="s">
        <v>273</v>
      </c>
      <c r="B109" s="60" t="s">
        <v>413</v>
      </c>
      <c r="C109" s="109">
        <v>3200</v>
      </c>
      <c r="D109" s="109">
        <v>3550</v>
      </c>
      <c r="E109" s="109">
        <v>4382</v>
      </c>
    </row>
    <row r="110" spans="1:5" ht="12" customHeight="1" thickBot="1" x14ac:dyDescent="0.25">
      <c r="A110" s="26" t="s">
        <v>13</v>
      </c>
      <c r="B110" s="24" t="s">
        <v>285</v>
      </c>
      <c r="C110" s="101">
        <f>+C111+C113+C115</f>
        <v>50700</v>
      </c>
      <c r="D110" s="101">
        <f>+D111+D113+D115</f>
        <v>68583</v>
      </c>
      <c r="E110" s="101">
        <f>+E111+E113+E115</f>
        <v>175229</v>
      </c>
    </row>
    <row r="111" spans="1:5" ht="12" customHeight="1" x14ac:dyDescent="0.2">
      <c r="A111" s="216" t="s">
        <v>80</v>
      </c>
      <c r="B111" s="6" t="s">
        <v>139</v>
      </c>
      <c r="C111" s="104">
        <v>7588</v>
      </c>
      <c r="D111" s="104">
        <v>21401</v>
      </c>
      <c r="E111" s="104">
        <v>15813</v>
      </c>
    </row>
    <row r="112" spans="1:5" ht="12" customHeight="1" x14ac:dyDescent="0.2">
      <c r="A112" s="216" t="s">
        <v>81</v>
      </c>
      <c r="B112" s="10" t="s">
        <v>289</v>
      </c>
      <c r="C112" s="104"/>
      <c r="D112" s="104"/>
      <c r="E112" s="104"/>
    </row>
    <row r="113" spans="1:5" ht="12" customHeight="1" x14ac:dyDescent="0.2">
      <c r="A113" s="216" t="s">
        <v>82</v>
      </c>
      <c r="B113" s="10" t="s">
        <v>122</v>
      </c>
      <c r="C113" s="103">
        <v>41912</v>
      </c>
      <c r="D113" s="103">
        <v>41912</v>
      </c>
      <c r="E113" s="103">
        <v>154146</v>
      </c>
    </row>
    <row r="114" spans="1:5" ht="12" customHeight="1" x14ac:dyDescent="0.2">
      <c r="A114" s="216" t="s">
        <v>83</v>
      </c>
      <c r="B114" s="10" t="s">
        <v>290</v>
      </c>
      <c r="C114" s="94">
        <v>17768</v>
      </c>
      <c r="D114" s="94">
        <v>17768</v>
      </c>
      <c r="E114" s="94">
        <v>108027</v>
      </c>
    </row>
    <row r="115" spans="1:5" ht="12" customHeight="1" x14ac:dyDescent="0.2">
      <c r="A115" s="216" t="s">
        <v>84</v>
      </c>
      <c r="B115" s="98" t="s">
        <v>142</v>
      </c>
      <c r="C115" s="94">
        <v>1200</v>
      </c>
      <c r="D115" s="94">
        <v>5270</v>
      </c>
      <c r="E115" s="94">
        <v>5270</v>
      </c>
    </row>
    <row r="116" spans="1:5" ht="12" customHeight="1" x14ac:dyDescent="0.2">
      <c r="A116" s="216" t="s">
        <v>90</v>
      </c>
      <c r="B116" s="97" t="s">
        <v>381</v>
      </c>
      <c r="C116" s="94"/>
      <c r="D116" s="94"/>
      <c r="E116" s="94"/>
    </row>
    <row r="117" spans="1:5" ht="12" customHeight="1" x14ac:dyDescent="0.2">
      <c r="A117" s="216" t="s">
        <v>92</v>
      </c>
      <c r="B117" s="194" t="s">
        <v>295</v>
      </c>
      <c r="C117" s="94"/>
      <c r="D117" s="94"/>
      <c r="E117" s="94"/>
    </row>
    <row r="118" spans="1:5" ht="12" customHeight="1" x14ac:dyDescent="0.2">
      <c r="A118" s="216" t="s">
        <v>123</v>
      </c>
      <c r="B118" s="58" t="s">
        <v>463</v>
      </c>
      <c r="C118" s="94"/>
      <c r="D118" s="94"/>
      <c r="E118" s="94"/>
    </row>
    <row r="119" spans="1:5" ht="12" customHeight="1" x14ac:dyDescent="0.2">
      <c r="A119" s="216" t="s">
        <v>124</v>
      </c>
      <c r="B119" s="58" t="s">
        <v>435</v>
      </c>
      <c r="C119" s="94"/>
      <c r="D119" s="94">
        <v>804</v>
      </c>
      <c r="E119" s="94">
        <v>804</v>
      </c>
    </row>
    <row r="120" spans="1:5" ht="12" customHeight="1" x14ac:dyDescent="0.2">
      <c r="A120" s="216" t="s">
        <v>125</v>
      </c>
      <c r="B120" s="58" t="s">
        <v>449</v>
      </c>
      <c r="C120" s="94"/>
      <c r="D120" s="94">
        <v>23</v>
      </c>
      <c r="E120" s="94">
        <v>23</v>
      </c>
    </row>
    <row r="121" spans="1:5" ht="12" customHeight="1" x14ac:dyDescent="0.2">
      <c r="A121" s="216" t="s">
        <v>286</v>
      </c>
      <c r="B121" s="58" t="s">
        <v>281</v>
      </c>
      <c r="C121" s="94"/>
      <c r="D121" s="94"/>
      <c r="E121" s="94"/>
    </row>
    <row r="122" spans="1:5" ht="12" customHeight="1" x14ac:dyDescent="0.2">
      <c r="A122" s="216" t="s">
        <v>287</v>
      </c>
      <c r="B122" s="58" t="s">
        <v>292</v>
      </c>
      <c r="C122" s="94"/>
      <c r="D122" s="94"/>
      <c r="E122" s="94"/>
    </row>
    <row r="123" spans="1:5" ht="12" customHeight="1" thickBot="1" x14ac:dyDescent="0.25">
      <c r="A123" s="226" t="s">
        <v>288</v>
      </c>
      <c r="B123" s="58" t="s">
        <v>291</v>
      </c>
      <c r="C123" s="95">
        <v>1200</v>
      </c>
      <c r="D123" s="95">
        <v>4443</v>
      </c>
      <c r="E123" s="95">
        <v>4443</v>
      </c>
    </row>
    <row r="124" spans="1:5" ht="12" customHeight="1" thickBot="1" x14ac:dyDescent="0.25">
      <c r="A124" s="26" t="s">
        <v>14</v>
      </c>
      <c r="B124" s="54" t="s">
        <v>296</v>
      </c>
      <c r="C124" s="101">
        <f>+C125+C126</f>
        <v>82592</v>
      </c>
      <c r="D124" s="101">
        <f>+D125+D126</f>
        <v>244226</v>
      </c>
      <c r="E124" s="101">
        <f>+E125+E126</f>
        <v>146141</v>
      </c>
    </row>
    <row r="125" spans="1:5" ht="12" customHeight="1" x14ac:dyDescent="0.2">
      <c r="A125" s="216" t="s">
        <v>63</v>
      </c>
      <c r="B125" s="7" t="s">
        <v>51</v>
      </c>
      <c r="C125" s="104">
        <v>75185</v>
      </c>
      <c r="D125" s="104">
        <v>62504</v>
      </c>
      <c r="E125" s="104">
        <v>63439</v>
      </c>
    </row>
    <row r="126" spans="1:5" ht="12" customHeight="1" thickBot="1" x14ac:dyDescent="0.25">
      <c r="A126" s="218" t="s">
        <v>64</v>
      </c>
      <c r="B126" s="10" t="s">
        <v>52</v>
      </c>
      <c r="C126" s="105">
        <v>7407</v>
      </c>
      <c r="D126" s="105">
        <v>181722</v>
      </c>
      <c r="E126" s="105">
        <v>82702</v>
      </c>
    </row>
    <row r="127" spans="1:5" ht="12" customHeight="1" thickBot="1" x14ac:dyDescent="0.25">
      <c r="A127" s="26" t="s">
        <v>15</v>
      </c>
      <c r="B127" s="54" t="s">
        <v>297</v>
      </c>
      <c r="C127" s="101">
        <f>+C94+C110+C124</f>
        <v>575966</v>
      </c>
      <c r="D127" s="101">
        <f>+D94+D110+D124</f>
        <v>799729</v>
      </c>
      <c r="E127" s="101">
        <f>+E94+E110+E124</f>
        <v>839979</v>
      </c>
    </row>
    <row r="128" spans="1:5" ht="12" customHeight="1" thickBot="1" x14ac:dyDescent="0.25">
      <c r="A128" s="26" t="s">
        <v>16</v>
      </c>
      <c r="B128" s="54" t="s">
        <v>298</v>
      </c>
      <c r="C128" s="101">
        <f>+C129+C130+C131</f>
        <v>0</v>
      </c>
      <c r="D128" s="101">
        <f>+D129+D130+D131</f>
        <v>0</v>
      </c>
      <c r="E128" s="101">
        <f>+E129+E130+E131</f>
        <v>0</v>
      </c>
    </row>
    <row r="129" spans="1:10" s="51" customFormat="1" ht="12" customHeight="1" x14ac:dyDescent="0.2">
      <c r="A129" s="216" t="s">
        <v>67</v>
      </c>
      <c r="B129" s="7" t="s">
        <v>299</v>
      </c>
      <c r="C129" s="94"/>
      <c r="D129" s="94"/>
      <c r="E129" s="94"/>
    </row>
    <row r="130" spans="1:10" ht="12" customHeight="1" x14ac:dyDescent="0.2">
      <c r="A130" s="216" t="s">
        <v>68</v>
      </c>
      <c r="B130" s="7" t="s">
        <v>300</v>
      </c>
      <c r="C130" s="94"/>
      <c r="D130" s="94"/>
      <c r="E130" s="94"/>
    </row>
    <row r="131" spans="1:10" ht="12" customHeight="1" thickBot="1" x14ac:dyDescent="0.25">
      <c r="A131" s="226" t="s">
        <v>69</v>
      </c>
      <c r="B131" s="5" t="s">
        <v>301</v>
      </c>
      <c r="C131" s="94"/>
      <c r="D131" s="94"/>
      <c r="E131" s="94"/>
    </row>
    <row r="132" spans="1:10" ht="12" customHeight="1" thickBot="1" x14ac:dyDescent="0.25">
      <c r="A132" s="26" t="s">
        <v>17</v>
      </c>
      <c r="B132" s="54" t="s">
        <v>345</v>
      </c>
      <c r="C132" s="101">
        <f>+C133+C134+C135+C136</f>
        <v>0</v>
      </c>
      <c r="D132" s="101">
        <f>+D133+D134+D135+D136</f>
        <v>0</v>
      </c>
      <c r="E132" s="101">
        <f>+E133+E134+E135+E136</f>
        <v>0</v>
      </c>
    </row>
    <row r="133" spans="1:10" ht="12" customHeight="1" x14ac:dyDescent="0.2">
      <c r="A133" s="216" t="s">
        <v>70</v>
      </c>
      <c r="B133" s="7" t="s">
        <v>302</v>
      </c>
      <c r="C133" s="94"/>
      <c r="D133" s="94"/>
      <c r="E133" s="94"/>
    </row>
    <row r="134" spans="1:10" ht="12" customHeight="1" x14ac:dyDescent="0.2">
      <c r="A134" s="216" t="s">
        <v>71</v>
      </c>
      <c r="B134" s="7" t="s">
        <v>303</v>
      </c>
      <c r="C134" s="94"/>
      <c r="D134" s="94"/>
      <c r="E134" s="94"/>
    </row>
    <row r="135" spans="1:10" ht="12" customHeight="1" x14ac:dyDescent="0.2">
      <c r="A135" s="216" t="s">
        <v>206</v>
      </c>
      <c r="B135" s="7" t="s">
        <v>304</v>
      </c>
      <c r="C135" s="94"/>
      <c r="D135" s="94"/>
      <c r="E135" s="94"/>
    </row>
    <row r="136" spans="1:10" s="51" customFormat="1" ht="12" customHeight="1" thickBot="1" x14ac:dyDescent="0.25">
      <c r="A136" s="226" t="s">
        <v>207</v>
      </c>
      <c r="B136" s="5" t="s">
        <v>305</v>
      </c>
      <c r="C136" s="94"/>
      <c r="D136" s="94"/>
      <c r="E136" s="94"/>
    </row>
    <row r="137" spans="1:10" ht="12" customHeight="1" thickBot="1" x14ac:dyDescent="0.25">
      <c r="A137" s="26" t="s">
        <v>18</v>
      </c>
      <c r="B137" s="54" t="s">
        <v>306</v>
      </c>
      <c r="C137" s="107">
        <f>+C138+C139+C140+C141</f>
        <v>0</v>
      </c>
      <c r="D137" s="107">
        <f>+D138+D139+D140+D141</f>
        <v>0</v>
      </c>
      <c r="E137" s="107">
        <f>+E138+E139+E140+E141</f>
        <v>0</v>
      </c>
      <c r="J137" s="93"/>
    </row>
    <row r="138" spans="1:10" x14ac:dyDescent="0.2">
      <c r="A138" s="216" t="s">
        <v>72</v>
      </c>
      <c r="B138" s="7" t="s">
        <v>307</v>
      </c>
      <c r="C138" s="94"/>
      <c r="D138" s="94"/>
      <c r="E138" s="94"/>
    </row>
    <row r="139" spans="1:10" ht="12" customHeight="1" x14ac:dyDescent="0.2">
      <c r="A139" s="216" t="s">
        <v>73</v>
      </c>
      <c r="B139" s="7" t="s">
        <v>317</v>
      </c>
      <c r="C139" s="94"/>
      <c r="D139" s="94"/>
      <c r="E139" s="94"/>
    </row>
    <row r="140" spans="1:10" s="51" customFormat="1" ht="12" customHeight="1" x14ac:dyDescent="0.2">
      <c r="A140" s="216" t="s">
        <v>218</v>
      </c>
      <c r="B140" s="7" t="s">
        <v>308</v>
      </c>
      <c r="C140" s="94"/>
      <c r="D140" s="94"/>
      <c r="E140" s="94"/>
    </row>
    <row r="141" spans="1:10" s="51" customFormat="1" ht="12" customHeight="1" thickBot="1" x14ac:dyDescent="0.25">
      <c r="A141" s="226" t="s">
        <v>219</v>
      </c>
      <c r="B141" s="5" t="s">
        <v>309</v>
      </c>
      <c r="C141" s="94"/>
      <c r="D141" s="94"/>
      <c r="E141" s="94"/>
    </row>
    <row r="142" spans="1:10" s="51" customFormat="1" ht="12" customHeight="1" thickBot="1" x14ac:dyDescent="0.25">
      <c r="A142" s="26" t="s">
        <v>19</v>
      </c>
      <c r="B142" s="54" t="s">
        <v>310</v>
      </c>
      <c r="C142" s="110">
        <f>+C143+C144+C145+C146</f>
        <v>0</v>
      </c>
      <c r="D142" s="110">
        <f>+D143+D144+D145+D146</f>
        <v>0</v>
      </c>
      <c r="E142" s="110">
        <f>+E143+E144+E145+E146</f>
        <v>0</v>
      </c>
    </row>
    <row r="143" spans="1:10" s="51" customFormat="1" ht="12" customHeight="1" x14ac:dyDescent="0.2">
      <c r="A143" s="216" t="s">
        <v>116</v>
      </c>
      <c r="B143" s="7" t="s">
        <v>311</v>
      </c>
      <c r="C143" s="94"/>
      <c r="D143" s="94"/>
      <c r="E143" s="94"/>
    </row>
    <row r="144" spans="1:10" s="51" customFormat="1" ht="12" customHeight="1" x14ac:dyDescent="0.2">
      <c r="A144" s="216" t="s">
        <v>117</v>
      </c>
      <c r="B144" s="7" t="s">
        <v>312</v>
      </c>
      <c r="C144" s="94"/>
      <c r="D144" s="94"/>
      <c r="E144" s="94"/>
    </row>
    <row r="145" spans="1:5" s="51" customFormat="1" ht="12" customHeight="1" x14ac:dyDescent="0.2">
      <c r="A145" s="216" t="s">
        <v>141</v>
      </c>
      <c r="B145" s="7" t="s">
        <v>313</v>
      </c>
      <c r="C145" s="94"/>
      <c r="D145" s="94"/>
      <c r="E145" s="94"/>
    </row>
    <row r="146" spans="1:5" ht="12.75" customHeight="1" thickBot="1" x14ac:dyDescent="0.25">
      <c r="A146" s="216" t="s">
        <v>221</v>
      </c>
      <c r="B146" s="7" t="s">
        <v>314</v>
      </c>
      <c r="C146" s="94"/>
      <c r="D146" s="94"/>
      <c r="E146" s="94"/>
    </row>
    <row r="147" spans="1:5" ht="12" customHeight="1" thickBot="1" x14ac:dyDescent="0.25">
      <c r="A147" s="26" t="s">
        <v>20</v>
      </c>
      <c r="B147" s="54" t="s">
        <v>315</v>
      </c>
      <c r="C147" s="210">
        <f>+C128+C132+C137+C142</f>
        <v>0</v>
      </c>
      <c r="D147" s="210">
        <f>+D128+D132+D137+D142</f>
        <v>0</v>
      </c>
      <c r="E147" s="210">
        <f>+E128+E132+E137+E142</f>
        <v>0</v>
      </c>
    </row>
    <row r="148" spans="1:5" ht="12" customHeight="1" thickBot="1" x14ac:dyDescent="0.25">
      <c r="A148" s="26" t="s">
        <v>21</v>
      </c>
      <c r="B148" s="321" t="s">
        <v>445</v>
      </c>
      <c r="C148" s="210"/>
      <c r="D148" s="210"/>
      <c r="E148" s="210"/>
    </row>
    <row r="149" spans="1:5" ht="12" customHeight="1" thickBot="1" x14ac:dyDescent="0.25">
      <c r="A149" s="26" t="s">
        <v>22</v>
      </c>
      <c r="B149" s="321" t="s">
        <v>438</v>
      </c>
      <c r="C149" s="210"/>
      <c r="D149" s="210"/>
      <c r="E149" s="210"/>
    </row>
    <row r="150" spans="1:5" ht="15" customHeight="1" thickBot="1" x14ac:dyDescent="0.25">
      <c r="A150" s="228" t="s">
        <v>23</v>
      </c>
      <c r="B150" s="175" t="s">
        <v>444</v>
      </c>
      <c r="C150" s="210">
        <f>+C127+C147</f>
        <v>575966</v>
      </c>
      <c r="D150" s="210">
        <f>+D127+D147</f>
        <v>799729</v>
      </c>
      <c r="E150" s="210">
        <f>+E127+E147</f>
        <v>839979</v>
      </c>
    </row>
    <row r="151" spans="1:5" ht="13.5" thickBot="1" x14ac:dyDescent="0.25">
      <c r="A151" s="178"/>
      <c r="B151" s="179"/>
      <c r="C151" s="180"/>
      <c r="D151" s="180"/>
      <c r="E151" s="180"/>
    </row>
    <row r="152" spans="1:5" ht="15" customHeight="1" thickBot="1" x14ac:dyDescent="0.25">
      <c r="A152" s="90" t="s">
        <v>134</v>
      </c>
      <c r="B152" s="91"/>
      <c r="C152" s="52">
        <v>17</v>
      </c>
      <c r="D152" s="52">
        <v>17</v>
      </c>
      <c r="E152" s="52">
        <v>17</v>
      </c>
    </row>
    <row r="153" spans="1:5" ht="14.25" customHeight="1" thickBot="1" x14ac:dyDescent="0.25">
      <c r="A153" s="90" t="s">
        <v>135</v>
      </c>
      <c r="B153" s="91"/>
      <c r="C153" s="52">
        <v>15</v>
      </c>
      <c r="D153" s="52">
        <v>15</v>
      </c>
      <c r="E153" s="52">
        <v>15</v>
      </c>
    </row>
    <row r="154" spans="1:5" ht="18" customHeight="1" x14ac:dyDescent="0.2">
      <c r="A154" s="446"/>
      <c r="B154" s="446"/>
      <c r="C154" s="446"/>
      <c r="D154" s="446"/>
    </row>
  </sheetData>
  <sheetProtection formatCells="0"/>
  <mergeCells count="1">
    <mergeCell ref="A154:D15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12</vt:i4>
      </vt:variant>
    </vt:vector>
  </HeadingPairs>
  <TitlesOfParts>
    <vt:vector size="31" baseType="lpstr">
      <vt:lpstr>1.sz.mell.</vt:lpstr>
      <vt:lpstr>2.sz.mell.</vt:lpstr>
      <vt:lpstr>3.sz. mell.</vt:lpstr>
      <vt:lpstr>4.sz.mell.</vt:lpstr>
      <vt:lpstr>5.sz.mell  </vt:lpstr>
      <vt:lpstr>6.sz.mell  </vt:lpstr>
      <vt:lpstr>7.sz.mell.</vt:lpstr>
      <vt:lpstr>8.sz.mell.</vt:lpstr>
      <vt:lpstr>9. sz. mell</vt:lpstr>
      <vt:lpstr>10. sz. mell </vt:lpstr>
      <vt:lpstr>11. sz. mell  </vt:lpstr>
      <vt:lpstr>12. sz. mell   </vt:lpstr>
      <vt:lpstr>13. sz. mell</vt:lpstr>
      <vt:lpstr>14. sz. mell</vt:lpstr>
      <vt:lpstr>15. sz. mell</vt:lpstr>
      <vt:lpstr>16. sz. mell</vt:lpstr>
      <vt:lpstr>17. sz. mell</vt:lpstr>
      <vt:lpstr>18.sz.mell.</vt:lpstr>
      <vt:lpstr>19.sz.mell.</vt:lpstr>
      <vt:lpstr>'10. sz. mell '!Nyomtatási_cím</vt:lpstr>
      <vt:lpstr>'11. sz. mell  '!Nyomtatási_cím</vt:lpstr>
      <vt:lpstr>'12. sz. mell   '!Nyomtatási_cím</vt:lpstr>
      <vt:lpstr>'13. sz. mell'!Nyomtatási_cím</vt:lpstr>
      <vt:lpstr>'14. sz. mell'!Nyomtatási_cím</vt:lpstr>
      <vt:lpstr>'15. sz. mell'!Nyomtatási_cím</vt:lpstr>
      <vt:lpstr>'16. sz. mell'!Nyomtatási_cím</vt:lpstr>
      <vt:lpstr>'17. sz. mell'!Nyomtatási_cím</vt:lpstr>
      <vt:lpstr>'9. sz. mell'!Nyomtatási_cím</vt:lpstr>
      <vt:lpstr>'1.sz.mell.'!Nyomtatási_terület</vt:lpstr>
      <vt:lpstr>'2.sz.mell.'!Nyomtatási_terület</vt:lpstr>
      <vt:lpstr>'4.sz.mell.'!Nyomtatási_terület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Titkárság</cp:lastModifiedBy>
  <cp:lastPrinted>2014-12-19T09:45:45Z</cp:lastPrinted>
  <dcterms:created xsi:type="dcterms:W3CDTF">1999-10-30T10:30:45Z</dcterms:created>
  <dcterms:modified xsi:type="dcterms:W3CDTF">2014-12-23T07:59:52Z</dcterms:modified>
</cp:coreProperties>
</file>