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1300" windowHeight="9915"/>
  </bookViews>
  <sheets>
    <sheet name="önk" sheetId="1" r:id="rId1"/>
    <sheet name="Óvoda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R34" i="1"/>
  <c r="S34"/>
  <c r="T34"/>
  <c r="J8" i="2"/>
  <c r="K8"/>
  <c r="N34" i="1"/>
  <c r="I10"/>
  <c r="Q10"/>
  <c r="L8" l="1"/>
  <c r="H34" l="1"/>
  <c r="I8"/>
  <c r="I9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7"/>
  <c r="G7" i="2"/>
  <c r="F8"/>
  <c r="E8"/>
  <c r="D8"/>
  <c r="G8" s="1"/>
  <c r="H8"/>
  <c r="I6"/>
  <c r="I8" s="1"/>
  <c r="D34" i="1"/>
  <c r="L34" l="1"/>
  <c r="M29"/>
  <c r="K34"/>
  <c r="O34"/>
  <c r="J34"/>
  <c r="Q9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30"/>
  <c r="Q31"/>
  <c r="Q32"/>
  <c r="Q33"/>
  <c r="Q7"/>
  <c r="P8"/>
  <c r="P34" s="1"/>
  <c r="E34"/>
  <c r="F34"/>
  <c r="G34"/>
  <c r="I34" l="1"/>
  <c r="M34"/>
  <c r="Q29"/>
  <c r="Q8"/>
  <c r="Q34"/>
  <c r="Q35" s="1"/>
</calcChain>
</file>

<file path=xl/comments1.xml><?xml version="1.0" encoding="utf-8"?>
<comments xmlns="http://schemas.openxmlformats.org/spreadsheetml/2006/main">
  <authors>
    <author>Nagyné Barta Orsolya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Nagyné Barta Orsolya:</t>
        </r>
        <r>
          <rPr>
            <sz val="8"/>
            <color indexed="81"/>
            <rFont val="Tahoma"/>
            <family val="2"/>
            <charset val="238"/>
          </rPr>
          <t xml:space="preserve">
+egyéb költségek?? Falunap, farsang….
</t>
        </r>
      </text>
    </comment>
    <comment ref="F26" authorId="0">
      <text>
        <r>
          <rPr>
            <b/>
            <sz val="8"/>
            <color indexed="81"/>
            <rFont val="Tahoma"/>
            <family val="2"/>
            <charset val="238"/>
          </rPr>
          <t>Nagyné Barta Orsolya:</t>
        </r>
        <r>
          <rPr>
            <sz val="8"/>
            <color indexed="81"/>
            <rFont val="Tahoma"/>
            <family val="2"/>
            <charset val="238"/>
          </rPr>
          <t xml:space="preserve">
INOKA 2000 Kft???
</t>
        </r>
      </text>
    </comment>
  </commentList>
</comments>
</file>

<file path=xl/sharedStrings.xml><?xml version="1.0" encoding="utf-8"?>
<sst xmlns="http://schemas.openxmlformats.org/spreadsheetml/2006/main" count="120" uniqueCount="78">
  <si>
    <t>Kormányzati funkciók</t>
  </si>
  <si>
    <t>Száma</t>
  </si>
  <si>
    <t>Neve</t>
  </si>
  <si>
    <t>Szem.jell.kiadás</t>
  </si>
  <si>
    <t>Járulékok</t>
  </si>
  <si>
    <t>Dologi kiadások</t>
  </si>
  <si>
    <t>Összesen</t>
  </si>
  <si>
    <t>Normatíva</t>
  </si>
  <si>
    <t>Kiadás</t>
  </si>
  <si>
    <t>Bevétel</t>
  </si>
  <si>
    <t>Önk.és társ.Igazg.Tevék.</t>
  </si>
  <si>
    <t>011130</t>
  </si>
  <si>
    <t>018010</t>
  </si>
  <si>
    <t>Önk és társulások elszám</t>
  </si>
  <si>
    <t>018030</t>
  </si>
  <si>
    <t>Önk.elszám. a kv-i szerveikkel</t>
  </si>
  <si>
    <t>074031</t>
  </si>
  <si>
    <t>Család és nővédelmi gondozás</t>
  </si>
  <si>
    <t>Falugond.,tanyagondn.szolg.</t>
  </si>
  <si>
    <t>Családsegítés</t>
  </si>
  <si>
    <t>Házi segítségnyújtás</t>
  </si>
  <si>
    <t>Szociális étkezés</t>
  </si>
  <si>
    <t>Időskorúak tartós betegellátás</t>
  </si>
  <si>
    <t>Idősek nappali ellátása</t>
  </si>
  <si>
    <t>Aktív korúak ellátása</t>
  </si>
  <si>
    <t>Lakásfenntartási támogatás</t>
  </si>
  <si>
    <t>Rendszeres gyermekvédelmi</t>
  </si>
  <si>
    <t>Óvodáztatési támogatás</t>
  </si>
  <si>
    <t>Egyéb Önkorm.eseti ellátás</t>
  </si>
  <si>
    <t>Közgyógy</t>
  </si>
  <si>
    <t>Köztemetés</t>
  </si>
  <si>
    <t>013390</t>
  </si>
  <si>
    <t>Egyéb kiegészítő szolg.</t>
  </si>
  <si>
    <t>064010</t>
  </si>
  <si>
    <t>Közvilágítás</t>
  </si>
  <si>
    <t>066020</t>
  </si>
  <si>
    <t>Város és községgazdálkodás</t>
  </si>
  <si>
    <t>041232</t>
  </si>
  <si>
    <t>Foglalk.hely.támogatás,közfog</t>
  </si>
  <si>
    <t>082044</t>
  </si>
  <si>
    <t>Könyvtári szolg,</t>
  </si>
  <si>
    <t>Közművelődési tevék.</t>
  </si>
  <si>
    <t>Köztemető fenntartás</t>
  </si>
  <si>
    <t>M.n.s.egyéb szem .szolg.</t>
  </si>
  <si>
    <t>Adatok e Ft-ban értendőek.</t>
  </si>
  <si>
    <t>013320</t>
  </si>
  <si>
    <t>082091</t>
  </si>
  <si>
    <t>Segély</t>
  </si>
  <si>
    <t xml:space="preserve">Intézmény ellátási díj </t>
  </si>
  <si>
    <t>Adók</t>
  </si>
  <si>
    <t>Egyéb bevételek</t>
  </si>
  <si>
    <t>Segély támogatás</t>
  </si>
  <si>
    <t>Adatok e Ft-ban.</t>
  </si>
  <si>
    <t>Kiadások</t>
  </si>
  <si>
    <t>Forráshiány</t>
  </si>
  <si>
    <t>Önkorm.elszám a kv-i szerveikkel</t>
  </si>
  <si>
    <t>Támogatások</t>
  </si>
  <si>
    <t>2014. évi Költségvetés tervezése- Tiszainoka-Tiszavirág Óvoda</t>
  </si>
  <si>
    <t>091110</t>
  </si>
  <si>
    <t>Óvodai nevelés, ellátás</t>
  </si>
  <si>
    <t>Óvoda tám.</t>
  </si>
  <si>
    <t>2013. évi pénzmaradvány</t>
  </si>
  <si>
    <t>045230</t>
  </si>
  <si>
    <t>Komp és révközlekedés</t>
  </si>
  <si>
    <t>Közfogl.tám</t>
  </si>
  <si>
    <t>1. számú melléklet</t>
  </si>
  <si>
    <t>2. számú melléklet</t>
  </si>
  <si>
    <t>K</t>
  </si>
  <si>
    <t>Ö</t>
  </si>
  <si>
    <t>2014. évi Költségvetés tervezése- Tiszainoka Önkormányzat</t>
  </si>
  <si>
    <t>Cibakháza, 2014. február 05.</t>
  </si>
  <si>
    <t>Önkormányzati segély</t>
  </si>
  <si>
    <t>Teljes munkaidős</t>
  </si>
  <si>
    <t>Teljes munkaidő</t>
  </si>
  <si>
    <t>Részmunkaidő</t>
  </si>
  <si>
    <t>Létszám</t>
  </si>
  <si>
    <t>Rész           munkaidős</t>
  </si>
  <si>
    <t>Közfoglal-koztatott</t>
  </si>
</sst>
</file>

<file path=xl/styles.xml><?xml version="1.0" encoding="utf-8"?>
<styleSheet xmlns="http://schemas.openxmlformats.org/spreadsheetml/2006/main">
  <fonts count="11">
    <font>
      <sz val="12"/>
      <color theme="1"/>
      <name val="Times New Roman"/>
      <family val="2"/>
      <charset val="238"/>
    </font>
    <font>
      <sz val="12"/>
      <color rgb="FFFF0000"/>
      <name val="Times New Roman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2"/>
      <charset val="238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Times New Roman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4" fillId="0" borderId="5" xfId="0" applyFont="1" applyBorder="1"/>
    <xf numFmtId="0" fontId="4" fillId="0" borderId="8" xfId="0" applyFont="1" applyBorder="1"/>
    <xf numFmtId="0" fontId="0" fillId="0" borderId="1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7" xfId="0" applyBorder="1" applyAlignment="1">
      <alignment horizontal="left"/>
    </xf>
    <xf numFmtId="0" fontId="6" fillId="0" borderId="17" xfId="0" quotePrefix="1" applyNumberFormat="1" applyFont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6" fillId="0" borderId="17" xfId="0" quotePrefix="1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0" fillId="0" borderId="0" xfId="0" applyBorder="1"/>
    <xf numFmtId="0" fontId="0" fillId="0" borderId="19" xfId="0" applyBorder="1"/>
    <xf numFmtId="0" fontId="0" fillId="0" borderId="5" xfId="0" applyBorder="1" applyAlignment="1">
      <alignment horizontal="center"/>
    </xf>
    <xf numFmtId="0" fontId="8" fillId="0" borderId="0" xfId="0" applyFont="1"/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0" xfId="0" applyBorder="1" applyAlignment="1"/>
    <xf numFmtId="0" fontId="0" fillId="0" borderId="24" xfId="0" applyBorder="1" applyAlignment="1"/>
    <xf numFmtId="0" fontId="0" fillId="0" borderId="16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6" xfId="0" applyFont="1" applyBorder="1" applyAlignment="1">
      <alignment horizontal="right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9" fillId="0" borderId="12" xfId="0" applyFont="1" applyBorder="1"/>
    <xf numFmtId="0" fontId="9" fillId="0" borderId="9" xfId="0" applyFont="1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quotePrefix="1" applyBorder="1"/>
    <xf numFmtId="0" fontId="0" fillId="0" borderId="18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3" fontId="1" fillId="0" borderId="1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center"/>
    </xf>
    <xf numFmtId="3" fontId="0" fillId="0" borderId="14" xfId="0" applyNumberFormat="1" applyBorder="1"/>
    <xf numFmtId="3" fontId="0" fillId="0" borderId="5" xfId="0" applyNumberFormat="1" applyBorder="1"/>
    <xf numFmtId="3" fontId="1" fillId="0" borderId="11" xfId="0" applyNumberFormat="1" applyFont="1" applyBorder="1" applyAlignment="1">
      <alignment horizontal="right"/>
    </xf>
    <xf numFmtId="3" fontId="1" fillId="0" borderId="14" xfId="0" applyNumberFormat="1" applyFont="1" applyBorder="1"/>
    <xf numFmtId="3" fontId="1" fillId="0" borderId="5" xfId="0" applyNumberFormat="1" applyFont="1" applyBorder="1"/>
    <xf numFmtId="3" fontId="6" fillId="0" borderId="5" xfId="0" applyNumberFormat="1" applyFont="1" applyBorder="1"/>
    <xf numFmtId="3" fontId="0" fillId="0" borderId="14" xfId="0" applyNumberFormat="1" applyBorder="1" applyAlignment="1">
      <alignment horizontal="right"/>
    </xf>
    <xf numFmtId="3" fontId="4" fillId="0" borderId="14" xfId="0" applyNumberFormat="1" applyFont="1" applyBorder="1"/>
    <xf numFmtId="3" fontId="4" fillId="0" borderId="5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0" fillId="0" borderId="15" xfId="0" applyNumberFormat="1" applyBorder="1"/>
    <xf numFmtId="3" fontId="0" fillId="0" borderId="8" xfId="0" applyNumberFormat="1" applyBorder="1"/>
    <xf numFmtId="3" fontId="1" fillId="0" borderId="12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11" xfId="0" applyNumberFormat="1" applyBorder="1"/>
    <xf numFmtId="3" fontId="1" fillId="0" borderId="5" xfId="0" applyNumberFormat="1" applyFont="1" applyBorder="1" applyAlignment="1">
      <alignment horizontal="right"/>
    </xf>
    <xf numFmtId="3" fontId="1" fillId="0" borderId="11" xfId="0" applyNumberFormat="1" applyFont="1" applyBorder="1"/>
    <xf numFmtId="3" fontId="0" fillId="0" borderId="12" xfId="0" applyNumberFormat="1" applyBorder="1"/>
    <xf numFmtId="3" fontId="5" fillId="0" borderId="11" xfId="0" applyNumberFormat="1" applyFont="1" applyBorder="1"/>
    <xf numFmtId="3" fontId="4" fillId="0" borderId="8" xfId="0" applyNumberFormat="1" applyFont="1" applyBorder="1"/>
    <xf numFmtId="3" fontId="5" fillId="0" borderId="12" xfId="0" applyNumberFormat="1" applyFont="1" applyBorder="1"/>
    <xf numFmtId="3" fontId="4" fillId="0" borderId="15" xfId="0" applyNumberFormat="1" applyFont="1" applyBorder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3" fontId="10" fillId="0" borderId="11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view="pageBreakPreview" zoomScale="60" workbookViewId="0">
      <pane xSplit="3" ySplit="5" topLeftCell="D6" activePane="bottomRight" state="frozen"/>
      <selection pane="topRight" activeCell="C1" sqref="C1"/>
      <selection pane="bottomLeft" activeCell="A7" sqref="A7"/>
      <selection pane="bottomRight" activeCell="K21" sqref="K21"/>
    </sheetView>
  </sheetViews>
  <sheetFormatPr defaultRowHeight="15.75"/>
  <cols>
    <col min="1" max="1" width="4" customWidth="1"/>
    <col min="2" max="2" width="8.5" style="1" customWidth="1"/>
    <col min="3" max="3" width="26.5" customWidth="1"/>
    <col min="4" max="4" width="15.375" customWidth="1"/>
    <col min="5" max="5" width="13.375" customWidth="1"/>
    <col min="6" max="6" width="15.125" customWidth="1"/>
    <col min="7" max="7" width="8.875" customWidth="1"/>
    <col min="8" max="8" width="11.125" bestFit="1" customWidth="1"/>
    <col min="9" max="9" width="11" customWidth="1"/>
    <col min="10" max="10" width="18.875" customWidth="1"/>
    <col min="11" max="12" width="8.625" customWidth="1"/>
    <col min="13" max="13" width="11.75" customWidth="1"/>
    <col min="14" max="14" width="15.25" customWidth="1"/>
    <col min="15" max="15" width="14.5" customWidth="1"/>
    <col min="16" max="16" width="13" customWidth="1"/>
    <col min="17" max="17" width="15.25" customWidth="1"/>
    <col min="18" max="19" width="10.75" customWidth="1"/>
    <col min="20" max="20" width="9.5" bestFit="1" customWidth="1"/>
  </cols>
  <sheetData>
    <row r="1" spans="1:20">
      <c r="A1" s="37"/>
      <c r="B1" s="28" t="s">
        <v>65</v>
      </c>
      <c r="F1" s="3" t="s">
        <v>69</v>
      </c>
      <c r="G1" s="3"/>
      <c r="H1" s="3"/>
      <c r="I1" s="3"/>
    </row>
    <row r="2" spans="1:20">
      <c r="A2" s="37"/>
    </row>
    <row r="3" spans="1:20" ht="16.5" thickBot="1">
      <c r="A3" s="38"/>
      <c r="C3" t="s">
        <v>44</v>
      </c>
    </row>
    <row r="4" spans="1:20" ht="26.25" customHeight="1">
      <c r="A4" s="48"/>
      <c r="B4" s="47"/>
      <c r="C4" s="49"/>
      <c r="D4" s="43" t="s">
        <v>53</v>
      </c>
      <c r="E4" s="44"/>
      <c r="F4" s="44"/>
      <c r="G4" s="44"/>
      <c r="H4" s="44"/>
      <c r="I4" s="45"/>
      <c r="J4" s="46" t="s">
        <v>9</v>
      </c>
      <c r="K4" s="47"/>
      <c r="L4" s="47"/>
      <c r="M4" s="47"/>
      <c r="N4" s="47"/>
      <c r="O4" s="47"/>
      <c r="P4" s="47"/>
      <c r="Q4" s="47"/>
      <c r="R4" s="53" t="s">
        <v>75</v>
      </c>
      <c r="S4" s="44"/>
      <c r="T4" s="54"/>
    </row>
    <row r="5" spans="1:20" ht="31.5">
      <c r="A5" s="34"/>
      <c r="B5" s="41" t="s">
        <v>0</v>
      </c>
      <c r="C5" s="42"/>
      <c r="D5" s="10" t="s">
        <v>3</v>
      </c>
      <c r="E5" s="10" t="s">
        <v>4</v>
      </c>
      <c r="F5" s="10" t="s">
        <v>5</v>
      </c>
      <c r="G5" s="10" t="s">
        <v>47</v>
      </c>
      <c r="H5" s="26" t="s">
        <v>60</v>
      </c>
      <c r="I5" s="11" t="s">
        <v>6</v>
      </c>
      <c r="J5" s="13" t="s">
        <v>48</v>
      </c>
      <c r="K5" s="10" t="s">
        <v>49</v>
      </c>
      <c r="L5" s="9" t="s">
        <v>51</v>
      </c>
      <c r="M5" s="9" t="s">
        <v>64</v>
      </c>
      <c r="N5" s="9" t="s">
        <v>61</v>
      </c>
      <c r="O5" s="10" t="s">
        <v>50</v>
      </c>
      <c r="P5" s="10" t="s">
        <v>7</v>
      </c>
      <c r="Q5" s="11" t="s">
        <v>6</v>
      </c>
      <c r="R5" s="9" t="s">
        <v>72</v>
      </c>
      <c r="S5" s="94" t="s">
        <v>76</v>
      </c>
      <c r="T5" s="93" t="s">
        <v>77</v>
      </c>
    </row>
    <row r="6" spans="1:20">
      <c r="A6" s="34"/>
      <c r="B6" s="29" t="s">
        <v>1</v>
      </c>
      <c r="C6" s="6" t="s">
        <v>2</v>
      </c>
      <c r="D6" s="6"/>
      <c r="E6" s="6"/>
      <c r="F6" s="6"/>
      <c r="G6" s="6"/>
      <c r="H6" s="23"/>
      <c r="I6" s="12"/>
      <c r="J6" s="14"/>
      <c r="K6" s="6"/>
      <c r="L6" s="6"/>
      <c r="M6" s="6"/>
      <c r="N6" s="6"/>
      <c r="O6" s="6"/>
      <c r="P6" s="6"/>
      <c r="Q6" s="23"/>
      <c r="R6" s="39"/>
      <c r="S6" s="23"/>
      <c r="T6" s="51"/>
    </row>
    <row r="7" spans="1:20" s="2" customFormat="1">
      <c r="A7" s="35" t="s">
        <v>67</v>
      </c>
      <c r="B7" s="30" t="s">
        <v>11</v>
      </c>
      <c r="C7" s="27" t="s">
        <v>10</v>
      </c>
      <c r="D7" s="69">
        <v>5000</v>
      </c>
      <c r="E7" s="69">
        <v>1500</v>
      </c>
      <c r="F7" s="69">
        <v>8470</v>
      </c>
      <c r="G7" s="68"/>
      <c r="H7" s="70"/>
      <c r="I7" s="73">
        <f>SUM(D7:H7)</f>
        <v>14970</v>
      </c>
      <c r="J7" s="67"/>
      <c r="K7" s="68"/>
      <c r="L7" s="68"/>
      <c r="M7" s="68"/>
      <c r="N7" s="68"/>
      <c r="O7" s="69">
        <v>350</v>
      </c>
      <c r="P7" s="68"/>
      <c r="Q7" s="73">
        <f>SUM(J7:P7)</f>
        <v>350</v>
      </c>
      <c r="R7" s="68"/>
      <c r="S7" s="80">
        <v>1</v>
      </c>
      <c r="T7" s="55"/>
    </row>
    <row r="8" spans="1:20">
      <c r="A8" s="34" t="s">
        <v>67</v>
      </c>
      <c r="B8" s="31" t="s">
        <v>12</v>
      </c>
      <c r="C8" s="7" t="s">
        <v>13</v>
      </c>
      <c r="D8" s="84"/>
      <c r="E8" s="84"/>
      <c r="F8" s="84"/>
      <c r="G8" s="72"/>
      <c r="H8" s="85">
        <v>16000</v>
      </c>
      <c r="I8" s="73">
        <f t="shared" ref="I8:I34" si="0">SUM(D8:H8)</f>
        <v>16000</v>
      </c>
      <c r="J8" s="71"/>
      <c r="K8" s="72">
        <v>3550</v>
      </c>
      <c r="L8" s="72">
        <f>5000*0.9+2000*0.8+580+230</f>
        <v>6910</v>
      </c>
      <c r="M8" s="72"/>
      <c r="N8" s="72">
        <v>10000</v>
      </c>
      <c r="O8" s="72">
        <v>495</v>
      </c>
      <c r="P8" s="72">
        <f>25451+495</f>
        <v>25946</v>
      </c>
      <c r="Q8" s="73">
        <f t="shared" ref="Q8:Q33" si="1">SUM(J8:P8)</f>
        <v>46901</v>
      </c>
      <c r="R8" s="72"/>
      <c r="S8" s="85"/>
      <c r="T8" s="19"/>
    </row>
    <row r="9" spans="1:20">
      <c r="A9" s="34" t="s">
        <v>67</v>
      </c>
      <c r="B9" s="31" t="s">
        <v>14</v>
      </c>
      <c r="C9" s="7" t="s">
        <v>15</v>
      </c>
      <c r="D9" s="84"/>
      <c r="E9" s="84"/>
      <c r="F9" s="84"/>
      <c r="G9" s="72"/>
      <c r="H9" s="85"/>
      <c r="I9" s="73">
        <f t="shared" si="0"/>
        <v>0</v>
      </c>
      <c r="J9" s="71"/>
      <c r="K9" s="72"/>
      <c r="L9" s="72"/>
      <c r="M9" s="72"/>
      <c r="N9" s="72"/>
      <c r="O9" s="72"/>
      <c r="P9" s="72"/>
      <c r="Q9" s="73">
        <f t="shared" si="1"/>
        <v>0</v>
      </c>
      <c r="R9" s="72"/>
      <c r="S9" s="85"/>
      <c r="T9" s="19"/>
    </row>
    <row r="10" spans="1:20">
      <c r="A10" s="34" t="s">
        <v>68</v>
      </c>
      <c r="B10" s="31" t="s">
        <v>62</v>
      </c>
      <c r="C10" s="7" t="s">
        <v>63</v>
      </c>
      <c r="D10" s="84"/>
      <c r="E10" s="84"/>
      <c r="F10" s="84"/>
      <c r="G10" s="72"/>
      <c r="H10" s="85"/>
      <c r="I10" s="73">
        <f t="shared" si="0"/>
        <v>0</v>
      </c>
      <c r="J10" s="71"/>
      <c r="K10" s="72"/>
      <c r="L10" s="72"/>
      <c r="M10" s="72"/>
      <c r="N10" s="72"/>
      <c r="O10" s="72">
        <v>360</v>
      </c>
      <c r="P10" s="72"/>
      <c r="Q10" s="73">
        <f t="shared" si="1"/>
        <v>360</v>
      </c>
      <c r="R10" s="72"/>
      <c r="S10" s="85"/>
      <c r="T10" s="19"/>
    </row>
    <row r="11" spans="1:20">
      <c r="A11" s="34" t="s">
        <v>67</v>
      </c>
      <c r="B11" s="31" t="s">
        <v>16</v>
      </c>
      <c r="C11" s="7" t="s">
        <v>17</v>
      </c>
      <c r="D11" s="84"/>
      <c r="E11" s="84"/>
      <c r="F11" s="84">
        <v>60</v>
      </c>
      <c r="G11" s="72"/>
      <c r="H11" s="85"/>
      <c r="I11" s="73">
        <f t="shared" si="0"/>
        <v>60</v>
      </c>
      <c r="J11" s="71"/>
      <c r="K11" s="72"/>
      <c r="L11" s="72"/>
      <c r="M11" s="72"/>
      <c r="N11" s="72"/>
      <c r="O11" s="72"/>
      <c r="P11" s="72"/>
      <c r="Q11" s="73">
        <f t="shared" si="1"/>
        <v>0</v>
      </c>
      <c r="R11" s="72"/>
      <c r="S11" s="85"/>
      <c r="T11" s="19"/>
    </row>
    <row r="12" spans="1:20">
      <c r="A12" s="34" t="s">
        <v>67</v>
      </c>
      <c r="B12" s="29">
        <v>107055</v>
      </c>
      <c r="C12" s="7" t="s">
        <v>18</v>
      </c>
      <c r="D12" s="84"/>
      <c r="E12" s="84"/>
      <c r="F12" s="84">
        <v>537</v>
      </c>
      <c r="G12" s="72"/>
      <c r="H12" s="85"/>
      <c r="I12" s="73">
        <f t="shared" si="0"/>
        <v>537</v>
      </c>
      <c r="J12" s="71"/>
      <c r="K12" s="72"/>
      <c r="L12" s="72"/>
      <c r="M12" s="72"/>
      <c r="N12" s="72"/>
      <c r="O12" s="72"/>
      <c r="P12" s="72"/>
      <c r="Q12" s="73">
        <f t="shared" si="1"/>
        <v>0</v>
      </c>
      <c r="R12" s="72"/>
      <c r="S12" s="85"/>
      <c r="T12" s="19"/>
    </row>
    <row r="13" spans="1:20">
      <c r="A13" s="34" t="s">
        <v>67</v>
      </c>
      <c r="B13" s="29">
        <v>107054</v>
      </c>
      <c r="C13" s="7" t="s">
        <v>19</v>
      </c>
      <c r="D13" s="84"/>
      <c r="E13" s="84"/>
      <c r="F13" s="84">
        <v>1920</v>
      </c>
      <c r="G13" s="72"/>
      <c r="H13" s="85"/>
      <c r="I13" s="73">
        <f t="shared" si="0"/>
        <v>1920</v>
      </c>
      <c r="J13" s="71"/>
      <c r="K13" s="72"/>
      <c r="L13" s="72"/>
      <c r="M13" s="72"/>
      <c r="N13" s="72"/>
      <c r="O13" s="72"/>
      <c r="P13" s="72"/>
      <c r="Q13" s="73">
        <f t="shared" si="1"/>
        <v>0</v>
      </c>
      <c r="R13" s="72"/>
      <c r="S13" s="85"/>
      <c r="T13" s="19"/>
    </row>
    <row r="14" spans="1:20">
      <c r="A14" s="34" t="s">
        <v>67</v>
      </c>
      <c r="B14" s="29">
        <v>107052</v>
      </c>
      <c r="C14" s="7" t="s">
        <v>20</v>
      </c>
      <c r="D14" s="84"/>
      <c r="E14" s="84"/>
      <c r="F14" s="84">
        <v>1364</v>
      </c>
      <c r="G14" s="72"/>
      <c r="H14" s="85"/>
      <c r="I14" s="73">
        <f t="shared" si="0"/>
        <v>1364</v>
      </c>
      <c r="J14" s="71">
        <v>854</v>
      </c>
      <c r="K14" s="72"/>
      <c r="L14" s="72"/>
      <c r="M14" s="72"/>
      <c r="N14" s="72"/>
      <c r="O14" s="72"/>
      <c r="P14" s="72"/>
      <c r="Q14" s="73">
        <f t="shared" si="1"/>
        <v>854</v>
      </c>
      <c r="R14" s="72"/>
      <c r="S14" s="85"/>
      <c r="T14" s="19"/>
    </row>
    <row r="15" spans="1:20">
      <c r="A15" s="34" t="s">
        <v>67</v>
      </c>
      <c r="B15" s="29">
        <v>107051</v>
      </c>
      <c r="C15" s="7" t="s">
        <v>21</v>
      </c>
      <c r="D15" s="84"/>
      <c r="E15" s="84"/>
      <c r="F15" s="84">
        <v>5888</v>
      </c>
      <c r="G15" s="72"/>
      <c r="H15" s="85"/>
      <c r="I15" s="73">
        <f t="shared" si="0"/>
        <v>5888</v>
      </c>
      <c r="J15" s="71">
        <v>2800</v>
      </c>
      <c r="K15" s="72"/>
      <c r="L15" s="72"/>
      <c r="M15" s="72"/>
      <c r="N15" s="72"/>
      <c r="O15" s="72"/>
      <c r="P15" s="72"/>
      <c r="Q15" s="73">
        <f t="shared" si="1"/>
        <v>2800</v>
      </c>
      <c r="R15" s="72"/>
      <c r="S15" s="85"/>
      <c r="T15" s="19"/>
    </row>
    <row r="16" spans="1:20">
      <c r="A16" s="34" t="s">
        <v>68</v>
      </c>
      <c r="B16" s="29">
        <v>102021</v>
      </c>
      <c r="C16" s="7" t="s">
        <v>22</v>
      </c>
      <c r="D16" s="84"/>
      <c r="E16" s="84"/>
      <c r="F16" s="84">
        <v>24462</v>
      </c>
      <c r="G16" s="72"/>
      <c r="H16" s="85"/>
      <c r="I16" s="73">
        <f t="shared" si="0"/>
        <v>24462</v>
      </c>
      <c r="J16" s="71">
        <v>21632</v>
      </c>
      <c r="K16" s="72"/>
      <c r="L16" s="72"/>
      <c r="M16" s="72"/>
      <c r="N16" s="72"/>
      <c r="O16" s="72">
        <v>500</v>
      </c>
      <c r="P16" s="72"/>
      <c r="Q16" s="73">
        <f t="shared" si="1"/>
        <v>22132</v>
      </c>
      <c r="R16" s="72"/>
      <c r="S16" s="85"/>
      <c r="T16" s="19"/>
    </row>
    <row r="17" spans="1:20">
      <c r="A17" s="34" t="s">
        <v>67</v>
      </c>
      <c r="B17" s="29">
        <v>102030</v>
      </c>
      <c r="C17" s="7" t="s">
        <v>23</v>
      </c>
      <c r="D17" s="84"/>
      <c r="E17" s="84"/>
      <c r="F17" s="84"/>
      <c r="G17" s="72"/>
      <c r="H17" s="85"/>
      <c r="I17" s="73">
        <f t="shared" si="0"/>
        <v>0</v>
      </c>
      <c r="J17" s="71"/>
      <c r="K17" s="72"/>
      <c r="L17" s="72"/>
      <c r="M17" s="72"/>
      <c r="N17" s="72"/>
      <c r="O17" s="72"/>
      <c r="P17" s="72"/>
      <c r="Q17" s="73">
        <f t="shared" si="1"/>
        <v>0</v>
      </c>
      <c r="R17" s="72"/>
      <c r="S17" s="85"/>
      <c r="T17" s="19"/>
    </row>
    <row r="18" spans="1:20">
      <c r="A18" s="34" t="s">
        <v>67</v>
      </c>
      <c r="B18" s="29">
        <v>105010</v>
      </c>
      <c r="C18" s="7" t="s">
        <v>24</v>
      </c>
      <c r="D18" s="84"/>
      <c r="E18" s="84"/>
      <c r="F18" s="84"/>
      <c r="G18" s="72">
        <v>5000</v>
      </c>
      <c r="H18" s="85"/>
      <c r="I18" s="73">
        <f t="shared" si="0"/>
        <v>5000</v>
      </c>
      <c r="J18" s="71"/>
      <c r="K18" s="72"/>
      <c r="L18" s="72"/>
      <c r="M18" s="72"/>
      <c r="N18" s="72"/>
      <c r="O18" s="72"/>
      <c r="P18" s="72"/>
      <c r="Q18" s="73">
        <f t="shared" si="1"/>
        <v>0</v>
      </c>
      <c r="R18" s="72"/>
      <c r="S18" s="85"/>
      <c r="T18" s="19"/>
    </row>
    <row r="19" spans="1:20">
      <c r="A19" s="34" t="s">
        <v>67</v>
      </c>
      <c r="B19" s="29">
        <v>106020</v>
      </c>
      <c r="C19" s="7" t="s">
        <v>25</v>
      </c>
      <c r="D19" s="84"/>
      <c r="E19" s="84"/>
      <c r="F19" s="84"/>
      <c r="G19" s="72">
        <v>2000</v>
      </c>
      <c r="H19" s="85"/>
      <c r="I19" s="73">
        <f t="shared" si="0"/>
        <v>2000</v>
      </c>
      <c r="J19" s="71"/>
      <c r="K19" s="72"/>
      <c r="L19" s="72"/>
      <c r="M19" s="72"/>
      <c r="N19" s="72"/>
      <c r="O19" s="72"/>
      <c r="P19" s="72"/>
      <c r="Q19" s="73">
        <f t="shared" si="1"/>
        <v>0</v>
      </c>
      <c r="R19" s="72"/>
      <c r="S19" s="85"/>
      <c r="T19" s="19"/>
    </row>
    <row r="20" spans="1:20">
      <c r="A20" s="34" t="s">
        <v>67</v>
      </c>
      <c r="B20" s="29">
        <v>104051</v>
      </c>
      <c r="C20" s="7" t="s">
        <v>26</v>
      </c>
      <c r="D20" s="84"/>
      <c r="E20" s="84"/>
      <c r="F20" s="84"/>
      <c r="G20" s="72">
        <v>580</v>
      </c>
      <c r="H20" s="85"/>
      <c r="I20" s="73">
        <f t="shared" si="0"/>
        <v>580</v>
      </c>
      <c r="J20" s="71"/>
      <c r="K20" s="72"/>
      <c r="L20" s="72"/>
      <c r="M20" s="72"/>
      <c r="N20" s="72"/>
      <c r="O20" s="72"/>
      <c r="P20" s="72"/>
      <c r="Q20" s="73">
        <f t="shared" si="1"/>
        <v>0</v>
      </c>
      <c r="R20" s="72"/>
      <c r="S20" s="85"/>
      <c r="T20" s="19"/>
    </row>
    <row r="21" spans="1:20">
      <c r="A21" s="34" t="s">
        <v>67</v>
      </c>
      <c r="B21" s="29">
        <v>104051</v>
      </c>
      <c r="C21" s="7" t="s">
        <v>27</v>
      </c>
      <c r="D21" s="84"/>
      <c r="E21" s="84"/>
      <c r="F21" s="84"/>
      <c r="G21" s="72">
        <v>230</v>
      </c>
      <c r="H21" s="85"/>
      <c r="I21" s="73">
        <f t="shared" si="0"/>
        <v>230</v>
      </c>
      <c r="J21" s="71"/>
      <c r="K21" s="72"/>
      <c r="L21" s="72"/>
      <c r="M21" s="72"/>
      <c r="N21" s="72"/>
      <c r="O21" s="72"/>
      <c r="P21" s="72"/>
      <c r="Q21" s="73">
        <f t="shared" si="1"/>
        <v>0</v>
      </c>
      <c r="R21" s="72"/>
      <c r="S21" s="85"/>
      <c r="T21" s="19"/>
    </row>
    <row r="22" spans="1:20">
      <c r="A22" s="34" t="s">
        <v>67</v>
      </c>
      <c r="B22" s="29">
        <v>107060</v>
      </c>
      <c r="C22" s="7" t="s">
        <v>71</v>
      </c>
      <c r="D22" s="84"/>
      <c r="E22" s="84"/>
      <c r="F22" s="84"/>
      <c r="G22" s="72">
        <v>300</v>
      </c>
      <c r="H22" s="85"/>
      <c r="I22" s="73">
        <f t="shared" si="0"/>
        <v>300</v>
      </c>
      <c r="J22" s="71"/>
      <c r="K22" s="72"/>
      <c r="L22" s="72"/>
      <c r="M22" s="72"/>
      <c r="N22" s="72"/>
      <c r="O22" s="72"/>
      <c r="P22" s="72"/>
      <c r="Q22" s="73">
        <f t="shared" si="1"/>
        <v>0</v>
      </c>
      <c r="R22" s="72"/>
      <c r="S22" s="85"/>
      <c r="T22" s="19"/>
    </row>
    <row r="23" spans="1:20">
      <c r="A23" s="34" t="s">
        <v>67</v>
      </c>
      <c r="B23" s="29">
        <v>107060</v>
      </c>
      <c r="C23" s="7" t="s">
        <v>28</v>
      </c>
      <c r="D23" s="84"/>
      <c r="E23" s="84"/>
      <c r="F23" s="84"/>
      <c r="G23" s="72">
        <v>15</v>
      </c>
      <c r="H23" s="85"/>
      <c r="I23" s="73">
        <f t="shared" si="0"/>
        <v>15</v>
      </c>
      <c r="J23" s="71"/>
      <c r="K23" s="72"/>
      <c r="L23" s="72"/>
      <c r="M23" s="72"/>
      <c r="N23" s="72"/>
      <c r="O23" s="72"/>
      <c r="P23" s="72"/>
      <c r="Q23" s="73">
        <f t="shared" si="1"/>
        <v>0</v>
      </c>
      <c r="R23" s="72"/>
      <c r="S23" s="85"/>
      <c r="T23" s="19"/>
    </row>
    <row r="24" spans="1:20">
      <c r="A24" s="34" t="s">
        <v>67</v>
      </c>
      <c r="B24" s="29">
        <v>101150</v>
      </c>
      <c r="C24" s="7" t="s">
        <v>29</v>
      </c>
      <c r="D24" s="84"/>
      <c r="E24" s="84"/>
      <c r="F24" s="84"/>
      <c r="G24" s="72">
        <v>100</v>
      </c>
      <c r="H24" s="85"/>
      <c r="I24" s="73">
        <f t="shared" si="0"/>
        <v>100</v>
      </c>
      <c r="J24" s="71"/>
      <c r="K24" s="72"/>
      <c r="L24" s="72"/>
      <c r="M24" s="72"/>
      <c r="N24" s="72"/>
      <c r="O24" s="72"/>
      <c r="P24" s="72"/>
      <c r="Q24" s="73">
        <f t="shared" si="1"/>
        <v>0</v>
      </c>
      <c r="R24" s="72"/>
      <c r="S24" s="85"/>
      <c r="T24" s="19"/>
    </row>
    <row r="25" spans="1:20">
      <c r="A25" s="34" t="s">
        <v>67</v>
      </c>
      <c r="B25" s="29">
        <v>107060</v>
      </c>
      <c r="C25" s="7" t="s">
        <v>30</v>
      </c>
      <c r="D25" s="84"/>
      <c r="E25" s="84"/>
      <c r="F25" s="84"/>
      <c r="G25" s="72">
        <v>100</v>
      </c>
      <c r="H25" s="85"/>
      <c r="I25" s="73">
        <f t="shared" si="0"/>
        <v>100</v>
      </c>
      <c r="J25" s="71"/>
      <c r="K25" s="72"/>
      <c r="L25" s="72"/>
      <c r="M25" s="72"/>
      <c r="N25" s="72"/>
      <c r="O25" s="72"/>
      <c r="P25" s="72"/>
      <c r="Q25" s="73">
        <f t="shared" si="1"/>
        <v>0</v>
      </c>
      <c r="R25" s="72"/>
      <c r="S25" s="85"/>
      <c r="T25" s="19"/>
    </row>
    <row r="26" spans="1:20" s="2" customFormat="1">
      <c r="A26" s="36" t="s">
        <v>67</v>
      </c>
      <c r="B26" s="32" t="s">
        <v>31</v>
      </c>
      <c r="C26" s="27" t="s">
        <v>32</v>
      </c>
      <c r="D26" s="86"/>
      <c r="E26" s="86"/>
      <c r="F26" s="69">
        <v>10000</v>
      </c>
      <c r="G26" s="75"/>
      <c r="H26" s="87"/>
      <c r="I26" s="73">
        <f t="shared" si="0"/>
        <v>10000</v>
      </c>
      <c r="J26" s="74"/>
      <c r="K26" s="75"/>
      <c r="L26" s="75"/>
      <c r="M26" s="75"/>
      <c r="N26" s="75"/>
      <c r="O26" s="76">
        <v>12000</v>
      </c>
      <c r="P26" s="75"/>
      <c r="Q26" s="73">
        <f t="shared" si="1"/>
        <v>12000</v>
      </c>
      <c r="R26" s="75"/>
      <c r="S26" s="87"/>
      <c r="T26" s="20"/>
    </row>
    <row r="27" spans="1:20">
      <c r="A27" s="34" t="s">
        <v>67</v>
      </c>
      <c r="B27" s="31" t="s">
        <v>33</v>
      </c>
      <c r="C27" s="7" t="s">
        <v>34</v>
      </c>
      <c r="D27" s="84"/>
      <c r="E27" s="84"/>
      <c r="F27" s="84">
        <v>2152</v>
      </c>
      <c r="G27" s="72"/>
      <c r="H27" s="85"/>
      <c r="I27" s="73">
        <f t="shared" si="0"/>
        <v>2152</v>
      </c>
      <c r="J27" s="71"/>
      <c r="K27" s="72"/>
      <c r="L27" s="72"/>
      <c r="M27" s="72"/>
      <c r="N27" s="72"/>
      <c r="O27" s="72"/>
      <c r="P27" s="72"/>
      <c r="Q27" s="73">
        <f t="shared" si="1"/>
        <v>0</v>
      </c>
      <c r="R27" s="72"/>
      <c r="S27" s="85"/>
      <c r="T27" s="19"/>
    </row>
    <row r="28" spans="1:20">
      <c r="A28" s="34" t="s">
        <v>67</v>
      </c>
      <c r="B28" s="31" t="s">
        <v>35</v>
      </c>
      <c r="C28" s="7" t="s">
        <v>36</v>
      </c>
      <c r="D28" s="84"/>
      <c r="E28" s="84"/>
      <c r="F28" s="84">
        <v>1602</v>
      </c>
      <c r="G28" s="72"/>
      <c r="H28" s="85"/>
      <c r="I28" s="73">
        <f t="shared" si="0"/>
        <v>1602</v>
      </c>
      <c r="J28" s="71"/>
      <c r="K28" s="72"/>
      <c r="L28" s="72"/>
      <c r="M28" s="72"/>
      <c r="N28" s="72"/>
      <c r="O28" s="72"/>
      <c r="P28" s="72"/>
      <c r="Q28" s="73">
        <f t="shared" si="1"/>
        <v>0</v>
      </c>
      <c r="R28" s="72"/>
      <c r="S28" s="85"/>
      <c r="T28" s="19"/>
    </row>
    <row r="29" spans="1:20">
      <c r="A29" s="34" t="s">
        <v>67</v>
      </c>
      <c r="B29" s="31" t="s">
        <v>37</v>
      </c>
      <c r="C29" s="7" t="s">
        <v>38</v>
      </c>
      <c r="D29" s="84">
        <v>12526</v>
      </c>
      <c r="E29" s="84">
        <v>1691</v>
      </c>
      <c r="F29" s="84">
        <v>7446</v>
      </c>
      <c r="G29" s="72"/>
      <c r="H29" s="85"/>
      <c r="I29" s="73">
        <f t="shared" si="0"/>
        <v>21663</v>
      </c>
      <c r="J29" s="71"/>
      <c r="K29" s="72"/>
      <c r="L29" s="72"/>
      <c r="M29" s="72">
        <f>ROUND((I29*0.9),0)</f>
        <v>19497</v>
      </c>
      <c r="N29" s="72"/>
      <c r="O29" s="72"/>
      <c r="P29" s="72"/>
      <c r="Q29" s="73">
        <f t="shared" si="1"/>
        <v>19497</v>
      </c>
      <c r="R29" s="72"/>
      <c r="S29" s="85"/>
      <c r="T29" s="19">
        <v>26</v>
      </c>
    </row>
    <row r="30" spans="1:20">
      <c r="A30" s="34" t="s">
        <v>67</v>
      </c>
      <c r="B30" s="31" t="s">
        <v>39</v>
      </c>
      <c r="C30" s="7" t="s">
        <v>40</v>
      </c>
      <c r="D30" s="84">
        <v>1368</v>
      </c>
      <c r="E30" s="84">
        <v>370</v>
      </c>
      <c r="F30" s="84"/>
      <c r="G30" s="72"/>
      <c r="H30" s="85"/>
      <c r="I30" s="73">
        <f t="shared" si="0"/>
        <v>1738</v>
      </c>
      <c r="J30" s="71"/>
      <c r="K30" s="72"/>
      <c r="L30" s="72"/>
      <c r="M30" s="72"/>
      <c r="N30" s="72"/>
      <c r="O30" s="72"/>
      <c r="P30" s="72"/>
      <c r="Q30" s="73">
        <f t="shared" si="1"/>
        <v>0</v>
      </c>
      <c r="R30" s="72"/>
      <c r="S30" s="85">
        <v>1</v>
      </c>
      <c r="T30" s="19"/>
    </row>
    <row r="31" spans="1:20">
      <c r="A31" s="34" t="s">
        <v>67</v>
      </c>
      <c r="B31" s="31" t="s">
        <v>46</v>
      </c>
      <c r="C31" s="7" t="s">
        <v>41</v>
      </c>
      <c r="D31" s="84">
        <v>125</v>
      </c>
      <c r="E31" s="84">
        <v>33</v>
      </c>
      <c r="F31" s="84">
        <v>270</v>
      </c>
      <c r="G31" s="72"/>
      <c r="H31" s="85"/>
      <c r="I31" s="73">
        <f t="shared" si="0"/>
        <v>428</v>
      </c>
      <c r="J31" s="71"/>
      <c r="K31" s="72"/>
      <c r="L31" s="72"/>
      <c r="M31" s="72"/>
      <c r="N31" s="72"/>
      <c r="O31" s="72"/>
      <c r="P31" s="72"/>
      <c r="Q31" s="73">
        <f t="shared" si="1"/>
        <v>0</v>
      </c>
      <c r="R31" s="72"/>
      <c r="S31" s="85"/>
      <c r="T31" s="19"/>
    </row>
    <row r="32" spans="1:20">
      <c r="A32" s="34" t="s">
        <v>67</v>
      </c>
      <c r="B32" s="31" t="s">
        <v>45</v>
      </c>
      <c r="C32" s="7" t="s">
        <v>42</v>
      </c>
      <c r="D32" s="84"/>
      <c r="E32" s="84"/>
      <c r="F32" s="84">
        <v>80</v>
      </c>
      <c r="G32" s="72"/>
      <c r="H32" s="85"/>
      <c r="I32" s="73">
        <f t="shared" si="0"/>
        <v>80</v>
      </c>
      <c r="J32" s="71"/>
      <c r="K32" s="72"/>
      <c r="L32" s="72"/>
      <c r="M32" s="72"/>
      <c r="N32" s="72"/>
      <c r="O32" s="72"/>
      <c r="P32" s="72"/>
      <c r="Q32" s="73">
        <f t="shared" si="1"/>
        <v>0</v>
      </c>
      <c r="R32" s="72"/>
      <c r="S32" s="85"/>
      <c r="T32" s="19"/>
    </row>
    <row r="33" spans="1:20">
      <c r="A33" s="34" t="s">
        <v>67</v>
      </c>
      <c r="B33" s="29">
        <v>960900</v>
      </c>
      <c r="C33" s="7" t="s">
        <v>43</v>
      </c>
      <c r="D33" s="84">
        <v>5600</v>
      </c>
      <c r="E33" s="84">
        <v>1400</v>
      </c>
      <c r="F33" s="84">
        <v>10250</v>
      </c>
      <c r="G33" s="72"/>
      <c r="H33" s="85"/>
      <c r="I33" s="73">
        <f t="shared" si="0"/>
        <v>17250</v>
      </c>
      <c r="J33" s="77">
        <v>19000</v>
      </c>
      <c r="K33" s="72"/>
      <c r="L33" s="72"/>
      <c r="M33" s="72"/>
      <c r="N33" s="72"/>
      <c r="O33" s="72"/>
      <c r="P33" s="72"/>
      <c r="Q33" s="73">
        <f t="shared" si="1"/>
        <v>19000</v>
      </c>
      <c r="R33" s="72">
        <v>4</v>
      </c>
      <c r="S33" s="85"/>
      <c r="T33" s="19"/>
    </row>
    <row r="34" spans="1:20">
      <c r="A34" s="34"/>
      <c r="B34" s="29"/>
      <c r="C34" s="16" t="s">
        <v>6</v>
      </c>
      <c r="D34" s="79">
        <f>SUM(D7:D33)</f>
        <v>24619</v>
      </c>
      <c r="E34" s="79">
        <f t="shared" ref="E34:H34" si="2">SUM(E7:E33)</f>
        <v>4994</v>
      </c>
      <c r="F34" s="79">
        <f t="shared" si="2"/>
        <v>74501</v>
      </c>
      <c r="G34" s="79">
        <f t="shared" si="2"/>
        <v>8325</v>
      </c>
      <c r="H34" s="79">
        <f t="shared" si="2"/>
        <v>16000</v>
      </c>
      <c r="I34" s="73">
        <f t="shared" si="0"/>
        <v>128439</v>
      </c>
      <c r="J34" s="78">
        <f>SUM(J7:J33)</f>
        <v>44286</v>
      </c>
      <c r="K34" s="79">
        <f t="shared" ref="K34:P34" si="3">SUM(K7:K33)</f>
        <v>3550</v>
      </c>
      <c r="L34" s="79">
        <f t="shared" ref="L34" si="4">SUM(L7:L33)</f>
        <v>6910</v>
      </c>
      <c r="M34" s="79">
        <f t="shared" ref="M34:N34" si="5">SUM(M7:M33)</f>
        <v>19497</v>
      </c>
      <c r="N34" s="79">
        <f t="shared" si="5"/>
        <v>10000</v>
      </c>
      <c r="O34" s="79">
        <f t="shared" si="3"/>
        <v>13705</v>
      </c>
      <c r="P34" s="79">
        <f t="shared" si="3"/>
        <v>25946</v>
      </c>
      <c r="Q34" s="73">
        <f>SUM(Q7:Q33)</f>
        <v>123894</v>
      </c>
      <c r="R34" s="95">
        <f t="shared" ref="R34:T34" si="6">SUM(R7:R33)</f>
        <v>4</v>
      </c>
      <c r="S34" s="95">
        <f t="shared" si="6"/>
        <v>2</v>
      </c>
      <c r="T34" s="96">
        <f t="shared" si="6"/>
        <v>26</v>
      </c>
    </row>
    <row r="35" spans="1:20" ht="16.5" thickBot="1">
      <c r="A35" s="21"/>
      <c r="B35" s="33"/>
      <c r="C35" s="17" t="s">
        <v>54</v>
      </c>
      <c r="D35" s="82"/>
      <c r="E35" s="82"/>
      <c r="F35" s="82"/>
      <c r="G35" s="82"/>
      <c r="H35" s="88"/>
      <c r="I35" s="88"/>
      <c r="J35" s="81"/>
      <c r="K35" s="82"/>
      <c r="L35" s="82"/>
      <c r="M35" s="82"/>
      <c r="N35" s="82"/>
      <c r="O35" s="82"/>
      <c r="P35" s="82"/>
      <c r="Q35" s="83">
        <f>Q34-I34</f>
        <v>-4545</v>
      </c>
      <c r="R35" s="82"/>
      <c r="S35" s="88"/>
      <c r="T35" s="52"/>
    </row>
    <row r="38" spans="1:20">
      <c r="A38" s="40" t="s">
        <v>70</v>
      </c>
    </row>
  </sheetData>
  <mergeCells count="5">
    <mergeCell ref="B5:C5"/>
    <mergeCell ref="D4:I4"/>
    <mergeCell ref="J4:Q4"/>
    <mergeCell ref="A4:C4"/>
    <mergeCell ref="R4:T4"/>
  </mergeCells>
  <pageMargins left="0.70866141732283472" right="0.70866141732283472" top="0.74803149606299213" bottom="0.74803149606299213" header="0.31496062992125984" footer="0.31496062992125984"/>
  <pageSetup paperSize="8" scale="4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view="pageBreakPreview" zoomScale="60" workbookViewId="0">
      <selection activeCell="E15" sqref="E15"/>
    </sheetView>
  </sheetViews>
  <sheetFormatPr defaultRowHeight="15.75"/>
  <cols>
    <col min="1" max="1" width="3.25" customWidth="1"/>
    <col min="3" max="3" width="27.75" customWidth="1"/>
    <col min="4" max="4" width="13.875" customWidth="1"/>
    <col min="6" max="6" width="13.25" customWidth="1"/>
    <col min="7" max="7" width="8.25" customWidth="1"/>
    <col min="8" max="8" width="12.5" customWidth="1"/>
    <col min="9" max="9" width="7.625" customWidth="1"/>
    <col min="10" max="10" width="14.25" customWidth="1"/>
    <col min="11" max="11" width="12.75" customWidth="1"/>
  </cols>
  <sheetData>
    <row r="1" spans="1:11">
      <c r="B1" s="3" t="s">
        <v>66</v>
      </c>
      <c r="D1" s="3" t="s">
        <v>57</v>
      </c>
      <c r="E1" s="3"/>
      <c r="F1" s="3"/>
      <c r="H1" s="3"/>
    </row>
    <row r="2" spans="1:11" ht="16.5" thickBot="1">
      <c r="F2" s="3"/>
      <c r="G2" s="3"/>
      <c r="H2" s="3"/>
    </row>
    <row r="3" spans="1:11">
      <c r="A3" s="18"/>
      <c r="B3" s="60"/>
      <c r="C3" s="5" t="s">
        <v>52</v>
      </c>
      <c r="D3" s="5"/>
      <c r="E3" s="4" t="s">
        <v>8</v>
      </c>
      <c r="F3" s="5"/>
      <c r="G3" s="22"/>
      <c r="H3" s="25" t="s">
        <v>9</v>
      </c>
      <c r="I3" s="22"/>
      <c r="J3" s="65" t="s">
        <v>75</v>
      </c>
      <c r="K3" s="66"/>
    </row>
    <row r="4" spans="1:11">
      <c r="A4" s="34"/>
      <c r="B4" s="61" t="s">
        <v>0</v>
      </c>
      <c r="C4" s="50"/>
      <c r="D4" s="6" t="s">
        <v>3</v>
      </c>
      <c r="E4" s="6" t="s">
        <v>4</v>
      </c>
      <c r="F4" s="6" t="s">
        <v>5</v>
      </c>
      <c r="G4" s="23" t="s">
        <v>6</v>
      </c>
      <c r="H4" s="14" t="s">
        <v>56</v>
      </c>
      <c r="I4" s="23" t="s">
        <v>6</v>
      </c>
      <c r="J4" s="56" t="s">
        <v>73</v>
      </c>
      <c r="K4" s="57" t="s">
        <v>74</v>
      </c>
    </row>
    <row r="5" spans="1:11">
      <c r="A5" s="34"/>
      <c r="B5" s="62" t="s">
        <v>1</v>
      </c>
      <c r="C5" s="6" t="s">
        <v>2</v>
      </c>
      <c r="D5" s="8"/>
      <c r="E5" s="8"/>
      <c r="F5" s="8"/>
      <c r="G5" s="24"/>
      <c r="H5" s="15"/>
      <c r="I5" s="24"/>
      <c r="J5" s="8"/>
      <c r="K5" s="19"/>
    </row>
    <row r="6" spans="1:11">
      <c r="A6" s="34" t="s">
        <v>67</v>
      </c>
      <c r="B6" s="63" t="s">
        <v>14</v>
      </c>
      <c r="C6" s="8" t="s">
        <v>55</v>
      </c>
      <c r="D6" s="72"/>
      <c r="E6" s="72"/>
      <c r="F6" s="72"/>
      <c r="G6" s="87"/>
      <c r="H6" s="71">
        <v>16000</v>
      </c>
      <c r="I6" s="87">
        <f>H6</f>
        <v>16000</v>
      </c>
      <c r="J6" s="8">
        <v>3</v>
      </c>
      <c r="K6" s="19"/>
    </row>
    <row r="7" spans="1:11">
      <c r="A7" s="34" t="s">
        <v>67</v>
      </c>
      <c r="B7" s="63" t="s">
        <v>58</v>
      </c>
      <c r="C7" s="8" t="s">
        <v>59</v>
      </c>
      <c r="D7" s="72">
        <v>11000</v>
      </c>
      <c r="E7" s="72">
        <v>3000</v>
      </c>
      <c r="F7" s="72">
        <v>2000</v>
      </c>
      <c r="G7" s="89">
        <f>SUM(D7:F7)</f>
        <v>16000</v>
      </c>
      <c r="H7" s="71"/>
      <c r="I7" s="87"/>
      <c r="J7" s="8"/>
      <c r="K7" s="19"/>
    </row>
    <row r="8" spans="1:11" ht="16.5" thickBot="1">
      <c r="A8" s="21"/>
      <c r="B8" s="64"/>
      <c r="C8" s="17" t="s">
        <v>6</v>
      </c>
      <c r="D8" s="90">
        <f>SUM(D6:D7)</f>
        <v>11000</v>
      </c>
      <c r="E8" s="90">
        <f>SUM(E6:E7)</f>
        <v>3000</v>
      </c>
      <c r="F8" s="90">
        <f>SUM(F6:F7)</f>
        <v>2000</v>
      </c>
      <c r="G8" s="91">
        <f>SUM(D8:F8)</f>
        <v>16000</v>
      </c>
      <c r="H8" s="92">
        <f t="shared" ref="H8:K8" si="0">SUM(H6:H6)</f>
        <v>16000</v>
      </c>
      <c r="I8" s="91">
        <f t="shared" si="0"/>
        <v>16000</v>
      </c>
      <c r="J8" s="58">
        <f t="shared" si="0"/>
        <v>3</v>
      </c>
      <c r="K8" s="59">
        <f t="shared" si="0"/>
        <v>0</v>
      </c>
    </row>
    <row r="12" spans="1:11">
      <c r="B12" s="40" t="s">
        <v>70</v>
      </c>
    </row>
  </sheetData>
  <mergeCells count="2">
    <mergeCell ref="B4:C4"/>
    <mergeCell ref="J3:K3"/>
  </mergeCells>
  <pageMargins left="0.7" right="0.7" top="0.75" bottom="0.75" header="0.3" footer="0.3"/>
  <pageSetup paperSize="9" scale="9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</vt:lpstr>
      <vt:lpstr>Óvoda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Barta Orsolya</dc:creator>
  <cp:lastModifiedBy>Nagyné Barta Orsolya</cp:lastModifiedBy>
  <cp:lastPrinted>2014-01-28T13:40:59Z</cp:lastPrinted>
  <dcterms:created xsi:type="dcterms:W3CDTF">2014-01-24T07:53:22Z</dcterms:created>
  <dcterms:modified xsi:type="dcterms:W3CDTF">2014-01-28T13:58:35Z</dcterms:modified>
</cp:coreProperties>
</file>