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Sárkeszi\Rendeletek\Kv. módosítás\"/>
    </mc:Choice>
  </mc:AlternateContent>
  <bookViews>
    <workbookView xWindow="0" yWindow="0" windowWidth="16170" windowHeight="53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O24" i="1"/>
  <c r="O23" i="1"/>
  <c r="O22" i="1"/>
  <c r="O21" i="1"/>
  <c r="O20" i="1"/>
  <c r="O19" i="1"/>
  <c r="N18" i="1"/>
  <c r="N25" i="1" s="1"/>
  <c r="M18" i="1"/>
  <c r="M25" i="1" s="1"/>
  <c r="L18" i="1"/>
  <c r="L25" i="1" s="1"/>
  <c r="K18" i="1"/>
  <c r="K25" i="1" s="1"/>
  <c r="J18" i="1"/>
  <c r="J25" i="1" s="1"/>
  <c r="I18" i="1"/>
  <c r="I25" i="1" s="1"/>
  <c r="C18" i="1"/>
  <c r="O17" i="1"/>
  <c r="M16" i="1"/>
  <c r="M26" i="1" s="1"/>
  <c r="L16" i="1"/>
  <c r="J16" i="1"/>
  <c r="H16" i="1"/>
  <c r="H26" i="1" s="1"/>
  <c r="G16" i="1"/>
  <c r="G26" i="1" s="1"/>
  <c r="F16" i="1"/>
  <c r="F26" i="1" s="1"/>
  <c r="E16" i="1"/>
  <c r="D16" i="1"/>
  <c r="D26" i="1" s="1"/>
  <c r="C16" i="1"/>
  <c r="O15" i="1"/>
  <c r="O14" i="1"/>
  <c r="O13" i="1"/>
  <c r="N12" i="1"/>
  <c r="I12" i="1"/>
  <c r="I16" i="1" s="1"/>
  <c r="I26" i="1" s="1"/>
  <c r="N11" i="1"/>
  <c r="K9" i="1"/>
  <c r="O9" i="1" s="1"/>
  <c r="N16" i="1" l="1"/>
  <c r="O11" i="1"/>
  <c r="E26" i="1"/>
  <c r="J26" i="1"/>
  <c r="O18" i="1"/>
  <c r="O25" i="1" s="1"/>
  <c r="L26" i="1"/>
  <c r="N26" i="1"/>
  <c r="O12" i="1"/>
  <c r="O16" i="1" s="1"/>
  <c r="K16" i="1"/>
  <c r="K26" i="1" s="1"/>
  <c r="C25" i="1"/>
  <c r="C26" i="1" s="1"/>
</calcChain>
</file>

<file path=xl/sharedStrings.xml><?xml version="1.0" encoding="utf-8"?>
<sst xmlns="http://schemas.openxmlformats.org/spreadsheetml/2006/main" count="52" uniqueCount="52">
  <si>
    <t>9. melléklet az  1/2020. (II. 24.) önkormányzati rendelethez</t>
  </si>
  <si>
    <t>Előirányzat felhasználási ütemterv 2020. év</t>
  </si>
  <si>
    <t xml:space="preserve">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</si>
  <si>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</si>
  <si>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</si>
  <si>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</si>
  <si>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</si>
  <si>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</si>
  <si>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</si>
  <si>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</si>
  <si>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</si>
  <si>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</si>
  <si>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</si>
  <si>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</si>
  <si>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</si>
  <si>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</si>
  <si>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</si>
  <si>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</si>
  <si>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</si>
  <si>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</si>
  <si>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</si>
  <si>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</si>
  <si>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</si>
  <si>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</si>
  <si>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</si>
  <si>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</si>
  <si>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</si>
  <si>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 xml:space="preserve">Október </t>
  </si>
  <si>
    <t>November</t>
  </si>
  <si>
    <t>December</t>
  </si>
  <si>
    <t>Összesen</t>
  </si>
  <si>
    <t>Bevételek</t>
  </si>
  <si>
    <t>Önkorm.működési támogatása</t>
  </si>
  <si>
    <t>Egyéb műk.c.tám.áht-on belülről</t>
  </si>
  <si>
    <t>e</t>
  </si>
  <si>
    <t>Közhatalmi bevételek</t>
  </si>
  <si>
    <t>Működési bevételek</t>
  </si>
  <si>
    <t>Működési c. átvett pe.áht-on belólről</t>
  </si>
  <si>
    <t>Felhalmozási bevételek</t>
  </si>
  <si>
    <t>Költségvetési maradvány alakulása</t>
  </si>
  <si>
    <t>Bevételek összesen</t>
  </si>
  <si>
    <t>Kiadások</t>
  </si>
  <si>
    <t>Működési kiadások</t>
  </si>
  <si>
    <t>Intézményfinansz.</t>
  </si>
  <si>
    <t>Felújítások</t>
  </si>
  <si>
    <t>Beruházások</t>
  </si>
  <si>
    <t>Egyéb felhalm.kiad.</t>
  </si>
  <si>
    <t>Tartalék felhaszn.</t>
  </si>
  <si>
    <t>Állami megelőlegezés visszafizetése</t>
  </si>
  <si>
    <t>Kiadások összesen:</t>
  </si>
  <si>
    <t>Egyenleg /záró pénze./</t>
  </si>
  <si>
    <t>6. melléklet a 17/2020. (XII.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</si>
</sst>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9" xfId="0" applyBorder="1"/>
    <xf numFmtId="3" fontId="0" fillId="0" borderId="10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3" fontId="2" fillId="0" borderId="0" xfId="0" applyNumberFormat="1" applyFont="1"/>
    <xf numFmtId="3" fontId="0" fillId="0" borderId="4" xfId="0" applyNumberFormat="1" applyBorder="1"/>
    <xf numFmtId="3" fontId="0" fillId="0" borderId="5" xfId="0" applyNumberFormat="1" applyBorder="1"/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1" max="1" width="5.28515625" customWidth="1"/>
    <col min="2" max="2" width="35" customWidth="1"/>
    <col min="3" max="3" width="11.28515625" customWidth="1"/>
    <col min="4" max="4" width="10.5703125" customWidth="1"/>
    <col min="5" max="5" width="11.140625" customWidth="1"/>
    <col min="6" max="7" width="11.28515625" customWidth="1"/>
    <col min="8" max="8" width="10.5703125" customWidth="1"/>
    <col min="9" max="9" width="12.7109375" customWidth="1"/>
    <col min="10" max="11" width="11" customWidth="1"/>
    <col min="12" max="12" width="10.85546875" customWidth="1"/>
    <col min="13" max="13" width="11.5703125" customWidth="1"/>
    <col min="14" max="14" width="10.5703125" customWidth="1"/>
    <col min="15" max="15" width="12.42578125" customWidth="1"/>
  </cols>
  <sheetData>
    <row r="1" spans="1:15" x14ac:dyDescent="0.25">
      <c r="B1" t="s">
        <v>51</v>
      </c>
    </row>
    <row r="2" spans="1:15" ht="15.75" x14ac:dyDescent="0.25">
      <c r="B2" s="1" t="s">
        <v>0</v>
      </c>
    </row>
    <row r="3" spans="1:15" x14ac:dyDescent="0.25"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5" spans="1:15" x14ac:dyDescent="0.25">
      <c r="N5" s="20" t="s">
        <v>2</v>
      </c>
      <c r="O5" s="20"/>
    </row>
    <row r="6" spans="1:15" x14ac:dyDescent="0.25">
      <c r="A6" s="2">
        <v>1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3" t="s">
        <v>16</v>
      </c>
    </row>
    <row r="7" spans="1:15" x14ac:dyDescent="0.25">
      <c r="A7" s="2">
        <v>2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23</v>
      </c>
      <c r="I7" s="4" t="s">
        <v>24</v>
      </c>
      <c r="J7" s="4" t="s">
        <v>25</v>
      </c>
      <c r="K7" s="4" t="s">
        <v>26</v>
      </c>
      <c r="L7" s="4" t="s">
        <v>27</v>
      </c>
      <c r="M7" s="4" t="s">
        <v>28</v>
      </c>
      <c r="N7" s="4" t="s">
        <v>29</v>
      </c>
      <c r="O7" s="4" t="s">
        <v>30</v>
      </c>
    </row>
    <row r="8" spans="1:15" x14ac:dyDescent="0.25">
      <c r="A8" s="2">
        <v>3</v>
      </c>
      <c r="B8" s="5" t="s">
        <v>31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5" x14ac:dyDescent="0.25">
      <c r="A9" s="2">
        <v>5</v>
      </c>
      <c r="B9" s="8" t="s">
        <v>32</v>
      </c>
      <c r="C9" s="9">
        <v>1294680</v>
      </c>
      <c r="D9" s="9">
        <v>1294680</v>
      </c>
      <c r="E9" s="9">
        <v>1294680</v>
      </c>
      <c r="F9" s="9">
        <v>1294680</v>
      </c>
      <c r="G9" s="9">
        <v>1294680</v>
      </c>
      <c r="H9" s="9">
        <v>1294680</v>
      </c>
      <c r="I9" s="9">
        <v>1294680</v>
      </c>
      <c r="J9" s="9">
        <v>1294680</v>
      </c>
      <c r="K9" s="9">
        <f>742950+1294680</f>
        <v>2037630</v>
      </c>
      <c r="L9" s="9">
        <v>1294680</v>
      </c>
      <c r="M9" s="9">
        <v>1294680</v>
      </c>
      <c r="N9" s="9">
        <v>1294682</v>
      </c>
      <c r="O9" s="10">
        <f>SUM(C9:N9)</f>
        <v>16279112</v>
      </c>
    </row>
    <row r="10" spans="1:15" x14ac:dyDescent="0.25">
      <c r="A10" s="2">
        <v>6</v>
      </c>
      <c r="B10" s="8" t="s">
        <v>33</v>
      </c>
      <c r="C10">
        <v>0</v>
      </c>
      <c r="D10">
        <v>0</v>
      </c>
      <c r="E10" t="s">
        <v>34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</row>
    <row r="11" spans="1:15" x14ac:dyDescent="0.25">
      <c r="A11" s="2">
        <v>7</v>
      </c>
      <c r="B11" s="8" t="s">
        <v>35</v>
      </c>
      <c r="C11" s="9">
        <v>1220833</v>
      </c>
      <c r="D11" s="9">
        <v>1220833</v>
      </c>
      <c r="E11" s="9">
        <v>1220833</v>
      </c>
      <c r="F11" s="9">
        <v>1220833</v>
      </c>
      <c r="G11" s="9">
        <v>1220833</v>
      </c>
      <c r="H11" s="9">
        <v>1220833</v>
      </c>
      <c r="I11" s="9">
        <v>1220833</v>
      </c>
      <c r="J11" s="9">
        <v>1220833</v>
      </c>
      <c r="K11" s="9">
        <v>1220833</v>
      </c>
      <c r="L11" s="9">
        <v>1220833</v>
      </c>
      <c r="M11" s="9">
        <v>1220833</v>
      </c>
      <c r="N11" s="9">
        <f>1220837-162</f>
        <v>1220675</v>
      </c>
      <c r="O11" s="10">
        <f>SUM(C11:N11)</f>
        <v>14649838</v>
      </c>
    </row>
    <row r="12" spans="1:15" x14ac:dyDescent="0.25">
      <c r="A12" s="2">
        <v>8</v>
      </c>
      <c r="B12" s="8" t="s">
        <v>36</v>
      </c>
      <c r="C12" s="9">
        <v>185070</v>
      </c>
      <c r="D12" s="9">
        <v>185070</v>
      </c>
      <c r="E12" s="9">
        <v>185070</v>
      </c>
      <c r="F12" s="9">
        <v>185070</v>
      </c>
      <c r="G12" s="9">
        <v>185070</v>
      </c>
      <c r="H12" s="9">
        <v>185070</v>
      </c>
      <c r="I12" s="9">
        <f>185070+170000</f>
        <v>355070</v>
      </c>
      <c r="J12" s="9">
        <v>355070</v>
      </c>
      <c r="K12" s="9">
        <v>355070</v>
      </c>
      <c r="L12" s="9">
        <v>355070</v>
      </c>
      <c r="M12" s="9">
        <v>355070</v>
      </c>
      <c r="N12" s="9">
        <f>355070-2428</f>
        <v>352642</v>
      </c>
      <c r="O12" s="10">
        <f>SUM(C12:N12)</f>
        <v>3238412</v>
      </c>
    </row>
    <row r="13" spans="1:15" x14ac:dyDescent="0.25">
      <c r="A13" s="2"/>
      <c r="B13" s="8" t="s">
        <v>37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0">
        <f>SUM(C13:N13)</f>
        <v>0</v>
      </c>
    </row>
    <row r="14" spans="1:15" x14ac:dyDescent="0.25">
      <c r="A14" s="2">
        <v>9</v>
      </c>
      <c r="B14" s="8" t="s">
        <v>38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>
        <f>SUM(C14:N14)</f>
        <v>0</v>
      </c>
    </row>
    <row r="15" spans="1:15" x14ac:dyDescent="0.25">
      <c r="A15" s="2">
        <v>11</v>
      </c>
      <c r="B15" s="11" t="s">
        <v>39</v>
      </c>
      <c r="C15" s="12">
        <v>506416</v>
      </c>
      <c r="D15" s="12">
        <v>506416</v>
      </c>
      <c r="E15" s="12">
        <v>506416</v>
      </c>
      <c r="F15" s="12">
        <v>506416</v>
      </c>
      <c r="G15" s="12">
        <v>506416</v>
      </c>
      <c r="H15" s="12">
        <v>3172416</v>
      </c>
      <c r="I15" s="12">
        <v>506416</v>
      </c>
      <c r="J15" s="12">
        <v>506416</v>
      </c>
      <c r="K15" s="12">
        <v>105763</v>
      </c>
      <c r="L15" s="12">
        <v>0</v>
      </c>
      <c r="M15" s="12">
        <v>0</v>
      </c>
      <c r="N15" s="12">
        <v>0</v>
      </c>
      <c r="O15" s="10">
        <f>SUM(C15:N15)</f>
        <v>6823091</v>
      </c>
    </row>
    <row r="16" spans="1:15" x14ac:dyDescent="0.25">
      <c r="A16" s="2">
        <v>12</v>
      </c>
      <c r="B16" s="13" t="s">
        <v>40</v>
      </c>
      <c r="C16" s="14">
        <f>SUM(C9:C15)</f>
        <v>3206999</v>
      </c>
      <c r="D16" s="15">
        <f>SUM(D9:D15)</f>
        <v>3206999</v>
      </c>
      <c r="E16" s="14">
        <f>SUM(E9:E15)</f>
        <v>3206999</v>
      </c>
      <c r="F16" s="14">
        <f>SUM(F9:F15)</f>
        <v>3206999</v>
      </c>
      <c r="G16" s="14">
        <f>SUM(G9:G15)</f>
        <v>3206999</v>
      </c>
      <c r="H16" s="14">
        <f t="shared" ref="H16:N16" si="0">SUM(H9:H15)</f>
        <v>5872999</v>
      </c>
      <c r="I16" s="14">
        <f t="shared" si="0"/>
        <v>3376999</v>
      </c>
      <c r="J16" s="14">
        <f t="shared" si="0"/>
        <v>3376999</v>
      </c>
      <c r="K16" s="14">
        <f t="shared" si="0"/>
        <v>3719296</v>
      </c>
      <c r="L16" s="14">
        <f t="shared" si="0"/>
        <v>2870583</v>
      </c>
      <c r="M16" s="14">
        <f t="shared" si="0"/>
        <v>2870583</v>
      </c>
      <c r="N16" s="14">
        <f t="shared" si="0"/>
        <v>2867999</v>
      </c>
      <c r="O16" s="14">
        <f>SUM(O9:O15)</f>
        <v>40990453</v>
      </c>
    </row>
    <row r="17" spans="1:15" x14ac:dyDescent="0.25">
      <c r="A17" s="2">
        <v>13</v>
      </c>
      <c r="B17" s="5" t="s">
        <v>41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>
        <f t="shared" ref="O17:O24" si="1">SUM(C17:N17)</f>
        <v>0</v>
      </c>
    </row>
    <row r="18" spans="1:15" x14ac:dyDescent="0.25">
      <c r="A18" s="2">
        <v>14</v>
      </c>
      <c r="B18" s="8" t="s">
        <v>42</v>
      </c>
      <c r="C18" s="9">
        <f>2565333-621446</f>
        <v>1943887</v>
      </c>
      <c r="D18" s="9">
        <v>2565333</v>
      </c>
      <c r="E18" s="9">
        <v>2565333</v>
      </c>
      <c r="F18" s="9">
        <v>2565333</v>
      </c>
      <c r="G18" s="9">
        <v>2565333</v>
      </c>
      <c r="H18" s="9">
        <v>2564333</v>
      </c>
      <c r="I18" s="9">
        <f>2565333-630000</f>
        <v>1935333</v>
      </c>
      <c r="J18" s="9">
        <f>2565333+170000</f>
        <v>2735333</v>
      </c>
      <c r="K18" s="9">
        <f>2565333-230653+742950</f>
        <v>3077630</v>
      </c>
      <c r="L18" s="9">
        <f>2565333-336416</f>
        <v>2228917</v>
      </c>
      <c r="M18" s="9">
        <f>2565333-255011</f>
        <v>2310322</v>
      </c>
      <c r="N18" s="9">
        <f>2565337+302662</f>
        <v>2867999</v>
      </c>
      <c r="O18" s="10">
        <f>SUM(C18:N18)</f>
        <v>29925086</v>
      </c>
    </row>
    <row r="19" spans="1:15" x14ac:dyDescent="0.25">
      <c r="A19" s="2">
        <v>15</v>
      </c>
      <c r="B19" s="8" t="s">
        <v>43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>
        <f t="shared" si="1"/>
        <v>0</v>
      </c>
    </row>
    <row r="20" spans="1:15" x14ac:dyDescent="0.25">
      <c r="A20" s="2">
        <v>16</v>
      </c>
      <c r="B20" s="8" t="s">
        <v>44</v>
      </c>
      <c r="C20" s="9">
        <v>641666</v>
      </c>
      <c r="D20" s="9">
        <v>641666</v>
      </c>
      <c r="E20" s="9">
        <v>641666</v>
      </c>
      <c r="F20" s="9">
        <v>641666</v>
      </c>
      <c r="G20" s="9">
        <v>641666</v>
      </c>
      <c r="H20" s="9">
        <v>641666</v>
      </c>
      <c r="I20" s="9">
        <v>641666</v>
      </c>
      <c r="J20" s="9">
        <v>641666</v>
      </c>
      <c r="K20" s="9">
        <v>641666</v>
      </c>
      <c r="L20" s="9">
        <v>641666</v>
      </c>
      <c r="M20" s="9">
        <v>560261</v>
      </c>
      <c r="N20" s="9">
        <v>0</v>
      </c>
      <c r="O20" s="10">
        <f t="shared" si="1"/>
        <v>6976921</v>
      </c>
    </row>
    <row r="21" spans="1:15" x14ac:dyDescent="0.25">
      <c r="A21" s="2">
        <v>17</v>
      </c>
      <c r="B21" s="8" t="s">
        <v>45</v>
      </c>
      <c r="C21" s="9"/>
      <c r="D21" s="9"/>
      <c r="E21" s="9"/>
      <c r="F21" s="9"/>
      <c r="G21" s="9"/>
      <c r="H21" s="9"/>
      <c r="I21" s="9">
        <v>800000</v>
      </c>
      <c r="J21" s="9"/>
      <c r="K21" s="9"/>
      <c r="L21" s="9"/>
      <c r="M21" s="9"/>
      <c r="N21" s="9"/>
      <c r="O21" s="10">
        <f t="shared" si="1"/>
        <v>800000</v>
      </c>
    </row>
    <row r="22" spans="1:15" x14ac:dyDescent="0.25">
      <c r="A22" s="2">
        <v>18</v>
      </c>
      <c r="B22" s="8" t="s">
        <v>46</v>
      </c>
      <c r="C22" s="9"/>
      <c r="D22" s="9"/>
      <c r="E22" s="9"/>
      <c r="F22" s="9"/>
      <c r="G22" s="9"/>
      <c r="H22" s="9">
        <v>2667000</v>
      </c>
      <c r="I22" s="9"/>
      <c r="J22" s="9"/>
      <c r="K22" s="9"/>
      <c r="L22" s="9"/>
      <c r="M22" s="9"/>
      <c r="N22" s="9"/>
      <c r="O22" s="10">
        <f>SUM(C22:N22)</f>
        <v>2667000</v>
      </c>
    </row>
    <row r="23" spans="1:15" x14ac:dyDescent="0.25">
      <c r="A23" s="2">
        <v>19</v>
      </c>
      <c r="B23" s="8" t="s">
        <v>47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f t="shared" si="1"/>
        <v>0</v>
      </c>
    </row>
    <row r="24" spans="1:15" x14ac:dyDescent="0.25">
      <c r="A24" s="2">
        <v>20</v>
      </c>
      <c r="B24" s="8" t="s">
        <v>48</v>
      </c>
      <c r="C24" s="9">
        <v>621446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f t="shared" si="1"/>
        <v>621446</v>
      </c>
    </row>
    <row r="25" spans="1:15" x14ac:dyDescent="0.25">
      <c r="A25" s="2">
        <v>20</v>
      </c>
      <c r="B25" s="13" t="s">
        <v>49</v>
      </c>
      <c r="C25" s="14">
        <f>C18+C19+C20+C21+C22+C23+C24</f>
        <v>3206999</v>
      </c>
      <c r="D25" s="14">
        <f t="shared" ref="D25:M25" si="2">D18+D19+D20+D21+D22+D23</f>
        <v>3206999</v>
      </c>
      <c r="E25" s="14">
        <f t="shared" si="2"/>
        <v>3206999</v>
      </c>
      <c r="F25" s="14">
        <f t="shared" si="2"/>
        <v>3206999</v>
      </c>
      <c r="G25" s="14">
        <f t="shared" si="2"/>
        <v>3206999</v>
      </c>
      <c r="H25" s="14">
        <f t="shared" si="2"/>
        <v>5872999</v>
      </c>
      <c r="I25" s="14">
        <f t="shared" si="2"/>
        <v>3376999</v>
      </c>
      <c r="J25" s="14">
        <f t="shared" si="2"/>
        <v>3376999</v>
      </c>
      <c r="K25" s="14">
        <f t="shared" si="2"/>
        <v>3719296</v>
      </c>
      <c r="L25" s="14">
        <f t="shared" si="2"/>
        <v>2870583</v>
      </c>
      <c r="M25" s="14">
        <f t="shared" si="2"/>
        <v>2870583</v>
      </c>
      <c r="N25" s="14">
        <f>SUM(N18:N22)</f>
        <v>2867999</v>
      </c>
      <c r="O25" s="14">
        <f>SUM(O18:O24)</f>
        <v>40990453</v>
      </c>
    </row>
    <row r="26" spans="1:15" x14ac:dyDescent="0.25">
      <c r="A26" s="2">
        <v>21</v>
      </c>
      <c r="B26" s="2" t="s">
        <v>50</v>
      </c>
      <c r="C26" s="18">
        <f>C16-C25</f>
        <v>0</v>
      </c>
      <c r="D26" s="18">
        <f>D16-D25</f>
        <v>0</v>
      </c>
      <c r="E26" s="18">
        <f t="shared" ref="E26:N26" si="3">E16-E25</f>
        <v>0</v>
      </c>
      <c r="F26" s="18">
        <f t="shared" si="3"/>
        <v>0</v>
      </c>
      <c r="G26" s="18">
        <f t="shared" si="3"/>
        <v>0</v>
      </c>
      <c r="H26" s="18">
        <f t="shared" si="3"/>
        <v>0</v>
      </c>
      <c r="I26" s="18">
        <f t="shared" si="3"/>
        <v>0</v>
      </c>
      <c r="J26" s="18">
        <f t="shared" si="3"/>
        <v>0</v>
      </c>
      <c r="K26" s="18">
        <f t="shared" si="3"/>
        <v>0</v>
      </c>
      <c r="L26" s="18">
        <f t="shared" si="3"/>
        <v>0</v>
      </c>
      <c r="M26" s="18">
        <f t="shared" si="3"/>
        <v>0</v>
      </c>
      <c r="N26" s="18">
        <f t="shared" si="3"/>
        <v>0</v>
      </c>
      <c r="O26" s="18"/>
    </row>
  </sheetData>
  <mergeCells count="2">
    <mergeCell ref="B3:O3"/>
    <mergeCell ref="N5:O5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Windows-felhasználó</cp:lastModifiedBy>
  <cp:lastPrinted>2020-12-15T10:25:33Z</cp:lastPrinted>
  <dcterms:created xsi:type="dcterms:W3CDTF">2020-11-22T11:37:02Z</dcterms:created>
  <dcterms:modified xsi:type="dcterms:W3CDTF">2020-12-17T09:14:12Z</dcterms:modified>
</cp:coreProperties>
</file>