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 activeTab="7"/>
  </bookViews>
  <sheets>
    <sheet name="1" sheetId="15" r:id="rId1"/>
    <sheet name="2" sheetId="1" r:id="rId2"/>
    <sheet name="3-a" sheetId="14" r:id="rId3"/>
    <sheet name="3-b" sheetId="13" r:id="rId4"/>
    <sheet name="3-c" sheetId="12" r:id="rId5"/>
    <sheet name="4-a" sheetId="9" r:id="rId6"/>
    <sheet name="4-b" sheetId="10" r:id="rId7"/>
    <sheet name="5" sheetId="11" r:id="rId8"/>
    <sheet name="Munka1" sheetId="16" r:id="rId9"/>
  </sheets>
  <calcPr calcId="125725"/>
</workbook>
</file>

<file path=xl/calcChain.xml><?xml version="1.0" encoding="utf-8"?>
<calcChain xmlns="http://schemas.openxmlformats.org/spreadsheetml/2006/main">
  <c r="C95" i="15"/>
  <c r="AP98"/>
  <c r="H97"/>
  <c r="M96"/>
  <c r="F99"/>
  <c r="J119"/>
  <c r="J118"/>
  <c r="J117"/>
  <c r="C116"/>
  <c r="C84" i="14"/>
  <c r="C80"/>
  <c r="C77"/>
  <c r="C72"/>
  <c r="C68"/>
  <c r="C62"/>
  <c r="C57"/>
  <c r="C51"/>
  <c r="C39"/>
  <c r="C31"/>
  <c r="C24"/>
  <c r="C17"/>
  <c r="C67" s="1"/>
  <c r="C84" i="1"/>
  <c r="C80"/>
  <c r="C77"/>
  <c r="C72"/>
  <c r="C68"/>
  <c r="C62"/>
  <c r="C57"/>
  <c r="C51"/>
  <c r="C39"/>
  <c r="C31"/>
  <c r="C24"/>
  <c r="C17"/>
  <c r="C67" s="1"/>
  <c r="C148" i="14"/>
  <c r="C142"/>
  <c r="C135"/>
  <c r="C131"/>
  <c r="C156" s="1"/>
  <c r="C116"/>
  <c r="C95"/>
  <c r="C148" i="1"/>
  <c r="C142"/>
  <c r="C135"/>
  <c r="C131"/>
  <c r="C156" s="1"/>
  <c r="C116"/>
  <c r="C95"/>
  <c r="C130" s="1"/>
  <c r="C8" i="15"/>
  <c r="C15"/>
  <c r="C22"/>
  <c r="C30"/>
  <c r="C29" s="1"/>
  <c r="C37"/>
  <c r="C49"/>
  <c r="C55"/>
  <c r="C60"/>
  <c r="C66"/>
  <c r="C70"/>
  <c r="C75"/>
  <c r="C78"/>
  <c r="C82"/>
  <c r="C148"/>
  <c r="C142"/>
  <c r="C135"/>
  <c r="C131"/>
  <c r="E15" i="10"/>
  <c r="C22"/>
  <c r="C15"/>
  <c r="E27" i="9"/>
  <c r="E16"/>
  <c r="E28" s="1"/>
  <c r="C17"/>
  <c r="C16"/>
  <c r="C148" i="12"/>
  <c r="C142"/>
  <c r="C135"/>
  <c r="C131"/>
  <c r="C116"/>
  <c r="C95"/>
  <c r="C84"/>
  <c r="C80"/>
  <c r="C77"/>
  <c r="C72"/>
  <c r="C68"/>
  <c r="C62"/>
  <c r="C57"/>
  <c r="C51"/>
  <c r="C39"/>
  <c r="C32"/>
  <c r="C31" s="1"/>
  <c r="C24"/>
  <c r="C17"/>
  <c r="C10"/>
  <c r="C148" i="13"/>
  <c r="C142"/>
  <c r="C135"/>
  <c r="C131"/>
  <c r="C116"/>
  <c r="C95"/>
  <c r="C84"/>
  <c r="C80"/>
  <c r="C77"/>
  <c r="C72"/>
  <c r="C68"/>
  <c r="C62"/>
  <c r="C57"/>
  <c r="C51"/>
  <c r="C39"/>
  <c r="C32"/>
  <c r="C31" s="1"/>
  <c r="C24"/>
  <c r="C17"/>
  <c r="C10"/>
  <c r="C91" l="1"/>
  <c r="C130"/>
  <c r="C130" i="14"/>
  <c r="C91"/>
  <c r="C92" s="1"/>
  <c r="C91" i="1"/>
  <c r="C89" i="15"/>
  <c r="C92" i="1"/>
  <c r="C27" i="9"/>
  <c r="C157" i="14"/>
  <c r="C157" i="1"/>
  <c r="C65" i="15"/>
  <c r="C90" s="1"/>
  <c r="C67" i="13"/>
  <c r="C67" i="12"/>
  <c r="C92" s="1"/>
  <c r="C156" i="13"/>
  <c r="C91" i="12"/>
  <c r="C130"/>
  <c r="C156"/>
  <c r="C28" i="10"/>
  <c r="C29" s="1"/>
  <c r="E29"/>
  <c r="C130" i="15"/>
  <c r="C156"/>
  <c r="C92" i="13"/>
  <c r="C24" i="11"/>
  <c r="C15"/>
  <c r="C14"/>
  <c r="C157" i="12" l="1"/>
  <c r="C157" i="13"/>
  <c r="C157" i="15"/>
  <c r="C33" i="11"/>
  <c r="C34" s="1"/>
  <c r="C28" i="9"/>
</calcChain>
</file>

<file path=xl/sharedStrings.xml><?xml version="1.0" encoding="utf-8"?>
<sst xmlns="http://schemas.openxmlformats.org/spreadsheetml/2006/main" count="1726" uniqueCount="383">
  <si>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</si>
  <si>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</si>
  <si>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</si>
  <si>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</si>
  <si>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</si>
  <si>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</si>
  <si>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</si>
  <si>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</si>
  <si>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</si>
  <si>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</si>
  <si>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</si>
  <si>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</si>
  <si>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</si>
  <si>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</si>
  <si>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</si>
  <si>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</si>
  <si>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</si>
  <si>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</si>
  <si>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</si>
  <si>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</si>
  <si>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</si>
  <si>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</si>
  <si>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</si>
  <si>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</si>
  <si>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</si>
  <si>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</si>
  <si>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</si>
  <si>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</si>
  <si>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</si>
  <si>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</si>
  <si>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</si>
  <si>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</si>
  <si>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</si>
  <si>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</si>
  <si>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</si>
  <si>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</si>
  <si>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</si>
  <si>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</si>
  <si>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</si>
  <si>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</si>
  <si>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</si>
  <si>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</si>
  <si>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</si>
  <si>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</si>
  <si>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</si>
  <si>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</si>
  <si>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</si>
  <si>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</si>
  <si>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</si>
  <si>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</si>
  <si>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</si>
  <si>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</si>
  <si>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</si>
  <si>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</si>
  <si>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</si>
  <si>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</si>
  <si>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</si>
  <si>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</si>
  <si>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</si>
  <si>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</si>
  <si>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</si>
  <si>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</si>
  <si>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</si>
  <si>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</si>
  <si>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</si>
  <si>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</si>
  <si>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</si>
  <si>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</si>
  <si>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</si>
  <si>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</si>
  <si>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</si>
  <si>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</si>
  <si>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</si>
  <si>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</si>
  <si>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</si>
  <si>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</si>
  <si>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</si>
  <si>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</si>
  <si>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</si>
  <si>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</si>
  <si>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</si>
  <si>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</si>
  <si>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</si>
  <si>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</si>
  <si>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</si>
  <si>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</si>
  <si>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</si>
  <si>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</si>
  <si>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</si>
  <si>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</si>
  <si>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</si>
  <si>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</si>
  <si>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</si>
  <si>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</si>
  <si>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</si>
  <si>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</si>
  <si>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</si>
  <si>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</si>
  <si>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</si>
  <si>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</si>
  <si>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</si>
  <si>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</si>
  <si>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</si>
  <si>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</si>
  <si>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</si>
  <si>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</si>
  <si>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</si>
  <si>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</si>
  <si>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</si>
  <si>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</si>
  <si>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</si>
  <si>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</si>
  <si>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</si>
  <si>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</si>
  <si>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</si>
  <si>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</si>
  <si>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</si>
  <si>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</si>
  <si>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</si>
  <si>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</si>
  <si>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</si>
  <si>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</si>
  <si>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</si>
  <si>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</si>
  <si>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</si>
  <si>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</si>
  <si>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</si>
  <si>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</si>
  <si>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</si>
  <si>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</si>
  <si>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</si>
  <si>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</si>
  <si>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</si>
  <si>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</si>
  <si>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</si>
  <si>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</si>
  <si>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</si>
  <si>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</si>
  <si>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</si>
  <si>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</si>
  <si>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</si>
  <si>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</si>
  <si>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</si>
  <si>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</si>
  <si>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</si>
  <si>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</si>
  <si>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</si>
  <si>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</si>
  <si>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</si>
  <si>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</si>
  <si>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</si>
  <si>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</si>
  <si>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</si>
  <si>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</si>
  <si>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</si>
  <si>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</si>
  <si>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</si>
  <si>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</si>
  <si>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</si>
  <si>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</si>
  <si>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</si>
  <si>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</si>
  <si>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</si>
  <si>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</si>
  <si>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</si>
  <si>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</si>
  <si>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</si>
  <si>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</si>
  <si>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</si>
  <si>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</si>
  <si>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</si>
  <si>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</si>
  <si>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</si>
  <si>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</si>
  <si>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</si>
  <si>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</si>
  <si>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</si>
  <si>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</si>
  <si>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</si>
  <si>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</si>
  <si>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</si>
  <si>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</si>
  <si>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</si>
  <si>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</si>
  <si>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</si>
  <si>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</si>
  <si>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</si>
  <si>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</si>
  <si>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</si>
  <si>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</si>
  <si>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</si>
  <si>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</si>
  <si>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</si>
  <si>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</si>
  <si>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</si>
  <si>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</si>
  <si>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</si>
  <si>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</si>
  <si>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</si>
  <si>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</si>
  <si>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</si>
  <si>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</si>
  <si>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</si>
  <si>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</si>
  <si>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</si>
  <si>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</si>
  <si>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</si>
  <si>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</si>
  <si>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</si>
  <si>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</si>
  <si>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</si>
  <si>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</si>
  <si>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</si>
  <si>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</si>
  <si>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</si>
  <si>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</si>
  <si>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</si>
  <si>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</si>
  <si>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</si>
  <si>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</si>
  <si>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</si>
  <si>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</si>
  <si>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</si>
  <si>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</si>
  <si>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</si>
  <si>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</si>
  <si>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</si>
  <si>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</si>
  <si>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</si>
  <si>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</si>
  <si>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</si>
  <si>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</si>
  <si>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</si>
  <si>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</si>
  <si>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</si>
  <si>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</si>
  <si>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</si>
  <si>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</si>
  <si>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</si>
  <si>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</si>
  <si>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</si>
  <si>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</si>
  <si>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</si>
  <si>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</si>
  <si>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</si>
  <si>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</si>
  <si>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</si>
  <si>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</si>
  <si>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</si>
  <si>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</si>
  <si>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</si>
  <si>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</si>
  <si>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</si>
  <si>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</si>
  <si>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</si>
  <si>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</si>
  <si>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</si>
  <si>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</si>
  <si>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</si>
  <si>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</si>
  <si>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</si>
  <si>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</si>
  <si>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</si>
  <si>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</si>
  <si>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</si>
  <si>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</si>
  <si>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</si>
  <si>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</si>
  <si>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</si>
  <si>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</si>
  <si>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Önként vállalt feladatok bevételei, kiadásai</t>
  </si>
  <si>
    <t>Államigazgatási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</si>
  <si>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</si>
  <si>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</si>
  <si>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</si>
  <si>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</si>
  <si>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</si>
  <si>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</si>
  <si>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</si>
  <si>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</si>
  <si>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</si>
  <si>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</si>
  <si>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</si>
  <si>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</si>
  <si>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</si>
  <si>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</si>
  <si>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</si>
  <si>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</si>
  <si>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</si>
  <si>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</si>
  <si>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</si>
  <si>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</si>
  <si>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</si>
  <si>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</si>
  <si>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</si>
  <si>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</si>
  <si>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</si>
  <si>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</si>
  <si>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</si>
  <si>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</si>
  <si>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</si>
  <si>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</si>
  <si>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</si>
  <si>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</si>
  <si>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</si>
  <si>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</si>
  <si>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</si>
  <si>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</si>
  <si>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</si>
  <si>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</si>
  <si>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</si>
  <si>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</si>
  <si>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</si>
  <si>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</si>
  <si>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</si>
  <si>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</si>
  <si>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</si>
  <si>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</si>
  <si>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</si>
  <si>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</si>
  <si>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</si>
  <si>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</si>
  <si>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</si>
  <si>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</si>
  <si>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</si>
  <si>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</si>
  <si>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</si>
  <si>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</si>
  <si>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</si>
  <si>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</si>
  <si>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</si>
  <si>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</si>
  <si>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</si>
  <si>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</si>
  <si>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</si>
  <si>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</si>
  <si>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</si>
  <si>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</si>
  <si>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</si>
  <si>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</si>
  <si>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</si>
  <si>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</si>
  <si>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</si>
  <si>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</si>
  <si>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</si>
  <si>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</si>
  <si>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</si>
  <si>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</si>
  <si>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</si>
  <si>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</si>
  <si>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</si>
  <si>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</si>
  <si>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</si>
  <si>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</si>
  <si>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</si>
  <si>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</si>
  <si>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</si>
  <si>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</si>
  <si>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</si>
  <si>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</si>
  <si>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</si>
  <si>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</si>
  <si>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</si>
  <si>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Működési célú finanszírozási kiadások összesen (9.+...+17.)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</si>
  <si>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</si>
  <si>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</si>
  <si>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</si>
  <si>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</si>
  <si>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</si>
  <si>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</si>
  <si>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</si>
  <si>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</si>
  <si>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</si>
  <si>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3/b. számú melléklet</t>
  </si>
  <si>
    <t>3/c. számú melléklet</t>
  </si>
  <si>
    <t>4/a. számú melléklet</t>
  </si>
  <si>
    <t>4/b. számú melléklet</t>
  </si>
  <si>
    <t>5. számú melléklet</t>
  </si>
  <si>
    <t>Adósságot keletkeztető ügyletekből fennálló kötelezettségek és saját bevételek</t>
  </si>
  <si>
    <t>Ft-ban</t>
  </si>
  <si>
    <t xml:space="preserve"> Ft-ban</t>
  </si>
  <si>
    <t>2/2018. (II.23.) költségvetési rendelethez</t>
  </si>
  <si>
    <t>2018. évi előirányzat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</si>
</sst>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8">
    <xf numFmtId="0" fontId="0" fillId="0" borderId="0" xfId="0"/>
    <xf numFmtId="0" fontId="5" fillId="0" borderId="0" xfId="0" applyFont="1"/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165" fontId="4" fillId="0" borderId="20" xfId="1" applyNumberFormat="1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vertical="top" wrapText="1"/>
    </xf>
    <xf numFmtId="165" fontId="4" fillId="0" borderId="2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horizontal="right" vertical="center" wrapText="1" indent="1"/>
    </xf>
    <xf numFmtId="49" fontId="8" fillId="0" borderId="16" xfId="2" applyNumberFormat="1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9" xfId="2" applyNumberFormat="1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 wrapText="1" indent="1"/>
    </xf>
    <xf numFmtId="164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2" xfId="2" applyNumberFormat="1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center" wrapText="1"/>
    </xf>
    <xf numFmtId="0" fontId="8" fillId="0" borderId="23" xfId="0" applyFont="1" applyBorder="1" applyAlignment="1" applyProtection="1">
      <alignment wrapText="1"/>
    </xf>
    <xf numFmtId="0" fontId="8" fillId="0" borderId="16" xfId="0" applyFont="1" applyBorder="1" applyAlignment="1" applyProtection="1">
      <alignment horizontal="center" wrapText="1"/>
    </xf>
    <xf numFmtId="0" fontId="8" fillId="0" borderId="1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horizontal="center" wrapText="1"/>
    </xf>
    <xf numFmtId="164" fontId="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7" xfId="0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29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vertical="center" wrapText="1"/>
    </xf>
    <xf numFmtId="164" fontId="7" fillId="0" borderId="9" xfId="2" applyNumberFormat="1" applyFont="1" applyFill="1" applyBorder="1" applyAlignment="1" applyProtection="1">
      <alignment horizontal="right" vertical="center" wrapText="1" indent="1"/>
    </xf>
    <xf numFmtId="49" fontId="8" fillId="0" borderId="30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4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2" applyFont="1" applyFill="1" applyBorder="1" applyAlignment="1" applyProtection="1">
      <alignment horizontal="lef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20" xfId="2" applyFont="1" applyFill="1" applyBorder="1" applyAlignment="1" applyProtection="1">
      <alignment horizontal="left" indent="6"/>
    </xf>
    <xf numFmtId="0" fontId="8" fillId="0" borderId="20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23" xfId="2" applyFont="1" applyFill="1" applyBorder="1" applyAlignment="1" applyProtection="1">
      <alignment horizontal="left" vertical="center" wrapText="1" indent="6"/>
    </xf>
    <xf numFmtId="49" fontId="8" fillId="0" borderId="33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4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2" applyFont="1" applyFill="1" applyBorder="1" applyAlignment="1" applyProtection="1">
      <alignment vertical="center" wrapText="1"/>
    </xf>
    <xf numFmtId="0" fontId="8" fillId="0" borderId="23" xfId="2" applyFont="1" applyFill="1" applyBorder="1" applyAlignment="1" applyProtection="1">
      <alignment horizontal="left" vertical="center" wrapText="1" indent="1"/>
    </xf>
    <xf numFmtId="164" fontId="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6"/>
    </xf>
    <xf numFmtId="164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8" fillId="0" borderId="36" xfId="2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</xf>
    <xf numFmtId="49" fontId="7" fillId="0" borderId="10" xfId="2" applyNumberFormat="1" applyFont="1" applyFill="1" applyBorder="1" applyAlignment="1" applyProtection="1">
      <alignment horizontal="center" vertical="center" wrapText="1"/>
    </xf>
    <xf numFmtId="164" fontId="7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/>
    <xf numFmtId="0" fontId="3" fillId="0" borderId="5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7" fillId="0" borderId="12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7" fillId="0" borderId="41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4" xfId="0" applyNumberFormat="1" applyFont="1" applyFill="1" applyBorder="1" applyAlignment="1" applyProtection="1">
      <alignment horizontal="left" vertical="center" wrapText="1" indent="1"/>
    </xf>
    <xf numFmtId="164" fontId="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36" xfId="0" applyNumberFormat="1" applyFont="1" applyFill="1" applyBorder="1" applyAlignment="1" applyProtection="1">
      <alignment horizontal="right" vertical="center" wrapText="1" indent="1"/>
    </xf>
    <xf numFmtId="164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 applyProtection="1">
      <alignment horizontal="right" vertical="center"/>
    </xf>
    <xf numFmtId="164" fontId="9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2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5" fillId="0" borderId="42" xfId="0" applyNumberFormat="1" applyFont="1" applyFill="1" applyBorder="1" applyAlignment="1" applyProtection="1">
      <alignment horizontal="center" vertical="center" wrapText="1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7" fillId="0" borderId="49" xfId="0" applyFont="1" applyFill="1" applyBorder="1" applyAlignment="1" applyProtection="1">
      <alignment horizontal="center" vertical="center" wrapText="1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7" fillId="0" borderId="47" xfId="0" applyNumberFormat="1" applyFont="1" applyFill="1" applyBorder="1" applyAlignment="1" applyProtection="1">
      <alignment horizontal="center" vertical="center" wrapText="1"/>
    </xf>
    <xf numFmtId="164" fontId="7" fillId="0" borderId="48" xfId="0" applyNumberFormat="1" applyFont="1" applyFill="1" applyBorder="1" applyAlignment="1" applyProtection="1">
      <alignment horizontal="center" vertical="center" wrapText="1"/>
    </xf>
    <xf numFmtId="0" fontId="4" fillId="0" borderId="20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vertical="top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58"/>
  <sheetViews>
    <sheetView workbookViewId="0">
      <selection activeCell="A3" sqref="A3"/>
    </sheetView>
  </sheetViews>
  <sheetFormatPr defaultRowHeight="15"/>
  <cols>
    <col min="1" max="1" width="14.28515625" customWidth="1"/>
    <col min="2" max="2" width="63.5703125" customWidth="1"/>
    <col min="3" max="3" width="14.140625" customWidth="1"/>
  </cols>
  <sheetData>
    <row r="1" spans="1:3" ht="15.75">
      <c r="A1" s="137" t="s">
        <v>346</v>
      </c>
      <c r="B1" s="137"/>
      <c r="C1" s="137"/>
    </row>
    <row r="2" spans="1:3" ht="15.75">
      <c r="A2" s="138" t="s">
        <v>381</v>
      </c>
      <c r="B2" s="138"/>
      <c r="C2" s="138"/>
    </row>
    <row r="3" spans="1:3" ht="15.75">
      <c r="A3" s="91"/>
      <c r="B3" s="91"/>
      <c r="C3" s="91"/>
    </row>
    <row r="4" spans="1:3" ht="15.75">
      <c r="A4" s="136"/>
      <c r="B4" s="14"/>
      <c r="C4" s="88" t="s">
        <v>379</v>
      </c>
    </row>
    <row r="5" spans="1:3" ht="16.5" thickBot="1">
      <c r="A5" s="139" t="s">
        <v>369</v>
      </c>
      <c r="B5" s="139"/>
      <c r="C5" s="139"/>
    </row>
    <row r="6" spans="1:3" ht="16.5" thickBot="1">
      <c r="A6" s="15" t="s">
        <v>367</v>
      </c>
      <c r="B6" s="16" t="s">
        <v>368</v>
      </c>
      <c r="C6" s="93" t="s">
        <v>6</v>
      </c>
    </row>
    <row r="7" spans="1:3" ht="16.5" thickBot="1">
      <c r="A7" s="17" t="s">
        <v>7</v>
      </c>
      <c r="B7" s="18" t="s">
        <v>8</v>
      </c>
      <c r="C7" s="19" t="s">
        <v>9</v>
      </c>
    </row>
    <row r="8" spans="1:3" ht="16.5" thickBot="1">
      <c r="A8" s="23" t="s">
        <v>11</v>
      </c>
      <c r="B8" s="24" t="s">
        <v>12</v>
      </c>
      <c r="C8" s="25">
        <f>C9+C10+C11+C12+C13+C14</f>
        <v>25382588</v>
      </c>
    </row>
    <row r="9" spans="1:3" ht="15.75">
      <c r="A9" s="26" t="s">
        <v>13</v>
      </c>
      <c r="B9" s="27" t="s">
        <v>14</v>
      </c>
      <c r="C9" s="28">
        <v>13300628</v>
      </c>
    </row>
    <row r="10" spans="1:3" ht="15.75">
      <c r="A10" s="29" t="s">
        <v>15</v>
      </c>
      <c r="B10" s="30" t="s">
        <v>16</v>
      </c>
      <c r="C10" s="31"/>
    </row>
    <row r="11" spans="1:3" ht="15.75">
      <c r="A11" s="29" t="s">
        <v>17</v>
      </c>
      <c r="B11" s="30" t="s">
        <v>18</v>
      </c>
      <c r="C11" s="31">
        <v>10281960</v>
      </c>
    </row>
    <row r="12" spans="1:3" ht="15.75">
      <c r="A12" s="29" t="s">
        <v>19</v>
      </c>
      <c r="B12" s="30" t="s">
        <v>20</v>
      </c>
      <c r="C12" s="31">
        <v>1800000</v>
      </c>
    </row>
    <row r="13" spans="1:3" ht="15.75">
      <c r="A13" s="29" t="s">
        <v>21</v>
      </c>
      <c r="B13" s="30" t="s">
        <v>22</v>
      </c>
      <c r="C13" s="31"/>
    </row>
    <row r="14" spans="1:3" ht="16.5" thickBot="1">
      <c r="A14" s="32" t="s">
        <v>23</v>
      </c>
      <c r="B14" s="33" t="s">
        <v>24</v>
      </c>
      <c r="C14" s="31"/>
    </row>
    <row r="15" spans="1:3" ht="32.25" thickBot="1">
      <c r="A15" s="23" t="s">
        <v>25</v>
      </c>
      <c r="B15" s="34" t="s">
        <v>26</v>
      </c>
      <c r="C15" s="25">
        <f>C16+C17+C18+C19+C20</f>
        <v>29235954</v>
      </c>
    </row>
    <row r="16" spans="1:3" ht="15.75">
      <c r="A16" s="26" t="s">
        <v>27</v>
      </c>
      <c r="B16" s="27" t="s">
        <v>28</v>
      </c>
      <c r="C16" s="28"/>
    </row>
    <row r="17" spans="1:3" ht="15.75">
      <c r="A17" s="29" t="s">
        <v>29</v>
      </c>
      <c r="B17" s="30" t="s">
        <v>30</v>
      </c>
      <c r="C17" s="31"/>
    </row>
    <row r="18" spans="1:3" ht="17.25" customHeight="1">
      <c r="A18" s="29" t="s">
        <v>31</v>
      </c>
      <c r="B18" s="30" t="s">
        <v>32</v>
      </c>
      <c r="C18" s="31"/>
    </row>
    <row r="19" spans="1:3" ht="16.5" customHeight="1">
      <c r="A19" s="29" t="s">
        <v>33</v>
      </c>
      <c r="B19" s="30" t="s">
        <v>34</v>
      </c>
      <c r="C19" s="31"/>
    </row>
    <row r="20" spans="1:3" ht="15.75">
      <c r="A20" s="29" t="s">
        <v>35</v>
      </c>
      <c r="B20" s="30" t="s">
        <v>36</v>
      </c>
      <c r="C20" s="31">
        <v>29235954</v>
      </c>
    </row>
    <row r="21" spans="1:3" ht="16.5" thickBot="1">
      <c r="A21" s="32" t="s">
        <v>37</v>
      </c>
      <c r="B21" s="33" t="s">
        <v>38</v>
      </c>
      <c r="C21" s="35"/>
    </row>
    <row r="22" spans="1:3" ht="32.25" thickBot="1">
      <c r="A22" s="23" t="s">
        <v>39</v>
      </c>
      <c r="B22" s="24" t="s">
        <v>40</v>
      </c>
      <c r="C22" s="25">
        <f>C23+C24+C25+C26+C27</f>
        <v>0</v>
      </c>
    </row>
    <row r="23" spans="1:3" ht="15.75">
      <c r="A23" s="26" t="s">
        <v>41</v>
      </c>
      <c r="B23" s="27" t="s">
        <v>42</v>
      </c>
      <c r="C23" s="28"/>
    </row>
    <row r="24" spans="1:3" ht="15.75">
      <c r="A24" s="29" t="s">
        <v>43</v>
      </c>
      <c r="B24" s="30" t="s">
        <v>44</v>
      </c>
      <c r="C24" s="31"/>
    </row>
    <row r="25" spans="1:3" ht="31.5">
      <c r="A25" s="29" t="s">
        <v>45</v>
      </c>
      <c r="B25" s="30" t="s">
        <v>46</v>
      </c>
      <c r="C25" s="31"/>
    </row>
    <row r="26" spans="1:3" ht="31.5">
      <c r="A26" s="29" t="s">
        <v>47</v>
      </c>
      <c r="B26" s="30" t="s">
        <v>48</v>
      </c>
      <c r="C26" s="31"/>
    </row>
    <row r="27" spans="1:3" ht="15.75">
      <c r="A27" s="29" t="s">
        <v>49</v>
      </c>
      <c r="B27" s="30" t="s">
        <v>50</v>
      </c>
      <c r="C27" s="31"/>
    </row>
    <row r="28" spans="1:3" ht="16.5" thickBot="1">
      <c r="A28" s="32" t="s">
        <v>51</v>
      </c>
      <c r="B28" s="33" t="s">
        <v>52</v>
      </c>
      <c r="C28" s="35"/>
    </row>
    <row r="29" spans="1:3" ht="16.5" thickBot="1">
      <c r="A29" s="23" t="s">
        <v>53</v>
      </c>
      <c r="B29" s="24" t="s">
        <v>54</v>
      </c>
      <c r="C29" s="25">
        <f>C30+C34+C35+C36</f>
        <v>3174000</v>
      </c>
    </row>
    <row r="30" spans="1:3" ht="15.75">
      <c r="A30" s="26" t="s">
        <v>55</v>
      </c>
      <c r="B30" s="27" t="s">
        <v>56</v>
      </c>
      <c r="C30" s="36">
        <f>SUM(C31:C33)</f>
        <v>2524000</v>
      </c>
    </row>
    <row r="31" spans="1:3" ht="15.75">
      <c r="A31" s="29" t="s">
        <v>57</v>
      </c>
      <c r="B31" s="30" t="s">
        <v>58</v>
      </c>
      <c r="C31" s="31">
        <v>524000</v>
      </c>
    </row>
    <row r="32" spans="1:3" ht="15.75">
      <c r="A32" s="29" t="s">
        <v>59</v>
      </c>
      <c r="B32" s="30" t="s">
        <v>60</v>
      </c>
      <c r="C32" s="31"/>
    </row>
    <row r="33" spans="1:3" ht="15.75">
      <c r="A33" s="29" t="s">
        <v>61</v>
      </c>
      <c r="B33" s="37" t="s">
        <v>62</v>
      </c>
      <c r="C33" s="31">
        <v>2000000</v>
      </c>
    </row>
    <row r="34" spans="1:3" ht="15.75">
      <c r="A34" s="29" t="s">
        <v>63</v>
      </c>
      <c r="B34" s="30" t="s">
        <v>64</v>
      </c>
      <c r="C34" s="31">
        <v>600000</v>
      </c>
    </row>
    <row r="35" spans="1:3" ht="15.75">
      <c r="A35" s="29" t="s">
        <v>65</v>
      </c>
      <c r="B35" s="30" t="s">
        <v>66</v>
      </c>
      <c r="C35" s="31"/>
    </row>
    <row r="36" spans="1:3" ht="16.5" thickBot="1">
      <c r="A36" s="32" t="s">
        <v>67</v>
      </c>
      <c r="B36" s="33" t="s">
        <v>68</v>
      </c>
      <c r="C36" s="35">
        <v>50000</v>
      </c>
    </row>
    <row r="37" spans="1:3" ht="16.5" thickBot="1">
      <c r="A37" s="23" t="s">
        <v>69</v>
      </c>
      <c r="B37" s="24" t="s">
        <v>70</v>
      </c>
      <c r="C37" s="25">
        <f>SUM(C38:C48)</f>
        <v>156200</v>
      </c>
    </row>
    <row r="38" spans="1:3" ht="15.75">
      <c r="A38" s="26" t="s">
        <v>71</v>
      </c>
      <c r="B38" s="27" t="s">
        <v>72</v>
      </c>
      <c r="C38" s="28"/>
    </row>
    <row r="39" spans="1:3" ht="15.75">
      <c r="A39" s="29" t="s">
        <v>73</v>
      </c>
      <c r="B39" s="30" t="s">
        <v>74</v>
      </c>
      <c r="C39" s="31"/>
    </row>
    <row r="40" spans="1:3" ht="15.75">
      <c r="A40" s="29" t="s">
        <v>75</v>
      </c>
      <c r="B40" s="30" t="s">
        <v>76</v>
      </c>
      <c r="C40" s="31"/>
    </row>
    <row r="41" spans="1:3" ht="15.75">
      <c r="A41" s="29" t="s">
        <v>77</v>
      </c>
      <c r="B41" s="30" t="s">
        <v>78</v>
      </c>
      <c r="C41" s="31">
        <v>131200</v>
      </c>
    </row>
    <row r="42" spans="1:3" ht="15.75">
      <c r="A42" s="29" t="s">
        <v>79</v>
      </c>
      <c r="B42" s="30" t="s">
        <v>80</v>
      </c>
      <c r="C42" s="31"/>
    </row>
    <row r="43" spans="1:3" ht="15.75">
      <c r="A43" s="29" t="s">
        <v>81</v>
      </c>
      <c r="B43" s="30" t="s">
        <v>82</v>
      </c>
      <c r="C43" s="31"/>
    </row>
    <row r="44" spans="1:3" ht="15.75">
      <c r="A44" s="29" t="s">
        <v>83</v>
      </c>
      <c r="B44" s="30" t="s">
        <v>84</v>
      </c>
      <c r="C44" s="31"/>
    </row>
    <row r="45" spans="1:3" ht="15.75">
      <c r="A45" s="29" t="s">
        <v>85</v>
      </c>
      <c r="B45" s="30" t="s">
        <v>86</v>
      </c>
      <c r="C45" s="31">
        <v>25000</v>
      </c>
    </row>
    <row r="46" spans="1:3" ht="15.75">
      <c r="A46" s="29" t="s">
        <v>87</v>
      </c>
      <c r="B46" s="30" t="s">
        <v>88</v>
      </c>
      <c r="C46" s="31"/>
    </row>
    <row r="47" spans="1:3" ht="15.75">
      <c r="A47" s="32" t="s">
        <v>89</v>
      </c>
      <c r="B47" s="33" t="s">
        <v>90</v>
      </c>
      <c r="C47" s="35"/>
    </row>
    <row r="48" spans="1:3" ht="16.5" thickBot="1">
      <c r="A48" s="32" t="s">
        <v>91</v>
      </c>
      <c r="B48" s="33" t="s">
        <v>92</v>
      </c>
      <c r="C48" s="35"/>
    </row>
    <row r="49" spans="1:3" ht="16.5" thickBot="1">
      <c r="A49" s="23" t="s">
        <v>93</v>
      </c>
      <c r="B49" s="24" t="s">
        <v>94</v>
      </c>
      <c r="C49" s="25">
        <f>SUM(C50:C54)</f>
        <v>0</v>
      </c>
    </row>
    <row r="50" spans="1:3" ht="15.75">
      <c r="A50" s="26" t="s">
        <v>95</v>
      </c>
      <c r="B50" s="27" t="s">
        <v>96</v>
      </c>
      <c r="C50" s="28"/>
    </row>
    <row r="51" spans="1:3" ht="15.75">
      <c r="A51" s="29" t="s">
        <v>97</v>
      </c>
      <c r="B51" s="30" t="s">
        <v>98</v>
      </c>
      <c r="C51" s="31"/>
    </row>
    <row r="52" spans="1:3" ht="15.75">
      <c r="A52" s="29" t="s">
        <v>99</v>
      </c>
      <c r="B52" s="30" t="s">
        <v>100</v>
      </c>
      <c r="C52" s="31"/>
    </row>
    <row r="53" spans="1:3" ht="15.75">
      <c r="A53" s="29" t="s">
        <v>101</v>
      </c>
      <c r="B53" s="30" t="s">
        <v>102</v>
      </c>
      <c r="C53" s="31"/>
    </row>
    <row r="54" spans="1:3" ht="16.5" thickBot="1">
      <c r="A54" s="32" t="s">
        <v>103</v>
      </c>
      <c r="B54" s="33" t="s">
        <v>104</v>
      </c>
      <c r="C54" s="35"/>
    </row>
    <row r="55" spans="1:3" ht="16.5" thickBot="1">
      <c r="A55" s="23" t="s">
        <v>105</v>
      </c>
      <c r="B55" s="24" t="s">
        <v>106</v>
      </c>
      <c r="C55" s="25">
        <f>SUM(C56:C58)</f>
        <v>1361722</v>
      </c>
    </row>
    <row r="56" spans="1:3" ht="31.5">
      <c r="A56" s="26" t="s">
        <v>107</v>
      </c>
      <c r="B56" s="27" t="s">
        <v>108</v>
      </c>
      <c r="C56" s="28"/>
    </row>
    <row r="57" spans="1:3" ht="31.5">
      <c r="A57" s="29" t="s">
        <v>109</v>
      </c>
      <c r="B57" s="30" t="s">
        <v>110</v>
      </c>
      <c r="C57" s="31"/>
    </row>
    <row r="58" spans="1:3" ht="15.75">
      <c r="A58" s="29" t="s">
        <v>111</v>
      </c>
      <c r="B58" s="30" t="s">
        <v>112</v>
      </c>
      <c r="C58" s="31">
        <v>1361722</v>
      </c>
    </row>
    <row r="59" spans="1:3" ht="16.5" thickBot="1">
      <c r="A59" s="32" t="s">
        <v>113</v>
      </c>
      <c r="B59" s="33" t="s">
        <v>114</v>
      </c>
      <c r="C59" s="35"/>
    </row>
    <row r="60" spans="1:3" ht="16.5" thickBot="1">
      <c r="A60" s="23" t="s">
        <v>115</v>
      </c>
      <c r="B60" s="34" t="s">
        <v>116</v>
      </c>
      <c r="C60" s="25">
        <f>SUM(C61:C63)</f>
        <v>0</v>
      </c>
    </row>
    <row r="61" spans="1:3" ht="31.5">
      <c r="A61" s="26" t="s">
        <v>117</v>
      </c>
      <c r="B61" s="27" t="s">
        <v>118</v>
      </c>
      <c r="C61" s="31"/>
    </row>
    <row r="62" spans="1:3" ht="31.5">
      <c r="A62" s="29" t="s">
        <v>119</v>
      </c>
      <c r="B62" s="30" t="s">
        <v>120</v>
      </c>
      <c r="C62" s="31"/>
    </row>
    <row r="63" spans="1:3" ht="15.75">
      <c r="A63" s="29" t="s">
        <v>121</v>
      </c>
      <c r="B63" s="30" t="s">
        <v>122</v>
      </c>
      <c r="C63" s="31"/>
    </row>
    <row r="64" spans="1:3" ht="16.5" thickBot="1">
      <c r="A64" s="32" t="s">
        <v>123</v>
      </c>
      <c r="B64" s="33" t="s">
        <v>124</v>
      </c>
      <c r="C64" s="31"/>
    </row>
    <row r="65" spans="1:3" ht="16.5" thickBot="1">
      <c r="A65" s="23" t="s">
        <v>125</v>
      </c>
      <c r="B65" s="24" t="s">
        <v>126</v>
      </c>
      <c r="C65" s="25">
        <f>C8+C15+C22+C29+C37+C49+C55+C60</f>
        <v>59310464</v>
      </c>
    </row>
    <row r="66" spans="1:3" ht="16.5" thickBot="1">
      <c r="A66" s="38" t="s">
        <v>127</v>
      </c>
      <c r="B66" s="34" t="s">
        <v>128</v>
      </c>
      <c r="C66" s="25">
        <f>SUM(C67:C69)</f>
        <v>0</v>
      </c>
    </row>
    <row r="67" spans="1:3" ht="15.75">
      <c r="A67" s="26" t="s">
        <v>129</v>
      </c>
      <c r="B67" s="27" t="s">
        <v>130</v>
      </c>
      <c r="C67" s="31"/>
    </row>
    <row r="68" spans="1:3" ht="15.75">
      <c r="A68" s="29" t="s">
        <v>131</v>
      </c>
      <c r="B68" s="30" t="s">
        <v>132</v>
      </c>
      <c r="C68" s="31"/>
    </row>
    <row r="69" spans="1:3" ht="16.5" thickBot="1">
      <c r="A69" s="32" t="s">
        <v>133</v>
      </c>
      <c r="B69" s="39" t="s">
        <v>366</v>
      </c>
      <c r="C69" s="31"/>
    </row>
    <row r="70" spans="1:3" ht="16.5" thickBot="1">
      <c r="A70" s="38" t="s">
        <v>135</v>
      </c>
      <c r="B70" s="34" t="s">
        <v>136</v>
      </c>
      <c r="C70" s="25">
        <f>SUM(C71:C74)</f>
        <v>0</v>
      </c>
    </row>
    <row r="71" spans="1:3" ht="15.75">
      <c r="A71" s="26" t="s">
        <v>137</v>
      </c>
      <c r="B71" s="27" t="s">
        <v>138</v>
      </c>
      <c r="C71" s="31"/>
    </row>
    <row r="72" spans="1:3" ht="15.75">
      <c r="A72" s="29" t="s">
        <v>139</v>
      </c>
      <c r="B72" s="30" t="s">
        <v>140</v>
      </c>
      <c r="C72" s="31"/>
    </row>
    <row r="73" spans="1:3" ht="15.75">
      <c r="A73" s="29" t="s">
        <v>141</v>
      </c>
      <c r="B73" s="30" t="s">
        <v>142</v>
      </c>
      <c r="C73" s="31"/>
    </row>
    <row r="74" spans="1:3" ht="16.5" thickBot="1">
      <c r="A74" s="32" t="s">
        <v>143</v>
      </c>
      <c r="B74" s="33" t="s">
        <v>144</v>
      </c>
      <c r="C74" s="31"/>
    </row>
    <row r="75" spans="1:3" ht="16.5" thickBot="1">
      <c r="A75" s="38" t="s">
        <v>145</v>
      </c>
      <c r="B75" s="34" t="s">
        <v>146</v>
      </c>
      <c r="C75" s="25">
        <f>SUM(C76:C77)</f>
        <v>9242987</v>
      </c>
    </row>
    <row r="76" spans="1:3" ht="15.75">
      <c r="A76" s="26" t="s">
        <v>147</v>
      </c>
      <c r="B76" s="27" t="s">
        <v>148</v>
      </c>
      <c r="C76" s="31">
        <v>9242987</v>
      </c>
    </row>
    <row r="77" spans="1:3" ht="16.5" thickBot="1">
      <c r="A77" s="32" t="s">
        <v>149</v>
      </c>
      <c r="B77" s="33" t="s">
        <v>150</v>
      </c>
      <c r="C77" s="31"/>
    </row>
    <row r="78" spans="1:3" ht="16.5" thickBot="1">
      <c r="A78" s="38" t="s">
        <v>151</v>
      </c>
      <c r="B78" s="34" t="s">
        <v>152</v>
      </c>
      <c r="C78" s="25">
        <f>SUM(C79:C81)</f>
        <v>0</v>
      </c>
    </row>
    <row r="79" spans="1:3" ht="15.75">
      <c r="A79" s="26" t="s">
        <v>153</v>
      </c>
      <c r="B79" s="27" t="s">
        <v>154</v>
      </c>
      <c r="C79" s="31"/>
    </row>
    <row r="80" spans="1:3" ht="15.75">
      <c r="A80" s="29" t="s">
        <v>155</v>
      </c>
      <c r="B80" s="30" t="s">
        <v>156</v>
      </c>
      <c r="C80" s="31"/>
    </row>
    <row r="81" spans="1:13" ht="16.5" thickBot="1">
      <c r="A81" s="32" t="s">
        <v>157</v>
      </c>
      <c r="B81" s="33" t="s">
        <v>158</v>
      </c>
      <c r="C81" s="31"/>
    </row>
    <row r="82" spans="1:13" ht="16.5" thickBot="1">
      <c r="A82" s="38" t="s">
        <v>159</v>
      </c>
      <c r="B82" s="34" t="s">
        <v>160</v>
      </c>
      <c r="C82" s="25">
        <f>SUM(C83:C86)</f>
        <v>0</v>
      </c>
    </row>
    <row r="83" spans="1:13" ht="15.75">
      <c r="A83" s="40" t="s">
        <v>161</v>
      </c>
      <c r="B83" s="27" t="s">
        <v>162</v>
      </c>
      <c r="C83" s="31"/>
    </row>
    <row r="84" spans="1:13" ht="15.75">
      <c r="A84" s="41" t="s">
        <v>163</v>
      </c>
      <c r="B84" s="30" t="s">
        <v>164</v>
      </c>
      <c r="C84" s="31"/>
    </row>
    <row r="85" spans="1:13" ht="15.75">
      <c r="A85" s="41" t="s">
        <v>165</v>
      </c>
      <c r="B85" s="30" t="s">
        <v>166</v>
      </c>
      <c r="C85" s="31"/>
    </row>
    <row r="86" spans="1:13" ht="16.5" thickBot="1">
      <c r="A86" s="42" t="s">
        <v>167</v>
      </c>
      <c r="B86" s="33" t="s">
        <v>168</v>
      </c>
      <c r="C86" s="31"/>
    </row>
    <row r="87" spans="1:13" ht="16.5" thickBot="1">
      <c r="A87" s="38" t="s">
        <v>169</v>
      </c>
      <c r="B87" s="34" t="s">
        <v>170</v>
      </c>
      <c r="C87" s="43"/>
    </row>
    <row r="88" spans="1:13" ht="16.5" thickBot="1">
      <c r="A88" s="38" t="s">
        <v>171</v>
      </c>
      <c r="B88" s="34" t="s">
        <v>172</v>
      </c>
      <c r="C88" s="43"/>
    </row>
    <row r="89" spans="1:13" ht="16.5" thickBot="1">
      <c r="A89" s="38" t="s">
        <v>173</v>
      </c>
      <c r="B89" s="44" t="s">
        <v>174</v>
      </c>
      <c r="C89" s="25">
        <f>C66+C70+C75+C78+C82+C88+C87</f>
        <v>9242987</v>
      </c>
    </row>
    <row r="90" spans="1:13" ht="16.5" thickBot="1">
      <c r="A90" s="45" t="s">
        <v>175</v>
      </c>
      <c r="B90" s="46" t="s">
        <v>176</v>
      </c>
      <c r="C90" s="25">
        <f>C65+C89</f>
        <v>68553451</v>
      </c>
    </row>
    <row r="91" spans="1:13" ht="15.75">
      <c r="A91" s="47"/>
      <c r="B91" s="48"/>
      <c r="C91" s="49"/>
    </row>
    <row r="92" spans="1:13" ht="16.5" thickBot="1">
      <c r="A92" s="139" t="s">
        <v>370</v>
      </c>
      <c r="B92" s="139"/>
      <c r="C92" s="139"/>
    </row>
    <row r="93" spans="1:13" ht="16.5" thickBot="1">
      <c r="A93" s="15" t="s">
        <v>367</v>
      </c>
      <c r="B93" s="16" t="s">
        <v>371</v>
      </c>
      <c r="C93" s="93" t="s">
        <v>6</v>
      </c>
    </row>
    <row r="94" spans="1:13" ht="16.5" thickBot="1">
      <c r="A94" s="17" t="s">
        <v>7</v>
      </c>
      <c r="B94" s="18" t="s">
        <v>8</v>
      </c>
      <c r="C94" s="19" t="s">
        <v>9</v>
      </c>
    </row>
    <row r="95" spans="1:13" ht="16.5" thickBot="1">
      <c r="A95" s="52" t="s">
        <v>11</v>
      </c>
      <c r="B95" s="53" t="s">
        <v>344</v>
      </c>
      <c r="C95" s="54">
        <f>C96+C97+C98+C99+C100+C113</f>
        <v>58903855</v>
      </c>
    </row>
    <row r="96" spans="1:13" ht="15.75">
      <c r="A96" s="55" t="s">
        <v>13</v>
      </c>
      <c r="B96" s="56" t="s">
        <v>178</v>
      </c>
      <c r="C96" s="57">
        <v>33264939</v>
      </c>
      <c r="D96">
        <v>2662560</v>
      </c>
      <c r="E96">
        <v>1035000</v>
      </c>
      <c r="F96">
        <v>720000</v>
      </c>
      <c r="G96">
        <v>2233900</v>
      </c>
      <c r="H96">
        <v>249255</v>
      </c>
      <c r="I96">
        <v>96000</v>
      </c>
      <c r="J96">
        <v>30000</v>
      </c>
      <c r="K96">
        <v>25371824</v>
      </c>
      <c r="L96">
        <v>866400</v>
      </c>
      <c r="M96">
        <f>SUM(D96:L96)</f>
        <v>33264939</v>
      </c>
    </row>
    <row r="97" spans="1:42" ht="15.75">
      <c r="A97" s="29" t="s">
        <v>15</v>
      </c>
      <c r="B97" s="58" t="s">
        <v>179</v>
      </c>
      <c r="C97" s="31">
        <v>4224557</v>
      </c>
      <c r="D97">
        <v>847290</v>
      </c>
      <c r="E97">
        <v>484215</v>
      </c>
      <c r="F97">
        <v>2741000</v>
      </c>
      <c r="G97">
        <v>152052</v>
      </c>
      <c r="H97">
        <f>SUM(D97:G97)</f>
        <v>4224557</v>
      </c>
    </row>
    <row r="98" spans="1:42" ht="15.75">
      <c r="A98" s="29" t="s">
        <v>17</v>
      </c>
      <c r="B98" s="58" t="s">
        <v>180</v>
      </c>
      <c r="C98" s="35">
        <v>15337594</v>
      </c>
      <c r="D98">
        <v>25000</v>
      </c>
      <c r="E98">
        <v>260000</v>
      </c>
      <c r="F98">
        <v>50000</v>
      </c>
      <c r="G98">
        <v>130000</v>
      </c>
      <c r="H98">
        <v>705750</v>
      </c>
      <c r="I98">
        <v>500000</v>
      </c>
      <c r="J98">
        <v>430000</v>
      </c>
      <c r="K98">
        <v>485000</v>
      </c>
      <c r="L98">
        <v>250000</v>
      </c>
      <c r="M98">
        <v>100000</v>
      </c>
      <c r="N98">
        <v>70000</v>
      </c>
      <c r="O98">
        <v>300000</v>
      </c>
      <c r="P98">
        <v>30000</v>
      </c>
      <c r="Q98">
        <v>550000</v>
      </c>
      <c r="R98">
        <v>65604</v>
      </c>
      <c r="S98">
        <v>834360</v>
      </c>
      <c r="T98">
        <v>180000</v>
      </c>
      <c r="U98">
        <v>710000</v>
      </c>
      <c r="V98">
        <v>30000</v>
      </c>
      <c r="W98">
        <v>220000</v>
      </c>
      <c r="X98">
        <v>200000</v>
      </c>
      <c r="Y98">
        <v>800000</v>
      </c>
      <c r="Z98">
        <v>800000</v>
      </c>
      <c r="AA98">
        <v>261111</v>
      </c>
      <c r="AB98">
        <v>811111</v>
      </c>
      <c r="AC98">
        <v>289500</v>
      </c>
      <c r="AD98">
        <v>745200</v>
      </c>
      <c r="AE98">
        <v>332740</v>
      </c>
      <c r="AF98">
        <v>866142</v>
      </c>
      <c r="AG98">
        <v>210000</v>
      </c>
      <c r="AH98">
        <v>290558</v>
      </c>
      <c r="AI98">
        <v>1123130</v>
      </c>
      <c r="AJ98">
        <v>347980</v>
      </c>
      <c r="AK98">
        <v>381000</v>
      </c>
      <c r="AL98">
        <v>279400</v>
      </c>
      <c r="AM98">
        <v>511548</v>
      </c>
      <c r="AN98">
        <v>63500</v>
      </c>
      <c r="AO98">
        <v>1098960</v>
      </c>
      <c r="AP98">
        <f>SUM(D98:AO98)</f>
        <v>15337594</v>
      </c>
    </row>
    <row r="99" spans="1:42" ht="15.75">
      <c r="A99" s="29" t="s">
        <v>19</v>
      </c>
      <c r="B99" s="59" t="s">
        <v>181</v>
      </c>
      <c r="C99" s="35">
        <v>5123000</v>
      </c>
      <c r="D99">
        <v>4783000</v>
      </c>
      <c r="E99">
        <v>340000</v>
      </c>
      <c r="F99">
        <f>SUM(D99:E99)</f>
        <v>5123000</v>
      </c>
    </row>
    <row r="100" spans="1:42" ht="15.75">
      <c r="A100" s="29" t="s">
        <v>182</v>
      </c>
      <c r="B100" s="60" t="s">
        <v>183</v>
      </c>
      <c r="C100" s="35">
        <v>953765</v>
      </c>
    </row>
    <row r="101" spans="1:42" ht="15.75">
      <c r="A101" s="29" t="s">
        <v>23</v>
      </c>
      <c r="B101" s="58" t="s">
        <v>184</v>
      </c>
      <c r="C101" s="35"/>
    </row>
    <row r="102" spans="1:42" ht="15.75">
      <c r="A102" s="29" t="s">
        <v>185</v>
      </c>
      <c r="B102" s="61" t="s">
        <v>186</v>
      </c>
      <c r="C102" s="35"/>
    </row>
    <row r="103" spans="1:42" ht="15.75">
      <c r="A103" s="29" t="s">
        <v>187</v>
      </c>
      <c r="B103" s="61" t="s">
        <v>188</v>
      </c>
      <c r="C103" s="35"/>
    </row>
    <row r="104" spans="1:42" ht="15.75">
      <c r="A104" s="29" t="s">
        <v>189</v>
      </c>
      <c r="B104" s="61" t="s">
        <v>190</v>
      </c>
      <c r="C104" s="35"/>
    </row>
    <row r="105" spans="1:42" ht="31.5">
      <c r="A105" s="29" t="s">
        <v>191</v>
      </c>
      <c r="B105" s="62" t="s">
        <v>192</v>
      </c>
      <c r="C105" s="35"/>
    </row>
    <row r="106" spans="1:42" ht="31.5">
      <c r="A106" s="29" t="s">
        <v>193</v>
      </c>
      <c r="B106" s="62" t="s">
        <v>194</v>
      </c>
      <c r="C106" s="35"/>
    </row>
    <row r="107" spans="1:42" ht="15.75">
      <c r="A107" s="29" t="s">
        <v>195</v>
      </c>
      <c r="B107" s="61" t="s">
        <v>196</v>
      </c>
      <c r="C107" s="35">
        <v>912765</v>
      </c>
    </row>
    <row r="108" spans="1:42" ht="15.75">
      <c r="A108" s="29" t="s">
        <v>197</v>
      </c>
      <c r="B108" s="61" t="s">
        <v>198</v>
      </c>
      <c r="C108" s="35"/>
    </row>
    <row r="109" spans="1:42" ht="31.5">
      <c r="A109" s="29" t="s">
        <v>199</v>
      </c>
      <c r="B109" s="62" t="s">
        <v>200</v>
      </c>
      <c r="C109" s="35"/>
    </row>
    <row r="110" spans="1:42" ht="15.75">
      <c r="A110" s="63" t="s">
        <v>201</v>
      </c>
      <c r="B110" s="64" t="s">
        <v>202</v>
      </c>
      <c r="C110" s="35"/>
    </row>
    <row r="111" spans="1:42" ht="15.75">
      <c r="A111" s="29" t="s">
        <v>203</v>
      </c>
      <c r="B111" s="64" t="s">
        <v>204</v>
      </c>
      <c r="C111" s="35"/>
    </row>
    <row r="112" spans="1:42" ht="31.5">
      <c r="A112" s="29" t="s">
        <v>205</v>
      </c>
      <c r="B112" s="62" t="s">
        <v>206</v>
      </c>
      <c r="C112" s="31">
        <v>41000</v>
      </c>
    </row>
    <row r="113" spans="1:10" ht="15.75">
      <c r="A113" s="29" t="s">
        <v>207</v>
      </c>
      <c r="B113" s="59" t="s">
        <v>208</v>
      </c>
      <c r="C113" s="31"/>
    </row>
    <row r="114" spans="1:10" ht="15.75">
      <c r="A114" s="32" t="s">
        <v>209</v>
      </c>
      <c r="B114" s="58" t="s">
        <v>210</v>
      </c>
      <c r="C114" s="35"/>
    </row>
    <row r="115" spans="1:10" ht="16.5" thickBot="1">
      <c r="A115" s="65" t="s">
        <v>211</v>
      </c>
      <c r="B115" s="66" t="s">
        <v>212</v>
      </c>
      <c r="C115" s="67"/>
    </row>
    <row r="116" spans="1:10" ht="16.5" thickBot="1">
      <c r="A116" s="23" t="s">
        <v>25</v>
      </c>
      <c r="B116" s="68" t="s">
        <v>345</v>
      </c>
      <c r="C116" s="25">
        <f>C117+C119+C121</f>
        <v>9649596</v>
      </c>
    </row>
    <row r="117" spans="1:10" ht="15.75">
      <c r="A117" s="26" t="s">
        <v>27</v>
      </c>
      <c r="B117" s="58" t="s">
        <v>213</v>
      </c>
      <c r="C117" s="28">
        <v>1473745</v>
      </c>
      <c r="D117">
        <v>300000</v>
      </c>
      <c r="E117">
        <v>150000</v>
      </c>
      <c r="F117">
        <v>136000</v>
      </c>
      <c r="G117">
        <v>126000</v>
      </c>
      <c r="H117">
        <v>491745</v>
      </c>
      <c r="I117">
        <v>270000</v>
      </c>
      <c r="J117">
        <f>SUM(D117:I117)</f>
        <v>1473745</v>
      </c>
    </row>
    <row r="118" spans="1:10" ht="15.75">
      <c r="A118" s="26" t="s">
        <v>29</v>
      </c>
      <c r="B118" s="69" t="s">
        <v>214</v>
      </c>
      <c r="C118" s="28">
        <v>0</v>
      </c>
      <c r="J118">
        <f t="shared" ref="J118" si="0">SUM(D118:I118)</f>
        <v>0</v>
      </c>
    </row>
    <row r="119" spans="1:10" ht="15.75">
      <c r="A119" s="26" t="s">
        <v>31</v>
      </c>
      <c r="B119" s="69" t="s">
        <v>215</v>
      </c>
      <c r="C119" s="31">
        <v>8175851</v>
      </c>
      <c r="D119">
        <v>2052808</v>
      </c>
      <c r="E119">
        <v>1000000</v>
      </c>
      <c r="F119">
        <v>1000000</v>
      </c>
      <c r="G119">
        <v>2184870</v>
      </c>
      <c r="H119">
        <v>200000</v>
      </c>
      <c r="I119">
        <v>1738173</v>
      </c>
      <c r="J119">
        <f>SUM(D119:I119)</f>
        <v>8175851</v>
      </c>
    </row>
    <row r="120" spans="1:10" ht="15.75">
      <c r="A120" s="26" t="s">
        <v>33</v>
      </c>
      <c r="B120" s="69" t="s">
        <v>216</v>
      </c>
      <c r="C120" s="70"/>
    </row>
    <row r="121" spans="1:10" ht="15.75">
      <c r="A121" s="26" t="s">
        <v>35</v>
      </c>
      <c r="B121" s="71" t="s">
        <v>217</v>
      </c>
      <c r="C121" s="70"/>
    </row>
    <row r="122" spans="1:10" ht="31.5">
      <c r="A122" s="26" t="s">
        <v>37</v>
      </c>
      <c r="B122" s="72" t="s">
        <v>218</v>
      </c>
      <c r="C122" s="70"/>
    </row>
    <row r="123" spans="1:10" ht="31.5">
      <c r="A123" s="26" t="s">
        <v>219</v>
      </c>
      <c r="B123" s="73" t="s">
        <v>220</v>
      </c>
      <c r="C123" s="70"/>
    </row>
    <row r="124" spans="1:10" ht="31.5">
      <c r="A124" s="26" t="s">
        <v>221</v>
      </c>
      <c r="B124" s="62" t="s">
        <v>194</v>
      </c>
      <c r="C124" s="70"/>
    </row>
    <row r="125" spans="1:10" ht="15.75">
      <c r="A125" s="26" t="s">
        <v>222</v>
      </c>
      <c r="B125" s="62" t="s">
        <v>223</v>
      </c>
      <c r="C125" s="70"/>
    </row>
    <row r="126" spans="1:10" ht="15.75">
      <c r="A126" s="26" t="s">
        <v>224</v>
      </c>
      <c r="B126" s="62" t="s">
        <v>225</v>
      </c>
      <c r="C126" s="70"/>
    </row>
    <row r="127" spans="1:10" ht="31.5">
      <c r="A127" s="26" t="s">
        <v>226</v>
      </c>
      <c r="B127" s="62" t="s">
        <v>200</v>
      </c>
      <c r="C127" s="70"/>
    </row>
    <row r="128" spans="1:10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C95+C116</f>
        <v>68553451</v>
      </c>
    </row>
    <row r="131" spans="1:3" ht="32.25" thickBot="1">
      <c r="A131" s="23" t="s">
        <v>232</v>
      </c>
      <c r="B131" s="24" t="s">
        <v>233</v>
      </c>
      <c r="C131" s="25">
        <f>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C143+C144+C146+C147+C145</f>
        <v>0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/>
    </row>
    <row r="145" spans="1:3" ht="15.75">
      <c r="A145" s="26" t="s">
        <v>99</v>
      </c>
      <c r="B145" s="75" t="s">
        <v>247</v>
      </c>
      <c r="C145" s="70"/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C131+C135+C142+C148+C154+C155</f>
        <v>0</v>
      </c>
    </row>
    <row r="157" spans="1:3" ht="16.5" thickBot="1">
      <c r="A157" s="80" t="s">
        <v>262</v>
      </c>
      <c r="B157" s="81" t="s">
        <v>263</v>
      </c>
      <c r="C157" s="79">
        <f>C130+C156</f>
        <v>68553451</v>
      </c>
    </row>
    <row r="158" spans="1:3" ht="15.75">
      <c r="A158" s="82"/>
      <c r="B158" s="83"/>
      <c r="C158" s="84"/>
    </row>
  </sheetData>
  <mergeCells count="4">
    <mergeCell ref="A1:C1"/>
    <mergeCell ref="A2:C2"/>
    <mergeCell ref="A5:C5"/>
    <mergeCell ref="A92:C92"/>
  </mergeCells>
  <pageMargins left="0.31496062992125984" right="0.31496062992125984" top="0.35433070866141736" bottom="0.35433070866141736" header="0.31496062992125984" footer="0.31496062992125984"/>
  <pageSetup paperSize="9" scale="95" orientation="portrait" r:id="rId1"/>
  <rowBreaks count="3" manualBreakCount="3">
    <brk id="48" max="16383" man="1"/>
    <brk id="90" max="16383" man="1"/>
    <brk id="1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H160"/>
  <sheetViews>
    <sheetView workbookViewId="0">
      <selection activeCell="A3" sqref="A3"/>
    </sheetView>
  </sheetViews>
  <sheetFormatPr defaultRowHeight="15"/>
  <cols>
    <col min="1" max="1" width="14" customWidth="1"/>
    <col min="2" max="2" width="63.7109375" customWidth="1"/>
    <col min="3" max="3" width="15.140625" customWidth="1"/>
  </cols>
  <sheetData>
    <row r="1" spans="1:34" ht="15.75">
      <c r="A1" s="137" t="s">
        <v>347</v>
      </c>
      <c r="B1" s="137"/>
      <c r="C1" s="137"/>
    </row>
    <row r="2" spans="1:34" ht="15.75">
      <c r="A2" s="138" t="s">
        <v>381</v>
      </c>
      <c r="B2" s="138"/>
      <c r="C2" s="138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</row>
    <row r="3" spans="1:34" ht="16.5" thickBot="1">
      <c r="A3" s="91"/>
      <c r="B3" s="91"/>
      <c r="C3" s="91"/>
    </row>
    <row r="4" spans="1:34" ht="15.75">
      <c r="A4" s="9" t="s">
        <v>0</v>
      </c>
      <c r="B4" s="10" t="s">
        <v>1</v>
      </c>
      <c r="C4" s="11"/>
    </row>
    <row r="5" spans="1:34" ht="40.5" customHeight="1" thickBot="1">
      <c r="A5" s="94" t="s">
        <v>2</v>
      </c>
      <c r="B5" s="12" t="s">
        <v>3</v>
      </c>
      <c r="C5" s="13"/>
    </row>
    <row r="6" spans="1:34" ht="16.5" thickBot="1">
      <c r="A6" s="136"/>
      <c r="B6" s="14"/>
      <c r="C6" s="88" t="s">
        <v>380</v>
      </c>
    </row>
    <row r="7" spans="1:34" ht="16.5" thickBot="1">
      <c r="A7" s="15" t="s">
        <v>4</v>
      </c>
      <c r="B7" s="16" t="s">
        <v>5</v>
      </c>
      <c r="C7" s="93" t="s">
        <v>6</v>
      </c>
    </row>
    <row r="8" spans="1:34" ht="16.5" thickBot="1">
      <c r="A8" s="17" t="s">
        <v>7</v>
      </c>
      <c r="B8" s="18" t="s">
        <v>8</v>
      </c>
      <c r="C8" s="19" t="s">
        <v>9</v>
      </c>
    </row>
    <row r="9" spans="1:34" ht="16.5" thickBot="1">
      <c r="A9" s="20"/>
      <c r="B9" s="21" t="s">
        <v>10</v>
      </c>
      <c r="C9" s="22"/>
    </row>
    <row r="10" spans="1:34" ht="16.5" thickBot="1">
      <c r="A10" s="23" t="s">
        <v>11</v>
      </c>
      <c r="B10" s="24" t="s">
        <v>12</v>
      </c>
      <c r="C10" s="25">
        <v>25382588</v>
      </c>
    </row>
    <row r="11" spans="1:34" ht="15.75">
      <c r="A11" s="26" t="s">
        <v>13</v>
      </c>
      <c r="B11" s="27" t="s">
        <v>14</v>
      </c>
      <c r="C11" s="28">
        <v>13300628</v>
      </c>
    </row>
    <row r="12" spans="1:34" ht="15.75">
      <c r="A12" s="29" t="s">
        <v>15</v>
      </c>
      <c r="B12" s="30" t="s">
        <v>16</v>
      </c>
      <c r="C12" s="31"/>
    </row>
    <row r="13" spans="1:34" ht="18" customHeight="1">
      <c r="A13" s="29" t="s">
        <v>17</v>
      </c>
      <c r="B13" s="30" t="s">
        <v>18</v>
      </c>
      <c r="C13" s="31">
        <v>10281960</v>
      </c>
    </row>
    <row r="14" spans="1:34" ht="15.75">
      <c r="A14" s="29" t="s">
        <v>19</v>
      </c>
      <c r="B14" s="30" t="s">
        <v>20</v>
      </c>
      <c r="C14" s="31">
        <v>1800000</v>
      </c>
    </row>
    <row r="15" spans="1:34" ht="15.75">
      <c r="A15" s="29" t="s">
        <v>21</v>
      </c>
      <c r="B15" s="30" t="s">
        <v>22</v>
      </c>
      <c r="C15" s="31"/>
    </row>
    <row r="16" spans="1:34" ht="16.5" thickBot="1">
      <c r="A16" s="32" t="s">
        <v>23</v>
      </c>
      <c r="B16" s="33" t="s">
        <v>24</v>
      </c>
      <c r="C16" s="31"/>
    </row>
    <row r="17" spans="1:3" ht="32.25" thickBot="1">
      <c r="A17" s="23" t="s">
        <v>25</v>
      </c>
      <c r="B17" s="34" t="s">
        <v>26</v>
      </c>
      <c r="C17" s="25">
        <f>C18+C19+C20+C21+C22</f>
        <v>29235954</v>
      </c>
    </row>
    <row r="18" spans="1:3" ht="15.75">
      <c r="A18" s="26" t="s">
        <v>27</v>
      </c>
      <c r="B18" s="27" t="s">
        <v>28</v>
      </c>
      <c r="C18" s="28"/>
    </row>
    <row r="19" spans="1:3" ht="15.75">
      <c r="A19" s="29" t="s">
        <v>29</v>
      </c>
      <c r="B19" s="30" t="s">
        <v>30</v>
      </c>
      <c r="C19" s="31"/>
    </row>
    <row r="20" spans="1:3" ht="15.75" customHeight="1">
      <c r="A20" s="29" t="s">
        <v>31</v>
      </c>
      <c r="B20" s="30" t="s">
        <v>32</v>
      </c>
      <c r="C20" s="31"/>
    </row>
    <row r="21" spans="1:3" ht="17.25" customHeight="1">
      <c r="A21" s="29" t="s">
        <v>33</v>
      </c>
      <c r="B21" s="30" t="s">
        <v>34</v>
      </c>
      <c r="C21" s="31"/>
    </row>
    <row r="22" spans="1:3" ht="15.75">
      <c r="A22" s="29" t="s">
        <v>35</v>
      </c>
      <c r="B22" s="30" t="s">
        <v>36</v>
      </c>
      <c r="C22" s="31">
        <v>29235954</v>
      </c>
    </row>
    <row r="23" spans="1:3" ht="16.5" thickBot="1">
      <c r="A23" s="32" t="s">
        <v>37</v>
      </c>
      <c r="B23" s="33" t="s">
        <v>38</v>
      </c>
      <c r="C23" s="35"/>
    </row>
    <row r="24" spans="1:3" ht="32.25" thickBot="1">
      <c r="A24" s="23" t="s">
        <v>39</v>
      </c>
      <c r="B24" s="24" t="s">
        <v>40</v>
      </c>
      <c r="C24" s="25">
        <f>C25+C26+C27+C28+C29</f>
        <v>0</v>
      </c>
    </row>
    <row r="25" spans="1:3" ht="15.75">
      <c r="A25" s="26" t="s">
        <v>41</v>
      </c>
      <c r="B25" s="27" t="s">
        <v>42</v>
      </c>
      <c r="C25" s="28"/>
    </row>
    <row r="26" spans="1:3" ht="15.75">
      <c r="A26" s="29" t="s">
        <v>43</v>
      </c>
      <c r="B26" s="30" t="s">
        <v>44</v>
      </c>
      <c r="C26" s="31"/>
    </row>
    <row r="27" spans="1:3" ht="15.75" customHeight="1">
      <c r="A27" s="29" t="s">
        <v>45</v>
      </c>
      <c r="B27" s="30" t="s">
        <v>46</v>
      </c>
      <c r="C27" s="31"/>
    </row>
    <row r="28" spans="1:3" ht="17.25" customHeight="1">
      <c r="A28" s="29" t="s">
        <v>47</v>
      </c>
      <c r="B28" s="30" t="s">
        <v>48</v>
      </c>
      <c r="C28" s="31"/>
    </row>
    <row r="29" spans="1:3" ht="15.75">
      <c r="A29" s="29" t="s">
        <v>49</v>
      </c>
      <c r="B29" s="30" t="s">
        <v>50</v>
      </c>
      <c r="C29" s="31"/>
    </row>
    <row r="30" spans="1:3" ht="16.5" thickBot="1">
      <c r="A30" s="32" t="s">
        <v>51</v>
      </c>
      <c r="B30" s="33" t="s">
        <v>52</v>
      </c>
      <c r="C30" s="35"/>
    </row>
    <row r="31" spans="1:3" ht="16.5" thickBot="1">
      <c r="A31" s="23" t="s">
        <v>53</v>
      </c>
      <c r="B31" s="24" t="s">
        <v>54</v>
      </c>
      <c r="C31" s="25">
        <f>C32+C36+C37+C38</f>
        <v>3174000</v>
      </c>
    </row>
    <row r="32" spans="1:3" ht="15.75">
      <c r="A32" s="26" t="s">
        <v>55</v>
      </c>
      <c r="B32" s="27" t="s">
        <v>56</v>
      </c>
      <c r="C32" s="36">
        <v>2524000</v>
      </c>
    </row>
    <row r="33" spans="1:3" ht="15.75">
      <c r="A33" s="29" t="s">
        <v>57</v>
      </c>
      <c r="B33" s="30" t="s">
        <v>58</v>
      </c>
      <c r="C33" s="31">
        <v>524000</v>
      </c>
    </row>
    <row r="34" spans="1:3" ht="15.75">
      <c r="A34" s="29" t="s">
        <v>59</v>
      </c>
      <c r="B34" s="30" t="s">
        <v>60</v>
      </c>
      <c r="C34" s="31"/>
    </row>
    <row r="35" spans="1:3" ht="15.75">
      <c r="A35" s="29" t="s">
        <v>61</v>
      </c>
      <c r="B35" s="37" t="s">
        <v>62</v>
      </c>
      <c r="C35" s="31">
        <v>2000000</v>
      </c>
    </row>
    <row r="36" spans="1:3" ht="15.75">
      <c r="A36" s="29" t="s">
        <v>63</v>
      </c>
      <c r="B36" s="30" t="s">
        <v>64</v>
      </c>
      <c r="C36" s="31">
        <v>600000</v>
      </c>
    </row>
    <row r="37" spans="1:3" ht="15.75">
      <c r="A37" s="29" t="s">
        <v>65</v>
      </c>
      <c r="B37" s="30" t="s">
        <v>66</v>
      </c>
      <c r="C37" s="31"/>
    </row>
    <row r="38" spans="1:3" ht="16.5" thickBot="1">
      <c r="A38" s="32" t="s">
        <v>67</v>
      </c>
      <c r="B38" s="33" t="s">
        <v>68</v>
      </c>
      <c r="C38" s="35">
        <v>50000</v>
      </c>
    </row>
    <row r="39" spans="1:3" ht="16.5" thickBot="1">
      <c r="A39" s="23" t="s">
        <v>69</v>
      </c>
      <c r="B39" s="24" t="s">
        <v>70</v>
      </c>
      <c r="C39" s="25">
        <f>SUM(C40:C50)</f>
        <v>156200</v>
      </c>
    </row>
    <row r="40" spans="1:3" ht="15.75">
      <c r="A40" s="26" t="s">
        <v>71</v>
      </c>
      <c r="B40" s="27" t="s">
        <v>72</v>
      </c>
      <c r="C40" s="28"/>
    </row>
    <row r="41" spans="1:3" ht="15.75">
      <c r="A41" s="29" t="s">
        <v>73</v>
      </c>
      <c r="B41" s="30" t="s">
        <v>74</v>
      </c>
      <c r="C41" s="31"/>
    </row>
    <row r="42" spans="1:3" ht="15.75">
      <c r="A42" s="29" t="s">
        <v>75</v>
      </c>
      <c r="B42" s="30" t="s">
        <v>76</v>
      </c>
      <c r="C42" s="31"/>
    </row>
    <row r="43" spans="1:3" ht="15.75">
      <c r="A43" s="29" t="s">
        <v>77</v>
      </c>
      <c r="B43" s="30" t="s">
        <v>78</v>
      </c>
      <c r="C43" s="31">
        <v>131200</v>
      </c>
    </row>
    <row r="44" spans="1:3" ht="15.75">
      <c r="A44" s="29" t="s">
        <v>79</v>
      </c>
      <c r="B44" s="30" t="s">
        <v>80</v>
      </c>
      <c r="C44" s="31"/>
    </row>
    <row r="45" spans="1:3" ht="15.75">
      <c r="A45" s="29" t="s">
        <v>81</v>
      </c>
      <c r="B45" s="30" t="s">
        <v>82</v>
      </c>
      <c r="C45" s="31"/>
    </row>
    <row r="46" spans="1:3" ht="15.75">
      <c r="A46" s="29" t="s">
        <v>83</v>
      </c>
      <c r="B46" s="30" t="s">
        <v>84</v>
      </c>
      <c r="C46" s="31"/>
    </row>
    <row r="47" spans="1:3" ht="15.75">
      <c r="A47" s="29" t="s">
        <v>85</v>
      </c>
      <c r="B47" s="30" t="s">
        <v>86</v>
      </c>
      <c r="C47" s="31">
        <v>25000</v>
      </c>
    </row>
    <row r="48" spans="1:3" ht="15.75">
      <c r="A48" s="29" t="s">
        <v>87</v>
      </c>
      <c r="B48" s="30" t="s">
        <v>88</v>
      </c>
      <c r="C48" s="31"/>
    </row>
    <row r="49" spans="1:3" ht="15.75">
      <c r="A49" s="32" t="s">
        <v>89</v>
      </c>
      <c r="B49" s="33" t="s">
        <v>90</v>
      </c>
      <c r="C49" s="35"/>
    </row>
    <row r="50" spans="1:3" ht="16.5" thickBot="1">
      <c r="A50" s="32" t="s">
        <v>91</v>
      </c>
      <c r="B50" s="33" t="s">
        <v>92</v>
      </c>
      <c r="C50" s="35"/>
    </row>
    <row r="51" spans="1:3" ht="16.5" thickBot="1">
      <c r="A51" s="23" t="s">
        <v>93</v>
      </c>
      <c r="B51" s="24" t="s">
        <v>94</v>
      </c>
      <c r="C51" s="25">
        <f>SUM(C52:C56)</f>
        <v>0</v>
      </c>
    </row>
    <row r="52" spans="1:3" ht="15.75">
      <c r="A52" s="26" t="s">
        <v>95</v>
      </c>
      <c r="B52" s="27" t="s">
        <v>96</v>
      </c>
      <c r="C52" s="28"/>
    </row>
    <row r="53" spans="1:3" ht="15.75">
      <c r="A53" s="29" t="s">
        <v>97</v>
      </c>
      <c r="B53" s="30" t="s">
        <v>98</v>
      </c>
      <c r="C53" s="31"/>
    </row>
    <row r="54" spans="1:3" ht="15.75">
      <c r="A54" s="29" t="s">
        <v>99</v>
      </c>
      <c r="B54" s="30" t="s">
        <v>100</v>
      </c>
      <c r="C54" s="31"/>
    </row>
    <row r="55" spans="1:3" ht="15.75">
      <c r="A55" s="29" t="s">
        <v>101</v>
      </c>
      <c r="B55" s="30" t="s">
        <v>102</v>
      </c>
      <c r="C55" s="31"/>
    </row>
    <row r="56" spans="1:3" ht="16.5" thickBot="1">
      <c r="A56" s="32" t="s">
        <v>103</v>
      </c>
      <c r="B56" s="33" t="s">
        <v>104</v>
      </c>
      <c r="C56" s="35"/>
    </row>
    <row r="57" spans="1:3" ht="16.5" thickBot="1">
      <c r="A57" s="23" t="s">
        <v>105</v>
      </c>
      <c r="B57" s="24" t="s">
        <v>106</v>
      </c>
      <c r="C57" s="25">
        <f>SUM(C58:C60)</f>
        <v>1361722</v>
      </c>
    </row>
    <row r="58" spans="1:3" ht="31.5">
      <c r="A58" s="26" t="s">
        <v>107</v>
      </c>
      <c r="B58" s="27" t="s">
        <v>108</v>
      </c>
      <c r="C58" s="28"/>
    </row>
    <row r="59" spans="1:3" ht="31.5">
      <c r="A59" s="29" t="s">
        <v>109</v>
      </c>
      <c r="B59" s="30" t="s">
        <v>110</v>
      </c>
      <c r="C59" s="31"/>
    </row>
    <row r="60" spans="1:3" ht="15.75">
      <c r="A60" s="29" t="s">
        <v>111</v>
      </c>
      <c r="B60" s="30" t="s">
        <v>112</v>
      </c>
      <c r="C60" s="31">
        <v>1361722</v>
      </c>
    </row>
    <row r="61" spans="1:3" ht="16.5" thickBot="1">
      <c r="A61" s="32" t="s">
        <v>113</v>
      </c>
      <c r="B61" s="33" t="s">
        <v>114</v>
      </c>
      <c r="C61" s="35"/>
    </row>
    <row r="62" spans="1:3" ht="16.5" thickBot="1">
      <c r="A62" s="23" t="s">
        <v>115</v>
      </c>
      <c r="B62" s="34" t="s">
        <v>116</v>
      </c>
      <c r="C62" s="25">
        <f>SUM(C63:C65)</f>
        <v>0</v>
      </c>
    </row>
    <row r="63" spans="1:3" ht="31.5">
      <c r="A63" s="26" t="s">
        <v>117</v>
      </c>
      <c r="B63" s="27" t="s">
        <v>118</v>
      </c>
      <c r="C63" s="31"/>
    </row>
    <row r="64" spans="1:3" ht="31.5">
      <c r="A64" s="29" t="s">
        <v>119</v>
      </c>
      <c r="B64" s="30" t="s">
        <v>120</v>
      </c>
      <c r="C64" s="31"/>
    </row>
    <row r="65" spans="1:3" ht="15.75">
      <c r="A65" s="29" t="s">
        <v>121</v>
      </c>
      <c r="B65" s="30" t="s">
        <v>122</v>
      </c>
      <c r="C65" s="31"/>
    </row>
    <row r="66" spans="1:3" ht="16.5" thickBot="1">
      <c r="A66" s="32" t="s">
        <v>123</v>
      </c>
      <c r="B66" s="33" t="s">
        <v>124</v>
      </c>
      <c r="C66" s="31"/>
    </row>
    <row r="67" spans="1:3" ht="16.5" thickBot="1">
      <c r="A67" s="23" t="s">
        <v>125</v>
      </c>
      <c r="B67" s="24" t="s">
        <v>126</v>
      </c>
      <c r="C67" s="25">
        <f>C10+C17+C24+C31+C39+C51+C57+C62</f>
        <v>59310464</v>
      </c>
    </row>
    <row r="68" spans="1:3" ht="16.5" thickBot="1">
      <c r="A68" s="38" t="s">
        <v>127</v>
      </c>
      <c r="B68" s="34" t="s">
        <v>128</v>
      </c>
      <c r="C68" s="25">
        <f>SUM(C69:C71)</f>
        <v>0</v>
      </c>
    </row>
    <row r="69" spans="1:3" ht="15.75">
      <c r="A69" s="26" t="s">
        <v>129</v>
      </c>
      <c r="B69" s="27" t="s">
        <v>130</v>
      </c>
      <c r="C69" s="31"/>
    </row>
    <row r="70" spans="1:3" ht="15.75">
      <c r="A70" s="29" t="s">
        <v>131</v>
      </c>
      <c r="B70" s="30" t="s">
        <v>132</v>
      </c>
      <c r="C70" s="31">
        <v>0</v>
      </c>
    </row>
    <row r="71" spans="1:3" ht="16.5" thickBot="1">
      <c r="A71" s="32" t="s">
        <v>133</v>
      </c>
      <c r="B71" s="39" t="s">
        <v>366</v>
      </c>
      <c r="C71" s="31"/>
    </row>
    <row r="72" spans="1:3" ht="16.5" thickBot="1">
      <c r="A72" s="38" t="s">
        <v>135</v>
      </c>
      <c r="B72" s="34" t="s">
        <v>136</v>
      </c>
      <c r="C72" s="25">
        <f>SUM(C73:C76)</f>
        <v>0</v>
      </c>
    </row>
    <row r="73" spans="1:3" ht="15.75">
      <c r="A73" s="26" t="s">
        <v>137</v>
      </c>
      <c r="B73" s="27" t="s">
        <v>138</v>
      </c>
      <c r="C73" s="31"/>
    </row>
    <row r="74" spans="1:3" ht="15.75">
      <c r="A74" s="29" t="s">
        <v>139</v>
      </c>
      <c r="B74" s="30" t="s">
        <v>140</v>
      </c>
      <c r="C74" s="31"/>
    </row>
    <row r="75" spans="1:3" ht="15.75">
      <c r="A75" s="29" t="s">
        <v>141</v>
      </c>
      <c r="B75" s="30" t="s">
        <v>142</v>
      </c>
      <c r="C75" s="31"/>
    </row>
    <row r="76" spans="1:3" ht="16.5" thickBot="1">
      <c r="A76" s="32" t="s">
        <v>143</v>
      </c>
      <c r="B76" s="33" t="s">
        <v>144</v>
      </c>
      <c r="C76" s="31"/>
    </row>
    <row r="77" spans="1:3" ht="16.5" thickBot="1">
      <c r="A77" s="38" t="s">
        <v>145</v>
      </c>
      <c r="B77" s="34" t="s">
        <v>146</v>
      </c>
      <c r="C77" s="25">
        <f>SUM(C78:C79)</f>
        <v>9242987</v>
      </c>
    </row>
    <row r="78" spans="1:3" ht="15.75">
      <c r="A78" s="26" t="s">
        <v>147</v>
      </c>
      <c r="B78" s="27" t="s">
        <v>148</v>
      </c>
      <c r="C78" s="31">
        <v>9242987</v>
      </c>
    </row>
    <row r="79" spans="1:3" ht="16.5" thickBot="1">
      <c r="A79" s="32" t="s">
        <v>149</v>
      </c>
      <c r="B79" s="33" t="s">
        <v>150</v>
      </c>
      <c r="C79" s="31"/>
    </row>
    <row r="80" spans="1:3" ht="16.5" thickBot="1">
      <c r="A80" s="38" t="s">
        <v>151</v>
      </c>
      <c r="B80" s="34" t="s">
        <v>152</v>
      </c>
      <c r="C80" s="25">
        <f>SUM(C81:C83)</f>
        <v>0</v>
      </c>
    </row>
    <row r="81" spans="1:3" ht="15.75">
      <c r="A81" s="26" t="s">
        <v>153</v>
      </c>
      <c r="B81" s="27" t="s">
        <v>154</v>
      </c>
      <c r="C81" s="31"/>
    </row>
    <row r="82" spans="1:3" ht="15.75">
      <c r="A82" s="29" t="s">
        <v>155</v>
      </c>
      <c r="B82" s="30" t="s">
        <v>156</v>
      </c>
      <c r="C82" s="31"/>
    </row>
    <row r="83" spans="1:3" ht="16.5" thickBot="1">
      <c r="A83" s="32" t="s">
        <v>157</v>
      </c>
      <c r="B83" s="33" t="s">
        <v>158</v>
      </c>
      <c r="C83" s="31"/>
    </row>
    <row r="84" spans="1:3" ht="16.5" thickBot="1">
      <c r="A84" s="38" t="s">
        <v>159</v>
      </c>
      <c r="B84" s="34" t="s">
        <v>160</v>
      </c>
      <c r="C84" s="25">
        <f>SUM(C85:C88)</f>
        <v>0</v>
      </c>
    </row>
    <row r="85" spans="1:3" ht="18" customHeight="1">
      <c r="A85" s="40" t="s">
        <v>161</v>
      </c>
      <c r="B85" s="27" t="s">
        <v>162</v>
      </c>
      <c r="C85" s="31"/>
    </row>
    <row r="86" spans="1:3" ht="18" customHeight="1">
      <c r="A86" s="41" t="s">
        <v>163</v>
      </c>
      <c r="B86" s="30" t="s">
        <v>164</v>
      </c>
      <c r="C86" s="31"/>
    </row>
    <row r="87" spans="1:3" ht="20.25" customHeight="1">
      <c r="A87" s="41" t="s">
        <v>165</v>
      </c>
      <c r="B87" s="30" t="s">
        <v>166</v>
      </c>
      <c r="C87" s="31"/>
    </row>
    <row r="88" spans="1:3" ht="17.25" customHeight="1" thickBot="1">
      <c r="A88" s="42" t="s">
        <v>167</v>
      </c>
      <c r="B88" s="33" t="s">
        <v>168</v>
      </c>
      <c r="C88" s="31"/>
    </row>
    <row r="89" spans="1:3" ht="16.5" thickBot="1">
      <c r="A89" s="38" t="s">
        <v>169</v>
      </c>
      <c r="B89" s="34" t="s">
        <v>170</v>
      </c>
      <c r="C89" s="43"/>
    </row>
    <row r="90" spans="1:3" ht="16.5" thickBot="1">
      <c r="A90" s="38" t="s">
        <v>171</v>
      </c>
      <c r="B90" s="34" t="s">
        <v>172</v>
      </c>
      <c r="C90" s="43"/>
    </row>
    <row r="91" spans="1:3" ht="16.5" thickBot="1">
      <c r="A91" s="38" t="s">
        <v>173</v>
      </c>
      <c r="B91" s="44" t="s">
        <v>174</v>
      </c>
      <c r="C91" s="25">
        <f>C68+C72+C77+C80+C84+C90+C89</f>
        <v>9242987</v>
      </c>
    </row>
    <row r="92" spans="1:3" ht="16.5" thickBot="1">
      <c r="A92" s="45" t="s">
        <v>175</v>
      </c>
      <c r="B92" s="46" t="s">
        <v>176</v>
      </c>
      <c r="C92" s="25">
        <f>C67+C91</f>
        <v>68553451</v>
      </c>
    </row>
    <row r="93" spans="1:3" ht="16.5" thickBot="1">
      <c r="A93" s="47"/>
      <c r="B93" s="48"/>
      <c r="C93" s="49"/>
    </row>
    <row r="94" spans="1:3" ht="16.5" thickBot="1">
      <c r="A94" s="15"/>
      <c r="B94" s="50" t="s">
        <v>177</v>
      </c>
      <c r="C94" s="51"/>
    </row>
    <row r="95" spans="1:3" ht="16.5" thickBot="1">
      <c r="A95" s="52" t="s">
        <v>11</v>
      </c>
      <c r="B95" s="53" t="s">
        <v>344</v>
      </c>
      <c r="C95" s="54">
        <f>C96+C97+C98+C99+C100+C113</f>
        <v>58903855</v>
      </c>
    </row>
    <row r="96" spans="1:3" ht="15.75">
      <c r="A96" s="55" t="s">
        <v>13</v>
      </c>
      <c r="B96" s="56" t="s">
        <v>178</v>
      </c>
      <c r="C96" s="57">
        <v>33264939</v>
      </c>
    </row>
    <row r="97" spans="1:3" ht="15.75">
      <c r="A97" s="29" t="s">
        <v>15</v>
      </c>
      <c r="B97" s="58" t="s">
        <v>179</v>
      </c>
      <c r="C97" s="31">
        <v>4224557</v>
      </c>
    </row>
    <row r="98" spans="1:3" ht="15.75">
      <c r="A98" s="29" t="s">
        <v>17</v>
      </c>
      <c r="B98" s="58" t="s">
        <v>180</v>
      </c>
      <c r="C98" s="35">
        <v>15337594</v>
      </c>
    </row>
    <row r="99" spans="1:3" ht="15.75">
      <c r="A99" s="29" t="s">
        <v>19</v>
      </c>
      <c r="B99" s="59" t="s">
        <v>181</v>
      </c>
      <c r="C99" s="35">
        <v>5123000</v>
      </c>
    </row>
    <row r="100" spans="1:3" ht="15.75">
      <c r="A100" s="29" t="s">
        <v>182</v>
      </c>
      <c r="B100" s="60" t="s">
        <v>183</v>
      </c>
      <c r="C100" s="35">
        <v>953765</v>
      </c>
    </row>
    <row r="101" spans="1:3" ht="15.75">
      <c r="A101" s="29" t="s">
        <v>23</v>
      </c>
      <c r="B101" s="58" t="s">
        <v>184</v>
      </c>
      <c r="C101" s="35">
        <v>0</v>
      </c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/>
    </row>
    <row r="104" spans="1:3" ht="15.75">
      <c r="A104" s="29" t="s">
        <v>189</v>
      </c>
      <c r="B104" s="61" t="s">
        <v>190</v>
      </c>
      <c r="C104" s="35"/>
    </row>
    <row r="105" spans="1:3" ht="17.25" customHeight="1">
      <c r="A105" s="29" t="s">
        <v>191</v>
      </c>
      <c r="B105" s="62" t="s">
        <v>192</v>
      </c>
      <c r="C105" s="35"/>
    </row>
    <row r="106" spans="1:3" ht="33.75" customHeight="1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>
        <v>912765</v>
      </c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31.5">
      <c r="A112" s="29" t="s">
        <v>205</v>
      </c>
      <c r="B112" s="62" t="s">
        <v>206</v>
      </c>
      <c r="C112" s="31"/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345</v>
      </c>
      <c r="C116" s="25">
        <f>C117+C119+C121</f>
        <v>9649596</v>
      </c>
    </row>
    <row r="117" spans="1:3" ht="15.75">
      <c r="A117" s="26" t="s">
        <v>27</v>
      </c>
      <c r="B117" s="58" t="s">
        <v>213</v>
      </c>
      <c r="C117" s="28">
        <v>1473745</v>
      </c>
    </row>
    <row r="118" spans="1:3" ht="15.75">
      <c r="A118" s="26" t="s">
        <v>29</v>
      </c>
      <c r="B118" s="69" t="s">
        <v>214</v>
      </c>
      <c r="C118" s="28">
        <v>0</v>
      </c>
    </row>
    <row r="119" spans="1:3" ht="15.75">
      <c r="A119" s="26" t="s">
        <v>31</v>
      </c>
      <c r="B119" s="69" t="s">
        <v>215</v>
      </c>
      <c r="C119" s="31">
        <v>8175851</v>
      </c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/>
    </row>
    <row r="122" spans="1:3" ht="31.5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15.75">
      <c r="A125" s="26" t="s">
        <v>222</v>
      </c>
      <c r="B125" s="62" t="s">
        <v>223</v>
      </c>
      <c r="C125" s="70"/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C95+C116</f>
        <v>68553451</v>
      </c>
    </row>
    <row r="131" spans="1:3" ht="32.25" thickBot="1">
      <c r="A131" s="23" t="s">
        <v>232</v>
      </c>
      <c r="B131" s="24" t="s">
        <v>233</v>
      </c>
      <c r="C131" s="25">
        <f>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C143+C144+C146+C147+C145</f>
        <v>0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/>
    </row>
    <row r="145" spans="1:3" ht="15.75">
      <c r="A145" s="26" t="s">
        <v>99</v>
      </c>
      <c r="B145" s="75" t="s">
        <v>247</v>
      </c>
      <c r="C145" s="70"/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C131+C135+C142+C148+C154+C155</f>
        <v>0</v>
      </c>
    </row>
    <row r="157" spans="1:3" ht="16.5" thickBot="1">
      <c r="A157" s="80" t="s">
        <v>262</v>
      </c>
      <c r="B157" s="81" t="s">
        <v>263</v>
      </c>
      <c r="C157" s="79">
        <f>C130+C156</f>
        <v>68553451</v>
      </c>
    </row>
    <row r="158" spans="1:3" ht="16.5" thickBot="1">
      <c r="A158" s="82"/>
      <c r="B158" s="83"/>
      <c r="C158" s="84"/>
    </row>
    <row r="159" spans="1:3" ht="16.5" thickBot="1">
      <c r="A159" s="85" t="s">
        <v>264</v>
      </c>
      <c r="B159" s="86"/>
      <c r="C159" s="87">
        <v>29</v>
      </c>
    </row>
    <row r="160" spans="1:3" ht="16.5" thickBot="1">
      <c r="A160" s="85" t="s">
        <v>265</v>
      </c>
      <c r="B160" s="86"/>
      <c r="C160" s="87">
        <v>28</v>
      </c>
    </row>
  </sheetData>
  <mergeCells count="2">
    <mergeCell ref="A2:C2"/>
    <mergeCell ref="A1:C1"/>
  </mergeCells>
  <pageMargins left="0.31496062992125984" right="0.31496062992125984" top="0.35433070866141736" bottom="0.35433070866141736" header="0.31496062992125984" footer="0.31496062992125984"/>
  <pageSetup paperSize="9" scale="94" orientation="portrait" r:id="rId1"/>
  <rowBreaks count="3" manualBreakCount="3">
    <brk id="50" max="16383" man="1"/>
    <brk id="92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160"/>
  <sheetViews>
    <sheetView workbookViewId="0">
      <selection activeCell="C120" sqref="C120"/>
    </sheetView>
  </sheetViews>
  <sheetFormatPr defaultRowHeight="15"/>
  <cols>
    <col min="1" max="1" width="14.28515625" customWidth="1"/>
    <col min="2" max="2" width="63.7109375" customWidth="1"/>
    <col min="3" max="3" width="15.140625" customWidth="1"/>
  </cols>
  <sheetData>
    <row r="1" spans="1:3" ht="15.75">
      <c r="A1" s="137" t="s">
        <v>372</v>
      </c>
      <c r="B1" s="137"/>
      <c r="C1" s="137"/>
    </row>
    <row r="2" spans="1:3" ht="15.75">
      <c r="A2" s="138" t="s">
        <v>381</v>
      </c>
      <c r="B2" s="138"/>
      <c r="C2" s="138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1</v>
      </c>
      <c r="C4" s="11"/>
    </row>
    <row r="5" spans="1:3" ht="32.25" thickBot="1">
      <c r="A5" s="94" t="s">
        <v>2</v>
      </c>
      <c r="B5" s="92" t="s">
        <v>269</v>
      </c>
      <c r="C5" s="13"/>
    </row>
    <row r="6" spans="1:3" ht="16.5" thickBot="1">
      <c r="A6" s="136"/>
      <c r="B6" s="14"/>
      <c r="C6" s="88" t="s">
        <v>380</v>
      </c>
    </row>
    <row r="7" spans="1:3" ht="16.5" thickBot="1">
      <c r="A7" s="15" t="s">
        <v>4</v>
      </c>
      <c r="B7" s="16" t="s">
        <v>5</v>
      </c>
      <c r="C7" s="93" t="s">
        <v>6</v>
      </c>
    </row>
    <row r="8" spans="1:3" ht="16.5" thickBot="1">
      <c r="A8" s="17" t="s">
        <v>7</v>
      </c>
      <c r="B8" s="18" t="s">
        <v>8</v>
      </c>
      <c r="C8" s="19" t="s">
        <v>9</v>
      </c>
    </row>
    <row r="9" spans="1:3" ht="16.5" thickBot="1">
      <c r="A9" s="20"/>
      <c r="B9" s="21" t="s">
        <v>10</v>
      </c>
      <c r="C9" s="22"/>
    </row>
    <row r="10" spans="1:3" ht="16.5" thickBot="1">
      <c r="A10" s="23" t="s">
        <v>11</v>
      </c>
      <c r="B10" s="24" t="s">
        <v>12</v>
      </c>
      <c r="C10" s="25">
        <v>25382588</v>
      </c>
    </row>
    <row r="11" spans="1:3" ht="15.75">
      <c r="A11" s="26" t="s">
        <v>13</v>
      </c>
      <c r="B11" s="27" t="s">
        <v>14</v>
      </c>
      <c r="C11" s="28">
        <v>13300628</v>
      </c>
    </row>
    <row r="12" spans="1:3" ht="17.25" customHeight="1">
      <c r="A12" s="29" t="s">
        <v>15</v>
      </c>
      <c r="B12" s="30" t="s">
        <v>16</v>
      </c>
      <c r="C12" s="31"/>
    </row>
    <row r="13" spans="1:3" ht="15.75">
      <c r="A13" s="29" t="s">
        <v>17</v>
      </c>
      <c r="B13" s="30" t="s">
        <v>18</v>
      </c>
      <c r="C13" s="31">
        <v>10281960</v>
      </c>
    </row>
    <row r="14" spans="1:3" ht="15.75">
      <c r="A14" s="29" t="s">
        <v>19</v>
      </c>
      <c r="B14" s="30" t="s">
        <v>20</v>
      </c>
      <c r="C14" s="31">
        <v>1800000</v>
      </c>
    </row>
    <row r="15" spans="1:3" ht="15.75">
      <c r="A15" s="29" t="s">
        <v>21</v>
      </c>
      <c r="B15" s="30" t="s">
        <v>22</v>
      </c>
      <c r="C15" s="31"/>
    </row>
    <row r="16" spans="1:3" ht="16.5" thickBot="1">
      <c r="A16" s="32" t="s">
        <v>23</v>
      </c>
      <c r="B16" s="33" t="s">
        <v>24</v>
      </c>
      <c r="C16" s="31"/>
    </row>
    <row r="17" spans="1:3" ht="32.25" thickBot="1">
      <c r="A17" s="23" t="s">
        <v>25</v>
      </c>
      <c r="B17" s="34" t="s">
        <v>26</v>
      </c>
      <c r="C17" s="25">
        <f>C18+C19+C20+C21+C22</f>
        <v>29235954</v>
      </c>
    </row>
    <row r="18" spans="1:3" ht="15.75">
      <c r="A18" s="26" t="s">
        <v>27</v>
      </c>
      <c r="B18" s="27" t="s">
        <v>28</v>
      </c>
      <c r="C18" s="28"/>
    </row>
    <row r="19" spans="1:3" ht="18" customHeight="1">
      <c r="A19" s="29" t="s">
        <v>29</v>
      </c>
      <c r="B19" s="30" t="s">
        <v>30</v>
      </c>
      <c r="C19" s="31"/>
    </row>
    <row r="20" spans="1:3" ht="15.75">
      <c r="A20" s="29" t="s">
        <v>31</v>
      </c>
      <c r="B20" s="30" t="s">
        <v>32</v>
      </c>
      <c r="C20" s="31"/>
    </row>
    <row r="21" spans="1:3" ht="15.75">
      <c r="A21" s="29" t="s">
        <v>33</v>
      </c>
      <c r="B21" s="30" t="s">
        <v>34</v>
      </c>
      <c r="C21" s="31"/>
    </row>
    <row r="22" spans="1:3" ht="15.75">
      <c r="A22" s="29" t="s">
        <v>35</v>
      </c>
      <c r="B22" s="30" t="s">
        <v>36</v>
      </c>
      <c r="C22" s="31">
        <v>29235954</v>
      </c>
    </row>
    <row r="23" spans="1:3" ht="16.5" thickBot="1">
      <c r="A23" s="32" t="s">
        <v>37</v>
      </c>
      <c r="B23" s="33" t="s">
        <v>38</v>
      </c>
      <c r="C23" s="35"/>
    </row>
    <row r="24" spans="1:3" ht="32.25" thickBot="1">
      <c r="A24" s="23" t="s">
        <v>39</v>
      </c>
      <c r="B24" s="24" t="s">
        <v>40</v>
      </c>
      <c r="C24" s="25">
        <f>C25+C26+C27+C28+C29</f>
        <v>0</v>
      </c>
    </row>
    <row r="25" spans="1:3" ht="15.75">
      <c r="A25" s="26" t="s">
        <v>41</v>
      </c>
      <c r="B25" s="27" t="s">
        <v>42</v>
      </c>
      <c r="C25" s="28"/>
    </row>
    <row r="26" spans="1:3" ht="15.75">
      <c r="A26" s="29" t="s">
        <v>43</v>
      </c>
      <c r="B26" s="30" t="s">
        <v>44</v>
      </c>
      <c r="C26" s="31"/>
    </row>
    <row r="27" spans="1:3" ht="31.5">
      <c r="A27" s="29" t="s">
        <v>45</v>
      </c>
      <c r="B27" s="30" t="s">
        <v>46</v>
      </c>
      <c r="C27" s="31"/>
    </row>
    <row r="28" spans="1:3" ht="31.5">
      <c r="A28" s="29" t="s">
        <v>47</v>
      </c>
      <c r="B28" s="30" t="s">
        <v>48</v>
      </c>
      <c r="C28" s="31"/>
    </row>
    <row r="29" spans="1:3" ht="15.75">
      <c r="A29" s="29" t="s">
        <v>49</v>
      </c>
      <c r="B29" s="30" t="s">
        <v>50</v>
      </c>
      <c r="C29" s="31"/>
    </row>
    <row r="30" spans="1:3" ht="16.5" thickBot="1">
      <c r="A30" s="32" t="s">
        <v>51</v>
      </c>
      <c r="B30" s="33" t="s">
        <v>52</v>
      </c>
      <c r="C30" s="35"/>
    </row>
    <row r="31" spans="1:3" ht="16.5" thickBot="1">
      <c r="A31" s="23" t="s">
        <v>53</v>
      </c>
      <c r="B31" s="24" t="s">
        <v>54</v>
      </c>
      <c r="C31" s="25">
        <f>C32+C36+C37+C38</f>
        <v>3174000</v>
      </c>
    </row>
    <row r="32" spans="1:3" ht="15.75">
      <c r="A32" s="26" t="s">
        <v>55</v>
      </c>
      <c r="B32" s="27" t="s">
        <v>56</v>
      </c>
      <c r="C32" s="36">
        <v>2524000</v>
      </c>
    </row>
    <row r="33" spans="1:3" ht="15.75">
      <c r="A33" s="29" t="s">
        <v>57</v>
      </c>
      <c r="B33" s="30" t="s">
        <v>58</v>
      </c>
      <c r="C33" s="31">
        <v>524000</v>
      </c>
    </row>
    <row r="34" spans="1:3" ht="15.75">
      <c r="A34" s="29" t="s">
        <v>59</v>
      </c>
      <c r="B34" s="30" t="s">
        <v>60</v>
      </c>
      <c r="C34" s="31"/>
    </row>
    <row r="35" spans="1:3" ht="15.75">
      <c r="A35" s="29" t="s">
        <v>61</v>
      </c>
      <c r="B35" s="37" t="s">
        <v>62</v>
      </c>
      <c r="C35" s="31">
        <v>2000000</v>
      </c>
    </row>
    <row r="36" spans="1:3" ht="15.75">
      <c r="A36" s="29" t="s">
        <v>63</v>
      </c>
      <c r="B36" s="30" t="s">
        <v>64</v>
      </c>
      <c r="C36" s="31">
        <v>600000</v>
      </c>
    </row>
    <row r="37" spans="1:3" ht="15.75">
      <c r="A37" s="29" t="s">
        <v>65</v>
      </c>
      <c r="B37" s="30" t="s">
        <v>66</v>
      </c>
      <c r="C37" s="31"/>
    </row>
    <row r="38" spans="1:3" ht="16.5" thickBot="1">
      <c r="A38" s="32" t="s">
        <v>67</v>
      </c>
      <c r="B38" s="33" t="s">
        <v>68</v>
      </c>
      <c r="C38" s="35">
        <v>50000</v>
      </c>
    </row>
    <row r="39" spans="1:3" ht="16.5" thickBot="1">
      <c r="A39" s="23" t="s">
        <v>69</v>
      </c>
      <c r="B39" s="24" t="s">
        <v>70</v>
      </c>
      <c r="C39" s="25">
        <f>SUM(C40:C50)</f>
        <v>156200</v>
      </c>
    </row>
    <row r="40" spans="1:3" ht="15.75">
      <c r="A40" s="26" t="s">
        <v>71</v>
      </c>
      <c r="B40" s="27" t="s">
        <v>72</v>
      </c>
      <c r="C40" s="28"/>
    </row>
    <row r="41" spans="1:3" ht="15.75">
      <c r="A41" s="29" t="s">
        <v>73</v>
      </c>
      <c r="B41" s="30" t="s">
        <v>74</v>
      </c>
      <c r="C41" s="31"/>
    </row>
    <row r="42" spans="1:3" ht="15.75">
      <c r="A42" s="29" t="s">
        <v>75</v>
      </c>
      <c r="B42" s="30" t="s">
        <v>76</v>
      </c>
      <c r="C42" s="31"/>
    </row>
    <row r="43" spans="1:3" ht="15.75">
      <c r="A43" s="29" t="s">
        <v>77</v>
      </c>
      <c r="B43" s="30" t="s">
        <v>78</v>
      </c>
      <c r="C43" s="31">
        <v>131200</v>
      </c>
    </row>
    <row r="44" spans="1:3" ht="15.75">
      <c r="A44" s="29" t="s">
        <v>79</v>
      </c>
      <c r="B44" s="30" t="s">
        <v>80</v>
      </c>
      <c r="C44" s="31"/>
    </row>
    <row r="45" spans="1:3" ht="15.75">
      <c r="A45" s="29" t="s">
        <v>81</v>
      </c>
      <c r="B45" s="30" t="s">
        <v>82</v>
      </c>
      <c r="C45" s="31"/>
    </row>
    <row r="46" spans="1:3" ht="15.75">
      <c r="A46" s="29" t="s">
        <v>83</v>
      </c>
      <c r="B46" s="30" t="s">
        <v>84</v>
      </c>
      <c r="C46" s="31"/>
    </row>
    <row r="47" spans="1:3" ht="15.75">
      <c r="A47" s="29" t="s">
        <v>85</v>
      </c>
      <c r="B47" s="30" t="s">
        <v>86</v>
      </c>
      <c r="C47" s="31">
        <v>25000</v>
      </c>
    </row>
    <row r="48" spans="1:3" ht="15.75">
      <c r="A48" s="29" t="s">
        <v>87</v>
      </c>
      <c r="B48" s="30" t="s">
        <v>88</v>
      </c>
      <c r="C48" s="31"/>
    </row>
    <row r="49" spans="1:3" ht="15.75">
      <c r="A49" s="32" t="s">
        <v>89</v>
      </c>
      <c r="B49" s="33" t="s">
        <v>90</v>
      </c>
      <c r="C49" s="35"/>
    </row>
    <row r="50" spans="1:3" ht="16.5" thickBot="1">
      <c r="A50" s="32" t="s">
        <v>91</v>
      </c>
      <c r="B50" s="33" t="s">
        <v>92</v>
      </c>
      <c r="C50" s="35"/>
    </row>
    <row r="51" spans="1:3" ht="16.5" thickBot="1">
      <c r="A51" s="23" t="s">
        <v>93</v>
      </c>
      <c r="B51" s="24" t="s">
        <v>94</v>
      </c>
      <c r="C51" s="25">
        <f>SUM(C52:C56)</f>
        <v>0</v>
      </c>
    </row>
    <row r="52" spans="1:3" ht="15.75">
      <c r="A52" s="26" t="s">
        <v>95</v>
      </c>
      <c r="B52" s="27" t="s">
        <v>96</v>
      </c>
      <c r="C52" s="28"/>
    </row>
    <row r="53" spans="1:3" ht="15.75">
      <c r="A53" s="29" t="s">
        <v>97</v>
      </c>
      <c r="B53" s="30" t="s">
        <v>98</v>
      </c>
      <c r="C53" s="31"/>
    </row>
    <row r="54" spans="1:3" ht="15.75">
      <c r="A54" s="29" t="s">
        <v>99</v>
      </c>
      <c r="B54" s="30" t="s">
        <v>100</v>
      </c>
      <c r="C54" s="31"/>
    </row>
    <row r="55" spans="1:3" ht="15.75">
      <c r="A55" s="29" t="s">
        <v>101</v>
      </c>
      <c r="B55" s="30" t="s">
        <v>102</v>
      </c>
      <c r="C55" s="31"/>
    </row>
    <row r="56" spans="1:3" ht="16.5" thickBot="1">
      <c r="A56" s="32" t="s">
        <v>103</v>
      </c>
      <c r="B56" s="33" t="s">
        <v>104</v>
      </c>
      <c r="C56" s="35"/>
    </row>
    <row r="57" spans="1:3" ht="16.5" thickBot="1">
      <c r="A57" s="23" t="s">
        <v>105</v>
      </c>
      <c r="B57" s="24" t="s">
        <v>106</v>
      </c>
      <c r="C57" s="25">
        <f>SUM(C58:C60)</f>
        <v>1361722</v>
      </c>
    </row>
    <row r="58" spans="1:3" ht="31.5">
      <c r="A58" s="26" t="s">
        <v>107</v>
      </c>
      <c r="B58" s="27" t="s">
        <v>108</v>
      </c>
      <c r="C58" s="28"/>
    </row>
    <row r="59" spans="1:3" ht="31.5">
      <c r="A59" s="29" t="s">
        <v>109</v>
      </c>
      <c r="B59" s="30" t="s">
        <v>110</v>
      </c>
      <c r="C59" s="31"/>
    </row>
    <row r="60" spans="1:3" ht="15.75">
      <c r="A60" s="29" t="s">
        <v>111</v>
      </c>
      <c r="B60" s="30" t="s">
        <v>112</v>
      </c>
      <c r="C60" s="31">
        <v>1361722</v>
      </c>
    </row>
    <row r="61" spans="1:3" ht="16.5" thickBot="1">
      <c r="A61" s="32" t="s">
        <v>113</v>
      </c>
      <c r="B61" s="33" t="s">
        <v>114</v>
      </c>
      <c r="C61" s="35"/>
    </row>
    <row r="62" spans="1:3" ht="16.5" thickBot="1">
      <c r="A62" s="23" t="s">
        <v>115</v>
      </c>
      <c r="B62" s="34" t="s">
        <v>116</v>
      </c>
      <c r="C62" s="25">
        <f>SUM(C63:C65)</f>
        <v>0</v>
      </c>
    </row>
    <row r="63" spans="1:3" ht="31.5">
      <c r="A63" s="26" t="s">
        <v>117</v>
      </c>
      <c r="B63" s="27" t="s">
        <v>118</v>
      </c>
      <c r="C63" s="31"/>
    </row>
    <row r="64" spans="1:3" ht="31.5">
      <c r="A64" s="29" t="s">
        <v>119</v>
      </c>
      <c r="B64" s="30" t="s">
        <v>120</v>
      </c>
      <c r="C64" s="31"/>
    </row>
    <row r="65" spans="1:3" ht="15.75">
      <c r="A65" s="29" t="s">
        <v>121</v>
      </c>
      <c r="B65" s="30" t="s">
        <v>122</v>
      </c>
      <c r="C65" s="31"/>
    </row>
    <row r="66" spans="1:3" ht="16.5" thickBot="1">
      <c r="A66" s="32" t="s">
        <v>123</v>
      </c>
      <c r="B66" s="33" t="s">
        <v>124</v>
      </c>
      <c r="C66" s="31"/>
    </row>
    <row r="67" spans="1:3" ht="16.5" thickBot="1">
      <c r="A67" s="23" t="s">
        <v>125</v>
      </c>
      <c r="B67" s="24" t="s">
        <v>126</v>
      </c>
      <c r="C67" s="25">
        <f>C10+C17+C24+C31+C39+C51+C57+C62</f>
        <v>59310464</v>
      </c>
    </row>
    <row r="68" spans="1:3" ht="16.5" thickBot="1">
      <c r="A68" s="38" t="s">
        <v>127</v>
      </c>
      <c r="B68" s="34" t="s">
        <v>128</v>
      </c>
      <c r="C68" s="25">
        <f>SUM(C69:C71)</f>
        <v>0</v>
      </c>
    </row>
    <row r="69" spans="1:3" ht="15.75">
      <c r="A69" s="26" t="s">
        <v>129</v>
      </c>
      <c r="B69" s="27" t="s">
        <v>130</v>
      </c>
      <c r="C69" s="31"/>
    </row>
    <row r="70" spans="1:3" ht="15.75">
      <c r="A70" s="29" t="s">
        <v>131</v>
      </c>
      <c r="B70" s="30" t="s">
        <v>132</v>
      </c>
      <c r="C70" s="31"/>
    </row>
    <row r="71" spans="1:3" ht="16.5" thickBot="1">
      <c r="A71" s="32" t="s">
        <v>133</v>
      </c>
      <c r="B71" s="39" t="s">
        <v>134</v>
      </c>
      <c r="C71" s="31"/>
    </row>
    <row r="72" spans="1:3" ht="16.5" thickBot="1">
      <c r="A72" s="38" t="s">
        <v>135</v>
      </c>
      <c r="B72" s="34" t="s">
        <v>136</v>
      </c>
      <c r="C72" s="25">
        <f>SUM(C73:C76)</f>
        <v>0</v>
      </c>
    </row>
    <row r="73" spans="1:3" ht="15.75">
      <c r="A73" s="26" t="s">
        <v>137</v>
      </c>
      <c r="B73" s="27" t="s">
        <v>138</v>
      </c>
      <c r="C73" s="31"/>
    </row>
    <row r="74" spans="1:3" ht="15.75">
      <c r="A74" s="29" t="s">
        <v>139</v>
      </c>
      <c r="B74" s="30" t="s">
        <v>140</v>
      </c>
      <c r="C74" s="31"/>
    </row>
    <row r="75" spans="1:3" ht="17.25" customHeight="1">
      <c r="A75" s="29" t="s">
        <v>141</v>
      </c>
      <c r="B75" s="30" t="s">
        <v>142</v>
      </c>
      <c r="C75" s="31"/>
    </row>
    <row r="76" spans="1:3" ht="16.5" thickBot="1">
      <c r="A76" s="32" t="s">
        <v>143</v>
      </c>
      <c r="B76" s="33" t="s">
        <v>144</v>
      </c>
      <c r="C76" s="31"/>
    </row>
    <row r="77" spans="1:3" ht="16.5" thickBot="1">
      <c r="A77" s="38" t="s">
        <v>145</v>
      </c>
      <c r="B77" s="34" t="s">
        <v>146</v>
      </c>
      <c r="C77" s="25">
        <f>SUM(C78:C79)</f>
        <v>9242987</v>
      </c>
    </row>
    <row r="78" spans="1:3" ht="15.75">
      <c r="A78" s="26" t="s">
        <v>147</v>
      </c>
      <c r="B78" s="27" t="s">
        <v>148</v>
      </c>
      <c r="C78" s="31">
        <v>9242987</v>
      </c>
    </row>
    <row r="79" spans="1:3" ht="16.5" thickBot="1">
      <c r="A79" s="32" t="s">
        <v>149</v>
      </c>
      <c r="B79" s="33" t="s">
        <v>150</v>
      </c>
      <c r="C79" s="31"/>
    </row>
    <row r="80" spans="1:3" ht="16.5" thickBot="1">
      <c r="A80" s="38" t="s">
        <v>151</v>
      </c>
      <c r="B80" s="34" t="s">
        <v>152</v>
      </c>
      <c r="C80" s="25">
        <f>SUM(C81:C83)</f>
        <v>0</v>
      </c>
    </row>
    <row r="81" spans="1:3" ht="15.75">
      <c r="A81" s="26" t="s">
        <v>153</v>
      </c>
      <c r="B81" s="27" t="s">
        <v>154</v>
      </c>
      <c r="C81" s="31"/>
    </row>
    <row r="82" spans="1:3" ht="15.75">
      <c r="A82" s="29" t="s">
        <v>155</v>
      </c>
      <c r="B82" s="30" t="s">
        <v>156</v>
      </c>
      <c r="C82" s="31"/>
    </row>
    <row r="83" spans="1:3" ht="16.5" thickBot="1">
      <c r="A83" s="32" t="s">
        <v>157</v>
      </c>
      <c r="B83" s="33" t="s">
        <v>158</v>
      </c>
      <c r="C83" s="31"/>
    </row>
    <row r="84" spans="1:3" ht="16.5" thickBot="1">
      <c r="A84" s="38" t="s">
        <v>159</v>
      </c>
      <c r="B84" s="34" t="s">
        <v>160</v>
      </c>
      <c r="C84" s="25">
        <f>SUM(C85:C88)</f>
        <v>0</v>
      </c>
    </row>
    <row r="85" spans="1:3" ht="15.75">
      <c r="A85" s="40" t="s">
        <v>161</v>
      </c>
      <c r="B85" s="27" t="s">
        <v>162</v>
      </c>
      <c r="C85" s="31"/>
    </row>
    <row r="86" spans="1:3" ht="17.25" customHeight="1">
      <c r="A86" s="41" t="s">
        <v>163</v>
      </c>
      <c r="B86" s="30" t="s">
        <v>164</v>
      </c>
      <c r="C86" s="31"/>
    </row>
    <row r="87" spans="1:3" ht="15.75">
      <c r="A87" s="41" t="s">
        <v>165</v>
      </c>
      <c r="B87" s="30" t="s">
        <v>166</v>
      </c>
      <c r="C87" s="31"/>
    </row>
    <row r="88" spans="1:3" ht="16.5" thickBot="1">
      <c r="A88" s="42" t="s">
        <v>167</v>
      </c>
      <c r="B88" s="33" t="s">
        <v>168</v>
      </c>
      <c r="C88" s="31"/>
    </row>
    <row r="89" spans="1:3" ht="16.5" thickBot="1">
      <c r="A89" s="38" t="s">
        <v>169</v>
      </c>
      <c r="B89" s="34" t="s">
        <v>170</v>
      </c>
      <c r="C89" s="43"/>
    </row>
    <row r="90" spans="1:3" ht="16.5" thickBot="1">
      <c r="A90" s="38" t="s">
        <v>171</v>
      </c>
      <c r="B90" s="34" t="s">
        <v>172</v>
      </c>
      <c r="C90" s="43"/>
    </row>
    <row r="91" spans="1:3" ht="16.5" thickBot="1">
      <c r="A91" s="38" t="s">
        <v>173</v>
      </c>
      <c r="B91" s="44" t="s">
        <v>174</v>
      </c>
      <c r="C91" s="25">
        <f>C68+C72+C77+C80+C84+C90+C89</f>
        <v>9242987</v>
      </c>
    </row>
    <row r="92" spans="1:3" ht="16.5" thickBot="1">
      <c r="A92" s="45" t="s">
        <v>175</v>
      </c>
      <c r="B92" s="46" t="s">
        <v>176</v>
      </c>
      <c r="C92" s="25">
        <f>C67+C91</f>
        <v>68553451</v>
      </c>
    </row>
    <row r="93" spans="1:3" ht="16.5" thickBot="1">
      <c r="A93" s="47"/>
      <c r="B93" s="48"/>
      <c r="C93" s="49"/>
    </row>
    <row r="94" spans="1:3" ht="16.5" thickBot="1">
      <c r="A94" s="15"/>
      <c r="B94" s="50" t="s">
        <v>177</v>
      </c>
      <c r="C94" s="51"/>
    </row>
    <row r="95" spans="1:3" ht="16.5" thickBot="1">
      <c r="A95" s="52" t="s">
        <v>11</v>
      </c>
      <c r="B95" s="53" t="s">
        <v>344</v>
      </c>
      <c r="C95" s="54">
        <f>C96+C97+C98+C99+C100+C113</f>
        <v>58903855</v>
      </c>
    </row>
    <row r="96" spans="1:3" ht="15.75">
      <c r="A96" s="55" t="s">
        <v>13</v>
      </c>
      <c r="B96" s="56" t="s">
        <v>178</v>
      </c>
      <c r="C96" s="57">
        <v>33264939</v>
      </c>
    </row>
    <row r="97" spans="1:3" ht="21" customHeight="1">
      <c r="A97" s="29" t="s">
        <v>15</v>
      </c>
      <c r="B97" s="58" t="s">
        <v>179</v>
      </c>
      <c r="C97" s="31">
        <v>4224557</v>
      </c>
    </row>
    <row r="98" spans="1:3" ht="15.75">
      <c r="A98" s="29" t="s">
        <v>17</v>
      </c>
      <c r="B98" s="58" t="s">
        <v>180</v>
      </c>
      <c r="C98" s="35">
        <v>15337594</v>
      </c>
    </row>
    <row r="99" spans="1:3" ht="15.75">
      <c r="A99" s="29" t="s">
        <v>19</v>
      </c>
      <c r="B99" s="59" t="s">
        <v>181</v>
      </c>
      <c r="C99" s="35">
        <v>5123000</v>
      </c>
    </row>
    <row r="100" spans="1:3" ht="15.75">
      <c r="A100" s="29" t="s">
        <v>182</v>
      </c>
      <c r="B100" s="60" t="s">
        <v>183</v>
      </c>
      <c r="C100" s="35">
        <v>953765</v>
      </c>
    </row>
    <row r="101" spans="1:3" ht="15.75">
      <c r="A101" s="29" t="s">
        <v>23</v>
      </c>
      <c r="B101" s="58" t="s">
        <v>184</v>
      </c>
      <c r="C101" s="35">
        <v>953765</v>
      </c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/>
    </row>
    <row r="104" spans="1:3" ht="15.75">
      <c r="A104" s="29" t="s">
        <v>189</v>
      </c>
      <c r="B104" s="61" t="s">
        <v>190</v>
      </c>
      <c r="C104" s="35"/>
    </row>
    <row r="105" spans="1:3" ht="31.5">
      <c r="A105" s="29" t="s">
        <v>191</v>
      </c>
      <c r="B105" s="62" t="s">
        <v>192</v>
      </c>
      <c r="C105" s="35"/>
    </row>
    <row r="106" spans="1:3" ht="31.5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>
        <v>912765</v>
      </c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31.5">
      <c r="A112" s="29" t="s">
        <v>205</v>
      </c>
      <c r="B112" s="62" t="s">
        <v>206</v>
      </c>
      <c r="C112" s="31"/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345</v>
      </c>
      <c r="C116" s="25">
        <f>C117+C119+C121</f>
        <v>9649596</v>
      </c>
    </row>
    <row r="117" spans="1:3" ht="15.75">
      <c r="A117" s="26" t="s">
        <v>27</v>
      </c>
      <c r="B117" s="58" t="s">
        <v>213</v>
      </c>
      <c r="C117" s="28">
        <v>1473745</v>
      </c>
    </row>
    <row r="118" spans="1:3" ht="15.75">
      <c r="A118" s="26" t="s">
        <v>29</v>
      </c>
      <c r="B118" s="69" t="s">
        <v>214</v>
      </c>
      <c r="C118" s="28">
        <v>0</v>
      </c>
    </row>
    <row r="119" spans="1:3" ht="15.75">
      <c r="A119" s="26" t="s">
        <v>31</v>
      </c>
      <c r="B119" s="69" t="s">
        <v>215</v>
      </c>
      <c r="C119" s="31">
        <v>8175851</v>
      </c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/>
    </row>
    <row r="122" spans="1:3" ht="31.5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22.5" customHeight="1">
      <c r="A125" s="26" t="s">
        <v>222</v>
      </c>
      <c r="B125" s="62" t="s">
        <v>223</v>
      </c>
      <c r="C125" s="70"/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C95+C116</f>
        <v>68553451</v>
      </c>
    </row>
    <row r="131" spans="1:3" ht="32.25" thickBot="1">
      <c r="A131" s="23" t="s">
        <v>232</v>
      </c>
      <c r="B131" s="24" t="s">
        <v>233</v>
      </c>
      <c r="C131" s="25">
        <f>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C143+C144+C146+C147+C145</f>
        <v>0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/>
    </row>
    <row r="145" spans="1:3" ht="15.75">
      <c r="A145" s="26" t="s">
        <v>99</v>
      </c>
      <c r="B145" s="75" t="s">
        <v>247</v>
      </c>
      <c r="C145" s="70"/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C131+C135+C142+C148+C154+C155</f>
        <v>0</v>
      </c>
    </row>
    <row r="157" spans="1:3" ht="16.5" thickBot="1">
      <c r="A157" s="80" t="s">
        <v>262</v>
      </c>
      <c r="B157" s="81" t="s">
        <v>263</v>
      </c>
      <c r="C157" s="79">
        <f>C130+C156</f>
        <v>68553451</v>
      </c>
    </row>
    <row r="158" spans="1:3" ht="16.5" thickBot="1">
      <c r="A158" s="82"/>
      <c r="B158" s="83"/>
      <c r="C158" s="84"/>
    </row>
    <row r="159" spans="1:3" ht="16.5" thickBot="1">
      <c r="A159" s="85" t="s">
        <v>264</v>
      </c>
      <c r="B159" s="86"/>
      <c r="C159" s="87">
        <v>29</v>
      </c>
    </row>
    <row r="160" spans="1:3" ht="16.5" thickBot="1">
      <c r="A160" s="85" t="s">
        <v>265</v>
      </c>
      <c r="B160" s="86"/>
      <c r="C160" s="87">
        <v>28</v>
      </c>
    </row>
  </sheetData>
  <mergeCells count="2">
    <mergeCell ref="A2:C2"/>
    <mergeCell ref="A1:C1"/>
  </mergeCells>
  <pageMargins left="0.31496062992125984" right="0.31496062992125984" top="0.35433070866141736" bottom="0.35433070866141736" header="0.31496062992125984" footer="0.31496062992125984"/>
  <pageSetup paperSize="9" scale="92" orientation="portrait" r:id="rId1"/>
  <rowBreaks count="3" manualBreakCount="3">
    <brk id="50" max="16383" man="1"/>
    <brk id="92" max="16383" man="1"/>
    <brk id="1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C160"/>
  <sheetViews>
    <sheetView workbookViewId="0">
      <selection activeCell="A2" sqref="A2:C2"/>
    </sheetView>
  </sheetViews>
  <sheetFormatPr defaultRowHeight="15"/>
  <cols>
    <col min="1" max="1" width="14.28515625" customWidth="1"/>
    <col min="2" max="2" width="63.7109375" customWidth="1"/>
    <col min="3" max="3" width="15" customWidth="1"/>
  </cols>
  <sheetData>
    <row r="1" spans="1:3" ht="15.75">
      <c r="A1" s="137" t="s">
        <v>373</v>
      </c>
      <c r="B1" s="137"/>
      <c r="C1" s="137"/>
    </row>
    <row r="2" spans="1:3" ht="15.75">
      <c r="A2" s="138" t="s">
        <v>381</v>
      </c>
      <c r="B2" s="138"/>
      <c r="C2" s="138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1</v>
      </c>
      <c r="C4" s="11"/>
    </row>
    <row r="5" spans="1:3" ht="32.25" thickBot="1">
      <c r="A5" s="94" t="s">
        <v>2</v>
      </c>
      <c r="B5" s="92" t="s">
        <v>270</v>
      </c>
      <c r="C5" s="13"/>
    </row>
    <row r="6" spans="1:3" ht="16.5" thickBot="1">
      <c r="A6" s="136"/>
      <c r="B6" s="14"/>
      <c r="C6" s="88" t="s">
        <v>379</v>
      </c>
    </row>
    <row r="7" spans="1:3" ht="16.5" thickBot="1">
      <c r="A7" s="15" t="s">
        <v>4</v>
      </c>
      <c r="B7" s="16" t="s">
        <v>5</v>
      </c>
      <c r="C7" s="93" t="s">
        <v>6</v>
      </c>
    </row>
    <row r="8" spans="1:3" ht="16.5" thickBot="1">
      <c r="A8" s="17" t="s">
        <v>7</v>
      </c>
      <c r="B8" s="18" t="s">
        <v>8</v>
      </c>
      <c r="C8" s="19" t="s">
        <v>9</v>
      </c>
    </row>
    <row r="9" spans="1:3" ht="16.5" thickBot="1">
      <c r="A9" s="20"/>
      <c r="B9" s="21" t="s">
        <v>10</v>
      </c>
      <c r="C9" s="22"/>
    </row>
    <row r="10" spans="1:3" ht="16.5" thickBot="1">
      <c r="A10" s="23" t="s">
        <v>11</v>
      </c>
      <c r="B10" s="24" t="s">
        <v>12</v>
      </c>
      <c r="C10" s="25">
        <f>+C11+C12+C13+C14+C15+C16</f>
        <v>0</v>
      </c>
    </row>
    <row r="11" spans="1:3" ht="15.75">
      <c r="A11" s="26" t="s">
        <v>13</v>
      </c>
      <c r="B11" s="27" t="s">
        <v>14</v>
      </c>
      <c r="C11" s="28"/>
    </row>
    <row r="12" spans="1:3" ht="15.75">
      <c r="A12" s="29" t="s">
        <v>15</v>
      </c>
      <c r="B12" s="30" t="s">
        <v>16</v>
      </c>
      <c r="C12" s="31"/>
    </row>
    <row r="13" spans="1:3" ht="15.75">
      <c r="A13" s="29" t="s">
        <v>17</v>
      </c>
      <c r="B13" s="30" t="s">
        <v>18</v>
      </c>
      <c r="C13" s="31"/>
    </row>
    <row r="14" spans="1:3" ht="15.75">
      <c r="A14" s="29" t="s">
        <v>19</v>
      </c>
      <c r="B14" s="30" t="s">
        <v>20</v>
      </c>
      <c r="C14" s="31"/>
    </row>
    <row r="15" spans="1:3" ht="15.75">
      <c r="A15" s="29" t="s">
        <v>21</v>
      </c>
      <c r="B15" s="30" t="s">
        <v>22</v>
      </c>
      <c r="C15" s="31"/>
    </row>
    <row r="16" spans="1:3" ht="16.5" thickBot="1">
      <c r="A16" s="32" t="s">
        <v>23</v>
      </c>
      <c r="B16" s="33" t="s">
        <v>24</v>
      </c>
      <c r="C16" s="31"/>
    </row>
    <row r="17" spans="1:3" ht="32.25" thickBot="1">
      <c r="A17" s="23" t="s">
        <v>25</v>
      </c>
      <c r="B17" s="34" t="s">
        <v>26</v>
      </c>
      <c r="C17" s="25">
        <f>+C18+C19+C20+C21+C22</f>
        <v>0</v>
      </c>
    </row>
    <row r="18" spans="1:3" ht="15.75">
      <c r="A18" s="26" t="s">
        <v>27</v>
      </c>
      <c r="B18" s="27" t="s">
        <v>28</v>
      </c>
      <c r="C18" s="28"/>
    </row>
    <row r="19" spans="1:3" ht="15.75">
      <c r="A19" s="29" t="s">
        <v>29</v>
      </c>
      <c r="B19" s="30" t="s">
        <v>30</v>
      </c>
      <c r="C19" s="31"/>
    </row>
    <row r="20" spans="1:3" ht="15.75">
      <c r="A20" s="29" t="s">
        <v>31</v>
      </c>
      <c r="B20" s="30" t="s">
        <v>32</v>
      </c>
      <c r="C20" s="31"/>
    </row>
    <row r="21" spans="1:3" ht="15.75">
      <c r="A21" s="29" t="s">
        <v>33</v>
      </c>
      <c r="B21" s="30" t="s">
        <v>34</v>
      </c>
      <c r="C21" s="31"/>
    </row>
    <row r="22" spans="1:3" ht="15.75">
      <c r="A22" s="29" t="s">
        <v>35</v>
      </c>
      <c r="B22" s="30" t="s">
        <v>36</v>
      </c>
      <c r="C22" s="31"/>
    </row>
    <row r="23" spans="1:3" ht="16.5" thickBot="1">
      <c r="A23" s="32" t="s">
        <v>37</v>
      </c>
      <c r="B23" s="33" t="s">
        <v>38</v>
      </c>
      <c r="C23" s="35"/>
    </row>
    <row r="24" spans="1:3" ht="32.25" thickBot="1">
      <c r="A24" s="23" t="s">
        <v>39</v>
      </c>
      <c r="B24" s="24" t="s">
        <v>40</v>
      </c>
      <c r="C24" s="25">
        <f>+C25+C26+C27+C28+C29</f>
        <v>0</v>
      </c>
    </row>
    <row r="25" spans="1:3" ht="15.75">
      <c r="A25" s="26" t="s">
        <v>41</v>
      </c>
      <c r="B25" s="27" t="s">
        <v>42</v>
      </c>
      <c r="C25" s="28"/>
    </row>
    <row r="26" spans="1:3" ht="15.75">
      <c r="A26" s="29" t="s">
        <v>43</v>
      </c>
      <c r="B26" s="30" t="s">
        <v>44</v>
      </c>
      <c r="C26" s="31"/>
    </row>
    <row r="27" spans="1:3" ht="31.5">
      <c r="A27" s="29" t="s">
        <v>45</v>
      </c>
      <c r="B27" s="30" t="s">
        <v>46</v>
      </c>
      <c r="C27" s="31"/>
    </row>
    <row r="28" spans="1:3" ht="31.5">
      <c r="A28" s="29" t="s">
        <v>47</v>
      </c>
      <c r="B28" s="30" t="s">
        <v>48</v>
      </c>
      <c r="C28" s="31"/>
    </row>
    <row r="29" spans="1:3" ht="15.75">
      <c r="A29" s="29" t="s">
        <v>49</v>
      </c>
      <c r="B29" s="30" t="s">
        <v>50</v>
      </c>
      <c r="C29" s="31"/>
    </row>
    <row r="30" spans="1:3" ht="16.5" thickBot="1">
      <c r="A30" s="32" t="s">
        <v>51</v>
      </c>
      <c r="B30" s="33" t="s">
        <v>52</v>
      </c>
      <c r="C30" s="35"/>
    </row>
    <row r="31" spans="1:3" ht="16.5" thickBot="1">
      <c r="A31" s="23" t="s">
        <v>53</v>
      </c>
      <c r="B31" s="24" t="s">
        <v>54</v>
      </c>
      <c r="C31" s="25">
        <f>+C32+C36+C37+C38</f>
        <v>0</v>
      </c>
    </row>
    <row r="32" spans="1:3" ht="15.75">
      <c r="A32" s="26" t="s">
        <v>55</v>
      </c>
      <c r="B32" s="27" t="s">
        <v>56</v>
      </c>
      <c r="C32" s="36">
        <f>+C33+C34+C35</f>
        <v>0</v>
      </c>
    </row>
    <row r="33" spans="1:3" ht="15.75">
      <c r="A33" s="29" t="s">
        <v>57</v>
      </c>
      <c r="B33" s="30" t="s">
        <v>58</v>
      </c>
      <c r="C33" s="31"/>
    </row>
    <row r="34" spans="1:3" ht="15.75">
      <c r="A34" s="29" t="s">
        <v>59</v>
      </c>
      <c r="B34" s="30" t="s">
        <v>60</v>
      </c>
      <c r="C34" s="31"/>
    </row>
    <row r="35" spans="1:3" ht="15.75">
      <c r="A35" s="29" t="s">
        <v>61</v>
      </c>
      <c r="B35" s="37" t="s">
        <v>62</v>
      </c>
      <c r="C35" s="31"/>
    </row>
    <row r="36" spans="1:3" ht="15.75">
      <c r="A36" s="29" t="s">
        <v>63</v>
      </c>
      <c r="B36" s="30" t="s">
        <v>64</v>
      </c>
      <c r="C36" s="31"/>
    </row>
    <row r="37" spans="1:3" ht="15.75">
      <c r="A37" s="29" t="s">
        <v>65</v>
      </c>
      <c r="B37" s="30" t="s">
        <v>66</v>
      </c>
      <c r="C37" s="31"/>
    </row>
    <row r="38" spans="1:3" ht="16.5" thickBot="1">
      <c r="A38" s="32" t="s">
        <v>67</v>
      </c>
      <c r="B38" s="33" t="s">
        <v>68</v>
      </c>
      <c r="C38" s="35"/>
    </row>
    <row r="39" spans="1:3" ht="16.5" thickBot="1">
      <c r="A39" s="23" t="s">
        <v>69</v>
      </c>
      <c r="B39" s="24" t="s">
        <v>70</v>
      </c>
      <c r="C39" s="25">
        <f>SUM(C40:C50)</f>
        <v>0</v>
      </c>
    </row>
    <row r="40" spans="1:3" ht="15.75">
      <c r="A40" s="26" t="s">
        <v>71</v>
      </c>
      <c r="B40" s="27" t="s">
        <v>72</v>
      </c>
      <c r="C40" s="28"/>
    </row>
    <row r="41" spans="1:3" ht="15.75">
      <c r="A41" s="29" t="s">
        <v>73</v>
      </c>
      <c r="B41" s="30" t="s">
        <v>74</v>
      </c>
      <c r="C41" s="31"/>
    </row>
    <row r="42" spans="1:3" ht="15.75">
      <c r="A42" s="29" t="s">
        <v>75</v>
      </c>
      <c r="B42" s="30" t="s">
        <v>76</v>
      </c>
      <c r="C42" s="31"/>
    </row>
    <row r="43" spans="1:3" ht="15.75">
      <c r="A43" s="29" t="s">
        <v>77</v>
      </c>
      <c r="B43" s="30" t="s">
        <v>78</v>
      </c>
      <c r="C43" s="31"/>
    </row>
    <row r="44" spans="1:3" ht="15.75">
      <c r="A44" s="29" t="s">
        <v>79</v>
      </c>
      <c r="B44" s="30" t="s">
        <v>80</v>
      </c>
      <c r="C44" s="31"/>
    </row>
    <row r="45" spans="1:3" ht="15.75">
      <c r="A45" s="29" t="s">
        <v>81</v>
      </c>
      <c r="B45" s="30" t="s">
        <v>82</v>
      </c>
      <c r="C45" s="31"/>
    </row>
    <row r="46" spans="1:3" ht="15.75">
      <c r="A46" s="29" t="s">
        <v>83</v>
      </c>
      <c r="B46" s="30" t="s">
        <v>84</v>
      </c>
      <c r="C46" s="31"/>
    </row>
    <row r="47" spans="1:3" ht="15.75">
      <c r="A47" s="29" t="s">
        <v>85</v>
      </c>
      <c r="B47" s="30" t="s">
        <v>86</v>
      </c>
      <c r="C47" s="31"/>
    </row>
    <row r="48" spans="1:3" ht="15.75">
      <c r="A48" s="29" t="s">
        <v>87</v>
      </c>
      <c r="B48" s="30" t="s">
        <v>88</v>
      </c>
      <c r="C48" s="31"/>
    </row>
    <row r="49" spans="1:3" ht="15.75">
      <c r="A49" s="32" t="s">
        <v>89</v>
      </c>
      <c r="B49" s="33" t="s">
        <v>90</v>
      </c>
      <c r="C49" s="35"/>
    </row>
    <row r="50" spans="1:3" ht="16.5" thickBot="1">
      <c r="A50" s="32" t="s">
        <v>91</v>
      </c>
      <c r="B50" s="33" t="s">
        <v>92</v>
      </c>
      <c r="C50" s="35"/>
    </row>
    <row r="51" spans="1:3" ht="16.5" thickBot="1">
      <c r="A51" s="23" t="s">
        <v>93</v>
      </c>
      <c r="B51" s="24" t="s">
        <v>94</v>
      </c>
      <c r="C51" s="25">
        <f>SUM(C52:C56)</f>
        <v>0</v>
      </c>
    </row>
    <row r="52" spans="1:3" ht="15.75">
      <c r="A52" s="26" t="s">
        <v>95</v>
      </c>
      <c r="B52" s="27" t="s">
        <v>96</v>
      </c>
      <c r="C52" s="28"/>
    </row>
    <row r="53" spans="1:3" ht="15.75">
      <c r="A53" s="29" t="s">
        <v>97</v>
      </c>
      <c r="B53" s="30" t="s">
        <v>98</v>
      </c>
      <c r="C53" s="31"/>
    </row>
    <row r="54" spans="1:3" ht="15.75">
      <c r="A54" s="29" t="s">
        <v>99</v>
      </c>
      <c r="B54" s="30" t="s">
        <v>100</v>
      </c>
      <c r="C54" s="31"/>
    </row>
    <row r="55" spans="1:3" ht="15.75">
      <c r="A55" s="29" t="s">
        <v>101</v>
      </c>
      <c r="B55" s="30" t="s">
        <v>102</v>
      </c>
      <c r="C55" s="31"/>
    </row>
    <row r="56" spans="1:3" ht="16.5" thickBot="1">
      <c r="A56" s="32" t="s">
        <v>103</v>
      </c>
      <c r="B56" s="33" t="s">
        <v>104</v>
      </c>
      <c r="C56" s="35"/>
    </row>
    <row r="57" spans="1:3" ht="16.5" thickBot="1">
      <c r="A57" s="23" t="s">
        <v>105</v>
      </c>
      <c r="B57" s="24" t="s">
        <v>106</v>
      </c>
      <c r="C57" s="25">
        <f>SUM(C58:C60)</f>
        <v>0</v>
      </c>
    </row>
    <row r="58" spans="1:3" ht="31.5">
      <c r="A58" s="26" t="s">
        <v>107</v>
      </c>
      <c r="B58" s="27" t="s">
        <v>108</v>
      </c>
      <c r="C58" s="28"/>
    </row>
    <row r="59" spans="1:3" ht="31.5">
      <c r="A59" s="29" t="s">
        <v>109</v>
      </c>
      <c r="B59" s="30" t="s">
        <v>110</v>
      </c>
      <c r="C59" s="31"/>
    </row>
    <row r="60" spans="1:3" ht="15.75">
      <c r="A60" s="29" t="s">
        <v>111</v>
      </c>
      <c r="B60" s="30" t="s">
        <v>112</v>
      </c>
      <c r="C60" s="31"/>
    </row>
    <row r="61" spans="1:3" ht="16.5" thickBot="1">
      <c r="A61" s="32" t="s">
        <v>113</v>
      </c>
      <c r="B61" s="33" t="s">
        <v>114</v>
      </c>
      <c r="C61" s="35"/>
    </row>
    <row r="62" spans="1:3" ht="16.5" thickBot="1">
      <c r="A62" s="23" t="s">
        <v>115</v>
      </c>
      <c r="B62" s="34" t="s">
        <v>116</v>
      </c>
      <c r="C62" s="25">
        <f>SUM(C63:C65)</f>
        <v>0</v>
      </c>
    </row>
    <row r="63" spans="1:3" ht="31.5">
      <c r="A63" s="26" t="s">
        <v>117</v>
      </c>
      <c r="B63" s="27" t="s">
        <v>118</v>
      </c>
      <c r="C63" s="31"/>
    </row>
    <row r="64" spans="1:3" ht="31.5">
      <c r="A64" s="29" t="s">
        <v>119</v>
      </c>
      <c r="B64" s="30" t="s">
        <v>120</v>
      </c>
      <c r="C64" s="31"/>
    </row>
    <row r="65" spans="1:3" ht="15.75">
      <c r="A65" s="29" t="s">
        <v>121</v>
      </c>
      <c r="B65" s="30" t="s">
        <v>122</v>
      </c>
      <c r="C65" s="31"/>
    </row>
    <row r="66" spans="1:3" ht="16.5" thickBot="1">
      <c r="A66" s="32" t="s">
        <v>123</v>
      </c>
      <c r="B66" s="33" t="s">
        <v>124</v>
      </c>
      <c r="C66" s="31"/>
    </row>
    <row r="67" spans="1:3" ht="16.5" thickBot="1">
      <c r="A67" s="23" t="s">
        <v>125</v>
      </c>
      <c r="B67" s="24" t="s">
        <v>126</v>
      </c>
      <c r="C67" s="25">
        <f>+C10+C17+C24+C31+C39+C51+C57+C62</f>
        <v>0</v>
      </c>
    </row>
    <row r="68" spans="1:3" ht="16.5" thickBot="1">
      <c r="A68" s="38" t="s">
        <v>127</v>
      </c>
      <c r="B68" s="34" t="s">
        <v>128</v>
      </c>
      <c r="C68" s="25">
        <f>SUM(C69:C71)</f>
        <v>0</v>
      </c>
    </row>
    <row r="69" spans="1:3" ht="15.75">
      <c r="A69" s="26" t="s">
        <v>129</v>
      </c>
      <c r="B69" s="27" t="s">
        <v>130</v>
      </c>
      <c r="C69" s="31"/>
    </row>
    <row r="70" spans="1:3" ht="15.75">
      <c r="A70" s="29" t="s">
        <v>131</v>
      </c>
      <c r="B70" s="30" t="s">
        <v>132</v>
      </c>
      <c r="C70" s="31"/>
    </row>
    <row r="71" spans="1:3" ht="16.5" thickBot="1">
      <c r="A71" s="32" t="s">
        <v>133</v>
      </c>
      <c r="B71" s="39" t="s">
        <v>134</v>
      </c>
      <c r="C71" s="31"/>
    </row>
    <row r="72" spans="1:3" ht="16.5" thickBot="1">
      <c r="A72" s="38" t="s">
        <v>135</v>
      </c>
      <c r="B72" s="34" t="s">
        <v>136</v>
      </c>
      <c r="C72" s="25">
        <f>SUM(C73:C76)</f>
        <v>0</v>
      </c>
    </row>
    <row r="73" spans="1:3" ht="15.75">
      <c r="A73" s="26" t="s">
        <v>137</v>
      </c>
      <c r="B73" s="27" t="s">
        <v>138</v>
      </c>
      <c r="C73" s="31"/>
    </row>
    <row r="74" spans="1:3" ht="15.75">
      <c r="A74" s="29" t="s">
        <v>139</v>
      </c>
      <c r="B74" s="30" t="s">
        <v>140</v>
      </c>
      <c r="C74" s="31"/>
    </row>
    <row r="75" spans="1:3" ht="15.75">
      <c r="A75" s="29" t="s">
        <v>141</v>
      </c>
      <c r="B75" s="30" t="s">
        <v>142</v>
      </c>
      <c r="C75" s="31"/>
    </row>
    <row r="76" spans="1:3" ht="16.5" thickBot="1">
      <c r="A76" s="32" t="s">
        <v>143</v>
      </c>
      <c r="B76" s="33" t="s">
        <v>144</v>
      </c>
      <c r="C76" s="31"/>
    </row>
    <row r="77" spans="1:3" ht="16.5" thickBot="1">
      <c r="A77" s="38" t="s">
        <v>145</v>
      </c>
      <c r="B77" s="34" t="s">
        <v>146</v>
      </c>
      <c r="C77" s="25">
        <f>SUM(C78:C79)</f>
        <v>0</v>
      </c>
    </row>
    <row r="78" spans="1:3" ht="15.75">
      <c r="A78" s="26" t="s">
        <v>147</v>
      </c>
      <c r="B78" s="27" t="s">
        <v>148</v>
      </c>
      <c r="C78" s="31"/>
    </row>
    <row r="79" spans="1:3" ht="16.5" thickBot="1">
      <c r="A79" s="32" t="s">
        <v>149</v>
      </c>
      <c r="B79" s="33" t="s">
        <v>150</v>
      </c>
      <c r="C79" s="31"/>
    </row>
    <row r="80" spans="1:3" ht="16.5" thickBot="1">
      <c r="A80" s="38" t="s">
        <v>151</v>
      </c>
      <c r="B80" s="34" t="s">
        <v>152</v>
      </c>
      <c r="C80" s="25">
        <f>SUM(C81:C83)</f>
        <v>0</v>
      </c>
    </row>
    <row r="81" spans="1:3" ht="15.75">
      <c r="A81" s="26" t="s">
        <v>153</v>
      </c>
      <c r="B81" s="27" t="s">
        <v>154</v>
      </c>
      <c r="C81" s="31"/>
    </row>
    <row r="82" spans="1:3" ht="15.75">
      <c r="A82" s="29" t="s">
        <v>155</v>
      </c>
      <c r="B82" s="30" t="s">
        <v>156</v>
      </c>
      <c r="C82" s="31"/>
    </row>
    <row r="83" spans="1:3" ht="16.5" thickBot="1">
      <c r="A83" s="32" t="s">
        <v>157</v>
      </c>
      <c r="B83" s="33" t="s">
        <v>158</v>
      </c>
      <c r="C83" s="31"/>
    </row>
    <row r="84" spans="1:3" ht="16.5" thickBot="1">
      <c r="A84" s="38" t="s">
        <v>159</v>
      </c>
      <c r="B84" s="34" t="s">
        <v>160</v>
      </c>
      <c r="C84" s="25">
        <f>SUM(C85:C88)</f>
        <v>0</v>
      </c>
    </row>
    <row r="85" spans="1:3" ht="15.75">
      <c r="A85" s="40" t="s">
        <v>161</v>
      </c>
      <c r="B85" s="27" t="s">
        <v>162</v>
      </c>
      <c r="C85" s="31"/>
    </row>
    <row r="86" spans="1:3" ht="15.75">
      <c r="A86" s="41" t="s">
        <v>163</v>
      </c>
      <c r="B86" s="30" t="s">
        <v>164</v>
      </c>
      <c r="C86" s="31"/>
    </row>
    <row r="87" spans="1:3" ht="15.75">
      <c r="A87" s="41" t="s">
        <v>165</v>
      </c>
      <c r="B87" s="30" t="s">
        <v>166</v>
      </c>
      <c r="C87" s="31"/>
    </row>
    <row r="88" spans="1:3" ht="16.5" thickBot="1">
      <c r="A88" s="42" t="s">
        <v>167</v>
      </c>
      <c r="B88" s="33" t="s">
        <v>168</v>
      </c>
      <c r="C88" s="31"/>
    </row>
    <row r="89" spans="1:3" ht="16.5" thickBot="1">
      <c r="A89" s="38" t="s">
        <v>169</v>
      </c>
      <c r="B89" s="34" t="s">
        <v>170</v>
      </c>
      <c r="C89" s="43"/>
    </row>
    <row r="90" spans="1:3" ht="16.5" thickBot="1">
      <c r="A90" s="38" t="s">
        <v>171</v>
      </c>
      <c r="B90" s="34" t="s">
        <v>172</v>
      </c>
      <c r="C90" s="43"/>
    </row>
    <row r="91" spans="1:3" ht="16.5" thickBot="1">
      <c r="A91" s="38" t="s">
        <v>173</v>
      </c>
      <c r="B91" s="44" t="s">
        <v>174</v>
      </c>
      <c r="C91" s="25">
        <f>+C68+C72+C77+C80+C84+C90+C89</f>
        <v>0</v>
      </c>
    </row>
    <row r="92" spans="1:3" ht="16.5" thickBot="1">
      <c r="A92" s="45" t="s">
        <v>175</v>
      </c>
      <c r="B92" s="46" t="s">
        <v>176</v>
      </c>
      <c r="C92" s="25">
        <f>+C67+C91</f>
        <v>0</v>
      </c>
    </row>
    <row r="93" spans="1:3" ht="16.5" thickBot="1">
      <c r="A93" s="47"/>
      <c r="B93" s="48"/>
      <c r="C93" s="49"/>
    </row>
    <row r="94" spans="1:3" ht="16.5" thickBot="1">
      <c r="A94" s="15"/>
      <c r="B94" s="50" t="s">
        <v>177</v>
      </c>
      <c r="C94" s="51"/>
    </row>
    <row r="95" spans="1:3" ht="16.5" thickBot="1">
      <c r="A95" s="52" t="s">
        <v>11</v>
      </c>
      <c r="B95" s="53" t="s">
        <v>344</v>
      </c>
      <c r="C95" s="54">
        <f>+C96+C97+C98+C99+C100+C113</f>
        <v>0</v>
      </c>
    </row>
    <row r="96" spans="1:3" ht="15.75">
      <c r="A96" s="55" t="s">
        <v>13</v>
      </c>
      <c r="B96" s="56" t="s">
        <v>178</v>
      </c>
      <c r="C96" s="57"/>
    </row>
    <row r="97" spans="1:3" ht="15.75">
      <c r="A97" s="29" t="s">
        <v>15</v>
      </c>
      <c r="B97" s="58" t="s">
        <v>179</v>
      </c>
      <c r="C97" s="31"/>
    </row>
    <row r="98" spans="1:3" ht="15.75">
      <c r="A98" s="29" t="s">
        <v>17</v>
      </c>
      <c r="B98" s="58" t="s">
        <v>180</v>
      </c>
      <c r="C98" s="35"/>
    </row>
    <row r="99" spans="1:3" ht="15.75">
      <c r="A99" s="29" t="s">
        <v>19</v>
      </c>
      <c r="B99" s="59" t="s">
        <v>181</v>
      </c>
      <c r="C99" s="35"/>
    </row>
    <row r="100" spans="1:3" ht="15.75">
      <c r="A100" s="29" t="s">
        <v>182</v>
      </c>
      <c r="B100" s="60" t="s">
        <v>183</v>
      </c>
      <c r="C100" s="35"/>
    </row>
    <row r="101" spans="1:3" ht="15.75">
      <c r="A101" s="29" t="s">
        <v>23</v>
      </c>
      <c r="B101" s="58" t="s">
        <v>184</v>
      </c>
      <c r="C101" s="35"/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/>
    </row>
    <row r="104" spans="1:3" ht="15.75">
      <c r="A104" s="29" t="s">
        <v>189</v>
      </c>
      <c r="B104" s="61" t="s">
        <v>190</v>
      </c>
      <c r="C104" s="35"/>
    </row>
    <row r="105" spans="1:3" ht="31.5">
      <c r="A105" s="29" t="s">
        <v>191</v>
      </c>
      <c r="B105" s="62" t="s">
        <v>192</v>
      </c>
      <c r="C105" s="35"/>
    </row>
    <row r="106" spans="1:3" ht="31.5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/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31.5">
      <c r="A112" s="29" t="s">
        <v>205</v>
      </c>
      <c r="B112" s="62" t="s">
        <v>206</v>
      </c>
      <c r="C112" s="31"/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345</v>
      </c>
      <c r="C116" s="25">
        <f>+C117+C119+C121</f>
        <v>0</v>
      </c>
    </row>
    <row r="117" spans="1:3" ht="15.75">
      <c r="A117" s="26" t="s">
        <v>27</v>
      </c>
      <c r="B117" s="58" t="s">
        <v>213</v>
      </c>
      <c r="C117" s="28"/>
    </row>
    <row r="118" spans="1:3" ht="15.75">
      <c r="A118" s="26" t="s">
        <v>29</v>
      </c>
      <c r="B118" s="69" t="s">
        <v>214</v>
      </c>
      <c r="C118" s="28"/>
    </row>
    <row r="119" spans="1:3" ht="15.75">
      <c r="A119" s="26" t="s">
        <v>31</v>
      </c>
      <c r="B119" s="69" t="s">
        <v>215</v>
      </c>
      <c r="C119" s="31"/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/>
    </row>
    <row r="122" spans="1:3" ht="31.5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15.75">
      <c r="A125" s="26" t="s">
        <v>222</v>
      </c>
      <c r="B125" s="62" t="s">
        <v>223</v>
      </c>
      <c r="C125" s="70"/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+C95+C116</f>
        <v>0</v>
      </c>
    </row>
    <row r="131" spans="1:3" ht="32.25" thickBot="1">
      <c r="A131" s="23" t="s">
        <v>232</v>
      </c>
      <c r="B131" s="24" t="s">
        <v>233</v>
      </c>
      <c r="C131" s="25">
        <f>+C132+C133+C134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+C136+C137+C138+C139+C140+C141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+C143+C144+C146+C147+C145</f>
        <v>0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/>
    </row>
    <row r="145" spans="1:3" ht="15.75">
      <c r="A145" s="26" t="s">
        <v>99</v>
      </c>
      <c r="B145" s="75" t="s">
        <v>247</v>
      </c>
      <c r="C145" s="70"/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+C149+C150+C151+C152+C153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+C131+C135+C142+C148+C154+C155</f>
        <v>0</v>
      </c>
    </row>
    <row r="157" spans="1:3" ht="16.5" thickBot="1">
      <c r="A157" s="80" t="s">
        <v>262</v>
      </c>
      <c r="B157" s="81" t="s">
        <v>263</v>
      </c>
      <c r="C157" s="79">
        <f>+C130+C156</f>
        <v>0</v>
      </c>
    </row>
    <row r="158" spans="1:3" ht="16.5" thickBot="1">
      <c r="A158" s="82"/>
      <c r="B158" s="83"/>
      <c r="C158" s="84"/>
    </row>
    <row r="159" spans="1:3" ht="16.5" thickBot="1">
      <c r="A159" s="85" t="s">
        <v>264</v>
      </c>
      <c r="B159" s="86"/>
      <c r="C159" s="87"/>
    </row>
    <row r="160" spans="1:3" ht="16.5" thickBot="1">
      <c r="A160" s="85" t="s">
        <v>265</v>
      </c>
      <c r="B160" s="86"/>
      <c r="C160" s="87"/>
    </row>
  </sheetData>
  <mergeCells count="2">
    <mergeCell ref="A2:C2"/>
    <mergeCell ref="A1:C1"/>
  </mergeCells>
  <pageMargins left="0.7" right="0.7" top="0.75" bottom="0.75" header="0.3" footer="0.3"/>
  <pageSetup paperSize="9" scale="86" orientation="portrait" r:id="rId1"/>
  <rowBreaks count="3" manualBreakCount="3">
    <brk id="50" max="16383" man="1"/>
    <brk id="92" max="16383" man="1"/>
    <brk id="1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C160"/>
  <sheetViews>
    <sheetView workbookViewId="0">
      <selection activeCell="A2" sqref="A2:C2"/>
    </sheetView>
  </sheetViews>
  <sheetFormatPr defaultRowHeight="15"/>
  <cols>
    <col min="1" max="1" width="14.28515625" customWidth="1"/>
    <col min="2" max="2" width="63.7109375" customWidth="1"/>
    <col min="3" max="3" width="15.140625" customWidth="1"/>
  </cols>
  <sheetData>
    <row r="1" spans="1:3" ht="15.75">
      <c r="A1" s="137" t="s">
        <v>374</v>
      </c>
      <c r="B1" s="137"/>
      <c r="C1" s="137"/>
    </row>
    <row r="2" spans="1:3" ht="15.75">
      <c r="A2" s="138" t="s">
        <v>381</v>
      </c>
      <c r="B2" s="138"/>
      <c r="C2" s="138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1</v>
      </c>
      <c r="C4" s="11"/>
    </row>
    <row r="5" spans="1:3" ht="32.25" thickBot="1">
      <c r="A5" s="94" t="s">
        <v>2</v>
      </c>
      <c r="B5" s="92" t="s">
        <v>271</v>
      </c>
      <c r="C5" s="13"/>
    </row>
    <row r="6" spans="1:3" ht="16.5" thickBot="1">
      <c r="A6" s="14"/>
      <c r="B6" s="14"/>
      <c r="C6" s="88" t="s">
        <v>379</v>
      </c>
    </row>
    <row r="7" spans="1:3" ht="16.5" thickBot="1">
      <c r="A7" s="15" t="s">
        <v>4</v>
      </c>
      <c r="B7" s="16" t="s">
        <v>5</v>
      </c>
      <c r="C7" s="93" t="s">
        <v>6</v>
      </c>
    </row>
    <row r="8" spans="1:3" ht="16.5" thickBot="1">
      <c r="A8" s="17" t="s">
        <v>7</v>
      </c>
      <c r="B8" s="18" t="s">
        <v>8</v>
      </c>
      <c r="C8" s="19" t="s">
        <v>9</v>
      </c>
    </row>
    <row r="9" spans="1:3" ht="16.5" thickBot="1">
      <c r="A9" s="20"/>
      <c r="B9" s="21" t="s">
        <v>10</v>
      </c>
      <c r="C9" s="22"/>
    </row>
    <row r="10" spans="1:3" ht="16.5" thickBot="1">
      <c r="A10" s="23" t="s">
        <v>11</v>
      </c>
      <c r="B10" s="24" t="s">
        <v>12</v>
      </c>
      <c r="C10" s="25">
        <f>+C11+C12+C13+C14+C15+C16</f>
        <v>0</v>
      </c>
    </row>
    <row r="11" spans="1:3" ht="15.75">
      <c r="A11" s="26" t="s">
        <v>13</v>
      </c>
      <c r="B11" s="27" t="s">
        <v>14</v>
      </c>
      <c r="C11" s="28"/>
    </row>
    <row r="12" spans="1:3" ht="15.75" customHeight="1">
      <c r="A12" s="29" t="s">
        <v>15</v>
      </c>
      <c r="B12" s="30" t="s">
        <v>16</v>
      </c>
      <c r="C12" s="31"/>
    </row>
    <row r="13" spans="1:3" ht="15.75">
      <c r="A13" s="29" t="s">
        <v>17</v>
      </c>
      <c r="B13" s="30" t="s">
        <v>18</v>
      </c>
      <c r="C13" s="31"/>
    </row>
    <row r="14" spans="1:3" ht="15.75">
      <c r="A14" s="29" t="s">
        <v>19</v>
      </c>
      <c r="B14" s="30" t="s">
        <v>20</v>
      </c>
      <c r="C14" s="31"/>
    </row>
    <row r="15" spans="1:3" ht="15.75">
      <c r="A15" s="29" t="s">
        <v>21</v>
      </c>
      <c r="B15" s="30" t="s">
        <v>22</v>
      </c>
      <c r="C15" s="31"/>
    </row>
    <row r="16" spans="1:3" ht="16.5" thickBot="1">
      <c r="A16" s="32" t="s">
        <v>23</v>
      </c>
      <c r="B16" s="33" t="s">
        <v>24</v>
      </c>
      <c r="C16" s="31"/>
    </row>
    <row r="17" spans="1:3" ht="32.25" thickBot="1">
      <c r="A17" s="23" t="s">
        <v>25</v>
      </c>
      <c r="B17" s="34" t="s">
        <v>26</v>
      </c>
      <c r="C17" s="25">
        <f>+C18+C19+C20+C21+C22</f>
        <v>0</v>
      </c>
    </row>
    <row r="18" spans="1:3" ht="15.75">
      <c r="A18" s="26" t="s">
        <v>27</v>
      </c>
      <c r="B18" s="27" t="s">
        <v>28</v>
      </c>
      <c r="C18" s="28"/>
    </row>
    <row r="19" spans="1:3" ht="15.75">
      <c r="A19" s="29" t="s">
        <v>29</v>
      </c>
      <c r="B19" s="30" t="s">
        <v>30</v>
      </c>
      <c r="C19" s="31"/>
    </row>
    <row r="20" spans="1:3" ht="15.75">
      <c r="A20" s="29" t="s">
        <v>31</v>
      </c>
      <c r="B20" s="30" t="s">
        <v>32</v>
      </c>
      <c r="C20" s="31"/>
    </row>
    <row r="21" spans="1:3" ht="15.75">
      <c r="A21" s="29" t="s">
        <v>33</v>
      </c>
      <c r="B21" s="30" t="s">
        <v>34</v>
      </c>
      <c r="C21" s="31"/>
    </row>
    <row r="22" spans="1:3" ht="15.75">
      <c r="A22" s="29" t="s">
        <v>35</v>
      </c>
      <c r="B22" s="30" t="s">
        <v>36</v>
      </c>
      <c r="C22" s="31"/>
    </row>
    <row r="23" spans="1:3" ht="16.5" thickBot="1">
      <c r="A23" s="32" t="s">
        <v>37</v>
      </c>
      <c r="B23" s="33" t="s">
        <v>38</v>
      </c>
      <c r="C23" s="35"/>
    </row>
    <row r="24" spans="1:3" ht="32.25" thickBot="1">
      <c r="A24" s="23" t="s">
        <v>39</v>
      </c>
      <c r="B24" s="24" t="s">
        <v>40</v>
      </c>
      <c r="C24" s="25">
        <f>+C25+C26+C27+C28+C29</f>
        <v>0</v>
      </c>
    </row>
    <row r="25" spans="1:3" ht="15.75">
      <c r="A25" s="26" t="s">
        <v>41</v>
      </c>
      <c r="B25" s="27" t="s">
        <v>42</v>
      </c>
      <c r="C25" s="28"/>
    </row>
    <row r="26" spans="1:3" ht="15.75">
      <c r="A26" s="29" t="s">
        <v>43</v>
      </c>
      <c r="B26" s="30" t="s">
        <v>44</v>
      </c>
      <c r="C26" s="31"/>
    </row>
    <row r="27" spans="1:3" ht="31.5">
      <c r="A27" s="29" t="s">
        <v>45</v>
      </c>
      <c r="B27" s="30" t="s">
        <v>46</v>
      </c>
      <c r="C27" s="31"/>
    </row>
    <row r="28" spans="1:3" ht="31.5">
      <c r="A28" s="29" t="s">
        <v>47</v>
      </c>
      <c r="B28" s="30" t="s">
        <v>48</v>
      </c>
      <c r="C28" s="31"/>
    </row>
    <row r="29" spans="1:3" ht="15.75">
      <c r="A29" s="29" t="s">
        <v>49</v>
      </c>
      <c r="B29" s="30" t="s">
        <v>50</v>
      </c>
      <c r="C29" s="31"/>
    </row>
    <row r="30" spans="1:3" ht="16.5" thickBot="1">
      <c r="A30" s="32" t="s">
        <v>51</v>
      </c>
      <c r="B30" s="33" t="s">
        <v>52</v>
      </c>
      <c r="C30" s="35"/>
    </row>
    <row r="31" spans="1:3" ht="16.5" thickBot="1">
      <c r="A31" s="23" t="s">
        <v>53</v>
      </c>
      <c r="B31" s="24" t="s">
        <v>54</v>
      </c>
      <c r="C31" s="25">
        <f>+C32+C36+C37+C38</f>
        <v>0</v>
      </c>
    </row>
    <row r="32" spans="1:3" ht="15.75">
      <c r="A32" s="26" t="s">
        <v>55</v>
      </c>
      <c r="B32" s="27" t="s">
        <v>56</v>
      </c>
      <c r="C32" s="36">
        <f>+C33+C34+C35</f>
        <v>0</v>
      </c>
    </row>
    <row r="33" spans="1:3" ht="15.75">
      <c r="A33" s="29" t="s">
        <v>57</v>
      </c>
      <c r="B33" s="30" t="s">
        <v>58</v>
      </c>
      <c r="C33" s="31"/>
    </row>
    <row r="34" spans="1:3" ht="15.75">
      <c r="A34" s="29" t="s">
        <v>59</v>
      </c>
      <c r="B34" s="30" t="s">
        <v>60</v>
      </c>
      <c r="C34" s="31"/>
    </row>
    <row r="35" spans="1:3" ht="15.75">
      <c r="A35" s="29" t="s">
        <v>61</v>
      </c>
      <c r="B35" s="37" t="s">
        <v>62</v>
      </c>
      <c r="C35" s="31"/>
    </row>
    <row r="36" spans="1:3" ht="15.75">
      <c r="A36" s="29" t="s">
        <v>63</v>
      </c>
      <c r="B36" s="30" t="s">
        <v>64</v>
      </c>
      <c r="C36" s="31"/>
    </row>
    <row r="37" spans="1:3" ht="15.75">
      <c r="A37" s="29" t="s">
        <v>65</v>
      </c>
      <c r="B37" s="30" t="s">
        <v>66</v>
      </c>
      <c r="C37" s="31"/>
    </row>
    <row r="38" spans="1:3" ht="16.5" thickBot="1">
      <c r="A38" s="32" t="s">
        <v>67</v>
      </c>
      <c r="B38" s="33" t="s">
        <v>68</v>
      </c>
      <c r="C38" s="35"/>
    </row>
    <row r="39" spans="1:3" ht="16.5" thickBot="1">
      <c r="A39" s="23" t="s">
        <v>69</v>
      </c>
      <c r="B39" s="24" t="s">
        <v>70</v>
      </c>
      <c r="C39" s="25">
        <f>SUM(C40:C50)</f>
        <v>0</v>
      </c>
    </row>
    <row r="40" spans="1:3" ht="15.75">
      <c r="A40" s="26" t="s">
        <v>71</v>
      </c>
      <c r="B40" s="27" t="s">
        <v>72</v>
      </c>
      <c r="C40" s="28"/>
    </row>
    <row r="41" spans="1:3" ht="15.75">
      <c r="A41" s="29" t="s">
        <v>73</v>
      </c>
      <c r="B41" s="30" t="s">
        <v>74</v>
      </c>
      <c r="C41" s="31"/>
    </row>
    <row r="42" spans="1:3" ht="15.75">
      <c r="A42" s="29" t="s">
        <v>75</v>
      </c>
      <c r="B42" s="30" t="s">
        <v>76</v>
      </c>
      <c r="C42" s="31"/>
    </row>
    <row r="43" spans="1:3" ht="15.75">
      <c r="A43" s="29" t="s">
        <v>77</v>
      </c>
      <c r="B43" s="30" t="s">
        <v>78</v>
      </c>
      <c r="C43" s="31"/>
    </row>
    <row r="44" spans="1:3" ht="15.75">
      <c r="A44" s="29" t="s">
        <v>79</v>
      </c>
      <c r="B44" s="30" t="s">
        <v>80</v>
      </c>
      <c r="C44" s="31"/>
    </row>
    <row r="45" spans="1:3" ht="15.75">
      <c r="A45" s="29" t="s">
        <v>81</v>
      </c>
      <c r="B45" s="30" t="s">
        <v>82</v>
      </c>
      <c r="C45" s="31"/>
    </row>
    <row r="46" spans="1:3" ht="15.75">
      <c r="A46" s="29" t="s">
        <v>83</v>
      </c>
      <c r="B46" s="30" t="s">
        <v>84</v>
      </c>
      <c r="C46" s="31"/>
    </row>
    <row r="47" spans="1:3" ht="15.75">
      <c r="A47" s="29" t="s">
        <v>85</v>
      </c>
      <c r="B47" s="30" t="s">
        <v>86</v>
      </c>
      <c r="C47" s="31"/>
    </row>
    <row r="48" spans="1:3" ht="15.75">
      <c r="A48" s="29" t="s">
        <v>87</v>
      </c>
      <c r="B48" s="30" t="s">
        <v>88</v>
      </c>
      <c r="C48" s="31"/>
    </row>
    <row r="49" spans="1:3" ht="15.75">
      <c r="A49" s="32" t="s">
        <v>89</v>
      </c>
      <c r="B49" s="33" t="s">
        <v>90</v>
      </c>
      <c r="C49" s="35"/>
    </row>
    <row r="50" spans="1:3" ht="16.5" thickBot="1">
      <c r="A50" s="32" t="s">
        <v>91</v>
      </c>
      <c r="B50" s="33" t="s">
        <v>92</v>
      </c>
      <c r="C50" s="35"/>
    </row>
    <row r="51" spans="1:3" ht="16.5" thickBot="1">
      <c r="A51" s="23" t="s">
        <v>93</v>
      </c>
      <c r="B51" s="24" t="s">
        <v>94</v>
      </c>
      <c r="C51" s="25">
        <f>SUM(C52:C56)</f>
        <v>0</v>
      </c>
    </row>
    <row r="52" spans="1:3" ht="15.75">
      <c r="A52" s="26" t="s">
        <v>95</v>
      </c>
      <c r="B52" s="27" t="s">
        <v>96</v>
      </c>
      <c r="C52" s="28"/>
    </row>
    <row r="53" spans="1:3" ht="15.75">
      <c r="A53" s="29" t="s">
        <v>97</v>
      </c>
      <c r="B53" s="30" t="s">
        <v>98</v>
      </c>
      <c r="C53" s="31"/>
    </row>
    <row r="54" spans="1:3" ht="15.75">
      <c r="A54" s="29" t="s">
        <v>99</v>
      </c>
      <c r="B54" s="30" t="s">
        <v>100</v>
      </c>
      <c r="C54" s="31"/>
    </row>
    <row r="55" spans="1:3" ht="15.75">
      <c r="A55" s="29" t="s">
        <v>101</v>
      </c>
      <c r="B55" s="30" t="s">
        <v>102</v>
      </c>
      <c r="C55" s="31"/>
    </row>
    <row r="56" spans="1:3" ht="16.5" thickBot="1">
      <c r="A56" s="32" t="s">
        <v>103</v>
      </c>
      <c r="B56" s="33" t="s">
        <v>104</v>
      </c>
      <c r="C56" s="35"/>
    </row>
    <row r="57" spans="1:3" ht="16.5" thickBot="1">
      <c r="A57" s="23" t="s">
        <v>105</v>
      </c>
      <c r="B57" s="24" t="s">
        <v>106</v>
      </c>
      <c r="C57" s="25">
        <f>SUM(C58:C60)</f>
        <v>0</v>
      </c>
    </row>
    <row r="58" spans="1:3" ht="31.5">
      <c r="A58" s="26" t="s">
        <v>107</v>
      </c>
      <c r="B58" s="27" t="s">
        <v>108</v>
      </c>
      <c r="C58" s="28"/>
    </row>
    <row r="59" spans="1:3" ht="31.5">
      <c r="A59" s="29" t="s">
        <v>109</v>
      </c>
      <c r="B59" s="30" t="s">
        <v>110</v>
      </c>
      <c r="C59" s="31"/>
    </row>
    <row r="60" spans="1:3" ht="15.75">
      <c r="A60" s="29" t="s">
        <v>111</v>
      </c>
      <c r="B60" s="30" t="s">
        <v>112</v>
      </c>
      <c r="C60" s="31"/>
    </row>
    <row r="61" spans="1:3" ht="16.5" thickBot="1">
      <c r="A61" s="32" t="s">
        <v>113</v>
      </c>
      <c r="B61" s="33" t="s">
        <v>114</v>
      </c>
      <c r="C61" s="35"/>
    </row>
    <row r="62" spans="1:3" ht="16.5" thickBot="1">
      <c r="A62" s="23" t="s">
        <v>115</v>
      </c>
      <c r="B62" s="34" t="s">
        <v>116</v>
      </c>
      <c r="C62" s="25">
        <f>SUM(C63:C65)</f>
        <v>0</v>
      </c>
    </row>
    <row r="63" spans="1:3" ht="31.5">
      <c r="A63" s="26" t="s">
        <v>117</v>
      </c>
      <c r="B63" s="27" t="s">
        <v>118</v>
      </c>
      <c r="C63" s="31"/>
    </row>
    <row r="64" spans="1:3" ht="31.5">
      <c r="A64" s="29" t="s">
        <v>119</v>
      </c>
      <c r="B64" s="30" t="s">
        <v>120</v>
      </c>
      <c r="C64" s="31"/>
    </row>
    <row r="65" spans="1:3" ht="15.75">
      <c r="A65" s="29" t="s">
        <v>121</v>
      </c>
      <c r="B65" s="30" t="s">
        <v>122</v>
      </c>
      <c r="C65" s="31"/>
    </row>
    <row r="66" spans="1:3" ht="16.5" thickBot="1">
      <c r="A66" s="32" t="s">
        <v>123</v>
      </c>
      <c r="B66" s="33" t="s">
        <v>124</v>
      </c>
      <c r="C66" s="31"/>
    </row>
    <row r="67" spans="1:3" ht="16.5" thickBot="1">
      <c r="A67" s="23" t="s">
        <v>125</v>
      </c>
      <c r="B67" s="24" t="s">
        <v>126</v>
      </c>
      <c r="C67" s="25">
        <f>+C10+C17+C24+C31+C39+C51+C57+C62</f>
        <v>0</v>
      </c>
    </row>
    <row r="68" spans="1:3" ht="16.5" thickBot="1">
      <c r="A68" s="38" t="s">
        <v>127</v>
      </c>
      <c r="B68" s="34" t="s">
        <v>128</v>
      </c>
      <c r="C68" s="25">
        <f>SUM(C69:C71)</f>
        <v>0</v>
      </c>
    </row>
    <row r="69" spans="1:3" ht="15.75">
      <c r="A69" s="26" t="s">
        <v>129</v>
      </c>
      <c r="B69" s="27" t="s">
        <v>130</v>
      </c>
      <c r="C69" s="31"/>
    </row>
    <row r="70" spans="1:3" ht="15.75">
      <c r="A70" s="29" t="s">
        <v>131</v>
      </c>
      <c r="B70" s="30" t="s">
        <v>132</v>
      </c>
      <c r="C70" s="31"/>
    </row>
    <row r="71" spans="1:3" ht="16.5" thickBot="1">
      <c r="A71" s="32" t="s">
        <v>133</v>
      </c>
      <c r="B71" s="39" t="s">
        <v>134</v>
      </c>
      <c r="C71" s="31"/>
    </row>
    <row r="72" spans="1:3" ht="16.5" thickBot="1">
      <c r="A72" s="38" t="s">
        <v>135</v>
      </c>
      <c r="B72" s="34" t="s">
        <v>136</v>
      </c>
      <c r="C72" s="25">
        <f>SUM(C73:C76)</f>
        <v>0</v>
      </c>
    </row>
    <row r="73" spans="1:3" ht="15.75">
      <c r="A73" s="26" t="s">
        <v>137</v>
      </c>
      <c r="B73" s="27" t="s">
        <v>138</v>
      </c>
      <c r="C73" s="31"/>
    </row>
    <row r="74" spans="1:3" ht="15.75">
      <c r="A74" s="29" t="s">
        <v>139</v>
      </c>
      <c r="B74" s="30" t="s">
        <v>140</v>
      </c>
      <c r="C74" s="31"/>
    </row>
    <row r="75" spans="1:3" ht="15.75">
      <c r="A75" s="29" t="s">
        <v>141</v>
      </c>
      <c r="B75" s="30" t="s">
        <v>142</v>
      </c>
      <c r="C75" s="31"/>
    </row>
    <row r="76" spans="1:3" ht="16.5" thickBot="1">
      <c r="A76" s="32" t="s">
        <v>143</v>
      </c>
      <c r="B76" s="33" t="s">
        <v>144</v>
      </c>
      <c r="C76" s="31"/>
    </row>
    <row r="77" spans="1:3" ht="16.5" thickBot="1">
      <c r="A77" s="38" t="s">
        <v>145</v>
      </c>
      <c r="B77" s="34" t="s">
        <v>146</v>
      </c>
      <c r="C77" s="25">
        <f>SUM(C78:C79)</f>
        <v>0</v>
      </c>
    </row>
    <row r="78" spans="1:3" ht="15.75">
      <c r="A78" s="26" t="s">
        <v>147</v>
      </c>
      <c r="B78" s="27" t="s">
        <v>148</v>
      </c>
      <c r="C78" s="31"/>
    </row>
    <row r="79" spans="1:3" ht="16.5" thickBot="1">
      <c r="A79" s="32" t="s">
        <v>149</v>
      </c>
      <c r="B79" s="33" t="s">
        <v>150</v>
      </c>
      <c r="C79" s="31"/>
    </row>
    <row r="80" spans="1:3" ht="16.5" thickBot="1">
      <c r="A80" s="38" t="s">
        <v>151</v>
      </c>
      <c r="B80" s="34" t="s">
        <v>152</v>
      </c>
      <c r="C80" s="25">
        <f>SUM(C81:C83)</f>
        <v>0</v>
      </c>
    </row>
    <row r="81" spans="1:3" ht="15.75">
      <c r="A81" s="26" t="s">
        <v>153</v>
      </c>
      <c r="B81" s="27" t="s">
        <v>154</v>
      </c>
      <c r="C81" s="31"/>
    </row>
    <row r="82" spans="1:3" ht="15.75">
      <c r="A82" s="29" t="s">
        <v>155</v>
      </c>
      <c r="B82" s="30" t="s">
        <v>156</v>
      </c>
      <c r="C82" s="31"/>
    </row>
    <row r="83" spans="1:3" ht="16.5" thickBot="1">
      <c r="A83" s="32" t="s">
        <v>157</v>
      </c>
      <c r="B83" s="33" t="s">
        <v>158</v>
      </c>
      <c r="C83" s="31"/>
    </row>
    <row r="84" spans="1:3" ht="16.5" thickBot="1">
      <c r="A84" s="38" t="s">
        <v>159</v>
      </c>
      <c r="B84" s="34" t="s">
        <v>160</v>
      </c>
      <c r="C84" s="25">
        <f>SUM(C85:C88)</f>
        <v>0</v>
      </c>
    </row>
    <row r="85" spans="1:3" ht="15.75">
      <c r="A85" s="40" t="s">
        <v>161</v>
      </c>
      <c r="B85" s="27" t="s">
        <v>162</v>
      </c>
      <c r="C85" s="31"/>
    </row>
    <row r="86" spans="1:3" ht="15.75">
      <c r="A86" s="41" t="s">
        <v>163</v>
      </c>
      <c r="B86" s="30" t="s">
        <v>164</v>
      </c>
      <c r="C86" s="31"/>
    </row>
    <row r="87" spans="1:3" ht="15.75">
      <c r="A87" s="41" t="s">
        <v>165</v>
      </c>
      <c r="B87" s="30" t="s">
        <v>166</v>
      </c>
      <c r="C87" s="31"/>
    </row>
    <row r="88" spans="1:3" ht="16.5" thickBot="1">
      <c r="A88" s="42" t="s">
        <v>167</v>
      </c>
      <c r="B88" s="33" t="s">
        <v>168</v>
      </c>
      <c r="C88" s="31"/>
    </row>
    <row r="89" spans="1:3" ht="16.5" thickBot="1">
      <c r="A89" s="38" t="s">
        <v>169</v>
      </c>
      <c r="B89" s="34" t="s">
        <v>170</v>
      </c>
      <c r="C89" s="43"/>
    </row>
    <row r="90" spans="1:3" ht="16.5" thickBot="1">
      <c r="A90" s="38" t="s">
        <v>171</v>
      </c>
      <c r="B90" s="34" t="s">
        <v>172</v>
      </c>
      <c r="C90" s="43"/>
    </row>
    <row r="91" spans="1:3" ht="16.5" thickBot="1">
      <c r="A91" s="38" t="s">
        <v>173</v>
      </c>
      <c r="B91" s="44" t="s">
        <v>174</v>
      </c>
      <c r="C91" s="25">
        <f>+C68+C72+C77+C80+C84+C90+C89</f>
        <v>0</v>
      </c>
    </row>
    <row r="92" spans="1:3" ht="16.5" thickBot="1">
      <c r="A92" s="45" t="s">
        <v>175</v>
      </c>
      <c r="B92" s="46" t="s">
        <v>176</v>
      </c>
      <c r="C92" s="25">
        <f>+C67+C91</f>
        <v>0</v>
      </c>
    </row>
    <row r="93" spans="1:3" ht="16.5" thickBot="1">
      <c r="A93" s="47"/>
      <c r="B93" s="48"/>
      <c r="C93" s="49"/>
    </row>
    <row r="94" spans="1:3" ht="16.5" thickBot="1">
      <c r="A94" s="15"/>
      <c r="B94" s="50" t="s">
        <v>177</v>
      </c>
      <c r="C94" s="51"/>
    </row>
    <row r="95" spans="1:3" ht="16.5" thickBot="1">
      <c r="A95" s="52" t="s">
        <v>11</v>
      </c>
      <c r="B95" s="53" t="s">
        <v>344</v>
      </c>
      <c r="C95" s="54">
        <f>+C96+C97+C98+C99+C100+C113</f>
        <v>0</v>
      </c>
    </row>
    <row r="96" spans="1:3" ht="15.75">
      <c r="A96" s="55" t="s">
        <v>13</v>
      </c>
      <c r="B96" s="56" t="s">
        <v>178</v>
      </c>
      <c r="C96" s="57"/>
    </row>
    <row r="97" spans="1:3" ht="15.75">
      <c r="A97" s="29" t="s">
        <v>15</v>
      </c>
      <c r="B97" s="58" t="s">
        <v>179</v>
      </c>
      <c r="C97" s="31"/>
    </row>
    <row r="98" spans="1:3" ht="15.75">
      <c r="A98" s="29" t="s">
        <v>17</v>
      </c>
      <c r="B98" s="58" t="s">
        <v>180</v>
      </c>
      <c r="C98" s="35"/>
    </row>
    <row r="99" spans="1:3" ht="15.75">
      <c r="A99" s="29" t="s">
        <v>19</v>
      </c>
      <c r="B99" s="59" t="s">
        <v>181</v>
      </c>
      <c r="C99" s="35"/>
    </row>
    <row r="100" spans="1:3" ht="15.75">
      <c r="A100" s="29" t="s">
        <v>182</v>
      </c>
      <c r="B100" s="60" t="s">
        <v>183</v>
      </c>
      <c r="C100" s="35"/>
    </row>
    <row r="101" spans="1:3" ht="15.75">
      <c r="A101" s="29" t="s">
        <v>23</v>
      </c>
      <c r="B101" s="58" t="s">
        <v>184</v>
      </c>
      <c r="C101" s="35"/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/>
    </row>
    <row r="104" spans="1:3" ht="15.75">
      <c r="A104" s="29" t="s">
        <v>189</v>
      </c>
      <c r="B104" s="61" t="s">
        <v>190</v>
      </c>
      <c r="C104" s="35"/>
    </row>
    <row r="105" spans="1:3" ht="31.5">
      <c r="A105" s="29" t="s">
        <v>191</v>
      </c>
      <c r="B105" s="62" t="s">
        <v>192</v>
      </c>
      <c r="C105" s="35"/>
    </row>
    <row r="106" spans="1:3" ht="31.5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/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31.5">
      <c r="A112" s="29" t="s">
        <v>205</v>
      </c>
      <c r="B112" s="62" t="s">
        <v>206</v>
      </c>
      <c r="C112" s="31"/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345</v>
      </c>
      <c r="C116" s="25">
        <f>+C117+C119+C121</f>
        <v>0</v>
      </c>
    </row>
    <row r="117" spans="1:3" ht="15.75">
      <c r="A117" s="26" t="s">
        <v>27</v>
      </c>
      <c r="B117" s="58" t="s">
        <v>213</v>
      </c>
      <c r="C117" s="28"/>
    </row>
    <row r="118" spans="1:3" ht="15.75">
      <c r="A118" s="26" t="s">
        <v>29</v>
      </c>
      <c r="B118" s="69" t="s">
        <v>214</v>
      </c>
      <c r="C118" s="28"/>
    </row>
    <row r="119" spans="1:3" ht="15.75">
      <c r="A119" s="26" t="s">
        <v>31</v>
      </c>
      <c r="B119" s="69" t="s">
        <v>215</v>
      </c>
      <c r="C119" s="31"/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/>
    </row>
    <row r="122" spans="1:3" ht="18" customHeight="1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15.75">
      <c r="A125" s="26" t="s">
        <v>222</v>
      </c>
      <c r="B125" s="62" t="s">
        <v>223</v>
      </c>
      <c r="C125" s="70"/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+C95+C116</f>
        <v>0</v>
      </c>
    </row>
    <row r="131" spans="1:3" ht="32.25" thickBot="1">
      <c r="A131" s="23" t="s">
        <v>232</v>
      </c>
      <c r="B131" s="24" t="s">
        <v>233</v>
      </c>
      <c r="C131" s="25">
        <f>+C132+C133+C134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+C136+C137+C138+C139+C140+C141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+C143+C144+C146+C147+C145</f>
        <v>0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/>
    </row>
    <row r="145" spans="1:3" ht="15.75">
      <c r="A145" s="26" t="s">
        <v>99</v>
      </c>
      <c r="B145" s="75" t="s">
        <v>247</v>
      </c>
      <c r="C145" s="70"/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+C149+C150+C151+C152+C153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+C131+C135+C142+C148+C154+C155</f>
        <v>0</v>
      </c>
    </row>
    <row r="157" spans="1:3" ht="16.5" thickBot="1">
      <c r="A157" s="80" t="s">
        <v>262</v>
      </c>
      <c r="B157" s="81" t="s">
        <v>263</v>
      </c>
      <c r="C157" s="79">
        <f>+C130+C156</f>
        <v>0</v>
      </c>
    </row>
    <row r="158" spans="1:3" ht="16.5" thickBot="1">
      <c r="A158" s="82"/>
      <c r="B158" s="83"/>
      <c r="C158" s="84"/>
    </row>
    <row r="159" spans="1:3" ht="16.5" thickBot="1">
      <c r="A159" s="85" t="s">
        <v>264</v>
      </c>
      <c r="B159" s="86"/>
      <c r="C159" s="87"/>
    </row>
    <row r="160" spans="1:3" ht="16.5" thickBot="1">
      <c r="A160" s="85" t="s">
        <v>265</v>
      </c>
      <c r="B160" s="86"/>
      <c r="C160" s="87"/>
    </row>
  </sheetData>
  <mergeCells count="2">
    <mergeCell ref="A2:C2"/>
    <mergeCell ref="A1:C1"/>
  </mergeCells>
  <pageMargins left="0.7" right="0.7" top="0.75" bottom="0.75" header="0.3" footer="0.3"/>
  <pageSetup paperSize="9" scale="86" orientation="portrait" r:id="rId1"/>
  <rowBreaks count="3" manualBreakCount="3">
    <brk id="50" max="16383" man="1"/>
    <brk id="92" max="16383" man="1"/>
    <brk id="1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activeCell="E14" sqref="E14"/>
    </sheetView>
  </sheetViews>
  <sheetFormatPr defaultRowHeight="15"/>
  <cols>
    <col min="1" max="1" width="6.7109375" customWidth="1"/>
    <col min="2" max="2" width="41.85546875" customWidth="1"/>
    <col min="3" max="3" width="17.140625" customWidth="1"/>
    <col min="4" max="4" width="37.85546875" customWidth="1"/>
    <col min="5" max="5" width="18.7109375" customWidth="1"/>
  </cols>
  <sheetData>
    <row r="1" spans="1:5" ht="15.75">
      <c r="A1" s="137" t="s">
        <v>375</v>
      </c>
      <c r="B1" s="137"/>
      <c r="C1" s="137"/>
      <c r="D1" s="137"/>
      <c r="E1" s="137"/>
    </row>
    <row r="2" spans="1:5" ht="15.75">
      <c r="A2" s="138" t="s">
        <v>381</v>
      </c>
      <c r="B2" s="138"/>
      <c r="C2" s="138"/>
      <c r="D2" s="138"/>
      <c r="E2" s="138"/>
    </row>
    <row r="3" spans="1:5" ht="15.75">
      <c r="A3" s="91"/>
      <c r="B3" s="91"/>
      <c r="C3" s="91"/>
      <c r="D3" s="1"/>
      <c r="E3" s="1"/>
    </row>
    <row r="4" spans="1:5" ht="24" customHeight="1">
      <c r="A4" s="142" t="s">
        <v>364</v>
      </c>
      <c r="B4" s="142"/>
      <c r="C4" s="142"/>
      <c r="D4" s="142"/>
      <c r="E4" s="142"/>
    </row>
    <row r="5" spans="1:5" ht="16.5" thickBot="1">
      <c r="A5" s="95"/>
      <c r="B5" s="96"/>
      <c r="C5" s="95"/>
      <c r="D5" s="95"/>
      <c r="E5" s="122" t="s">
        <v>379</v>
      </c>
    </row>
    <row r="6" spans="1:5" ht="16.5" thickBot="1">
      <c r="A6" s="140" t="s">
        <v>272</v>
      </c>
      <c r="B6" s="97" t="s">
        <v>10</v>
      </c>
      <c r="C6" s="98"/>
      <c r="D6" s="97" t="s">
        <v>177</v>
      </c>
      <c r="E6" s="99"/>
    </row>
    <row r="7" spans="1:5" ht="32.25" thickBot="1">
      <c r="A7" s="141"/>
      <c r="B7" s="100" t="s">
        <v>0</v>
      </c>
      <c r="C7" s="101" t="s">
        <v>382</v>
      </c>
      <c r="D7" s="100" t="s">
        <v>0</v>
      </c>
      <c r="E7" s="101" t="s">
        <v>382</v>
      </c>
    </row>
    <row r="8" spans="1:5" ht="16.5" thickBot="1">
      <c r="A8" s="103" t="s">
        <v>7</v>
      </c>
      <c r="B8" s="100" t="s">
        <v>8</v>
      </c>
      <c r="C8" s="101" t="s">
        <v>9</v>
      </c>
      <c r="D8" s="100" t="s">
        <v>273</v>
      </c>
      <c r="E8" s="102" t="s">
        <v>274</v>
      </c>
    </row>
    <row r="9" spans="1:5" ht="15.75">
      <c r="A9" s="131" t="s">
        <v>11</v>
      </c>
      <c r="B9" s="104" t="s">
        <v>275</v>
      </c>
      <c r="C9" s="105">
        <v>25382588</v>
      </c>
      <c r="D9" s="104" t="s">
        <v>276</v>
      </c>
      <c r="E9" s="106">
        <v>33264939</v>
      </c>
    </row>
    <row r="10" spans="1:5" ht="31.5">
      <c r="A10" s="132" t="s">
        <v>25</v>
      </c>
      <c r="B10" s="107" t="s">
        <v>277</v>
      </c>
      <c r="C10" s="108">
        <v>29235954</v>
      </c>
      <c r="D10" s="107" t="s">
        <v>179</v>
      </c>
      <c r="E10" s="109">
        <v>4224557</v>
      </c>
    </row>
    <row r="11" spans="1:5" ht="15.75">
      <c r="A11" s="132" t="s">
        <v>39</v>
      </c>
      <c r="B11" s="107" t="s">
        <v>278</v>
      </c>
      <c r="C11" s="108"/>
      <c r="D11" s="107" t="s">
        <v>279</v>
      </c>
      <c r="E11" s="109">
        <v>15337594</v>
      </c>
    </row>
    <row r="12" spans="1:5" ht="15.75">
      <c r="A12" s="132" t="s">
        <v>232</v>
      </c>
      <c r="B12" s="107" t="s">
        <v>266</v>
      </c>
      <c r="C12" s="108">
        <v>3174000</v>
      </c>
      <c r="D12" s="107" t="s">
        <v>181</v>
      </c>
      <c r="E12" s="109">
        <v>5123000</v>
      </c>
    </row>
    <row r="13" spans="1:5" ht="15.75">
      <c r="A13" s="132" t="s">
        <v>69</v>
      </c>
      <c r="B13" s="110" t="s">
        <v>280</v>
      </c>
      <c r="C13" s="108">
        <v>156200</v>
      </c>
      <c r="D13" s="107" t="s">
        <v>183</v>
      </c>
      <c r="E13" s="109">
        <v>953765</v>
      </c>
    </row>
    <row r="14" spans="1:5" ht="15.75">
      <c r="A14" s="132" t="s">
        <v>93</v>
      </c>
      <c r="B14" s="107" t="s">
        <v>267</v>
      </c>
      <c r="C14" s="111">
        <v>1361722</v>
      </c>
      <c r="D14" s="107" t="s">
        <v>208</v>
      </c>
      <c r="E14" s="109"/>
    </row>
    <row r="15" spans="1:5" ht="16.5" thickBot="1">
      <c r="A15" s="132" t="s">
        <v>250</v>
      </c>
      <c r="B15" s="107" t="s">
        <v>281</v>
      </c>
      <c r="C15" s="108"/>
      <c r="D15" s="112"/>
      <c r="E15" s="109"/>
    </row>
    <row r="16" spans="1:5" ht="32.25" thickBot="1">
      <c r="A16" s="103" t="s">
        <v>115</v>
      </c>
      <c r="B16" s="113" t="s">
        <v>352</v>
      </c>
      <c r="C16" s="114">
        <f>SUM(C9:C10,C12:C14)</f>
        <v>59310464</v>
      </c>
      <c r="D16" s="113" t="s">
        <v>351</v>
      </c>
      <c r="E16" s="115">
        <f>SUM(E9:E14)</f>
        <v>58903855</v>
      </c>
    </row>
    <row r="17" spans="1:5" ht="31.5">
      <c r="A17" s="133" t="s">
        <v>125</v>
      </c>
      <c r="B17" s="116" t="s">
        <v>349</v>
      </c>
      <c r="C17" s="117">
        <f>C18+C19+C20+C21</f>
        <v>9242987</v>
      </c>
      <c r="D17" s="107" t="s">
        <v>285</v>
      </c>
      <c r="E17" s="118"/>
    </row>
    <row r="18" spans="1:5" ht="15.75">
      <c r="A18" s="134" t="s">
        <v>260</v>
      </c>
      <c r="B18" s="107" t="s">
        <v>287</v>
      </c>
      <c r="C18" s="108">
        <v>9242987</v>
      </c>
      <c r="D18" s="107" t="s">
        <v>288</v>
      </c>
      <c r="E18" s="109"/>
    </row>
    <row r="19" spans="1:5" ht="15.75">
      <c r="A19" s="134" t="s">
        <v>262</v>
      </c>
      <c r="B19" s="107" t="s">
        <v>290</v>
      </c>
      <c r="C19" s="108"/>
      <c r="D19" s="107" t="s">
        <v>291</v>
      </c>
      <c r="E19" s="109"/>
    </row>
    <row r="20" spans="1:5" ht="15.75">
      <c r="A20" s="134" t="s">
        <v>282</v>
      </c>
      <c r="B20" s="107" t="s">
        <v>293</v>
      </c>
      <c r="C20" s="108"/>
      <c r="D20" s="107" t="s">
        <v>294</v>
      </c>
      <c r="E20" s="109"/>
    </row>
    <row r="21" spans="1:5" ht="15.75">
      <c r="A21" s="134" t="s">
        <v>283</v>
      </c>
      <c r="B21" s="107" t="s">
        <v>296</v>
      </c>
      <c r="C21" s="108"/>
      <c r="D21" s="116" t="s">
        <v>297</v>
      </c>
      <c r="E21" s="109"/>
    </row>
    <row r="22" spans="1:5" ht="31.5">
      <c r="A22" s="134" t="s">
        <v>284</v>
      </c>
      <c r="B22" s="107" t="s">
        <v>348</v>
      </c>
      <c r="C22" s="119"/>
      <c r="D22" s="107" t="s">
        <v>299</v>
      </c>
      <c r="E22" s="109"/>
    </row>
    <row r="23" spans="1:5" ht="31.5">
      <c r="A23" s="133" t="s">
        <v>286</v>
      </c>
      <c r="B23" s="116" t="s">
        <v>301</v>
      </c>
      <c r="C23" s="120"/>
      <c r="D23" s="104" t="s">
        <v>248</v>
      </c>
      <c r="E23" s="118"/>
    </row>
    <row r="24" spans="1:5" ht="31.5">
      <c r="A24" s="134" t="s">
        <v>289</v>
      </c>
      <c r="B24" s="107" t="s">
        <v>303</v>
      </c>
      <c r="C24" s="108"/>
      <c r="D24" s="107" t="s">
        <v>258</v>
      </c>
      <c r="E24" s="109"/>
    </row>
    <row r="25" spans="1:5" ht="15.75">
      <c r="A25" s="132" t="s">
        <v>292</v>
      </c>
      <c r="B25" s="107" t="s">
        <v>170</v>
      </c>
      <c r="C25" s="108"/>
      <c r="D25" s="107" t="s">
        <v>259</v>
      </c>
      <c r="E25" s="109"/>
    </row>
    <row r="26" spans="1:5" ht="32.25" thickBot="1">
      <c r="A26" s="135" t="s">
        <v>295</v>
      </c>
      <c r="B26" s="116" t="s">
        <v>172</v>
      </c>
      <c r="C26" s="120"/>
      <c r="D26" s="121"/>
      <c r="E26" s="118"/>
    </row>
    <row r="27" spans="1:5" ht="32.25" thickBot="1">
      <c r="A27" s="103" t="s">
        <v>298</v>
      </c>
      <c r="B27" s="113" t="s">
        <v>350</v>
      </c>
      <c r="C27" s="114">
        <f>C17+C22+C25+C26</f>
        <v>9242987</v>
      </c>
      <c r="D27" s="113" t="s">
        <v>363</v>
      </c>
      <c r="E27" s="115">
        <f>SUM(E17:E25)</f>
        <v>0</v>
      </c>
    </row>
    <row r="28" spans="1:5" ht="16.5" thickBot="1">
      <c r="A28" s="103" t="s">
        <v>300</v>
      </c>
      <c r="B28" s="113" t="s">
        <v>353</v>
      </c>
      <c r="C28" s="51">
        <f>+C16+C27</f>
        <v>68553451</v>
      </c>
      <c r="D28" s="113" t="s">
        <v>354</v>
      </c>
      <c r="E28" s="51">
        <f>E16+E27</f>
        <v>58903855</v>
      </c>
    </row>
  </sheetData>
  <mergeCells count="4">
    <mergeCell ref="A6:A7"/>
    <mergeCell ref="A4:E4"/>
    <mergeCell ref="A1:E1"/>
    <mergeCell ref="A2:E2"/>
  </mergeCells>
  <pageMargins left="1.73" right="0.7" top="0.75" bottom="0.75" header="0.3" footer="0.3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9"/>
  <sheetViews>
    <sheetView workbookViewId="0">
      <selection activeCell="E12" sqref="E12"/>
    </sheetView>
  </sheetViews>
  <sheetFormatPr defaultRowHeight="15"/>
  <cols>
    <col min="1" max="1" width="6.7109375" customWidth="1"/>
    <col min="2" max="2" width="41.85546875" customWidth="1"/>
    <col min="3" max="3" width="17.140625" customWidth="1"/>
    <col min="4" max="4" width="37.85546875" customWidth="1"/>
    <col min="5" max="5" width="18.7109375" customWidth="1"/>
  </cols>
  <sheetData>
    <row r="1" spans="1:5" ht="15.75">
      <c r="A1" s="137" t="s">
        <v>376</v>
      </c>
      <c r="B1" s="137"/>
      <c r="C1" s="137"/>
      <c r="D1" s="137"/>
      <c r="E1" s="137"/>
    </row>
    <row r="2" spans="1:5" ht="15.75">
      <c r="A2" s="138" t="s">
        <v>381</v>
      </c>
      <c r="B2" s="138"/>
      <c r="C2" s="138"/>
      <c r="D2" s="138"/>
      <c r="E2" s="138"/>
    </row>
    <row r="3" spans="1:5" ht="15.75">
      <c r="A3" s="89"/>
      <c r="B3" s="89"/>
      <c r="C3" s="89"/>
      <c r="D3" s="89"/>
      <c r="E3" s="89"/>
    </row>
    <row r="4" spans="1:5" ht="15.75">
      <c r="A4" s="142" t="s">
        <v>365</v>
      </c>
      <c r="B4" s="142"/>
      <c r="C4" s="142"/>
      <c r="D4" s="142"/>
      <c r="E4" s="142"/>
    </row>
    <row r="5" spans="1:5" ht="16.5" thickBot="1">
      <c r="A5" s="95"/>
      <c r="B5" s="96"/>
      <c r="C5" s="95"/>
      <c r="D5" s="95"/>
      <c r="E5" s="122" t="s">
        <v>380</v>
      </c>
    </row>
    <row r="6" spans="1:5" ht="16.5" thickBot="1">
      <c r="A6" s="143" t="s">
        <v>272</v>
      </c>
      <c r="B6" s="97" t="s">
        <v>10</v>
      </c>
      <c r="C6" s="98"/>
      <c r="D6" s="97" t="s">
        <v>177</v>
      </c>
      <c r="E6" s="99"/>
    </row>
    <row r="7" spans="1:5" ht="32.25" thickBot="1">
      <c r="A7" s="144"/>
      <c r="B7" s="100" t="s">
        <v>0</v>
      </c>
      <c r="C7" s="101" t="s">
        <v>382</v>
      </c>
      <c r="D7" s="100" t="s">
        <v>0</v>
      </c>
      <c r="E7" s="101" t="s">
        <v>382</v>
      </c>
    </row>
    <row r="8" spans="1:5" ht="16.5" thickBot="1">
      <c r="A8" s="103" t="s">
        <v>7</v>
      </c>
      <c r="B8" s="100" t="s">
        <v>8</v>
      </c>
      <c r="C8" s="101" t="s">
        <v>9</v>
      </c>
      <c r="D8" s="100" t="s">
        <v>273</v>
      </c>
      <c r="E8" s="102" t="s">
        <v>274</v>
      </c>
    </row>
    <row r="9" spans="1:5" ht="31.5">
      <c r="A9" s="131" t="s">
        <v>11</v>
      </c>
      <c r="B9" s="104" t="s">
        <v>304</v>
      </c>
      <c r="C9" s="105">
        <v>0</v>
      </c>
      <c r="D9" s="104" t="s">
        <v>213</v>
      </c>
      <c r="E9" s="106">
        <v>1473745</v>
      </c>
    </row>
    <row r="10" spans="1:5" ht="31.5">
      <c r="A10" s="132" t="s">
        <v>25</v>
      </c>
      <c r="B10" s="107" t="s">
        <v>305</v>
      </c>
      <c r="C10" s="108">
        <v>0</v>
      </c>
      <c r="D10" s="107" t="s">
        <v>306</v>
      </c>
      <c r="E10" s="109">
        <v>0</v>
      </c>
    </row>
    <row r="11" spans="1:5" ht="15.75">
      <c r="A11" s="132" t="s">
        <v>39</v>
      </c>
      <c r="B11" s="107" t="s">
        <v>307</v>
      </c>
      <c r="C11" s="108"/>
      <c r="D11" s="107" t="s">
        <v>215</v>
      </c>
      <c r="E11" s="109">
        <v>8175851</v>
      </c>
    </row>
    <row r="12" spans="1:5" ht="31.5">
      <c r="A12" s="132" t="s">
        <v>232</v>
      </c>
      <c r="B12" s="107" t="s">
        <v>308</v>
      </c>
      <c r="C12" s="108"/>
      <c r="D12" s="107" t="s">
        <v>309</v>
      </c>
      <c r="E12" s="109"/>
    </row>
    <row r="13" spans="1:5" ht="15.75">
      <c r="A13" s="132" t="s">
        <v>69</v>
      </c>
      <c r="B13" s="107" t="s">
        <v>310</v>
      </c>
      <c r="C13" s="108"/>
      <c r="D13" s="107" t="s">
        <v>217</v>
      </c>
      <c r="E13" s="109"/>
    </row>
    <row r="14" spans="1:5" ht="16.5" thickBot="1">
      <c r="A14" s="132" t="s">
        <v>93</v>
      </c>
      <c r="B14" s="107" t="s">
        <v>311</v>
      </c>
      <c r="C14" s="111"/>
      <c r="D14" s="116" t="s">
        <v>208</v>
      </c>
      <c r="E14" s="109"/>
    </row>
    <row r="15" spans="1:5" ht="32.25" thickBot="1">
      <c r="A15" s="103" t="s">
        <v>250</v>
      </c>
      <c r="B15" s="113" t="s">
        <v>355</v>
      </c>
      <c r="C15" s="114">
        <f>C9+C11+C12+C14</f>
        <v>0</v>
      </c>
      <c r="D15" s="113" t="s">
        <v>356</v>
      </c>
      <c r="E15" s="115">
        <f>E9+E11+E13+E14</f>
        <v>9649596</v>
      </c>
    </row>
    <row r="16" spans="1:5" ht="31.5">
      <c r="A16" s="131" t="s">
        <v>115</v>
      </c>
      <c r="B16" s="123" t="s">
        <v>357</v>
      </c>
      <c r="C16" s="124"/>
      <c r="D16" s="107" t="s">
        <v>285</v>
      </c>
      <c r="E16" s="106"/>
    </row>
    <row r="17" spans="1:5" ht="15.75">
      <c r="A17" s="132" t="s">
        <v>125</v>
      </c>
      <c r="B17" s="125" t="s">
        <v>268</v>
      </c>
      <c r="C17" s="108"/>
      <c r="D17" s="107" t="s">
        <v>312</v>
      </c>
      <c r="E17" s="109"/>
    </row>
    <row r="18" spans="1:5" ht="15.75">
      <c r="A18" s="131" t="s">
        <v>260</v>
      </c>
      <c r="B18" s="125" t="s">
        <v>313</v>
      </c>
      <c r="C18" s="108"/>
      <c r="D18" s="107" t="s">
        <v>291</v>
      </c>
      <c r="E18" s="109"/>
    </row>
    <row r="19" spans="1:5" ht="15.75">
      <c r="A19" s="132" t="s">
        <v>262</v>
      </c>
      <c r="B19" s="125" t="s">
        <v>314</v>
      </c>
      <c r="C19" s="108"/>
      <c r="D19" s="107" t="s">
        <v>294</v>
      </c>
      <c r="E19" s="109"/>
    </row>
    <row r="20" spans="1:5" ht="15.75">
      <c r="A20" s="131" t="s">
        <v>282</v>
      </c>
      <c r="B20" s="125" t="s">
        <v>315</v>
      </c>
      <c r="C20" s="108"/>
      <c r="D20" s="116" t="s">
        <v>297</v>
      </c>
      <c r="E20" s="109"/>
    </row>
    <row r="21" spans="1:5" ht="31.5">
      <c r="A21" s="132" t="s">
        <v>283</v>
      </c>
      <c r="B21" s="126" t="s">
        <v>316</v>
      </c>
      <c r="C21" s="108"/>
      <c r="D21" s="107" t="s">
        <v>317</v>
      </c>
      <c r="E21" s="109"/>
    </row>
    <row r="22" spans="1:5" ht="31.5">
      <c r="A22" s="131" t="s">
        <v>284</v>
      </c>
      <c r="B22" s="127" t="s">
        <v>358</v>
      </c>
      <c r="C22" s="119">
        <f>C23+C24+C25+C26+C27</f>
        <v>0</v>
      </c>
      <c r="D22" s="104" t="s">
        <v>318</v>
      </c>
      <c r="E22" s="109"/>
    </row>
    <row r="23" spans="1:5" ht="15.75">
      <c r="A23" s="132" t="s">
        <v>286</v>
      </c>
      <c r="B23" s="126" t="s">
        <v>319</v>
      </c>
      <c r="C23" s="108"/>
      <c r="D23" s="104" t="s">
        <v>249</v>
      </c>
      <c r="E23" s="109"/>
    </row>
    <row r="24" spans="1:5" ht="15.75">
      <c r="A24" s="131" t="s">
        <v>289</v>
      </c>
      <c r="B24" s="126" t="s">
        <v>320</v>
      </c>
      <c r="C24" s="108"/>
      <c r="D24" s="128"/>
      <c r="E24" s="109"/>
    </row>
    <row r="25" spans="1:5" ht="15.75">
      <c r="A25" s="132" t="s">
        <v>292</v>
      </c>
      <c r="B25" s="125" t="s">
        <v>321</v>
      </c>
      <c r="C25" s="108"/>
      <c r="D25" s="128"/>
      <c r="E25" s="109"/>
    </row>
    <row r="26" spans="1:5" ht="19.5" customHeight="1">
      <c r="A26" s="131" t="s">
        <v>295</v>
      </c>
      <c r="B26" s="129" t="s">
        <v>322</v>
      </c>
      <c r="C26" s="108"/>
      <c r="D26" s="112"/>
      <c r="E26" s="109"/>
    </row>
    <row r="27" spans="1:5" ht="16.5" thickBot="1">
      <c r="A27" s="132" t="s">
        <v>298</v>
      </c>
      <c r="B27" s="130" t="s">
        <v>323</v>
      </c>
      <c r="C27" s="108"/>
      <c r="D27" s="128"/>
      <c r="E27" s="109"/>
    </row>
    <row r="28" spans="1:5" ht="48" thickBot="1">
      <c r="A28" s="103" t="s">
        <v>300</v>
      </c>
      <c r="B28" s="113" t="s">
        <v>359</v>
      </c>
      <c r="C28" s="114">
        <f>C16+C22</f>
        <v>0</v>
      </c>
      <c r="D28" s="113" t="s">
        <v>360</v>
      </c>
      <c r="E28" s="115">
        <v>0</v>
      </c>
    </row>
    <row r="29" spans="1:5" ht="16.5" thickBot="1">
      <c r="A29" s="103" t="s">
        <v>302</v>
      </c>
      <c r="B29" s="113" t="s">
        <v>361</v>
      </c>
      <c r="C29" s="51">
        <f>C15+C28</f>
        <v>0</v>
      </c>
      <c r="D29" s="113" t="s">
        <v>362</v>
      </c>
      <c r="E29" s="51">
        <f>E15+E28</f>
        <v>9649596</v>
      </c>
    </row>
  </sheetData>
  <mergeCells count="4">
    <mergeCell ref="A6:A7"/>
    <mergeCell ref="A1:E1"/>
    <mergeCell ref="A2:E2"/>
    <mergeCell ref="A4:E4"/>
  </mergeCells>
  <pageMargins left="1.68" right="0.7" top="0.75" bottom="0.75" header="0.3" footer="0.3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4"/>
  <sheetViews>
    <sheetView tabSelected="1" topLeftCell="A19" workbookViewId="0">
      <selection activeCell="C13" sqref="C13"/>
    </sheetView>
  </sheetViews>
  <sheetFormatPr defaultRowHeight="15"/>
  <cols>
    <col min="1" max="1" width="3.7109375" customWidth="1"/>
    <col min="2" max="2" width="65.140625" customWidth="1"/>
    <col min="3" max="3" width="14.42578125" customWidth="1"/>
  </cols>
  <sheetData>
    <row r="1" spans="1:5" ht="15.75">
      <c r="A1" s="1"/>
      <c r="B1" s="137" t="s">
        <v>377</v>
      </c>
      <c r="C1" s="137"/>
    </row>
    <row r="2" spans="1:5" ht="15.75">
      <c r="A2" s="138" t="s">
        <v>381</v>
      </c>
      <c r="B2" s="138"/>
      <c r="C2" s="138"/>
      <c r="D2" s="90"/>
      <c r="E2" s="90"/>
    </row>
    <row r="3" spans="1:5" ht="15.75">
      <c r="A3" s="1"/>
      <c r="B3" s="1"/>
      <c r="C3" s="1"/>
    </row>
    <row r="4" spans="1:5" ht="36" customHeight="1">
      <c r="A4" s="146" t="s">
        <v>378</v>
      </c>
      <c r="B4" s="146"/>
      <c r="C4" s="146"/>
    </row>
    <row r="5" spans="1:5" ht="15.75">
      <c r="A5" s="1"/>
      <c r="B5" s="1"/>
      <c r="C5" s="1"/>
    </row>
    <row r="6" spans="1:5" ht="15.75">
      <c r="A6" s="1"/>
      <c r="B6" s="1"/>
      <c r="C6" s="8" t="s">
        <v>379</v>
      </c>
    </row>
    <row r="7" spans="1:5" ht="15.75">
      <c r="A7" s="2">
        <v>1</v>
      </c>
      <c r="B7" s="2" t="s">
        <v>324</v>
      </c>
      <c r="C7" s="3">
        <v>3174000</v>
      </c>
    </row>
    <row r="8" spans="1:5" ht="31.5">
      <c r="A8" s="2">
        <v>2</v>
      </c>
      <c r="B8" s="2" t="s">
        <v>325</v>
      </c>
      <c r="C8" s="3">
        <v>0</v>
      </c>
    </row>
    <row r="9" spans="1:5" ht="15.75">
      <c r="A9" s="2">
        <v>3</v>
      </c>
      <c r="B9" s="2" t="s">
        <v>326</v>
      </c>
      <c r="C9" s="3">
        <v>0</v>
      </c>
    </row>
    <row r="10" spans="1:5" ht="31.5">
      <c r="A10" s="2">
        <v>4</v>
      </c>
      <c r="B10" s="2" t="s">
        <v>327</v>
      </c>
      <c r="C10" s="3">
        <v>0</v>
      </c>
    </row>
    <row r="11" spans="1:5" ht="15.75">
      <c r="A11" s="2">
        <v>5</v>
      </c>
      <c r="B11" s="2" t="s">
        <v>328</v>
      </c>
      <c r="C11" s="3">
        <v>0</v>
      </c>
    </row>
    <row r="12" spans="1:5" ht="15.75">
      <c r="A12" s="2">
        <v>6</v>
      </c>
      <c r="B12" s="2" t="s">
        <v>329</v>
      </c>
      <c r="C12" s="3">
        <v>0</v>
      </c>
    </row>
    <row r="13" spans="1:5" ht="15.75">
      <c r="A13" s="145" t="s">
        <v>330</v>
      </c>
      <c r="B13" s="145"/>
      <c r="C13" s="4">
        <v>3174000</v>
      </c>
    </row>
    <row r="14" spans="1:5" ht="15.75">
      <c r="A14" s="145" t="s">
        <v>331</v>
      </c>
      <c r="B14" s="145"/>
      <c r="C14" s="5">
        <f t="shared" ref="C14" si="0">C13/2</f>
        <v>1587000</v>
      </c>
    </row>
    <row r="15" spans="1:5" ht="15.75">
      <c r="A15" s="147" t="s">
        <v>332</v>
      </c>
      <c r="B15" s="147"/>
      <c r="C15" s="6">
        <f t="shared" ref="C15" si="1">SUM(C16:C23)</f>
        <v>0</v>
      </c>
    </row>
    <row r="16" spans="1:5" ht="15.75">
      <c r="A16" s="2">
        <v>7</v>
      </c>
      <c r="B16" s="2" t="s">
        <v>333</v>
      </c>
      <c r="C16" s="3">
        <v>0</v>
      </c>
    </row>
    <row r="17" spans="1:3" ht="15.75">
      <c r="A17" s="2">
        <v>8</v>
      </c>
      <c r="B17" s="2" t="s">
        <v>334</v>
      </c>
      <c r="C17" s="3">
        <v>0</v>
      </c>
    </row>
    <row r="18" spans="1:3" ht="15.75">
      <c r="A18" s="2">
        <v>9</v>
      </c>
      <c r="B18" s="2" t="s">
        <v>335</v>
      </c>
      <c r="C18" s="3">
        <v>0</v>
      </c>
    </row>
    <row r="19" spans="1:3" ht="15.75">
      <c r="A19" s="2">
        <v>10</v>
      </c>
      <c r="B19" s="2" t="s">
        <v>336</v>
      </c>
      <c r="C19" s="3">
        <v>0</v>
      </c>
    </row>
    <row r="20" spans="1:3" ht="15.75">
      <c r="A20" s="2">
        <v>11</v>
      </c>
      <c r="B20" s="2" t="s">
        <v>337</v>
      </c>
      <c r="C20" s="3">
        <v>0</v>
      </c>
    </row>
    <row r="21" spans="1:3" ht="15.75">
      <c r="A21" s="2">
        <v>12</v>
      </c>
      <c r="B21" s="2" t="s">
        <v>338</v>
      </c>
      <c r="C21" s="3"/>
    </row>
    <row r="22" spans="1:3" ht="15.75">
      <c r="A22" s="2">
        <v>13</v>
      </c>
      <c r="B22" s="2" t="s">
        <v>339</v>
      </c>
      <c r="C22" s="3">
        <v>0</v>
      </c>
    </row>
    <row r="23" spans="1:3" ht="15.75">
      <c r="A23" s="2">
        <v>14</v>
      </c>
      <c r="B23" s="2" t="s">
        <v>340</v>
      </c>
      <c r="C23" s="3">
        <v>0</v>
      </c>
    </row>
    <row r="24" spans="1:3" ht="15.75">
      <c r="A24" s="147" t="s">
        <v>341</v>
      </c>
      <c r="B24" s="147"/>
      <c r="C24" s="6">
        <f t="shared" ref="C24" si="2">SUM(C25:C32)</f>
        <v>0</v>
      </c>
    </row>
    <row r="25" spans="1:3" ht="15.75">
      <c r="A25" s="2">
        <v>15</v>
      </c>
      <c r="B25" s="2" t="s">
        <v>333</v>
      </c>
      <c r="C25" s="3">
        <v>0</v>
      </c>
    </row>
    <row r="26" spans="1:3" ht="15.75">
      <c r="A26" s="2">
        <v>16</v>
      </c>
      <c r="B26" s="2" t="s">
        <v>334</v>
      </c>
      <c r="C26" s="3">
        <v>0</v>
      </c>
    </row>
    <row r="27" spans="1:3" ht="15.75">
      <c r="A27" s="2">
        <v>17</v>
      </c>
      <c r="B27" s="2" t="s">
        <v>335</v>
      </c>
      <c r="C27" s="3">
        <v>0</v>
      </c>
    </row>
    <row r="28" spans="1:3" ht="15.75">
      <c r="A28" s="2">
        <v>18</v>
      </c>
      <c r="B28" s="2" t="s">
        <v>336</v>
      </c>
      <c r="C28" s="3">
        <v>0</v>
      </c>
    </row>
    <row r="29" spans="1:3" ht="15.75">
      <c r="A29" s="2">
        <v>19</v>
      </c>
      <c r="B29" s="2" t="s">
        <v>337</v>
      </c>
      <c r="C29" s="3">
        <v>0</v>
      </c>
    </row>
    <row r="30" spans="1:3" ht="15.75">
      <c r="A30" s="2">
        <v>20</v>
      </c>
      <c r="B30" s="2" t="s">
        <v>338</v>
      </c>
      <c r="C30" s="3">
        <v>0</v>
      </c>
    </row>
    <row r="31" spans="1:3" ht="15.75">
      <c r="A31" s="2">
        <v>21</v>
      </c>
      <c r="B31" s="2" t="s">
        <v>339</v>
      </c>
      <c r="C31" s="3">
        <v>0</v>
      </c>
    </row>
    <row r="32" spans="1:3" ht="15.75">
      <c r="A32" s="2">
        <v>22</v>
      </c>
      <c r="B32" s="2" t="s">
        <v>340</v>
      </c>
      <c r="C32" s="3">
        <v>0</v>
      </c>
    </row>
    <row r="33" spans="1:3" ht="15.75">
      <c r="A33" s="145" t="s">
        <v>342</v>
      </c>
      <c r="B33" s="145"/>
      <c r="C33" s="4">
        <f t="shared" ref="C33" si="3">SUM(C15,C24)</f>
        <v>0</v>
      </c>
    </row>
    <row r="34" spans="1:3" ht="15.75">
      <c r="A34" s="145" t="s">
        <v>343</v>
      </c>
      <c r="B34" s="145"/>
      <c r="C34" s="7">
        <f t="shared" ref="C34" si="4">C14-C33</f>
        <v>1587000</v>
      </c>
    </row>
  </sheetData>
  <mergeCells count="9">
    <mergeCell ref="A33:B33"/>
    <mergeCell ref="A34:B34"/>
    <mergeCell ref="A4:C4"/>
    <mergeCell ref="B1:C1"/>
    <mergeCell ref="A2:C2"/>
    <mergeCell ref="A13:B13"/>
    <mergeCell ref="A14:B14"/>
    <mergeCell ref="A15:B15"/>
    <mergeCell ref="A24:B2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</vt:lpstr>
      <vt:lpstr>2</vt:lpstr>
      <vt:lpstr>3-a</vt:lpstr>
      <vt:lpstr>3-b</vt:lpstr>
      <vt:lpstr>3-c</vt:lpstr>
      <vt:lpstr>4-a</vt:lpstr>
      <vt:lpstr>4-b</vt:lpstr>
      <vt:lpstr>5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betti</cp:lastModifiedBy>
  <cp:lastPrinted>2018-02-20T14:32:25Z</cp:lastPrinted>
  <dcterms:created xsi:type="dcterms:W3CDTF">2015-02-23T07:05:39Z</dcterms:created>
  <dcterms:modified xsi:type="dcterms:W3CDTF">2018-02-21T07:11:03Z</dcterms:modified>
</cp:coreProperties>
</file>