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endeletek Táska 2019\"/>
    </mc:Choice>
  </mc:AlternateContent>
  <bookViews>
    <workbookView xWindow="0" yWindow="0" windowWidth="28800" windowHeight="12300" firstSheet="10" activeTab="17"/>
  </bookViews>
  <sheets>
    <sheet name="önkorm bevét." sheetId="2" r:id="rId1"/>
    <sheet name="Óvoda bevétel" sheetId="4" r:id="rId2"/>
    <sheet name="Önkorm.összesen bevét." sheetId="1" r:id="rId3"/>
    <sheet name="Önkorm kiadás" sheetId="6" r:id="rId4"/>
    <sheet name="Óvoda kiadás" sheetId="8" r:id="rId5"/>
    <sheet name="Önkorm. összesen kiadás" sheetId="5" r:id="rId6"/>
    <sheet name="Eredménykimutatás" sheetId="10" state="hidden" r:id="rId7"/>
    <sheet name="Összesített mérleg" sheetId="24" r:id="rId8"/>
    <sheet name="Belső hiány finansz" sheetId="13" r:id="rId9"/>
    <sheet name="Beruházások" sheetId="25" r:id="rId10"/>
    <sheet name="felújítások" sheetId="14" r:id="rId11"/>
    <sheet name="Önkormányzat" sheetId="15" r:id="rId12"/>
    <sheet name="Tőzike Óvoda" sheetId="16" r:id="rId13"/>
    <sheet name="Közvetett támogatások" sheetId="18" state="hidden" r:id="rId14"/>
    <sheet name="Többéves" sheetId="21" r:id="rId15"/>
    <sheet name="Munka1" sheetId="27" r:id="rId16"/>
    <sheet name="Közv. tám." sheetId="22" r:id="rId17"/>
    <sheet name="Gördülő" sheetId="26" r:id="rId18"/>
    <sheet name="Ütemterv" sheetId="23" r:id="rId19"/>
    <sheet name="Címrend" sheetId="28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26" l="1"/>
  <c r="F23" i="26"/>
  <c r="E23" i="26"/>
  <c r="G13" i="26"/>
  <c r="F13" i="26"/>
  <c r="E13" i="26"/>
  <c r="D52" i="16"/>
  <c r="D40" i="16"/>
  <c r="D50" i="16" s="1"/>
  <c r="D30" i="16"/>
  <c r="D18" i="16"/>
  <c r="D7" i="16"/>
  <c r="E52" i="16"/>
  <c r="E40" i="16"/>
  <c r="E50" i="16" s="1"/>
  <c r="E30" i="16"/>
  <c r="E18" i="16"/>
  <c r="E7" i="16"/>
  <c r="E92" i="15"/>
  <c r="E87" i="15" s="1"/>
  <c r="D142" i="15"/>
  <c r="D139" i="15"/>
  <c r="D128" i="15"/>
  <c r="D115" i="15"/>
  <c r="D106" i="15"/>
  <c r="D103" i="15" s="1"/>
  <c r="D92" i="15"/>
  <c r="D87" i="15" s="1"/>
  <c r="D79" i="15"/>
  <c r="D72" i="15"/>
  <c r="D69" i="15"/>
  <c r="D64" i="15"/>
  <c r="D60" i="15"/>
  <c r="D55" i="15"/>
  <c r="D51" i="15"/>
  <c r="D44" i="15"/>
  <c r="D33" i="15"/>
  <c r="D26" i="15"/>
  <c r="D20" i="15"/>
  <c r="D14" i="15"/>
  <c r="D7" i="15"/>
  <c r="E142" i="15"/>
  <c r="E139" i="15"/>
  <c r="E128" i="15"/>
  <c r="E115" i="15"/>
  <c r="E106" i="15"/>
  <c r="E103" i="15" s="1"/>
  <c r="E79" i="15"/>
  <c r="E72" i="15"/>
  <c r="E69" i="15"/>
  <c r="E64" i="15"/>
  <c r="E60" i="15"/>
  <c r="E55" i="15"/>
  <c r="E51" i="15"/>
  <c r="E44" i="15"/>
  <c r="E33" i="15"/>
  <c r="E26" i="15"/>
  <c r="E20" i="15"/>
  <c r="E14" i="15"/>
  <c r="E7" i="15"/>
  <c r="C8" i="14"/>
  <c r="D14" i="25"/>
  <c r="B14" i="25"/>
  <c r="L19" i="13"/>
  <c r="K19" i="13"/>
  <c r="J19" i="13"/>
  <c r="I19" i="13"/>
  <c r="H19" i="13"/>
  <c r="G19" i="13"/>
  <c r="F19" i="13"/>
  <c r="E19" i="13"/>
  <c r="M18" i="13"/>
  <c r="M19" i="13" s="1"/>
  <c r="D36" i="24"/>
  <c r="D21" i="24"/>
  <c r="D49" i="24" s="1"/>
  <c r="D12" i="24"/>
  <c r="D11" i="24" s="1"/>
  <c r="F22" i="24"/>
  <c r="F21" i="24"/>
  <c r="F49" i="24" s="1"/>
  <c r="F18" i="24"/>
  <c r="F12" i="24"/>
  <c r="F11" i="24" s="1"/>
  <c r="C36" i="24"/>
  <c r="G22" i="24"/>
  <c r="G21" i="24" s="1"/>
  <c r="C21" i="24"/>
  <c r="G18" i="24"/>
  <c r="G12" i="24"/>
  <c r="C12" i="24"/>
  <c r="C11" i="24" s="1"/>
  <c r="C29" i="24" s="1"/>
  <c r="M17" i="23"/>
  <c r="N17" i="23"/>
  <c r="D17" i="23"/>
  <c r="E17" i="23"/>
  <c r="F17" i="23"/>
  <c r="H17" i="23"/>
  <c r="I17" i="23"/>
  <c r="J17" i="23"/>
  <c r="K17" i="23"/>
  <c r="L17" i="23"/>
  <c r="C17" i="23"/>
  <c r="O12" i="23"/>
  <c r="G10" i="5"/>
  <c r="D29" i="24" l="1"/>
  <c r="D48" i="24"/>
  <c r="D59" i="15"/>
  <c r="D86" i="15" s="1"/>
  <c r="D85" i="15"/>
  <c r="E29" i="16"/>
  <c r="D118" i="15"/>
  <c r="D140" i="15" s="1"/>
  <c r="D29" i="16"/>
  <c r="G11" i="24"/>
  <c r="G29" i="24" s="1"/>
  <c r="G31" i="24" s="1"/>
  <c r="D36" i="16"/>
  <c r="E36" i="16"/>
  <c r="E118" i="15"/>
  <c r="E140" i="15" s="1"/>
  <c r="E85" i="15"/>
  <c r="E59" i="15"/>
  <c r="D47" i="24"/>
  <c r="F48" i="24"/>
  <c r="F47" i="24" s="1"/>
  <c r="F29" i="24"/>
  <c r="F31" i="24" s="1"/>
  <c r="F33" i="24"/>
  <c r="C48" i="24"/>
  <c r="G49" i="24"/>
  <c r="G33" i="24"/>
  <c r="G48" i="24"/>
  <c r="C47" i="24"/>
  <c r="C15" i="5"/>
  <c r="E86" i="15" l="1"/>
  <c r="G47" i="24"/>
  <c r="E35" i="6"/>
  <c r="G23" i="6"/>
  <c r="G24" i="6"/>
  <c r="G10" i="6"/>
  <c r="C15" i="6"/>
  <c r="G22" i="2"/>
  <c r="G24" i="2"/>
  <c r="O26" i="23"/>
  <c r="O23" i="23"/>
  <c r="O31" i="23"/>
  <c r="O6" i="23"/>
  <c r="O30" i="23" l="1"/>
  <c r="O32" i="23" s="1"/>
  <c r="N27" i="23"/>
  <c r="N33" i="23" s="1"/>
  <c r="M27" i="23"/>
  <c r="M33" i="23" s="1"/>
  <c r="L27" i="23"/>
  <c r="L33" i="23" s="1"/>
  <c r="K27" i="23"/>
  <c r="K33" i="23" s="1"/>
  <c r="J27" i="23"/>
  <c r="J33" i="23" s="1"/>
  <c r="I27" i="23"/>
  <c r="I33" i="23" s="1"/>
  <c r="H27" i="23"/>
  <c r="H33" i="23" s="1"/>
  <c r="G27" i="23"/>
  <c r="G33" i="23" s="1"/>
  <c r="F27" i="23"/>
  <c r="F33" i="23" s="1"/>
  <c r="E27" i="23"/>
  <c r="E33" i="23" s="1"/>
  <c r="D27" i="23"/>
  <c r="D33" i="23" s="1"/>
  <c r="C27" i="23"/>
  <c r="C33" i="23" s="1"/>
  <c r="O25" i="23"/>
  <c r="O24" i="23"/>
  <c r="O22" i="23"/>
  <c r="O21" i="23"/>
  <c r="O20" i="23"/>
  <c r="O19" i="23"/>
  <c r="O16" i="23"/>
  <c r="O15" i="23"/>
  <c r="O14" i="23"/>
  <c r="O11" i="23"/>
  <c r="O10" i="23"/>
  <c r="O9" i="23"/>
  <c r="O8" i="23"/>
  <c r="O7" i="23"/>
  <c r="O27" i="23" l="1"/>
  <c r="O33" i="23" s="1"/>
  <c r="O13" i="23"/>
  <c r="O17" i="23" s="1"/>
  <c r="H34" i="5" l="1"/>
  <c r="H35" i="5" s="1"/>
  <c r="F34" i="5"/>
  <c r="F35" i="5" s="1"/>
  <c r="D34" i="5"/>
  <c r="C34" i="5"/>
  <c r="G33" i="5"/>
  <c r="G32" i="5"/>
  <c r="G31" i="5"/>
  <c r="H29" i="5"/>
  <c r="F29" i="5"/>
  <c r="D29" i="5"/>
  <c r="C29" i="5"/>
  <c r="G28" i="5"/>
  <c r="G27" i="5"/>
  <c r="G26" i="5"/>
  <c r="H25" i="5"/>
  <c r="F25" i="5"/>
  <c r="D25" i="5"/>
  <c r="C25" i="5"/>
  <c r="G24" i="5"/>
  <c r="G22" i="5"/>
  <c r="F21" i="5"/>
  <c r="D21" i="5"/>
  <c r="C21" i="5"/>
  <c r="G20" i="5"/>
  <c r="G19" i="5"/>
  <c r="G17" i="5"/>
  <c r="H15" i="5"/>
  <c r="F15" i="5"/>
  <c r="D15" i="5"/>
  <c r="G14" i="5"/>
  <c r="G13" i="5"/>
  <c r="G12" i="5"/>
  <c r="G11" i="5"/>
  <c r="G9" i="5"/>
  <c r="G8" i="5"/>
  <c r="G7" i="5"/>
  <c r="G6" i="5"/>
  <c r="H59" i="1"/>
  <c r="F55" i="1"/>
  <c r="F58" i="1" s="1"/>
  <c r="E55" i="1"/>
  <c r="E58" i="1" s="1"/>
  <c r="D55" i="1"/>
  <c r="G54" i="1"/>
  <c r="G53" i="1"/>
  <c r="F52" i="1"/>
  <c r="E52" i="1"/>
  <c r="D52" i="1"/>
  <c r="G51" i="1"/>
  <c r="G50" i="1"/>
  <c r="G49" i="1"/>
  <c r="H47" i="1"/>
  <c r="F47" i="1"/>
  <c r="E47" i="1"/>
  <c r="D47" i="1"/>
  <c r="G46" i="1"/>
  <c r="G45" i="1"/>
  <c r="H44" i="1"/>
  <c r="F44" i="1"/>
  <c r="E44" i="1"/>
  <c r="D44" i="1"/>
  <c r="G43" i="1"/>
  <c r="G42" i="1"/>
  <c r="F41" i="1"/>
  <c r="E41" i="1"/>
  <c r="D41" i="1"/>
  <c r="G40" i="1"/>
  <c r="G39" i="1"/>
  <c r="G38" i="1"/>
  <c r="H37" i="1"/>
  <c r="F37" i="1"/>
  <c r="E37" i="1"/>
  <c r="D37" i="1"/>
  <c r="G36" i="1"/>
  <c r="G35" i="1"/>
  <c r="G34" i="1"/>
  <c r="G33" i="1"/>
  <c r="G32" i="1"/>
  <c r="G31" i="1"/>
  <c r="G30" i="1"/>
  <c r="G29" i="1"/>
  <c r="G28" i="1"/>
  <c r="H27" i="1"/>
  <c r="F27" i="1"/>
  <c r="E27" i="1"/>
  <c r="D27" i="1"/>
  <c r="G26" i="1"/>
  <c r="G25" i="1"/>
  <c r="G24" i="1"/>
  <c r="G23" i="1"/>
  <c r="G22" i="1"/>
  <c r="G21" i="1"/>
  <c r="H20" i="1"/>
  <c r="F20" i="1"/>
  <c r="E20" i="1"/>
  <c r="D20" i="1"/>
  <c r="G19" i="1"/>
  <c r="G18" i="1"/>
  <c r="G17" i="1"/>
  <c r="F16" i="1"/>
  <c r="E16" i="1"/>
  <c r="G15" i="1"/>
  <c r="G14" i="1"/>
  <c r="G13" i="1"/>
  <c r="H12" i="1"/>
  <c r="H16" i="1" s="1"/>
  <c r="F12" i="1"/>
  <c r="E12" i="1"/>
  <c r="D12" i="1"/>
  <c r="D16" i="1" s="1"/>
  <c r="G11" i="1"/>
  <c r="G10" i="1"/>
  <c r="G9" i="1"/>
  <c r="G8" i="1"/>
  <c r="G7" i="1"/>
  <c r="G6" i="1"/>
  <c r="H55" i="2"/>
  <c r="C30" i="5" l="1"/>
  <c r="C37" i="5" s="1"/>
  <c r="D30" i="5"/>
  <c r="G15" i="5"/>
  <c r="G55" i="1"/>
  <c r="D48" i="1"/>
  <c r="G25" i="5"/>
  <c r="H48" i="1"/>
  <c r="H61" i="1" s="1"/>
  <c r="H30" i="5"/>
  <c r="H37" i="5" s="1"/>
  <c r="F48" i="1"/>
  <c r="G47" i="1"/>
  <c r="G21" i="5"/>
  <c r="G12" i="1"/>
  <c r="G16" i="1" s="1"/>
  <c r="G37" i="1"/>
  <c r="G20" i="1"/>
  <c r="G44" i="1"/>
  <c r="F30" i="5"/>
  <c r="F37" i="5" s="1"/>
  <c r="G34" i="5"/>
  <c r="G35" i="5" s="1"/>
  <c r="G27" i="1"/>
  <c r="G41" i="1"/>
  <c r="E48" i="1"/>
  <c r="E61" i="1" s="1"/>
  <c r="G52" i="1"/>
  <c r="G29" i="5"/>
  <c r="D35" i="5"/>
  <c r="D37" i="5" s="1"/>
  <c r="D58" i="1"/>
  <c r="D59" i="1" s="1"/>
  <c r="D61" i="1" s="1"/>
  <c r="H58" i="1"/>
  <c r="F61" i="1"/>
  <c r="G58" i="1" l="1"/>
  <c r="G59" i="1" s="1"/>
  <c r="G30" i="5"/>
  <c r="G37" i="5" s="1"/>
  <c r="G48" i="1"/>
  <c r="G61" i="1" s="1"/>
  <c r="C34" i="6"/>
  <c r="C35" i="6" s="1"/>
  <c r="G32" i="6" l="1"/>
  <c r="H59" i="2"/>
  <c r="L17" i="18"/>
  <c r="K17" i="18"/>
  <c r="H34" i="6"/>
  <c r="H35" i="6" s="1"/>
  <c r="H29" i="6"/>
  <c r="H25" i="6"/>
  <c r="G19" i="6"/>
  <c r="G54" i="4"/>
  <c r="G56" i="4" s="1"/>
  <c r="H58" i="2"/>
  <c r="G25" i="2"/>
  <c r="B15" i="14"/>
  <c r="B18" i="14" s="1"/>
  <c r="H15" i="6" l="1"/>
  <c r="H30" i="6" s="1"/>
  <c r="H37" i="6" s="1"/>
  <c r="G57" i="4"/>
  <c r="G59" i="4" s="1"/>
  <c r="G14" i="8"/>
  <c r="G29" i="8" s="1"/>
  <c r="G35" i="8" s="1"/>
  <c r="H47" i="2"/>
  <c r="H44" i="2"/>
  <c r="H37" i="2"/>
  <c r="H27" i="2"/>
  <c r="H20" i="2"/>
  <c r="H12" i="2"/>
  <c r="H16" i="2" s="1"/>
  <c r="G27" i="6"/>
  <c r="H48" i="2" l="1"/>
  <c r="H61" i="2" s="1"/>
  <c r="E32" i="8"/>
  <c r="E33" i="8" s="1"/>
  <c r="D32" i="8"/>
  <c r="C32" i="8"/>
  <c r="C33" i="8" s="1"/>
  <c r="F30" i="8"/>
  <c r="F28" i="8"/>
  <c r="E28" i="8"/>
  <c r="D28" i="8"/>
  <c r="F24" i="8"/>
  <c r="E24" i="8"/>
  <c r="D24" i="8"/>
  <c r="C24" i="8"/>
  <c r="F20" i="8"/>
  <c r="E20" i="8"/>
  <c r="D20" i="8"/>
  <c r="C20" i="8"/>
  <c r="F14" i="8"/>
  <c r="E14" i="8"/>
  <c r="D14" i="8"/>
  <c r="C14" i="8"/>
  <c r="C29" i="8" s="1"/>
  <c r="F9" i="8"/>
  <c r="F8" i="8"/>
  <c r="F7" i="8"/>
  <c r="F6" i="8"/>
  <c r="D34" i="6"/>
  <c r="D35" i="6" s="1"/>
  <c r="F34" i="6"/>
  <c r="F35" i="6" s="1"/>
  <c r="F29" i="6"/>
  <c r="F25" i="6"/>
  <c r="F21" i="6"/>
  <c r="F15" i="6"/>
  <c r="G33" i="6"/>
  <c r="G31" i="6"/>
  <c r="D29" i="6"/>
  <c r="C29" i="6"/>
  <c r="G28" i="6"/>
  <c r="G26" i="6"/>
  <c r="D25" i="6"/>
  <c r="C25" i="6"/>
  <c r="G22" i="6"/>
  <c r="D21" i="6"/>
  <c r="C21" i="6"/>
  <c r="G20" i="6"/>
  <c r="G17" i="6"/>
  <c r="D15" i="6"/>
  <c r="G14" i="6"/>
  <c r="G13" i="6"/>
  <c r="G11" i="6"/>
  <c r="G9" i="6"/>
  <c r="G8" i="6"/>
  <c r="G7" i="6"/>
  <c r="G6" i="6"/>
  <c r="F55" i="4"/>
  <c r="E54" i="4"/>
  <c r="E56" i="4" s="1"/>
  <c r="D54" i="4"/>
  <c r="D56" i="4" s="1"/>
  <c r="C54" i="4"/>
  <c r="F53" i="4"/>
  <c r="F52" i="4"/>
  <c r="E51" i="4"/>
  <c r="D51" i="4"/>
  <c r="C51" i="4"/>
  <c r="F50" i="4"/>
  <c r="F49" i="4"/>
  <c r="F48" i="4"/>
  <c r="E46" i="4"/>
  <c r="D46" i="4"/>
  <c r="C46" i="4"/>
  <c r="F45" i="4"/>
  <c r="F44" i="4"/>
  <c r="E43" i="4"/>
  <c r="D43" i="4"/>
  <c r="C43" i="4"/>
  <c r="F42" i="4"/>
  <c r="F41" i="4"/>
  <c r="E40" i="4"/>
  <c r="D40" i="4"/>
  <c r="C40" i="4"/>
  <c r="F39" i="4"/>
  <c r="F38" i="4"/>
  <c r="F37" i="4"/>
  <c r="E36" i="4"/>
  <c r="D36" i="4"/>
  <c r="C36" i="4"/>
  <c r="F35" i="4"/>
  <c r="F34" i="4"/>
  <c r="F33" i="4"/>
  <c r="F32" i="4"/>
  <c r="F31" i="4"/>
  <c r="F30" i="4"/>
  <c r="F29" i="4"/>
  <c r="F28" i="4"/>
  <c r="F27" i="4"/>
  <c r="E26" i="4"/>
  <c r="D26" i="4"/>
  <c r="C26" i="4"/>
  <c r="F25" i="4"/>
  <c r="F24" i="4"/>
  <c r="F23" i="4"/>
  <c r="F22" i="4"/>
  <c r="F21" i="4"/>
  <c r="E20" i="4"/>
  <c r="D20" i="4"/>
  <c r="C20" i="4"/>
  <c r="F19" i="4"/>
  <c r="F18" i="4"/>
  <c r="F17" i="4"/>
  <c r="E16" i="4"/>
  <c r="D16" i="4"/>
  <c r="C16" i="4"/>
  <c r="F15" i="4"/>
  <c r="F14" i="4"/>
  <c r="F13" i="4"/>
  <c r="E12" i="4"/>
  <c r="D12" i="4"/>
  <c r="C12" i="4"/>
  <c r="F11" i="4"/>
  <c r="F10" i="4"/>
  <c r="F9" i="4"/>
  <c r="F8" i="4"/>
  <c r="F7" i="4"/>
  <c r="F6" i="4"/>
  <c r="F55" i="2"/>
  <c r="F58" i="2" s="1"/>
  <c r="E55" i="2"/>
  <c r="E58" i="2" s="1"/>
  <c r="D55" i="2"/>
  <c r="G54" i="2"/>
  <c r="G53" i="2"/>
  <c r="F52" i="2"/>
  <c r="E52" i="2"/>
  <c r="D52" i="2"/>
  <c r="G51" i="2"/>
  <c r="G50" i="2"/>
  <c r="G49" i="2"/>
  <c r="F47" i="2"/>
  <c r="E47" i="2"/>
  <c r="D47" i="2"/>
  <c r="G46" i="2"/>
  <c r="G45" i="2"/>
  <c r="F44" i="2"/>
  <c r="E44" i="2"/>
  <c r="D44" i="2"/>
  <c r="G43" i="2"/>
  <c r="G42" i="2"/>
  <c r="F41" i="2"/>
  <c r="E41" i="2"/>
  <c r="D41" i="2"/>
  <c r="G40" i="2"/>
  <c r="G39" i="2"/>
  <c r="G38" i="2"/>
  <c r="F37" i="2"/>
  <c r="E37" i="2"/>
  <c r="D37" i="2"/>
  <c r="G36" i="2"/>
  <c r="G35" i="2"/>
  <c r="G34" i="2"/>
  <c r="G33" i="2"/>
  <c r="G32" i="2"/>
  <c r="G31" i="2"/>
  <c r="G30" i="2"/>
  <c r="G29" i="2"/>
  <c r="G28" i="2"/>
  <c r="F27" i="2"/>
  <c r="E27" i="2"/>
  <c r="D27" i="2"/>
  <c r="G26" i="2"/>
  <c r="G23" i="2"/>
  <c r="G21" i="2"/>
  <c r="F20" i="2"/>
  <c r="E20" i="2"/>
  <c r="D20" i="2"/>
  <c r="G18" i="2"/>
  <c r="F16" i="2"/>
  <c r="E16" i="2"/>
  <c r="G15" i="2"/>
  <c r="G14" i="2"/>
  <c r="G13" i="2"/>
  <c r="F12" i="2"/>
  <c r="E12" i="2"/>
  <c r="D12" i="2"/>
  <c r="D16" i="2" s="1"/>
  <c r="G11" i="2"/>
  <c r="G10" i="2"/>
  <c r="G9" i="2"/>
  <c r="G8" i="2"/>
  <c r="G7" i="2"/>
  <c r="G6" i="2"/>
  <c r="F20" i="4" l="1"/>
  <c r="F54" i="4"/>
  <c r="G15" i="6"/>
  <c r="C30" i="6"/>
  <c r="C37" i="6" s="1"/>
  <c r="E29" i="8"/>
  <c r="E35" i="8" s="1"/>
  <c r="D29" i="8"/>
  <c r="D33" i="8" s="1"/>
  <c r="D35" i="8" s="1"/>
  <c r="G20" i="2"/>
  <c r="G55" i="2"/>
  <c r="D48" i="2"/>
  <c r="G27" i="2"/>
  <c r="G41" i="2"/>
  <c r="G47" i="2"/>
  <c r="G52" i="2"/>
  <c r="D58" i="2"/>
  <c r="D59" i="2" s="1"/>
  <c r="F16" i="4"/>
  <c r="F26" i="4"/>
  <c r="F36" i="4"/>
  <c r="F40" i="4"/>
  <c r="F46" i="4"/>
  <c r="F51" i="4"/>
  <c r="C56" i="4"/>
  <c r="F56" i="4" s="1"/>
  <c r="F57" i="4" s="1"/>
  <c r="G34" i="6"/>
  <c r="G35" i="6" s="1"/>
  <c r="D30" i="6"/>
  <c r="D37" i="6" s="1"/>
  <c r="F30" i="6"/>
  <c r="F37" i="6" s="1"/>
  <c r="G12" i="2"/>
  <c r="G16" i="2" s="1"/>
  <c r="G44" i="2"/>
  <c r="F48" i="2"/>
  <c r="F61" i="2" s="1"/>
  <c r="F12" i="4"/>
  <c r="F43" i="4"/>
  <c r="C47" i="4"/>
  <c r="E47" i="4"/>
  <c r="E59" i="4" s="1"/>
  <c r="G21" i="6"/>
  <c r="G25" i="6"/>
  <c r="G29" i="6"/>
  <c r="F29" i="8"/>
  <c r="F32" i="8"/>
  <c r="F33" i="8" s="1"/>
  <c r="E48" i="2"/>
  <c r="E61" i="2" s="1"/>
  <c r="D47" i="4"/>
  <c r="D59" i="4" s="1"/>
  <c r="C35" i="8"/>
  <c r="G37" i="2"/>
  <c r="G58" i="2" l="1"/>
  <c r="G59" i="2" s="1"/>
  <c r="F47" i="4"/>
  <c r="F59" i="4" s="1"/>
  <c r="C57" i="4"/>
  <c r="C59" i="4" s="1"/>
  <c r="D61" i="2"/>
  <c r="F35" i="8"/>
  <c r="G48" i="2"/>
  <c r="G61" i="2" s="1"/>
  <c r="G30" i="6"/>
  <c r="G37" i="6" s="1"/>
</calcChain>
</file>

<file path=xl/sharedStrings.xml><?xml version="1.0" encoding="utf-8"?>
<sst xmlns="http://schemas.openxmlformats.org/spreadsheetml/2006/main" count="1576" uniqueCount="704">
  <si>
    <t>Rovat megnevezése</t>
  </si>
  <si>
    <t>Rovat száma</t>
  </si>
  <si>
    <t>Kötelező önkorm. feladat</t>
  </si>
  <si>
    <t>Önként vállalt feladat</t>
  </si>
  <si>
    <t>Államigazgatási feladat</t>
  </si>
  <si>
    <t>Összesen</t>
  </si>
  <si>
    <t>B11</t>
  </si>
  <si>
    <t>Működési célú központosított előirányzatok</t>
  </si>
  <si>
    <t>B112</t>
  </si>
  <si>
    <t>B113</t>
  </si>
  <si>
    <t>B114</t>
  </si>
  <si>
    <t>B111</t>
  </si>
  <si>
    <t>B115</t>
  </si>
  <si>
    <t>B116</t>
  </si>
  <si>
    <t>B1</t>
  </si>
  <si>
    <t>B14</t>
  </si>
  <si>
    <t>B16</t>
  </si>
  <si>
    <t>Egyéb felhalmozási célú támogatások bevételei államháztartáson belülről</t>
  </si>
  <si>
    <t>Egyéb működési célú támogatások bevételei államháztartáson belülről</t>
  </si>
  <si>
    <t>Gépjárműadók</t>
  </si>
  <si>
    <t>B2</t>
  </si>
  <si>
    <t>B23</t>
  </si>
  <si>
    <t>B25</t>
  </si>
  <si>
    <t>B3</t>
  </si>
  <si>
    <t>B34</t>
  </si>
  <si>
    <t>B351</t>
  </si>
  <si>
    <t>B354</t>
  </si>
  <si>
    <t>B36</t>
  </si>
  <si>
    <t>Szolgáltatások ellenértéke</t>
  </si>
  <si>
    <t>Tulajdonosi bevételek</t>
  </si>
  <si>
    <t>Ellátási díjak</t>
  </si>
  <si>
    <t>Kamatbevételek</t>
  </si>
  <si>
    <t>Egyéb működési bevételek</t>
  </si>
  <si>
    <t>B4</t>
  </si>
  <si>
    <t>B401</t>
  </si>
  <si>
    <t>B402</t>
  </si>
  <si>
    <t>B403</t>
  </si>
  <si>
    <t>B404</t>
  </si>
  <si>
    <t>B405</t>
  </si>
  <si>
    <t>B406</t>
  </si>
  <si>
    <t>B410</t>
  </si>
  <si>
    <t>Immateriális javak értékesítése</t>
  </si>
  <si>
    <t>Ingatlanok értékesítése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</si>
  <si>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</si>
  <si>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</si>
  <si>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</si>
  <si>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</si>
  <si>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</si>
  <si>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</si>
  <si>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</si>
  <si>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</si>
  <si>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</si>
  <si>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</si>
  <si>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</si>
  <si>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</si>
  <si>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</si>
  <si>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</si>
  <si>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</si>
  <si>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</si>
  <si>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</si>
  <si>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</si>
  <si>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</si>
  <si>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</si>
  <si>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</si>
  <si>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</si>
  <si>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</si>
  <si>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</si>
  <si>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</si>
  <si>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</si>
  <si>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</si>
  <si>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</si>
  <si>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</si>
  <si>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</si>
  <si>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</si>
  <si>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</si>
  <si>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</si>
  <si>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</si>
  <si>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</si>
  <si>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</si>
  <si>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</si>
  <si>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</si>
  <si>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</si>
  <si>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</si>
  <si>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</si>
  <si>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</si>
  <si>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</si>
  <si>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Helyi önkormányzatok kiegészítő támogatásai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</si>
  <si>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</si>
  <si>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</si>
  <si>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B15</t>
  </si>
  <si>
    <t>Felhalmozási célú önkormányzati támogatások</t>
  </si>
  <si>
    <t>B21</t>
  </si>
  <si>
    <t>Felhalmozási célú visszatérítendő támogatások, kölcsönök visszatérülése államháztartáson belülről</t>
  </si>
  <si>
    <t xml:space="preserve">Vagyoni tipusú adók </t>
  </si>
  <si>
    <t xml:space="preserve">Értékesítési és forgalmi adók </t>
  </si>
  <si>
    <t xml:space="preserve">Fogyasztási adók </t>
  </si>
  <si>
    <t>B352</t>
  </si>
  <si>
    <t xml:space="preserve">Egyéb közhatalmi bevételek </t>
  </si>
  <si>
    <t>Áru- és készletértékesítés ellenértéke</t>
  </si>
  <si>
    <t>Közvetített szolgáltatások értéke</t>
  </si>
  <si>
    <t>Kiszámlázott általános forgalmi adó</t>
  </si>
  <si>
    <t>Általános forgalmi adó visszatérítése</t>
  </si>
  <si>
    <t>B407</t>
  </si>
  <si>
    <t>B51</t>
  </si>
  <si>
    <t>B52</t>
  </si>
  <si>
    <t>Egyéb tárgyi eszközök értékesítése</t>
  </si>
  <si>
    <t>B53</t>
  </si>
  <si>
    <t>B5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</si>
  <si>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</si>
  <si>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</si>
  <si>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</si>
  <si>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</si>
  <si>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B6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</si>
  <si>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</si>
  <si>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</si>
  <si>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</si>
  <si>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</si>
  <si>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B7</t>
  </si>
  <si>
    <t>B1-B7</t>
  </si>
  <si>
    <t>Központi, irányító szervi támogatás</t>
  </si>
  <si>
    <t>Előző év vállalkozási maradványának igénybevétele</t>
  </si>
  <si>
    <t>Előző év költségvetési maradványának igénybevétele</t>
  </si>
  <si>
    <t xml:space="preserve">Rövid lejáratú hitelek, kölcsönök felvétele  </t>
  </si>
  <si>
    <t>Likviditási célú hitelek, kölcsönök felvétele pénzügyi vállalkozástól</t>
  </si>
  <si>
    <t xml:space="preserve">Hosszú lejáratú hitelek, kölcsönök felvétele </t>
  </si>
  <si>
    <t>B8</t>
  </si>
  <si>
    <t>B81</t>
  </si>
  <si>
    <t>B816</t>
  </si>
  <si>
    <t>B813</t>
  </si>
  <si>
    <t>B8132</t>
  </si>
  <si>
    <t>B8131</t>
  </si>
  <si>
    <t>B811</t>
  </si>
  <si>
    <t>B8113</t>
  </si>
  <si>
    <t>B8112</t>
  </si>
  <si>
    <t>B8111</t>
  </si>
  <si>
    <t>BEVÉTELEK MINDÖSSZESEN</t>
  </si>
  <si>
    <t>KIADÁSOK MINDÖSSZESEN</t>
  </si>
  <si>
    <t>K9</t>
  </si>
  <si>
    <t>K91</t>
  </si>
  <si>
    <t>K911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</si>
  <si>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</si>
  <si>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</si>
  <si>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</si>
  <si>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</si>
  <si>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</si>
  <si>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 xml:space="preserve">Egyéb felhalmozási célú kiadások </t>
  </si>
  <si>
    <t xml:space="preserve">Költségvetési kiadások </t>
  </si>
  <si>
    <t xml:space="preserve">Hitel-, kölcsöntörlesztés államháztartáson kívülre </t>
  </si>
  <si>
    <t xml:space="preserve">Belföldi finanszírozás kiadásai </t>
  </si>
  <si>
    <t xml:space="preserve">Finanszírozási kiadások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</si>
  <si>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</si>
  <si>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</si>
  <si>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</si>
  <si>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</si>
  <si>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</si>
  <si>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</t>
  </si>
  <si>
    <t xml:space="preserve">Hitel-, kölcsönfelvétel államháztartáson kívülről </t>
  </si>
  <si>
    <t xml:space="preserve">Maradvány igénybevétele </t>
  </si>
  <si>
    <t xml:space="preserve">Belföldi finanszírozás bevételei </t>
  </si>
  <si>
    <t xml:space="preserve">Finanszírozási bevételek </t>
  </si>
  <si>
    <t>(ezer Ft-ban)</t>
  </si>
  <si>
    <t xml:space="preserve">Önkormányzatok működési támogatásai </t>
  </si>
  <si>
    <t>Önkormányzatok működési támogatásai</t>
  </si>
  <si>
    <t xml:space="preserve">Működési célú támogatások államháztartáson belülről </t>
  </si>
  <si>
    <t xml:space="preserve">Felhalmozási célú támogatások államháztartáson belülről </t>
  </si>
  <si>
    <t>Személyi juttatások</t>
  </si>
  <si>
    <t>K1</t>
  </si>
  <si>
    <t>Központi, irányító szervi támogatások folyósítása</t>
  </si>
  <si>
    <t>K915</t>
  </si>
  <si>
    <t>Módosított ei.</t>
  </si>
  <si>
    <t>Kötelező önk.feladat</t>
  </si>
  <si>
    <t>Egyéb áruhasználati és szolgáltatási adók</t>
  </si>
  <si>
    <t>B355</t>
  </si>
  <si>
    <t>Államháztartáson belüli megelőlegezések visszafizetése</t>
  </si>
  <si>
    <t>K914</t>
  </si>
  <si>
    <t>Államháztartáson belüli megelőlegezések</t>
  </si>
  <si>
    <t>B814</t>
  </si>
  <si>
    <t>Elvonások, befizetések</t>
  </si>
  <si>
    <t>E) MÉRLEG SZERINTI EREDMÉNY</t>
  </si>
  <si>
    <t>D) RENDKÍVÜLI EREDMÉNY</t>
  </si>
  <si>
    <t>XI. Rendkívüli ráfordítások</t>
  </si>
  <si>
    <t>X. Rendkívüli eredményszemléletű bevételek</t>
  </si>
  <si>
    <t>23. Különféle rendkívüli eredményszemléletű bevételek</t>
  </si>
  <si>
    <t>22.Felhalmozási célú támogatások eredményszemléletű bevételei</t>
  </si>
  <si>
    <t>C) SZOKÁSOS EREDMÉNY</t>
  </si>
  <si>
    <t>B) PÉNZÜGYI MŰVELETEK EREDMÉNYE</t>
  </si>
  <si>
    <t>IX.Pénzügyi műveletek ráfordításai</t>
  </si>
  <si>
    <t>21.a -ebből árfolyamveszteség</t>
  </si>
  <si>
    <t>21.Pénzügyi műveletek egyéb ráfordításai</t>
  </si>
  <si>
    <t>20. Részesedések,értékpapírok,pénzeszközök értékvesztése</t>
  </si>
  <si>
    <t>19.Fizetendő kamatok és kamatjellegű ráfordítások</t>
  </si>
  <si>
    <t>VIII.Pénzügyi műveletek eredményszemléletű bevételei</t>
  </si>
  <si>
    <t>18.a -ebből árfolyamnyereség</t>
  </si>
  <si>
    <t>18.Pénzügyi műveletek egyéb eredményszemléletű bevételei</t>
  </si>
  <si>
    <t>17.Kapott(járó)kamatok és kamatjellegű eredményszemléletű bevételek</t>
  </si>
  <si>
    <t>16.Kapott(járó) osztalék,részesedés</t>
  </si>
  <si>
    <t>A)TEVÉKENYSÉGEK EREDMÉNYE</t>
  </si>
  <si>
    <t>VII.Egyéb ráfordítások</t>
  </si>
  <si>
    <t>VI.Értékcsökkenési leírás</t>
  </si>
  <si>
    <t>V.Személyi jellegű ráfordítások</t>
  </si>
  <si>
    <t>15.Bérjárulékok</t>
  </si>
  <si>
    <t>14.Személyi jellegű egyéb kifizetések</t>
  </si>
  <si>
    <t>13.Bérköltség</t>
  </si>
  <si>
    <t>IV.Anyagjellegű ráfordítások</t>
  </si>
  <si>
    <t>12.Eladott(közvetített)szolgáltatások értéke</t>
  </si>
  <si>
    <t>11.Eladott áruk beszerzési értéke</t>
  </si>
  <si>
    <t>10.Igénybevett szolgáltatások értéke</t>
  </si>
  <si>
    <t>09.Anyagköltség</t>
  </si>
  <si>
    <t>III.Egyéb eredményszemléletű bevételek</t>
  </si>
  <si>
    <t>08.Különféle egyéb eredményszemléletű bevételek</t>
  </si>
  <si>
    <t>07.Egyéb működési célú támogatások eredményszemléletű bevétele</t>
  </si>
  <si>
    <t>06.Központi működési célú támogatás eredményszemléletű bevétele</t>
  </si>
  <si>
    <t>II.Aktivált saját teljesítmények értéke</t>
  </si>
  <si>
    <t>05.Saját előállítású eszközök aktivált értéke</t>
  </si>
  <si>
    <t>04.Saját termelésű készletek állományváltozása</t>
  </si>
  <si>
    <t>I.Tevékenység nettó eredményszemléletű bevétele</t>
  </si>
  <si>
    <t>03.Tevékenység egyéb nettó eredményszemléletű bevételei</t>
  </si>
  <si>
    <t>02.Eszközök és szolgáltatások értékesítése nettó eredménysz.bevételei</t>
  </si>
  <si>
    <t>01. Közhatalmi eredményszemléletű bevételek</t>
  </si>
  <si>
    <t>TÁRGY ÉV</t>
  </si>
  <si>
    <t>(ezer Ft.)</t>
  </si>
  <si>
    <t xml:space="preserve"> 2014. év</t>
  </si>
  <si>
    <t>EREDMÉNY KIMUTATÁS</t>
  </si>
  <si>
    <t>összesen:</t>
  </si>
  <si>
    <t>Feladat megnevezése</t>
  </si>
  <si>
    <t>FELÚJÍTÁSOK MINDÖSSZESEN:</t>
  </si>
  <si>
    <t>Felújítás ÁFA</t>
  </si>
  <si>
    <t>felújítási cél megnevezése</t>
  </si>
  <si>
    <t>kiadásai célonként</t>
  </si>
  <si>
    <t xml:space="preserve">A helyi önkormányzat nevében végzett felújítások </t>
  </si>
  <si>
    <t>B411</t>
  </si>
  <si>
    <t>B64</t>
  </si>
  <si>
    <t>Működési célú támogatás bevétele</t>
  </si>
  <si>
    <t>B65</t>
  </si>
  <si>
    <t>B74</t>
  </si>
  <si>
    <t>B75</t>
  </si>
  <si>
    <t>K5023</t>
  </si>
  <si>
    <t>K513</t>
  </si>
  <si>
    <t>Felhalmozási célú visszatérítendő támogatások, kölcsönök ÁHT-n belülre</t>
  </si>
  <si>
    <t>K82</t>
  </si>
  <si>
    <t>K89</t>
  </si>
  <si>
    <t>Az Áht. 24.§ (4) bekezdés c.) pontja szerinti közvetett támogatások</t>
  </si>
  <si>
    <t>Támogatás megnevezése</t>
  </si>
  <si>
    <t>létszám (fő)</t>
  </si>
  <si>
    <t>Összeg (e/Ft.)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</si>
  <si>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</si>
  <si>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</si>
  <si>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</si>
  <si>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ebből:</t>
  </si>
  <si>
    <t>magánszemély kommunális adója</t>
  </si>
  <si>
    <t>építményadó</t>
  </si>
  <si>
    <t>telekadó</t>
  </si>
  <si>
    <t>helyiségek, eszközök hasznosításából származó bevételből nyújtott kedvezmény, mentesség összege</t>
  </si>
  <si>
    <t>egyéb nyújtott kedvezmény vagy kölcsön elengedésének összege</t>
  </si>
  <si>
    <t>Támogatás mindösszesen:</t>
  </si>
  <si>
    <t xml:space="preserve">Gépjármű adónem esetén törvényességi mentesség illeti meg az I.fokú szakorvosi véleménnyel rendelkező súlyos mozgáskorlátozott magánszemélyeket, </t>
  </si>
  <si>
    <t xml:space="preserve">Telekadó esetében adómentesség illeti meg azt a magánszemélyt, akinek az Önkormányzat illetékességi területén életvitelszerűen Buzsák Községben élő </t>
  </si>
  <si>
    <t xml:space="preserve">Telekadó esetén a megállapított adó mértékéből 25% kedvezményre jogosult az a magánszemély tulajdonos,akinek a tulajdonában lévő telek teljes </t>
  </si>
  <si>
    <t>magánszemély tulajdonában álló telek van,amely szerint 4 fő kapott mentességet 422.090,- Ft összegben.</t>
  </si>
  <si>
    <t>B4082</t>
  </si>
  <si>
    <t>Helyi önk.előző évi elszámolásából adódó befizetések</t>
  </si>
  <si>
    <t>K5021</t>
  </si>
  <si>
    <t>12.melléklet az    /2017.(V.  .)önkormányzati rendelethez</t>
  </si>
  <si>
    <t>amely szerint 2016.évben 14 fő kapott mentességet,amelynek összege 133.345,- Ft.</t>
  </si>
  <si>
    <t>telek közművesítettségéből(villamos áram,víz,szennyvíz)legalább kettő közmű elkészült és a végpont kiépítése megtörtént, amely szerint 61 fő részesült kedvezmény-</t>
  </si>
  <si>
    <t>ben 427.910,- Ft összegben.</t>
  </si>
  <si>
    <t xml:space="preserve">Táska Község Önkormányzata </t>
  </si>
  <si>
    <t>Tőzike Óvoda</t>
  </si>
  <si>
    <t>Táska Község Önkormányzata összesített</t>
  </si>
  <si>
    <t>Táska Község Önkormányzata</t>
  </si>
  <si>
    <t>Megnevezés</t>
  </si>
  <si>
    <t>Összeg</t>
  </si>
  <si>
    <t>1.</t>
  </si>
  <si>
    <t>2.</t>
  </si>
  <si>
    <t>3.</t>
  </si>
  <si>
    <t>Tájékoztató az önkormányzat többéves kihatással járó döntéseinek számszerűsítéséről évenkénti bontásban</t>
  </si>
  <si>
    <t>Az önkormányzat többéves kihatással járó döntéseit, valamint ezek évekre való számszerűsítését az alábbi táblázat részletezi.</t>
  </si>
  <si>
    <t>Sor-szám</t>
  </si>
  <si>
    <t>Döntés megnevezése</t>
  </si>
  <si>
    <t>Érintett évek</t>
  </si>
  <si>
    <t xml:space="preserve">Döntés indoklása a fedezetre </t>
  </si>
  <si>
    <t>2018. terv</t>
  </si>
  <si>
    <t>2019. terv</t>
  </si>
  <si>
    <t>2020. terv</t>
  </si>
  <si>
    <t>történő utalással</t>
  </si>
  <si>
    <t xml:space="preserve">K: </t>
  </si>
  <si>
    <t xml:space="preserve">B: </t>
  </si>
  <si>
    <t>-</t>
  </si>
  <si>
    <t>4.</t>
  </si>
  <si>
    <t>5.</t>
  </si>
  <si>
    <t>6.</t>
  </si>
  <si>
    <t>7.</t>
  </si>
  <si>
    <t>8.</t>
  </si>
  <si>
    <t>9.</t>
  </si>
  <si>
    <t>10.</t>
  </si>
  <si>
    <t>Óvoda eszközbeszerzés</t>
  </si>
  <si>
    <t>K: 9.200</t>
  </si>
  <si>
    <t>B: 9.200</t>
  </si>
  <si>
    <t>Ravatalozó felújítás</t>
  </si>
  <si>
    <t>B: 1.000</t>
  </si>
  <si>
    <t>ELŐIRÁNYZAT-FELHASZNÁLÁSI ÜTEMTERV</t>
  </si>
  <si>
    <t>ei.felh.ütemterv</t>
  </si>
  <si>
    <t>01.hó</t>
  </si>
  <si>
    <t>02.hó</t>
  </si>
  <si>
    <t>03.hó</t>
  </si>
  <si>
    <t>04.hó</t>
  </si>
  <si>
    <t>05.hó</t>
  </si>
  <si>
    <t>06.hó</t>
  </si>
  <si>
    <t>07.hó</t>
  </si>
  <si>
    <t>08.hó</t>
  </si>
  <si>
    <t>09.hó</t>
  </si>
  <si>
    <t>10.hó</t>
  </si>
  <si>
    <t>11.hó</t>
  </si>
  <si>
    <t>12.hó</t>
  </si>
  <si>
    <t>összesen</t>
  </si>
  <si>
    <t>állami támogatás</t>
  </si>
  <si>
    <t>működési célú bevétel</t>
  </si>
  <si>
    <t>adóbevételek</t>
  </si>
  <si>
    <t>tám.ért.m.c.átvett</t>
  </si>
  <si>
    <t>m.célra átvett</t>
  </si>
  <si>
    <t>pénzmaradvány</t>
  </si>
  <si>
    <t>működési  bevétel</t>
  </si>
  <si>
    <t>koncessziós díj</t>
  </si>
  <si>
    <t>Előz.évi pénzm.fejl.</t>
  </si>
  <si>
    <t>BEVÉTELEK</t>
  </si>
  <si>
    <t>személyi juttatás</t>
  </si>
  <si>
    <t>munka.terh.jár</t>
  </si>
  <si>
    <t>dologi kiadások</t>
  </si>
  <si>
    <t>tám.ért.m.c.átadott</t>
  </si>
  <si>
    <t>áht.belüli megel. v.fiz.</t>
  </si>
  <si>
    <t>tartalék</t>
  </si>
  <si>
    <t>működési célú kiadás</t>
  </si>
  <si>
    <t>Felhalmozási kiadások</t>
  </si>
  <si>
    <t>felújítás</t>
  </si>
  <si>
    <t>beruházás</t>
  </si>
  <si>
    <t>Fejlesztési kiadások</t>
  </si>
  <si>
    <t>Műk.és fejl.kiad.össz</t>
  </si>
  <si>
    <t>Felh.c.bev</t>
  </si>
  <si>
    <t>Államh. Belüli megelőle</t>
  </si>
  <si>
    <t>Ellátottak pénzb.jutt</t>
  </si>
  <si>
    <t>Előző évi elsz. bef</t>
  </si>
  <si>
    <t>2018.évi költségvetési bevétele</t>
  </si>
  <si>
    <t>2018. évi előirányzat</t>
  </si>
  <si>
    <t>2018.évi Módosított ei.</t>
  </si>
  <si>
    <t>2018.évi költségvetési kiadása</t>
  </si>
  <si>
    <t>2017. tény</t>
  </si>
  <si>
    <t>2018.tény</t>
  </si>
  <si>
    <t>2021. terv</t>
  </si>
  <si>
    <t>K: 1.000</t>
  </si>
  <si>
    <t xml:space="preserve">K:  </t>
  </si>
  <si>
    <t>2018.eredeti e.i.</t>
  </si>
  <si>
    <t>2018.mód.e.i.</t>
  </si>
  <si>
    <t>ravatalozó nyílászáró csere</t>
  </si>
  <si>
    <t>Táska Községi Önkormányzat 2018. év</t>
  </si>
  <si>
    <t>Táska Községi Önkormányzat</t>
  </si>
  <si>
    <t xml:space="preserve">Az önkormányzat összevont költségvetési mérlege </t>
  </si>
  <si>
    <t>ezer forintban</t>
  </si>
  <si>
    <t>KIADÁSOK</t>
  </si>
  <si>
    <t>Eredeti előirányzat</t>
  </si>
  <si>
    <t xml:space="preserve"> KÖLTSÉGVETÉSI BEVÉTELEK</t>
  </si>
  <si>
    <t>KÖLTSÉGVETÉSI KIADÁSOK</t>
  </si>
  <si>
    <t>Működési célú</t>
  </si>
  <si>
    <t>Pénzforgalmi bevételek</t>
  </si>
  <si>
    <t>Pénzforgalmi kiadások</t>
  </si>
  <si>
    <t>Működési célú támogatások</t>
  </si>
  <si>
    <t>Személyi jellegű kiadások</t>
  </si>
  <si>
    <t>Működési bevételek</t>
  </si>
  <si>
    <t>Munkaadót terhelő járulékok</t>
  </si>
  <si>
    <t>Közhatalmi bevételek</t>
  </si>
  <si>
    <t>Dologi és egyéb folyó kiadások</t>
  </si>
  <si>
    <t>Működési célra átvett pénzeszközök</t>
  </si>
  <si>
    <t>Ellátottak pénzbeli juttatásai</t>
  </si>
  <si>
    <t>Mc.tám.kölcs.vissaztérülése</t>
  </si>
  <si>
    <t>Egyéb működési kiadás</t>
  </si>
  <si>
    <t>Pénzforgalom nélküli kiadások</t>
  </si>
  <si>
    <t>Működési célú tartalékok</t>
  </si>
  <si>
    <t>Államháztartáson belüli megelőlegezések visszafiz.</t>
  </si>
  <si>
    <t>Felhalmozási célú</t>
  </si>
  <si>
    <t xml:space="preserve"> Felhalmozási célú</t>
  </si>
  <si>
    <t>Felhalmozási támogatások ÁH belülről</t>
  </si>
  <si>
    <t>Beruházási kiadások</t>
  </si>
  <si>
    <t>Felhalmozási bevételek(konc.díj)</t>
  </si>
  <si>
    <t>Felhalmozási célú átvett pénzeszköz</t>
  </si>
  <si>
    <t>Egyéb felhalmozási kiadás</t>
  </si>
  <si>
    <t>Pénzügyi befektetések kiadásai</t>
  </si>
  <si>
    <t>Pénzforgalmi nélküli kiadások</t>
  </si>
  <si>
    <t>Felhalmozási tartalék</t>
  </si>
  <si>
    <r>
      <t xml:space="preserve">BEVÉTELEK ÖSSZESEN
</t>
    </r>
    <r>
      <rPr>
        <sz val="8"/>
        <rFont val="Arial"/>
        <family val="2"/>
        <charset val="238"/>
      </rPr>
      <t>(Pénzforgalom nélküli és finanszírozási célú bevételek nélkül)</t>
    </r>
  </si>
  <si>
    <t>KIADÁSOK ÖSSZESEN</t>
  </si>
  <si>
    <t>KÖLTSÉGVETÉSI HIÁNY</t>
  </si>
  <si>
    <t xml:space="preserve">Működési hiány </t>
  </si>
  <si>
    <t>Felhalmozási hiány</t>
  </si>
  <si>
    <t>A HIÁNY FINANSZÍROZÁSÁNAK MÓDJA</t>
  </si>
  <si>
    <t>FINANSZÍROZÁSI CÉLÚ KIADÁSOK</t>
  </si>
  <si>
    <t>Belső forrásból</t>
  </si>
  <si>
    <t>Működési célú hiteltörlesztés</t>
  </si>
  <si>
    <t>I. Működési célú pénzmaradvány igénybevétele</t>
  </si>
  <si>
    <t>Felhalmozási célú hiteltörlesztés</t>
  </si>
  <si>
    <t>II. Felhalmozási célú pénzmaradvány igénybevétele</t>
  </si>
  <si>
    <t>Külső forrásból</t>
  </si>
  <si>
    <t>Likviditási hitelfelvétel</t>
  </si>
  <si>
    <t>Felhalmozási célú hitelfelvétel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</si>
  <si>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</si>
  <si>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</si>
  <si>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</si>
  <si>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</si>
  <si>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Módosított előirányzat</t>
  </si>
  <si>
    <t xml:space="preserve"> </t>
  </si>
  <si>
    <t>2018. ÉVI KÖLTSÉGVETÉSI KIADÁSAI</t>
  </si>
  <si>
    <t>költségvetési hiány belső finanszirozására szolgáló pénzmaradvány</t>
  </si>
  <si>
    <t>ezer Ft-ban</t>
  </si>
  <si>
    <t>Rovatszám</t>
  </si>
  <si>
    <t>Önkormányzat</t>
  </si>
  <si>
    <t>Mindösszesen</t>
  </si>
  <si>
    <t>Kötelező feladat</t>
  </si>
  <si>
    <t>Államigazg. Feladat</t>
  </si>
  <si>
    <t>Maradvány igénybevétel- működési</t>
  </si>
  <si>
    <t>Maradvány igénybevétel- felhalmozási</t>
  </si>
  <si>
    <t>2018.évi módosított előirányzat</t>
  </si>
  <si>
    <t>Beruházási ( felhalmozási ) kiadási előirányzatai beruházásonként</t>
  </si>
  <si>
    <t>Beruházás megnevezése</t>
  </si>
  <si>
    <t>Teljes költség</t>
  </si>
  <si>
    <t>Kezdési és befejezés éve</t>
  </si>
  <si>
    <t>2017-2018</t>
  </si>
  <si>
    <t>Önkormányzat összesen:</t>
  </si>
  <si>
    <t>2018. évi módosított ei.</t>
  </si>
  <si>
    <t>orvosi rendelő korszerűsítés</t>
  </si>
  <si>
    <t>Belterületi útfelújítás</t>
  </si>
  <si>
    <t>Költségvetési szerv</t>
  </si>
  <si>
    <t>összes feladatok bevételei, kiadásai</t>
  </si>
  <si>
    <t>Sor-
szám</t>
  </si>
  <si>
    <t>Előirányzat csoport , kiemelt előirányzat megnevezése</t>
  </si>
  <si>
    <t>Rovat
száma</t>
  </si>
  <si>
    <t>1.1.</t>
  </si>
  <si>
    <t>1.2.</t>
  </si>
  <si>
    <t>1.3.</t>
  </si>
  <si>
    <t>Települési önkormányzatok szociális gyermekjóléti és gyermekétkeztetési feladatainak támogatása</t>
  </si>
  <si>
    <t>1.4.</t>
  </si>
  <si>
    <t>1.5.</t>
  </si>
  <si>
    <t>1.6.</t>
  </si>
  <si>
    <t>2.1.</t>
  </si>
  <si>
    <t>Elvonások és befizetések bevételei</t>
  </si>
  <si>
    <t>B12</t>
  </si>
  <si>
    <t>2.2.</t>
  </si>
  <si>
    <t>Működési célú garancia- és kezességvállalásból származó megtérülések államháztartáson belülről</t>
  </si>
  <si>
    <t>B13</t>
  </si>
  <si>
    <t>2.3.</t>
  </si>
  <si>
    <t>2.4.</t>
  </si>
  <si>
    <t>2.5.</t>
  </si>
  <si>
    <t>3.1.</t>
  </si>
  <si>
    <t>3.2.</t>
  </si>
  <si>
    <t>Felhalmozási célú garancia- és kezességvállalásból származó megtérülések államháztartáson belülről</t>
  </si>
  <si>
    <t>B22</t>
  </si>
  <si>
    <t>3.3.</t>
  </si>
  <si>
    <t>3.4.</t>
  </si>
  <si>
    <t>Felhalmozási célú visszatérítendő támogatások, kölcsönök igénybevétele államháztartáson belülről</t>
  </si>
  <si>
    <t>B24</t>
  </si>
  <si>
    <t>3.5.</t>
  </si>
  <si>
    <t>Jövedelemadók</t>
  </si>
  <si>
    <t>B311</t>
  </si>
  <si>
    <t>4.1.</t>
  </si>
  <si>
    <t>4.2.</t>
  </si>
  <si>
    <t>Értékesítési és forgalmi adók</t>
  </si>
  <si>
    <t>4.3.</t>
  </si>
  <si>
    <t>4.4.</t>
  </si>
  <si>
    <t xml:space="preserve">Egyéb áruhasználati és szolgáltatási adók </t>
  </si>
  <si>
    <t>4.5.</t>
  </si>
  <si>
    <t>5.1.</t>
  </si>
  <si>
    <t>Készletértékesítés ellenértéke</t>
  </si>
  <si>
    <t>5.2.</t>
  </si>
  <si>
    <t>5.3.</t>
  </si>
  <si>
    <t>Közvetített szolgáltatások ellenértéke</t>
  </si>
  <si>
    <t>5.4.</t>
  </si>
  <si>
    <t>5.5.</t>
  </si>
  <si>
    <t>5.6.</t>
  </si>
  <si>
    <t>5.7.</t>
  </si>
  <si>
    <t>5.8.</t>
  </si>
  <si>
    <t>B408</t>
  </si>
  <si>
    <t>5.9.</t>
  </si>
  <si>
    <t>Egyéb pénzügyi műveletek bevételei</t>
  </si>
  <si>
    <t>B409</t>
  </si>
  <si>
    <t>5.10.</t>
  </si>
  <si>
    <t>6.1</t>
  </si>
  <si>
    <t>6.2</t>
  </si>
  <si>
    <t>6.3</t>
  </si>
  <si>
    <t>6.4</t>
  </si>
  <si>
    <t>6.5</t>
  </si>
  <si>
    <t>Részesedések értékesítése</t>
  </si>
  <si>
    <t>B54</t>
  </si>
  <si>
    <t>6.6</t>
  </si>
  <si>
    <t>Részesedések megszűnéséhez kapcsolódó bevételek</t>
  </si>
  <si>
    <t>B55</t>
  </si>
  <si>
    <t>7.1.</t>
  </si>
  <si>
    <t>Működési célú garancia- és kezességvállalásból származó megtérülések államháztartáson kívülről</t>
  </si>
  <si>
    <t>B61</t>
  </si>
  <si>
    <t>7.2.</t>
  </si>
  <si>
    <t>7.3.</t>
  </si>
  <si>
    <t>8.1.</t>
  </si>
  <si>
    <t>Felhalmozási célú garancia- és kezességvállalásból származó megtérülések államháztartáson kívülről</t>
  </si>
  <si>
    <t>B71</t>
  </si>
  <si>
    <t>8.2.</t>
  </si>
  <si>
    <t>8.3.</t>
  </si>
  <si>
    <t>KÖLTSÉGVETÉSI BEVÉTELEK</t>
  </si>
  <si>
    <t>10.1.</t>
  </si>
  <si>
    <t>10.2.</t>
  </si>
  <si>
    <t>10.3.</t>
  </si>
  <si>
    <t>11.</t>
  </si>
  <si>
    <t xml:space="preserve">Belföldi értékpapírok bevételei </t>
  </si>
  <si>
    <t>B812</t>
  </si>
  <si>
    <t>11.1.</t>
  </si>
  <si>
    <t>Forgatási célú belföldi értékpapírok beváltása, értékesítése</t>
  </si>
  <si>
    <t>B8121</t>
  </si>
  <si>
    <t>11.2.</t>
  </si>
  <si>
    <t>Forgatási célú belföldi értékpapírok kibocsátása</t>
  </si>
  <si>
    <t>B8122</t>
  </si>
  <si>
    <t>11.3.</t>
  </si>
  <si>
    <t>Befektetési célú belföldi értékpapírok beváltása,  értékesítése</t>
  </si>
  <si>
    <t>B8123</t>
  </si>
  <si>
    <t>11.4.</t>
  </si>
  <si>
    <t>Befektetési célú belföldi értékpapírok kibocsátása</t>
  </si>
  <si>
    <t>B8124</t>
  </si>
  <si>
    <t>12</t>
  </si>
  <si>
    <t>12.1.</t>
  </si>
  <si>
    <t>12.2.</t>
  </si>
  <si>
    <t>13.</t>
  </si>
  <si>
    <t>13.1.</t>
  </si>
  <si>
    <t>13.2.</t>
  </si>
  <si>
    <t>Államháztartáson belüli megelőlegezések törlesztése</t>
  </si>
  <si>
    <t>B815</t>
  </si>
  <si>
    <t>13.3.</t>
  </si>
  <si>
    <t>13.4.</t>
  </si>
  <si>
    <t>Betétek megszüntetése</t>
  </si>
  <si>
    <t>B817</t>
  </si>
  <si>
    <t>13.5.</t>
  </si>
  <si>
    <t>Központi irányítószervi támogatás</t>
  </si>
  <si>
    <t>B818</t>
  </si>
  <si>
    <t>14.</t>
  </si>
  <si>
    <t xml:space="preserve">Külföldi finanszírozás bevételei </t>
  </si>
  <si>
    <t>B82</t>
  </si>
  <si>
    <t>14.1.</t>
  </si>
  <si>
    <t>Forgatási célú külföldi értékpapírok beváltása,  értékesítése</t>
  </si>
  <si>
    <t>B821</t>
  </si>
  <si>
    <t>14.2.</t>
  </si>
  <si>
    <t>Befektetési célú külföldi értékpapírok beváltása, értékesítése</t>
  </si>
  <si>
    <t>B822</t>
  </si>
  <si>
    <t>14.3.</t>
  </si>
  <si>
    <t>Külföldi értékpapírok kibocsátása</t>
  </si>
  <si>
    <t>B823</t>
  </si>
  <si>
    <t>14.4.</t>
  </si>
  <si>
    <t xml:space="preserve">Külföldi hitelek, kölcsönök felvétele </t>
  </si>
  <si>
    <t>B824</t>
  </si>
  <si>
    <t>14.5.</t>
  </si>
  <si>
    <t>Adóssághoz nem kapcsolódó származékos ügyletek bevételei</t>
  </si>
  <si>
    <t>B83</t>
  </si>
  <si>
    <t>BEVÉTELEK ÖSSZESEN:</t>
  </si>
  <si>
    <t>MŰKÖDÉSI KÖLTSÉGVETÉS KIADÁSAI</t>
  </si>
  <si>
    <t>Személyi juttatások összesen</t>
  </si>
  <si>
    <t>Egyéb működési célú kiadások</t>
  </si>
  <si>
    <t>1.5.1.</t>
  </si>
  <si>
    <t>Elvonások és befizetések</t>
  </si>
  <si>
    <t>K502</t>
  </si>
  <si>
    <t>1.5.2.</t>
  </si>
  <si>
    <t>Működési célú garancia- és kezességvállalásból származó kifizetés államháztartáson belülre</t>
  </si>
  <si>
    <t>K503</t>
  </si>
  <si>
    <t>1.5.3.</t>
  </si>
  <si>
    <t>Működési célú visszatérítendő támogatások, kölcsönök nyújtása államháztartáson belülre</t>
  </si>
  <si>
    <t>K504</t>
  </si>
  <si>
    <t>1.5.4.</t>
  </si>
  <si>
    <t>Működési célú visszatérítendő támogatások, kölcsönök törlesztése államháztartáson belülre</t>
  </si>
  <si>
    <t>K505</t>
  </si>
  <si>
    <t>1.5.5.</t>
  </si>
  <si>
    <t>1.5.6.</t>
  </si>
  <si>
    <t>Működési célú garancia- és kezességvállalásból származó kifizetés államháztartáson kívülre</t>
  </si>
  <si>
    <t>K507</t>
  </si>
  <si>
    <t>1.5.7.</t>
  </si>
  <si>
    <t>1.5.8.</t>
  </si>
  <si>
    <t>Árkiegészítések, ártámogatások</t>
  </si>
  <si>
    <t>K509</t>
  </si>
  <si>
    <t>1.5.9.</t>
  </si>
  <si>
    <t>Kamattámogatások</t>
  </si>
  <si>
    <t>K510</t>
  </si>
  <si>
    <t>1.5.10.</t>
  </si>
  <si>
    <t>FELHALMOZÁSI KÖLTSÉGVETÉS KIADÁSAI</t>
  </si>
  <si>
    <t xml:space="preserve">Felújítások </t>
  </si>
  <si>
    <t>2.3.1</t>
  </si>
  <si>
    <t>Felhalmozási célú garancia- és kezességvállalásból származó kifizetés államháztartáson belülre</t>
  </si>
  <si>
    <t>K81</t>
  </si>
  <si>
    <t>2.3.2</t>
  </si>
  <si>
    <t>Felhalmozási célú visszatérítendő támogatások, kölcsönök nyújtása államháztartáson belülre</t>
  </si>
  <si>
    <t>2.3.4.</t>
  </si>
  <si>
    <t>Felhalmozási célú visszatérítendő támogatások, kölcsönök törlesztése államháztartáson belülre</t>
  </si>
  <si>
    <t>K83</t>
  </si>
  <si>
    <t>2.3.5.</t>
  </si>
  <si>
    <t>Egyéb felhalmozási célú támogatások államháztartáson belülre</t>
  </si>
  <si>
    <t>K84</t>
  </si>
  <si>
    <t>2.3.6.</t>
  </si>
  <si>
    <t>Felhalmozási célú garancia- és kezességvállalásból származó kifizetés államháztartáson kívülre</t>
  </si>
  <si>
    <t>K85</t>
  </si>
  <si>
    <t>2.3.7.</t>
  </si>
  <si>
    <t>2.3.8.</t>
  </si>
  <si>
    <t>2.3.9.</t>
  </si>
  <si>
    <t>TARTALÉKOK</t>
  </si>
  <si>
    <t>Általános tartalék</t>
  </si>
  <si>
    <t>Céltartalék</t>
  </si>
  <si>
    <t>KÖLTSÉGVETÉSI KIADÁSOK ÖSSZESEN</t>
  </si>
  <si>
    <t xml:space="preserve">Hosszú lejáratú hitelek, kölcsönök törlesztése 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</si>
  <si>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</si>
  <si>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</si>
  <si>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</si>
  <si>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</si>
  <si>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Belföldi értékpapírok kiadásai </t>
  </si>
  <si>
    <t>K912</t>
  </si>
  <si>
    <t>6.1.</t>
  </si>
  <si>
    <t>Forgatási célú belföldi értékpapírok vásárlása</t>
  </si>
  <si>
    <t>K9121</t>
  </si>
  <si>
    <t>6.2.</t>
  </si>
  <si>
    <t>Forgatási célú belföldi értékpapírok beváltása</t>
  </si>
  <si>
    <t>K9122</t>
  </si>
  <si>
    <t>6.3.</t>
  </si>
  <si>
    <t>Befektetési célú belföldi értékpapírok vásárlása</t>
  </si>
  <si>
    <t>K9123</t>
  </si>
  <si>
    <t>6.4.</t>
  </si>
  <si>
    <t>Befektetési célú belföldi értékpapírok beváltása</t>
  </si>
  <si>
    <t>K9124</t>
  </si>
  <si>
    <t>Államháztartáson belüli megelőlegezések folyósítása</t>
  </si>
  <si>
    <t>K913</t>
  </si>
  <si>
    <t>7.4.</t>
  </si>
  <si>
    <t>Pénzeszközök betétként elhelyezése</t>
  </si>
  <si>
    <t>K916</t>
  </si>
  <si>
    <t>7.5.</t>
  </si>
  <si>
    <t>Pénzügyi lízing kiadásai</t>
  </si>
  <si>
    <t>K917</t>
  </si>
  <si>
    <t>Külföldi finanszírozás kiadásai</t>
  </si>
  <si>
    <t>K92</t>
  </si>
  <si>
    <t>Forgatási célú külföldi értékpapírok vásárlása</t>
  </si>
  <si>
    <t>K921</t>
  </si>
  <si>
    <t>Befektetési célú külföldi értékpapírok vásárlása</t>
  </si>
  <si>
    <t>K922</t>
  </si>
  <si>
    <t>8.4.</t>
  </si>
  <si>
    <t>Külföldi értékpapírok beváltása</t>
  </si>
  <si>
    <t>K923</t>
  </si>
  <si>
    <t>8.5.</t>
  </si>
  <si>
    <t>Külföldi hitelek, kölcsönök törlesztése</t>
  </si>
  <si>
    <t>K924</t>
  </si>
  <si>
    <t>FINANSZÍROZÁSI KIADÁSOK</t>
  </si>
  <si>
    <t>Engedélyezett létszám előirányzat (fő)</t>
  </si>
  <si>
    <t>polgármester</t>
  </si>
  <si>
    <t>hivatali igazgatás</t>
  </si>
  <si>
    <t>falugondnok</t>
  </si>
  <si>
    <t>Közfoglalkoztatott  létszám (fő)</t>
  </si>
  <si>
    <t>Egyéb működési célú tám. Viszatérülése</t>
  </si>
  <si>
    <t>Állami feladatok bevételei, kiadásai</t>
  </si>
  <si>
    <t xml:space="preserve">BEVÉTELEK </t>
  </si>
  <si>
    <t>1.7.</t>
  </si>
  <si>
    <t>1.8.</t>
  </si>
  <si>
    <t>1.9.</t>
  </si>
  <si>
    <t>1.10.</t>
  </si>
  <si>
    <t>1.11.</t>
  </si>
  <si>
    <t>10</t>
  </si>
  <si>
    <t>12.</t>
  </si>
  <si>
    <t xml:space="preserve">KIADÁSOK </t>
  </si>
  <si>
    <t>óvodapedagógus</t>
  </si>
  <si>
    <t>dajka</t>
  </si>
  <si>
    <t xml:space="preserve">Közvetett támogatások </t>
  </si>
  <si>
    <t>eredeti ei.</t>
  </si>
  <si>
    <t>egyéb nyújtott kedvezmény vagy kölcsön elengedésének összege( szemétszállítás)</t>
  </si>
  <si>
    <t xml:space="preserve">   </t>
  </si>
  <si>
    <t>módosított</t>
  </si>
  <si>
    <t>költségvetési évet követő három év tervezett előirányzatainak keretszámai főbb csoportonként</t>
  </si>
  <si>
    <t>Bevételek</t>
  </si>
  <si>
    <t>s.szám</t>
  </si>
  <si>
    <t>megnevezés</t>
  </si>
  <si>
    <t>rovat szám</t>
  </si>
  <si>
    <t>2019.év</t>
  </si>
  <si>
    <t xml:space="preserve">2020.év </t>
  </si>
  <si>
    <t>2021.év</t>
  </si>
  <si>
    <t>Önk.műk.támogatás</t>
  </si>
  <si>
    <t>M.c.tám.ÁHT. Belülr</t>
  </si>
  <si>
    <t>B1.</t>
  </si>
  <si>
    <t>Közhatalmi bevét</t>
  </si>
  <si>
    <t>B3.</t>
  </si>
  <si>
    <t>Mük.bevételek</t>
  </si>
  <si>
    <t>B4.</t>
  </si>
  <si>
    <t>M.c.kölcs.vissz</t>
  </si>
  <si>
    <t>B6.</t>
  </si>
  <si>
    <t xml:space="preserve">6. </t>
  </si>
  <si>
    <t>Tulajd.bevétel</t>
  </si>
  <si>
    <t>B.7</t>
  </si>
  <si>
    <t>Bevételek összesen</t>
  </si>
  <si>
    <t>Kiadások</t>
  </si>
  <si>
    <t>Munkad.terh.járulék</t>
  </si>
  <si>
    <t>Dologi kiadások</t>
  </si>
  <si>
    <t>Ellátottak p.b.juttat</t>
  </si>
  <si>
    <t>Tám.kölcs.nyújt</t>
  </si>
  <si>
    <t>Támog.ÁHT.bülülre</t>
  </si>
  <si>
    <t>Kiadások összesen</t>
  </si>
  <si>
    <t>4. melléklet ….../2019.(V……..) Önkormányzati rendelethez</t>
  </si>
  <si>
    <t>6.  melléklet az ……. /2019.(V……... ) Önkormányzati rendelethez</t>
  </si>
  <si>
    <t xml:space="preserve">                                                                                 10.sz. melléklet / 2019(V.  ).önkormányzati rendelethez</t>
  </si>
  <si>
    <t xml:space="preserve"> Módosított ei.</t>
  </si>
  <si>
    <t>Címrend</t>
  </si>
  <si>
    <t>Az önkormányzat önállóan működő és gazdálkodó költségvetési szervei</t>
  </si>
  <si>
    <t xml:space="preserve">Tőzike Óvoda </t>
  </si>
  <si>
    <t>14.melléklet az ……. /2019.(V……....)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</si>
</sst>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7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22" fillId="0" borderId="0"/>
    <xf numFmtId="0" fontId="23" fillId="0" borderId="0"/>
    <xf numFmtId="0" fontId="8" fillId="0" borderId="0" applyNumberFormat="0" applyFill="0" applyBorder="0" applyAlignment="0" applyProtection="0"/>
  </cellStyleXfs>
  <cellXfs count="42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0" xfId="0" applyFont="1" applyFill="1"/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0" borderId="0" xfId="0" applyBorder="1"/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" fontId="4" fillId="0" borderId="3" xfId="0" applyNumberFormat="1" applyFont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3" xfId="0" applyBorder="1"/>
    <xf numFmtId="1" fontId="0" fillId="0" borderId="3" xfId="0" applyNumberFormat="1" applyBorder="1"/>
    <xf numFmtId="0" fontId="4" fillId="0" borderId="8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7" xfId="0" applyBorder="1"/>
    <xf numFmtId="0" fontId="1" fillId="0" borderId="9" xfId="0" applyFont="1" applyBorder="1"/>
    <xf numFmtId="0" fontId="1" fillId="0" borderId="10" xfId="0" applyFont="1" applyBorder="1"/>
    <xf numFmtId="164" fontId="10" fillId="0" borderId="10" xfId="0" applyNumberFormat="1" applyFont="1" applyBorder="1"/>
    <xf numFmtId="1" fontId="1" fillId="0" borderId="10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5" fillId="0" borderId="3" xfId="0" applyFont="1" applyBorder="1"/>
    <xf numFmtId="0" fontId="1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10" fillId="0" borderId="10" xfId="0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/>
    </xf>
    <xf numFmtId="164" fontId="9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0" fillId="0" borderId="12" xfId="0" applyBorder="1"/>
    <xf numFmtId="164" fontId="1" fillId="0" borderId="13" xfId="0" applyNumberFormat="1" applyFont="1" applyBorder="1"/>
    <xf numFmtId="164" fontId="8" fillId="0" borderId="3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64" fontId="1" fillId="0" borderId="3" xfId="0" applyNumberFormat="1" applyFont="1" applyBorder="1"/>
    <xf numFmtId="0" fontId="6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Fill="1" applyBorder="1"/>
    <xf numFmtId="0" fontId="5" fillId="0" borderId="12" xfId="0" applyFont="1" applyBorder="1"/>
    <xf numFmtId="0" fontId="2" fillId="0" borderId="13" xfId="0" applyFont="1" applyBorder="1"/>
    <xf numFmtId="0" fontId="0" fillId="0" borderId="15" xfId="0" applyBorder="1" applyAlignment="1">
      <alignment wrapText="1"/>
    </xf>
    <xf numFmtId="0" fontId="5" fillId="0" borderId="14" xfId="0" applyFont="1" applyBorder="1"/>
    <xf numFmtId="1" fontId="7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horizontal="right" vertical="center"/>
    </xf>
    <xf numFmtId="1" fontId="7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0" fillId="0" borderId="12" xfId="0" applyNumberFormat="1" applyBorder="1"/>
    <xf numFmtId="1" fontId="1" fillId="0" borderId="13" xfId="0" applyNumberFormat="1" applyFont="1" applyBorder="1"/>
    <xf numFmtId="0" fontId="13" fillId="0" borderId="15" xfId="0" applyFont="1" applyBorder="1" applyAlignment="1">
      <alignment wrapText="1"/>
    </xf>
    <xf numFmtId="0" fontId="13" fillId="0" borderId="15" xfId="0" applyFont="1" applyBorder="1" applyAlignment="1">
      <alignment vertical="center" wrapText="1"/>
    </xf>
    <xf numFmtId="0" fontId="5" fillId="0" borderId="14" xfId="0" applyFont="1" applyBorder="1" applyAlignment="1"/>
    <xf numFmtId="164" fontId="6" fillId="0" borderId="3" xfId="0" applyNumberFormat="1" applyFont="1" applyFill="1" applyBorder="1" applyAlignment="1">
      <alignment vertical="center" wrapText="1"/>
    </xf>
    <xf numFmtId="0" fontId="15" fillId="0" borderId="0" xfId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8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19" fillId="0" borderId="0" xfId="1" applyFont="1"/>
    <xf numFmtId="0" fontId="16" fillId="0" borderId="0" xfId="1" applyFont="1" applyAlignment="1">
      <alignment horizontal="right"/>
    </xf>
    <xf numFmtId="0" fontId="15" fillId="0" borderId="0" xfId="1" applyAlignment="1">
      <alignment horizontal="right"/>
    </xf>
    <xf numFmtId="0" fontId="20" fillId="0" borderId="0" xfId="1" applyFont="1" applyAlignment="1">
      <alignment horizontal="center"/>
    </xf>
    <xf numFmtId="0" fontId="24" fillId="0" borderId="0" xfId="1" applyFont="1"/>
    <xf numFmtId="0" fontId="16" fillId="0" borderId="0" xfId="1" applyFont="1" applyFill="1" applyBorder="1"/>
    <xf numFmtId="0" fontId="15" fillId="0" borderId="0" xfId="1" applyBorder="1"/>
    <xf numFmtId="0" fontId="9" fillId="0" borderId="0" xfId="1" applyFont="1" applyFill="1" applyBorder="1" applyAlignment="1"/>
    <xf numFmtId="0" fontId="8" fillId="0" borderId="0" xfId="1" applyFont="1" applyFill="1" applyBorder="1" applyAlignment="1"/>
    <xf numFmtId="0" fontId="15" fillId="0" borderId="0" xfId="1" applyBorder="1" applyAlignment="1"/>
    <xf numFmtId="0" fontId="8" fillId="0" borderId="0" xfId="1" applyFont="1" applyBorder="1" applyAlignment="1"/>
    <xf numFmtId="0" fontId="9" fillId="0" borderId="0" xfId="1" applyFont="1" applyBorder="1" applyAlignment="1"/>
    <xf numFmtId="0" fontId="16" fillId="0" borderId="0" xfId="1" applyFont="1" applyBorder="1" applyAlignment="1">
      <alignment horizontal="right"/>
    </xf>
    <xf numFmtId="0" fontId="16" fillId="0" borderId="0" xfId="1" applyFont="1" applyBorder="1"/>
    <xf numFmtId="0" fontId="9" fillId="0" borderId="0" xfId="1" applyFont="1"/>
    <xf numFmtId="0" fontId="21" fillId="0" borderId="0" xfId="1" applyFont="1"/>
    <xf numFmtId="0" fontId="9" fillId="0" borderId="0" xfId="1" applyFont="1" applyBorder="1"/>
    <xf numFmtId="0" fontId="21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right"/>
    </xf>
    <xf numFmtId="0" fontId="9" fillId="0" borderId="16" xfId="0" applyFont="1" applyBorder="1"/>
    <xf numFmtId="0" fontId="0" fillId="0" borderId="17" xfId="0" applyBorder="1"/>
    <xf numFmtId="0" fontId="0" fillId="0" borderId="18" xfId="0" applyBorder="1"/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0" fillId="0" borderId="19" xfId="0" applyNumberFormat="1" applyBorder="1" applyAlignment="1">
      <alignment horizontal="right"/>
    </xf>
    <xf numFmtId="3" fontId="0" fillId="0" borderId="20" xfId="0" applyNumberFormat="1" applyBorder="1"/>
    <xf numFmtId="3" fontId="0" fillId="0" borderId="21" xfId="0" applyNumberFormat="1" applyBorder="1" applyAlignment="1">
      <alignment horizontal="right"/>
    </xf>
    <xf numFmtId="3" fontId="0" fillId="0" borderId="22" xfId="0" applyNumberFormat="1" applyBorder="1"/>
    <xf numFmtId="3" fontId="8" fillId="0" borderId="21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3" fontId="8" fillId="0" borderId="22" xfId="0" applyNumberFormat="1" applyFont="1" applyBorder="1"/>
    <xf numFmtId="0" fontId="0" fillId="0" borderId="7" xfId="0" applyBorder="1" applyAlignment="1"/>
    <xf numFmtId="3" fontId="0" fillId="0" borderId="25" xfId="0" applyNumberFormat="1" applyBorder="1" applyAlignment="1">
      <alignment horizontal="right"/>
    </xf>
    <xf numFmtId="3" fontId="0" fillId="0" borderId="26" xfId="0" applyNumberFormat="1" applyBorder="1"/>
    <xf numFmtId="3" fontId="9" fillId="0" borderId="16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30" fillId="0" borderId="29" xfId="0" applyFont="1" applyBorder="1" applyAlignment="1">
      <alignment vertical="center" wrapText="1"/>
    </xf>
    <xf numFmtId="49" fontId="30" fillId="0" borderId="29" xfId="0" applyNumberFormat="1" applyFont="1" applyBorder="1" applyAlignment="1">
      <alignment vertical="center" wrapText="1"/>
    </xf>
    <xf numFmtId="0" fontId="0" fillId="2" borderId="0" xfId="0" applyFill="1"/>
    <xf numFmtId="0" fontId="0" fillId="0" borderId="14" xfId="0" applyBorder="1"/>
    <xf numFmtId="0" fontId="0" fillId="0" borderId="34" xfId="0" applyBorder="1"/>
    <xf numFmtId="3" fontId="0" fillId="0" borderId="34" xfId="0" applyNumberFormat="1" applyBorder="1"/>
    <xf numFmtId="0" fontId="0" fillId="0" borderId="22" xfId="0" applyBorder="1"/>
    <xf numFmtId="0" fontId="31" fillId="0" borderId="22" xfId="0" applyFont="1" applyBorder="1"/>
    <xf numFmtId="3" fontId="31" fillId="0" borderId="22" xfId="0" applyNumberFormat="1" applyFont="1" applyBorder="1"/>
    <xf numFmtId="0" fontId="0" fillId="0" borderId="21" xfId="0" applyBorder="1"/>
    <xf numFmtId="0" fontId="0" fillId="0" borderId="23" xfId="0" applyBorder="1"/>
    <xf numFmtId="0" fontId="8" fillId="0" borderId="22" xfId="0" applyFont="1" applyBorder="1"/>
    <xf numFmtId="0" fontId="32" fillId="0" borderId="22" xfId="0" applyFont="1" applyBorder="1"/>
    <xf numFmtId="0" fontId="0" fillId="0" borderId="26" xfId="0" applyBorder="1"/>
    <xf numFmtId="0" fontId="8" fillId="0" borderId="34" xfId="0" applyFont="1" applyBorder="1"/>
    <xf numFmtId="0" fontId="8" fillId="0" borderId="36" xfId="0" applyFont="1" applyBorder="1"/>
    <xf numFmtId="0" fontId="32" fillId="0" borderId="36" xfId="0" applyFont="1" applyBorder="1"/>
    <xf numFmtId="3" fontId="32" fillId="0" borderId="28" xfId="0" applyNumberFormat="1" applyFont="1" applyBorder="1"/>
    <xf numFmtId="3" fontId="32" fillId="0" borderId="14" xfId="0" applyNumberFormat="1" applyFont="1" applyBorder="1"/>
    <xf numFmtId="165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5" fontId="7" fillId="0" borderId="12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 wrapText="1"/>
    </xf>
    <xf numFmtId="0" fontId="33" fillId="0" borderId="37" xfId="0" applyFont="1" applyBorder="1"/>
    <xf numFmtId="0" fontId="12" fillId="0" borderId="37" xfId="0" applyFont="1" applyBorder="1" applyAlignment="1">
      <alignment horizontal="right" vertical="center"/>
    </xf>
    <xf numFmtId="0" fontId="12" fillId="0" borderId="37" xfId="0" applyFont="1" applyBorder="1"/>
    <xf numFmtId="0" fontId="0" fillId="0" borderId="0" xfId="0" applyAlignment="1">
      <alignment horizontal="right"/>
    </xf>
    <xf numFmtId="0" fontId="16" fillId="0" borderId="0" xfId="0" applyFont="1" applyAlignment="1">
      <alignment horizontal="center"/>
    </xf>
    <xf numFmtId="0" fontId="0" fillId="0" borderId="23" xfId="0" applyBorder="1" applyAlignment="1"/>
    <xf numFmtId="0" fontId="0" fillId="0" borderId="0" xfId="0" applyAlignment="1"/>
    <xf numFmtId="0" fontId="9" fillId="0" borderId="0" xfId="0" applyFont="1" applyAlignment="1"/>
    <xf numFmtId="164" fontId="6" fillId="0" borderId="12" xfId="0" applyNumberFormat="1" applyFont="1" applyFill="1" applyBorder="1" applyAlignment="1">
      <alignment vertical="center" wrapText="1"/>
    </xf>
    <xf numFmtId="164" fontId="9" fillId="0" borderId="12" xfId="0" applyNumberFormat="1" applyFont="1" applyFill="1" applyBorder="1" applyAlignment="1">
      <alignment vertical="center"/>
    </xf>
    <xf numFmtId="0" fontId="34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right"/>
    </xf>
    <xf numFmtId="0" fontId="37" fillId="0" borderId="37" xfId="2" applyFont="1" applyBorder="1" applyAlignment="1">
      <alignment horizontal="center" vertical="center" wrapText="1"/>
    </xf>
    <xf numFmtId="0" fontId="37" fillId="0" borderId="37" xfId="2" applyFont="1" applyFill="1" applyBorder="1" applyAlignment="1">
      <alignment horizontal="center" vertical="center" wrapText="1"/>
    </xf>
    <xf numFmtId="0" fontId="36" fillId="0" borderId="37" xfId="2" applyFont="1" applyFill="1" applyBorder="1"/>
    <xf numFmtId="3" fontId="36" fillId="0" borderId="37" xfId="2" applyNumberFormat="1" applyFont="1" applyFill="1" applyBorder="1"/>
    <xf numFmtId="0" fontId="37" fillId="0" borderId="37" xfId="2" applyFont="1" applyBorder="1"/>
    <xf numFmtId="0" fontId="35" fillId="0" borderId="37" xfId="3" applyFont="1" applyFill="1" applyBorder="1" applyAlignment="1"/>
    <xf numFmtId="3" fontId="35" fillId="0" borderId="37" xfId="2" applyNumberFormat="1" applyFont="1" applyFill="1" applyBorder="1"/>
    <xf numFmtId="0" fontId="35" fillId="0" borderId="37" xfId="3" applyFont="1" applyFill="1" applyBorder="1" applyAlignment="1">
      <alignment horizontal="left"/>
    </xf>
    <xf numFmtId="3" fontId="34" fillId="0" borderId="37" xfId="2" applyNumberFormat="1" applyFont="1" applyFill="1" applyBorder="1"/>
    <xf numFmtId="0" fontId="36" fillId="0" borderId="37" xfId="3" applyFont="1" applyFill="1" applyBorder="1" applyAlignment="1"/>
    <xf numFmtId="0" fontId="38" fillId="0" borderId="37" xfId="2" applyFont="1" applyBorder="1"/>
    <xf numFmtId="3" fontId="36" fillId="0" borderId="37" xfId="0" applyNumberFormat="1" applyFont="1" applyBorder="1" applyAlignment="1">
      <alignment horizontal="right" vertical="center"/>
    </xf>
    <xf numFmtId="0" fontId="36" fillId="0" borderId="37" xfId="2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/>
    </xf>
    <xf numFmtId="0" fontId="0" fillId="0" borderId="19" xfId="0" applyBorder="1"/>
    <xf numFmtId="0" fontId="35" fillId="0" borderId="58" xfId="0" applyFont="1" applyBorder="1"/>
    <xf numFmtId="0" fontId="0" fillId="0" borderId="59" xfId="0" applyBorder="1"/>
    <xf numFmtId="0" fontId="0" fillId="0" borderId="60" xfId="0" applyBorder="1"/>
    <xf numFmtId="3" fontId="0" fillId="0" borderId="33" xfId="0" applyNumberFormat="1" applyBorder="1"/>
    <xf numFmtId="3" fontId="0" fillId="0" borderId="15" xfId="0" applyNumberFormat="1" applyBorder="1"/>
    <xf numFmtId="3" fontId="0" fillId="0" borderId="35" xfId="0" applyNumberFormat="1" applyBorder="1"/>
    <xf numFmtId="0" fontId="0" fillId="0" borderId="25" xfId="0" applyBorder="1"/>
    <xf numFmtId="0" fontId="35" fillId="0" borderId="25" xfId="0" applyFont="1" applyBorder="1"/>
    <xf numFmtId="0" fontId="0" fillId="0" borderId="62" xfId="0" applyBorder="1"/>
    <xf numFmtId="0" fontId="0" fillId="0" borderId="1" xfId="0" applyBorder="1"/>
    <xf numFmtId="3" fontId="0" fillId="0" borderId="7" xfId="0" applyNumberFormat="1" applyBorder="1"/>
    <xf numFmtId="3" fontId="0" fillId="0" borderId="3" xfId="0" applyNumberFormat="1" applyBorder="1"/>
    <xf numFmtId="3" fontId="0" fillId="0" borderId="8" xfId="0" applyNumberFormat="1" applyBorder="1"/>
    <xf numFmtId="0" fontId="0" fillId="0" borderId="63" xfId="0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24" xfId="0" applyNumberFormat="1" applyBorder="1"/>
    <xf numFmtId="0" fontId="35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9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wrapText="1"/>
    </xf>
    <xf numFmtId="0" fontId="35" fillId="0" borderId="37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wrapText="1"/>
    </xf>
    <xf numFmtId="0" fontId="36" fillId="0" borderId="0" xfId="0" applyFont="1" applyBorder="1" applyAlignment="1">
      <alignment horizontal="center"/>
    </xf>
    <xf numFmtId="0" fontId="35" fillId="0" borderId="37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left"/>
    </xf>
    <xf numFmtId="0" fontId="36" fillId="0" borderId="37" xfId="0" applyFont="1" applyBorder="1"/>
    <xf numFmtId="49" fontId="35" fillId="0" borderId="37" xfId="0" applyNumberFormat="1" applyFont="1" applyBorder="1" applyAlignment="1">
      <alignment horizontal="left"/>
    </xf>
    <xf numFmtId="0" fontId="35" fillId="0" borderId="37" xfId="0" applyFont="1" applyBorder="1"/>
    <xf numFmtId="3" fontId="35" fillId="0" borderId="37" xfId="0" applyNumberFormat="1" applyFont="1" applyBorder="1" applyAlignment="1">
      <alignment horizontal="right" vertical="center"/>
    </xf>
    <xf numFmtId="49" fontId="36" fillId="0" borderId="37" xfId="0" applyNumberFormat="1" applyFont="1" applyBorder="1" applyAlignment="1">
      <alignment horizontal="left" vertical="center"/>
    </xf>
    <xf numFmtId="0" fontId="36" fillId="0" borderId="66" xfId="0" applyFont="1" applyBorder="1"/>
    <xf numFmtId="0" fontId="35" fillId="0" borderId="66" xfId="0" applyFont="1" applyBorder="1"/>
    <xf numFmtId="49" fontId="36" fillId="0" borderId="37" xfId="0" applyNumberFormat="1" applyFont="1" applyBorder="1" applyAlignment="1">
      <alignment horizontal="left"/>
    </xf>
    <xf numFmtId="49" fontId="36" fillId="0" borderId="37" xfId="0" applyNumberFormat="1" applyFont="1" applyBorder="1" applyAlignment="1"/>
    <xf numFmtId="49" fontId="35" fillId="0" borderId="37" xfId="0" applyNumberFormat="1" applyFont="1" applyBorder="1" applyAlignment="1"/>
    <xf numFmtId="0" fontId="35" fillId="0" borderId="37" xfId="0" applyFont="1" applyBorder="1" applyAlignment="1">
      <alignment vertical="center" wrapText="1"/>
    </xf>
    <xf numFmtId="0" fontId="36" fillId="0" borderId="37" xfId="0" applyFont="1" applyBorder="1" applyAlignment="1">
      <alignment horizontal="left" vertical="center"/>
    </xf>
    <xf numFmtId="0" fontId="35" fillId="0" borderId="37" xfId="0" applyFont="1" applyBorder="1" applyAlignment="1">
      <alignment horizontal="right" vertical="center"/>
    </xf>
    <xf numFmtId="0" fontId="35" fillId="0" borderId="37" xfId="0" applyFont="1" applyBorder="1" applyAlignment="1">
      <alignment wrapText="1"/>
    </xf>
    <xf numFmtId="0" fontId="36" fillId="0" borderId="37" xfId="0" applyFont="1" applyBorder="1" applyAlignment="1">
      <alignment wrapText="1"/>
    </xf>
    <xf numFmtId="0" fontId="36" fillId="0" borderId="37" xfId="0" applyFont="1" applyBorder="1" applyAlignment="1"/>
    <xf numFmtId="0" fontId="35" fillId="0" borderId="37" xfId="0" applyFont="1" applyBorder="1" applyAlignment="1">
      <alignment horizontal="center"/>
    </xf>
    <xf numFmtId="0" fontId="35" fillId="0" borderId="37" xfId="0" applyFont="1" applyBorder="1" applyAlignment="1"/>
    <xf numFmtId="0" fontId="40" fillId="0" borderId="37" xfId="0" applyFont="1" applyBorder="1" applyAlignment="1"/>
    <xf numFmtId="0" fontId="35" fillId="0" borderId="0" xfId="1" applyFont="1"/>
    <xf numFmtId="0" fontId="35" fillId="0" borderId="37" xfId="0" applyFont="1" applyBorder="1" applyAlignment="1">
      <alignment horizontal="center" wrapText="1"/>
    </xf>
    <xf numFmtId="0" fontId="36" fillId="0" borderId="0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/>
    </xf>
    <xf numFmtId="49" fontId="35" fillId="0" borderId="37" xfId="0" applyNumberFormat="1" applyFont="1" applyBorder="1" applyAlignment="1">
      <alignment horizontal="center"/>
    </xf>
    <xf numFmtId="49" fontId="36" fillId="0" borderId="37" xfId="0" applyNumberFormat="1" applyFont="1" applyBorder="1" applyAlignment="1">
      <alignment horizontal="center"/>
    </xf>
    <xf numFmtId="49" fontId="36" fillId="0" borderId="37" xfId="0" applyNumberFormat="1" applyFont="1" applyBorder="1" applyAlignment="1">
      <alignment horizontal="center" vertical="center"/>
    </xf>
    <xf numFmtId="0" fontId="35" fillId="0" borderId="65" xfId="0" applyFont="1" applyBorder="1" applyAlignment="1">
      <alignment horizontal="right"/>
    </xf>
    <xf numFmtId="0" fontId="35" fillId="0" borderId="65" xfId="0" applyFont="1" applyBorder="1" applyAlignment="1">
      <alignment horizontal="center"/>
    </xf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0" fontId="40" fillId="0" borderId="66" xfId="0" applyFont="1" applyBorder="1"/>
    <xf numFmtId="0" fontId="40" fillId="0" borderId="67" xfId="0" applyFont="1" applyBorder="1"/>
    <xf numFmtId="0" fontId="40" fillId="0" borderId="68" xfId="0" applyFont="1" applyBorder="1"/>
    <xf numFmtId="0" fontId="9" fillId="0" borderId="14" xfId="0" applyFont="1" applyBorder="1" applyAlignment="1">
      <alignment horizontal="right"/>
    </xf>
    <xf numFmtId="0" fontId="0" fillId="0" borderId="61" xfId="0" applyBorder="1"/>
    <xf numFmtId="0" fontId="0" fillId="0" borderId="69" xfId="0" applyBorder="1"/>
    <xf numFmtId="0" fontId="0" fillId="0" borderId="61" xfId="0" applyBorder="1" applyAlignment="1"/>
    <xf numFmtId="0" fontId="0" fillId="0" borderId="69" xfId="0" applyBorder="1" applyAlignment="1"/>
    <xf numFmtId="0" fontId="32" fillId="0" borderId="0" xfId="0" applyFont="1"/>
    <xf numFmtId="0" fontId="41" fillId="0" borderId="0" xfId="0" applyFont="1"/>
    <xf numFmtId="0" fontId="42" fillId="0" borderId="14" xfId="0" applyFont="1" applyBorder="1"/>
    <xf numFmtId="0" fontId="32" fillId="0" borderId="14" xfId="0" applyFont="1" applyBorder="1"/>
    <xf numFmtId="0" fontId="0" fillId="0" borderId="22" xfId="0" applyBorder="1" applyAlignment="1">
      <alignment horizontal="left"/>
    </xf>
    <xf numFmtId="0" fontId="0" fillId="0" borderId="36" xfId="0" applyBorder="1"/>
    <xf numFmtId="0" fontId="32" fillId="0" borderId="16" xfId="0" applyFont="1" applyBorder="1"/>
    <xf numFmtId="0" fontId="0" fillId="0" borderId="20" xfId="0" applyBorder="1"/>
    <xf numFmtId="0" fontId="5" fillId="0" borderId="14" xfId="0" applyFont="1" applyBorder="1" applyAlignment="1">
      <alignment wrapText="1"/>
    </xf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38" fillId="0" borderId="37" xfId="2" applyFont="1" applyBorder="1" applyAlignment="1"/>
    <xf numFmtId="0" fontId="34" fillId="0" borderId="0" xfId="0" applyFont="1" applyBorder="1" applyAlignment="1">
      <alignment horizontal="right"/>
    </xf>
    <xf numFmtId="0" fontId="35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37" fillId="0" borderId="0" xfId="2" applyFont="1" applyBorder="1" applyAlignment="1">
      <alignment horizontal="center"/>
    </xf>
    <xf numFmtId="0" fontId="37" fillId="0" borderId="37" xfId="2" applyFont="1" applyFill="1" applyBorder="1" applyAlignment="1">
      <alignment horizontal="center" vertical="center" wrapText="1"/>
    </xf>
    <xf numFmtId="0" fontId="35" fillId="0" borderId="37" xfId="3" applyFont="1" applyFill="1" applyBorder="1" applyAlignment="1"/>
    <xf numFmtId="0" fontId="37" fillId="0" borderId="37" xfId="2" applyFont="1" applyBorder="1" applyAlignment="1"/>
    <xf numFmtId="0" fontId="36" fillId="0" borderId="37" xfId="2" applyFont="1" applyFill="1" applyBorder="1" applyAlignment="1">
      <alignment wrapText="1"/>
    </xf>
    <xf numFmtId="0" fontId="33" fillId="0" borderId="38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9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60" xfId="0" applyNumberFormat="1" applyBorder="1" applyAlignment="1">
      <alignment horizontal="right"/>
    </xf>
    <xf numFmtId="0" fontId="0" fillId="0" borderId="6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3" fontId="0" fillId="0" borderId="64" xfId="0" applyNumberFormat="1" applyBorder="1" applyAlignment="1">
      <alignment horizontal="right"/>
    </xf>
    <xf numFmtId="0" fontId="0" fillId="0" borderId="24" xfId="0" applyBorder="1" applyAlignment="1">
      <alignment horizontal="right"/>
    </xf>
    <xf numFmtId="0" fontId="35" fillId="0" borderId="38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5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35" fillId="0" borderId="37" xfId="0" applyFont="1" applyBorder="1" applyAlignment="1"/>
    <xf numFmtId="0" fontId="9" fillId="0" borderId="37" xfId="0" applyFont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5" fillId="0" borderId="65" xfId="0" applyFont="1" applyBorder="1" applyAlignment="1">
      <alignment horizontal="right"/>
    </xf>
    <xf numFmtId="0" fontId="9" fillId="0" borderId="16" xfId="0" applyFont="1" applyBorder="1" applyAlignment="1"/>
    <xf numFmtId="0" fontId="9" fillId="0" borderId="17" xfId="0" applyFont="1" applyBorder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" xfId="0" applyBorder="1" applyAlignment="1"/>
    <xf numFmtId="0" fontId="0" fillId="0" borderId="23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4" xfId="0" applyBorder="1" applyAlignment="1"/>
    <xf numFmtId="0" fontId="0" fillId="0" borderId="0" xfId="0" applyAlignment="1"/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8" fillId="0" borderId="0" xfId="0" applyFont="1" applyAlignment="1"/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21" xfId="0" applyBorder="1" applyAlignment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view="pageLayout" topLeftCell="B1" zoomScaleNormal="100" workbookViewId="0">
      <selection activeCell="K5" sqref="K5:K6"/>
    </sheetView>
  </sheetViews>
  <sheetFormatPr defaultRowHeight="15" x14ac:dyDescent="0.25"/>
  <cols>
    <col min="1" max="1" width="1" hidden="1" customWidth="1"/>
    <col min="2" max="2" width="55.42578125" customWidth="1"/>
    <col min="3" max="3" width="6.28515625" customWidth="1"/>
    <col min="4" max="4" width="7.42578125" customWidth="1"/>
    <col min="5" max="5" width="6.140625" customWidth="1"/>
    <col min="6" max="6" width="6.5703125" customWidth="1"/>
    <col min="8" max="8" width="12.5703125" customWidth="1"/>
  </cols>
  <sheetData>
    <row r="1" spans="1:8" ht="18.75" x14ac:dyDescent="0.3">
      <c r="B1" s="308" t="s">
        <v>266</v>
      </c>
      <c r="C1" s="308"/>
      <c r="D1" s="308"/>
      <c r="E1" s="308"/>
      <c r="F1" s="308"/>
      <c r="G1" s="308"/>
    </row>
    <row r="2" spans="1:8" ht="18.75" x14ac:dyDescent="0.3">
      <c r="B2" s="308" t="s">
        <v>341</v>
      </c>
      <c r="C2" s="308"/>
      <c r="D2" s="308"/>
      <c r="E2" s="308"/>
      <c r="F2" s="308"/>
      <c r="G2" s="308"/>
    </row>
    <row r="3" spans="1:8" ht="15.75" thickBot="1" x14ac:dyDescent="0.3">
      <c r="F3" s="316" t="s">
        <v>160</v>
      </c>
      <c r="G3" s="316"/>
    </row>
    <row r="4" spans="1:8" ht="13.5" customHeight="1" thickBot="1" x14ac:dyDescent="0.3">
      <c r="A4" s="309"/>
      <c r="B4" s="310" t="s">
        <v>0</v>
      </c>
      <c r="C4" s="312" t="s">
        <v>1</v>
      </c>
      <c r="D4" s="314" t="s">
        <v>342</v>
      </c>
      <c r="E4" s="314"/>
      <c r="F4" s="314"/>
      <c r="G4" s="315"/>
      <c r="H4" s="115" t="s">
        <v>699</v>
      </c>
    </row>
    <row r="5" spans="1:8" ht="32.25" customHeight="1" x14ac:dyDescent="0.25">
      <c r="A5" s="309"/>
      <c r="B5" s="311"/>
      <c r="C5" s="313"/>
      <c r="D5" s="28" t="s">
        <v>2</v>
      </c>
      <c r="E5" s="28" t="s">
        <v>3</v>
      </c>
      <c r="F5" s="28" t="s">
        <v>4</v>
      </c>
      <c r="G5" s="73" t="s">
        <v>5</v>
      </c>
      <c r="H5" s="101" t="s">
        <v>170</v>
      </c>
    </row>
    <row r="6" spans="1:8" ht="26.25" customHeight="1" x14ac:dyDescent="0.25">
      <c r="A6" s="1"/>
      <c r="B6" s="64" t="s">
        <v>82</v>
      </c>
      <c r="C6" s="41" t="s">
        <v>11</v>
      </c>
      <c r="D6" s="41">
        <v>15519</v>
      </c>
      <c r="E6" s="41"/>
      <c r="F6" s="41"/>
      <c r="G6" s="96">
        <f>SUM(D6:F6)</f>
        <v>15519</v>
      </c>
      <c r="H6" s="44">
        <v>15519</v>
      </c>
    </row>
    <row r="7" spans="1:8" ht="24" customHeight="1" x14ac:dyDescent="0.25">
      <c r="A7" s="2"/>
      <c r="B7" s="64" t="s">
        <v>83</v>
      </c>
      <c r="C7" s="41" t="s">
        <v>8</v>
      </c>
      <c r="D7" s="41">
        <v>10133</v>
      </c>
      <c r="E7" s="41"/>
      <c r="F7" s="41"/>
      <c r="G7" s="96">
        <f>SUM(D7:F7)</f>
        <v>10133</v>
      </c>
      <c r="H7" s="44">
        <v>10202</v>
      </c>
    </row>
    <row r="8" spans="1:8" ht="21" customHeight="1" x14ac:dyDescent="0.25">
      <c r="A8" s="2"/>
      <c r="B8" s="64" t="s">
        <v>84</v>
      </c>
      <c r="C8" s="41" t="s">
        <v>9</v>
      </c>
      <c r="D8" s="41">
        <v>10360</v>
      </c>
      <c r="E8" s="41"/>
      <c r="F8" s="41"/>
      <c r="G8" s="96">
        <f t="shared" ref="G8:G11" si="0">SUM(D8:F8)</f>
        <v>10360</v>
      </c>
      <c r="H8" s="44">
        <v>10496</v>
      </c>
    </row>
    <row r="9" spans="1:8" ht="12.75" customHeight="1" x14ac:dyDescent="0.25">
      <c r="A9" s="2"/>
      <c r="B9" s="64" t="s">
        <v>85</v>
      </c>
      <c r="C9" s="41" t="s">
        <v>10</v>
      </c>
      <c r="D9" s="41">
        <v>1800</v>
      </c>
      <c r="E9" s="41"/>
      <c r="F9" s="41"/>
      <c r="G9" s="96">
        <f t="shared" si="0"/>
        <v>1800</v>
      </c>
      <c r="H9" s="44">
        <v>1800</v>
      </c>
    </row>
    <row r="10" spans="1:8" ht="12.75" customHeight="1" x14ac:dyDescent="0.25">
      <c r="A10" s="2"/>
      <c r="B10" s="64" t="s">
        <v>7</v>
      </c>
      <c r="C10" s="41" t="s">
        <v>12</v>
      </c>
      <c r="D10" s="41"/>
      <c r="E10" s="41"/>
      <c r="F10" s="41"/>
      <c r="G10" s="96">
        <f t="shared" si="0"/>
        <v>0</v>
      </c>
      <c r="H10" s="44">
        <v>4089</v>
      </c>
    </row>
    <row r="11" spans="1:8" ht="12.75" customHeight="1" x14ac:dyDescent="0.25">
      <c r="A11" s="2"/>
      <c r="B11" s="64" t="s">
        <v>86</v>
      </c>
      <c r="C11" s="41" t="s">
        <v>13</v>
      </c>
      <c r="D11" s="41"/>
      <c r="E11" s="41"/>
      <c r="F11" s="41"/>
      <c r="G11" s="96">
        <f t="shared" si="0"/>
        <v>0</v>
      </c>
      <c r="H11" s="44">
        <v>388</v>
      </c>
    </row>
    <row r="12" spans="1:8" ht="12.75" customHeight="1" x14ac:dyDescent="0.25">
      <c r="A12" s="2"/>
      <c r="B12" s="48" t="s">
        <v>162</v>
      </c>
      <c r="C12" s="42" t="s">
        <v>6</v>
      </c>
      <c r="D12" s="42">
        <f>SUM(D6,D7:D11)</f>
        <v>37812</v>
      </c>
      <c r="E12" s="42">
        <f>SUM(E6:E11)</f>
        <v>0</v>
      </c>
      <c r="F12" s="42">
        <f>SUM(F6:F11)</f>
        <v>0</v>
      </c>
      <c r="G12" s="97">
        <f>SUM(G6:G11)</f>
        <v>37812</v>
      </c>
      <c r="H12" s="63">
        <f>+H6+H7+H8+H9+H10+H11</f>
        <v>42494</v>
      </c>
    </row>
    <row r="13" spans="1:8" ht="23.25" customHeight="1" x14ac:dyDescent="0.25">
      <c r="A13" s="2"/>
      <c r="B13" s="64" t="s">
        <v>87</v>
      </c>
      <c r="C13" s="41" t="s">
        <v>15</v>
      </c>
      <c r="D13" s="41"/>
      <c r="E13" s="41"/>
      <c r="F13" s="41"/>
      <c r="G13" s="96">
        <f>SUM(D13:F13)</f>
        <v>0</v>
      </c>
      <c r="H13" s="44"/>
    </row>
    <row r="14" spans="1:8" ht="21.75" customHeight="1" x14ac:dyDescent="0.25">
      <c r="A14" s="2"/>
      <c r="B14" s="64" t="s">
        <v>88</v>
      </c>
      <c r="C14" s="41" t="s">
        <v>89</v>
      </c>
      <c r="D14" s="41"/>
      <c r="E14" s="41"/>
      <c r="F14" s="41"/>
      <c r="G14" s="96">
        <f>SUM(D14:F14)</f>
        <v>0</v>
      </c>
      <c r="H14" s="44"/>
    </row>
    <row r="15" spans="1:8" ht="21.75" customHeight="1" x14ac:dyDescent="0.25">
      <c r="A15" s="2"/>
      <c r="B15" s="64" t="s">
        <v>18</v>
      </c>
      <c r="C15" s="41" t="s">
        <v>16</v>
      </c>
      <c r="D15" s="41">
        <v>24904</v>
      </c>
      <c r="E15" s="41"/>
      <c r="F15" s="41"/>
      <c r="G15" s="96">
        <f>SUM(D15:F15)</f>
        <v>24904</v>
      </c>
      <c r="H15" s="44">
        <v>30846</v>
      </c>
    </row>
    <row r="16" spans="1:8" ht="12.75" customHeight="1" x14ac:dyDescent="0.25">
      <c r="A16" s="2"/>
      <c r="B16" s="48" t="s">
        <v>163</v>
      </c>
      <c r="C16" s="42" t="s">
        <v>14</v>
      </c>
      <c r="D16" s="42">
        <f>D12+D15</f>
        <v>62716</v>
      </c>
      <c r="E16" s="42">
        <f>SUM(E13:E15)</f>
        <v>0</v>
      </c>
      <c r="F16" s="42">
        <f>SUM(F13:F15)</f>
        <v>0</v>
      </c>
      <c r="G16" s="97">
        <f>G12+G15</f>
        <v>62716</v>
      </c>
      <c r="H16" s="97">
        <f>H12+H15</f>
        <v>73340</v>
      </c>
    </row>
    <row r="17" spans="1:8" ht="12.75" customHeight="1" x14ac:dyDescent="0.25">
      <c r="A17" s="2"/>
      <c r="B17" s="64" t="s">
        <v>90</v>
      </c>
      <c r="C17" s="41" t="s">
        <v>91</v>
      </c>
      <c r="D17" s="41"/>
      <c r="E17" s="41"/>
      <c r="F17" s="41"/>
      <c r="G17" s="96"/>
      <c r="H17" s="44">
        <v>12750</v>
      </c>
    </row>
    <row r="18" spans="1:8" ht="26.25" customHeight="1" x14ac:dyDescent="0.25">
      <c r="A18" s="2"/>
      <c r="B18" s="64" t="s">
        <v>92</v>
      </c>
      <c r="C18" s="41" t="s">
        <v>21</v>
      </c>
      <c r="D18" s="41"/>
      <c r="E18" s="41"/>
      <c r="F18" s="41"/>
      <c r="G18" s="96">
        <f>SUM(D18:F18)</f>
        <v>0</v>
      </c>
      <c r="H18" s="44"/>
    </row>
    <row r="19" spans="1:8" ht="24" customHeight="1" x14ac:dyDescent="0.25">
      <c r="A19" s="2"/>
      <c r="B19" s="64" t="s">
        <v>17</v>
      </c>
      <c r="C19" s="41" t="s">
        <v>22</v>
      </c>
      <c r="D19" s="41">
        <v>0</v>
      </c>
      <c r="E19" s="41"/>
      <c r="F19" s="41"/>
      <c r="G19" s="96"/>
      <c r="H19" s="44">
        <v>21023</v>
      </c>
    </row>
    <row r="20" spans="1:8" ht="12.75" customHeight="1" x14ac:dyDescent="0.25">
      <c r="A20" s="2"/>
      <c r="B20" s="48" t="s">
        <v>164</v>
      </c>
      <c r="C20" s="42" t="s">
        <v>20</v>
      </c>
      <c r="D20" s="42">
        <f>SUM(D17,D18,D19)</f>
        <v>0</v>
      </c>
      <c r="E20" s="42">
        <f>SUM(E17:E19)</f>
        <v>0</v>
      </c>
      <c r="F20" s="42">
        <f>SUM(F17:F19)</f>
        <v>0</v>
      </c>
      <c r="G20" s="97">
        <f>SUM(G17:G19)</f>
        <v>0</v>
      </c>
      <c r="H20" s="63">
        <f>H17+H18+H19</f>
        <v>33773</v>
      </c>
    </row>
    <row r="21" spans="1:8" ht="12.75" customHeight="1" x14ac:dyDescent="0.25">
      <c r="A21" s="2"/>
      <c r="B21" s="64" t="s">
        <v>93</v>
      </c>
      <c r="C21" s="41" t="s">
        <v>24</v>
      </c>
      <c r="D21" s="41">
        <v>1500</v>
      </c>
      <c r="E21" s="41"/>
      <c r="F21" s="41"/>
      <c r="G21" s="96">
        <f>SUM(D21:F21)</f>
        <v>1500</v>
      </c>
      <c r="H21" s="44">
        <v>1500</v>
      </c>
    </row>
    <row r="22" spans="1:8" ht="12.75" customHeight="1" x14ac:dyDescent="0.25">
      <c r="A22" s="2"/>
      <c r="B22" s="64" t="s">
        <v>94</v>
      </c>
      <c r="C22" s="41" t="s">
        <v>25</v>
      </c>
      <c r="D22" s="41">
        <v>1550</v>
      </c>
      <c r="E22" s="41"/>
      <c r="F22" s="41"/>
      <c r="G22" s="96">
        <f>SUM(D22:F22)</f>
        <v>1550</v>
      </c>
      <c r="H22" s="44">
        <v>1970</v>
      </c>
    </row>
    <row r="23" spans="1:8" ht="12.75" customHeight="1" x14ac:dyDescent="0.25">
      <c r="A23" s="2"/>
      <c r="B23" s="64" t="s">
        <v>95</v>
      </c>
      <c r="C23" s="41" t="s">
        <v>96</v>
      </c>
      <c r="D23" s="41"/>
      <c r="E23" s="41"/>
      <c r="F23" s="41"/>
      <c r="G23" s="96">
        <f t="shared" ref="G23:G26" si="1">SUM(D23:F23)</f>
        <v>0</v>
      </c>
      <c r="H23" s="44"/>
    </row>
    <row r="24" spans="1:8" ht="12.75" customHeight="1" x14ac:dyDescent="0.25">
      <c r="A24" s="2"/>
      <c r="B24" s="64" t="s">
        <v>19</v>
      </c>
      <c r="C24" s="41" t="s">
        <v>26</v>
      </c>
      <c r="D24" s="41">
        <v>600</v>
      </c>
      <c r="E24" s="41"/>
      <c r="F24" s="41"/>
      <c r="G24" s="96">
        <f t="shared" si="1"/>
        <v>600</v>
      </c>
      <c r="H24" s="44">
        <v>900</v>
      </c>
    </row>
    <row r="25" spans="1:8" ht="12.75" customHeight="1" x14ac:dyDescent="0.25">
      <c r="A25" s="2"/>
      <c r="B25" s="64" t="s">
        <v>171</v>
      </c>
      <c r="C25" s="41" t="s">
        <v>172</v>
      </c>
      <c r="D25" s="41"/>
      <c r="E25" s="41"/>
      <c r="F25" s="41"/>
      <c r="G25" s="96">
        <f t="shared" si="1"/>
        <v>0</v>
      </c>
      <c r="H25" s="44"/>
    </row>
    <row r="26" spans="1:8" ht="12.75" customHeight="1" x14ac:dyDescent="0.25">
      <c r="A26" s="2"/>
      <c r="B26" s="64" t="s">
        <v>97</v>
      </c>
      <c r="C26" s="41" t="s">
        <v>27</v>
      </c>
      <c r="D26" s="41">
        <v>50</v>
      </c>
      <c r="E26" s="41"/>
      <c r="F26" s="41"/>
      <c r="G26" s="96">
        <f t="shared" si="1"/>
        <v>50</v>
      </c>
      <c r="H26" s="44">
        <v>50</v>
      </c>
    </row>
    <row r="27" spans="1:8" ht="12.75" customHeight="1" x14ac:dyDescent="0.25">
      <c r="A27" s="2"/>
      <c r="B27" s="48" t="s">
        <v>150</v>
      </c>
      <c r="C27" s="42" t="s">
        <v>23</v>
      </c>
      <c r="D27" s="42">
        <f>SUM(D21:D26)</f>
        <v>3700</v>
      </c>
      <c r="E27" s="42">
        <f>SUM(E21:E26)</f>
        <v>0</v>
      </c>
      <c r="F27" s="42">
        <f>SUM(F21:F26)</f>
        <v>0</v>
      </c>
      <c r="G27" s="97">
        <f>SUM(G21:G26)</f>
        <v>3700</v>
      </c>
      <c r="H27" s="63">
        <f>H21+H22+H23+H24+H25+H26</f>
        <v>4420</v>
      </c>
    </row>
    <row r="28" spans="1:8" ht="12.75" customHeight="1" x14ac:dyDescent="0.25">
      <c r="A28" s="2"/>
      <c r="B28" s="65" t="s">
        <v>98</v>
      </c>
      <c r="C28" s="41" t="s">
        <v>34</v>
      </c>
      <c r="D28" s="41">
        <v>500</v>
      </c>
      <c r="E28" s="41"/>
      <c r="F28" s="41"/>
      <c r="G28" s="82">
        <f>SUM(D28:F28)</f>
        <v>500</v>
      </c>
      <c r="H28" s="44">
        <v>500</v>
      </c>
    </row>
    <row r="29" spans="1:8" ht="12.75" customHeight="1" x14ac:dyDescent="0.25">
      <c r="A29" s="2"/>
      <c r="B29" s="65" t="s">
        <v>28</v>
      </c>
      <c r="C29" s="41" t="s">
        <v>35</v>
      </c>
      <c r="D29" s="41">
        <v>500</v>
      </c>
      <c r="E29" s="41"/>
      <c r="F29" s="41"/>
      <c r="G29" s="82">
        <f>SUM(D29:F29)</f>
        <v>500</v>
      </c>
      <c r="H29" s="44">
        <v>1000</v>
      </c>
    </row>
    <row r="30" spans="1:8" ht="12.75" customHeight="1" x14ac:dyDescent="0.25">
      <c r="A30" s="2"/>
      <c r="B30" s="65" t="s">
        <v>99</v>
      </c>
      <c r="C30" s="41" t="s">
        <v>36</v>
      </c>
      <c r="D30" s="41"/>
      <c r="E30" s="41"/>
      <c r="F30" s="41"/>
      <c r="G30" s="82">
        <f t="shared" ref="G30:G36" si="2">SUM(D30:F30)</f>
        <v>0</v>
      </c>
      <c r="H30" s="44"/>
    </row>
    <row r="31" spans="1:8" ht="12.75" customHeight="1" x14ac:dyDescent="0.25">
      <c r="A31" s="2"/>
      <c r="B31" s="65" t="s">
        <v>29</v>
      </c>
      <c r="C31" s="41" t="s">
        <v>37</v>
      </c>
      <c r="D31" s="41">
        <v>200</v>
      </c>
      <c r="E31" s="41"/>
      <c r="F31" s="41"/>
      <c r="G31" s="82">
        <f t="shared" si="2"/>
        <v>200</v>
      </c>
      <c r="H31" s="44">
        <v>0</v>
      </c>
    </row>
    <row r="32" spans="1:8" ht="12.75" customHeight="1" x14ac:dyDescent="0.25">
      <c r="A32" s="2"/>
      <c r="B32" s="65" t="s">
        <v>30</v>
      </c>
      <c r="C32" s="41" t="s">
        <v>38</v>
      </c>
      <c r="D32" s="41">
        <v>700</v>
      </c>
      <c r="E32" s="41"/>
      <c r="F32" s="41"/>
      <c r="G32" s="82">
        <f t="shared" si="2"/>
        <v>700</v>
      </c>
      <c r="H32" s="44">
        <v>1000</v>
      </c>
    </row>
    <row r="33" spans="1:8" ht="12.75" customHeight="1" x14ac:dyDescent="0.25">
      <c r="A33" s="2"/>
      <c r="B33" s="65" t="s">
        <v>100</v>
      </c>
      <c r="C33" s="41" t="s">
        <v>39</v>
      </c>
      <c r="D33" s="41">
        <v>500</v>
      </c>
      <c r="E33" s="41"/>
      <c r="F33" s="41"/>
      <c r="G33" s="82">
        <f t="shared" si="2"/>
        <v>500</v>
      </c>
      <c r="H33" s="44">
        <v>600</v>
      </c>
    </row>
    <row r="34" spans="1:8" ht="12.75" customHeight="1" x14ac:dyDescent="0.25">
      <c r="A34" s="2"/>
      <c r="B34" s="65" t="s">
        <v>101</v>
      </c>
      <c r="C34" s="41" t="s">
        <v>102</v>
      </c>
      <c r="D34" s="41"/>
      <c r="E34" s="41"/>
      <c r="F34" s="41"/>
      <c r="G34" s="82">
        <f t="shared" si="2"/>
        <v>0</v>
      </c>
      <c r="H34" s="44">
        <v>0</v>
      </c>
    </row>
    <row r="35" spans="1:8" ht="12.75" customHeight="1" x14ac:dyDescent="0.25">
      <c r="A35" s="2"/>
      <c r="B35" s="65" t="s">
        <v>31</v>
      </c>
      <c r="C35" s="41" t="s">
        <v>259</v>
      </c>
      <c r="D35" s="41"/>
      <c r="E35" s="41"/>
      <c r="F35" s="41"/>
      <c r="G35" s="82">
        <f t="shared" si="2"/>
        <v>0</v>
      </c>
      <c r="H35" s="44">
        <v>4</v>
      </c>
    </row>
    <row r="36" spans="1:8" ht="12.75" customHeight="1" x14ac:dyDescent="0.25">
      <c r="A36" s="2"/>
      <c r="B36" s="65" t="s">
        <v>32</v>
      </c>
      <c r="C36" s="41" t="s">
        <v>230</v>
      </c>
      <c r="D36" s="41">
        <v>0</v>
      </c>
      <c r="E36" s="41"/>
      <c r="F36" s="41"/>
      <c r="G36" s="82">
        <f t="shared" si="2"/>
        <v>0</v>
      </c>
      <c r="H36" s="44">
        <v>0</v>
      </c>
    </row>
    <row r="37" spans="1:8" ht="12.75" customHeight="1" x14ac:dyDescent="0.25">
      <c r="A37" s="2"/>
      <c r="B37" s="49" t="s">
        <v>151</v>
      </c>
      <c r="C37" s="42" t="s">
        <v>33</v>
      </c>
      <c r="D37" s="42">
        <f>SUM(D28:D36)</f>
        <v>2400</v>
      </c>
      <c r="E37" s="42">
        <f>SUM(E28:E36)</f>
        <v>0</v>
      </c>
      <c r="F37" s="42">
        <f>SUM(F28:F36)</f>
        <v>0</v>
      </c>
      <c r="G37" s="84">
        <f>SUM(G28:G36)</f>
        <v>2400</v>
      </c>
      <c r="H37" s="63">
        <f>H28+H29+H30+H31+H32+H33+H34+H35+H36</f>
        <v>3104</v>
      </c>
    </row>
    <row r="38" spans="1:8" ht="12.75" customHeight="1" x14ac:dyDescent="0.25">
      <c r="A38" s="2"/>
      <c r="B38" s="65" t="s">
        <v>41</v>
      </c>
      <c r="C38" s="41" t="s">
        <v>103</v>
      </c>
      <c r="D38" s="41"/>
      <c r="E38" s="41"/>
      <c r="F38" s="41"/>
      <c r="G38" s="82">
        <f>SUM(D38:F38)</f>
        <v>0</v>
      </c>
      <c r="H38" s="44"/>
    </row>
    <row r="39" spans="1:8" ht="12.75" customHeight="1" x14ac:dyDescent="0.25">
      <c r="A39" s="2"/>
      <c r="B39" s="65" t="s">
        <v>42</v>
      </c>
      <c r="C39" s="41" t="s">
        <v>104</v>
      </c>
      <c r="D39" s="41"/>
      <c r="E39" s="41"/>
      <c r="F39" s="41"/>
      <c r="G39" s="82">
        <f>SUM(D39:F39)</f>
        <v>0</v>
      </c>
      <c r="H39" s="44"/>
    </row>
    <row r="40" spans="1:8" ht="12.75" customHeight="1" x14ac:dyDescent="0.25">
      <c r="A40" s="2"/>
      <c r="B40" s="65" t="s">
        <v>105</v>
      </c>
      <c r="C40" s="41" t="s">
        <v>106</v>
      </c>
      <c r="D40" s="41"/>
      <c r="E40" s="41"/>
      <c r="F40" s="41"/>
      <c r="G40" s="82">
        <f>SUM(D40:F40)</f>
        <v>0</v>
      </c>
      <c r="H40" s="44"/>
    </row>
    <row r="41" spans="1:8" ht="12.75" customHeight="1" x14ac:dyDescent="0.25">
      <c r="A41" s="2"/>
      <c r="B41" s="48" t="s">
        <v>152</v>
      </c>
      <c r="C41" s="42" t="s">
        <v>107</v>
      </c>
      <c r="D41" s="42">
        <f>SUM(D38:D40)</f>
        <v>0</v>
      </c>
      <c r="E41" s="42">
        <f>SUM(E38:E40)</f>
        <v>0</v>
      </c>
      <c r="F41" s="42">
        <f>SUM(F38:F40)</f>
        <v>0</v>
      </c>
      <c r="G41" s="97">
        <f>SUM(G38:G40)</f>
        <v>0</v>
      </c>
      <c r="H41" s="63">
        <v>0</v>
      </c>
    </row>
    <row r="42" spans="1:8" ht="21.75" customHeight="1" x14ac:dyDescent="0.25">
      <c r="A42" s="2"/>
      <c r="B42" s="64" t="s">
        <v>108</v>
      </c>
      <c r="C42" s="41" t="s">
        <v>231</v>
      </c>
      <c r="D42" s="41"/>
      <c r="E42" s="41"/>
      <c r="F42" s="41"/>
      <c r="G42" s="96">
        <f>SUM(D42:F42)</f>
        <v>0</v>
      </c>
      <c r="H42" s="44">
        <v>500</v>
      </c>
    </row>
    <row r="43" spans="1:8" ht="12.75" customHeight="1" x14ac:dyDescent="0.25">
      <c r="A43" s="2"/>
      <c r="B43" s="65" t="s">
        <v>232</v>
      </c>
      <c r="C43" s="41" t="s">
        <v>233</v>
      </c>
      <c r="D43" s="41"/>
      <c r="E43" s="41"/>
      <c r="F43" s="41"/>
      <c r="G43" s="82">
        <f>SUM(D43:F43)</f>
        <v>0</v>
      </c>
      <c r="H43" s="44"/>
    </row>
    <row r="44" spans="1:8" ht="12.75" customHeight="1" x14ac:dyDescent="0.25">
      <c r="A44" s="2"/>
      <c r="B44" s="48" t="s">
        <v>153</v>
      </c>
      <c r="C44" s="42" t="s">
        <v>112</v>
      </c>
      <c r="D44" s="42">
        <f>SUM(D42:D43)</f>
        <v>0</v>
      </c>
      <c r="E44" s="42">
        <f>SUM(E42:E43)</f>
        <v>0</v>
      </c>
      <c r="F44" s="42">
        <f>SUM(F42:F43)</f>
        <v>0</v>
      </c>
      <c r="G44" s="97">
        <f>SUM(G42:G43)</f>
        <v>0</v>
      </c>
      <c r="H44" s="63">
        <f>H42+H43</f>
        <v>500</v>
      </c>
    </row>
    <row r="45" spans="1:8" ht="21.75" customHeight="1" x14ac:dyDescent="0.25">
      <c r="A45" s="2"/>
      <c r="B45" s="64" t="s">
        <v>113</v>
      </c>
      <c r="C45" s="41" t="s">
        <v>234</v>
      </c>
      <c r="D45" s="41"/>
      <c r="E45" s="41"/>
      <c r="F45" s="41"/>
      <c r="G45" s="96">
        <f>SUM(D45:F45)</f>
        <v>0</v>
      </c>
      <c r="H45" s="44"/>
    </row>
    <row r="46" spans="1:8" ht="12.75" customHeight="1" x14ac:dyDescent="0.25">
      <c r="A46" s="2"/>
      <c r="B46" s="65" t="s">
        <v>115</v>
      </c>
      <c r="C46" s="41" t="s">
        <v>235</v>
      </c>
      <c r="D46" s="41"/>
      <c r="E46" s="41"/>
      <c r="F46" s="41"/>
      <c r="G46" s="82">
        <f>SUM(D46:F46)</f>
        <v>0</v>
      </c>
      <c r="H46" s="44"/>
    </row>
    <row r="47" spans="1:8" ht="12.75" customHeight="1" x14ac:dyDescent="0.25">
      <c r="A47" s="2"/>
      <c r="B47" s="48" t="s">
        <v>154</v>
      </c>
      <c r="C47" s="42" t="s">
        <v>117</v>
      </c>
      <c r="D47" s="42">
        <f>SUM(D45:D46)</f>
        <v>0</v>
      </c>
      <c r="E47" s="42">
        <f>SUM(E45:E46)</f>
        <v>0</v>
      </c>
      <c r="F47" s="42">
        <f>SUM(F45:F46)</f>
        <v>0</v>
      </c>
      <c r="G47" s="97">
        <f>SUM(G45:G46)</f>
        <v>0</v>
      </c>
      <c r="H47" s="63">
        <f>H45+H46</f>
        <v>0</v>
      </c>
    </row>
    <row r="48" spans="1:8" ht="12.75" customHeight="1" x14ac:dyDescent="0.25">
      <c r="A48" s="2"/>
      <c r="B48" s="49" t="s">
        <v>155</v>
      </c>
      <c r="C48" s="42" t="s">
        <v>118</v>
      </c>
      <c r="D48" s="42">
        <f>D16+D20+D27+D37+D41+D44+D47</f>
        <v>68816</v>
      </c>
      <c r="E48" s="42">
        <f>SUM(E47,E44,E41,E37,E27,E20,E16,E12)</f>
        <v>0</v>
      </c>
      <c r="F48" s="42">
        <f>SUM(F47,F44,F41,F37,F27,F20,F16,F12)</f>
        <v>0</v>
      </c>
      <c r="G48" s="84">
        <f>G16+G20+G27+G37+G41+G44+G47</f>
        <v>68816</v>
      </c>
      <c r="H48" s="63">
        <f>H16+H20+H27+H37+H41+H44+H47</f>
        <v>115137</v>
      </c>
    </row>
    <row r="49" spans="1:8" ht="12.75" customHeight="1" x14ac:dyDescent="0.25">
      <c r="A49" s="2"/>
      <c r="B49" s="66" t="s">
        <v>124</v>
      </c>
      <c r="C49" s="61" t="s">
        <v>134</v>
      </c>
      <c r="D49" s="62">
        <v>0</v>
      </c>
      <c r="E49" s="62"/>
      <c r="F49" s="62"/>
      <c r="G49" s="98">
        <f>SUM(D49:F49)</f>
        <v>0</v>
      </c>
      <c r="H49" s="44"/>
    </row>
    <row r="50" spans="1:8" ht="12.75" customHeight="1" x14ac:dyDescent="0.25">
      <c r="A50" s="2"/>
      <c r="B50" s="65" t="s">
        <v>123</v>
      </c>
      <c r="C50" s="61" t="s">
        <v>133</v>
      </c>
      <c r="D50" s="44"/>
      <c r="E50" s="44"/>
      <c r="F50" s="44"/>
      <c r="G50" s="87">
        <f>SUM(D50:F50)</f>
        <v>0</v>
      </c>
      <c r="H50" s="44"/>
    </row>
    <row r="51" spans="1:8" ht="12.75" customHeight="1" x14ac:dyDescent="0.25">
      <c r="A51" s="2"/>
      <c r="B51" s="66" t="s">
        <v>122</v>
      </c>
      <c r="C51" s="61" t="s">
        <v>132</v>
      </c>
      <c r="D51" s="44">
        <v>0</v>
      </c>
      <c r="E51" s="44"/>
      <c r="F51" s="44"/>
      <c r="G51" s="87">
        <f>SUM(D51:F51)</f>
        <v>0</v>
      </c>
      <c r="H51" s="44">
        <v>0</v>
      </c>
    </row>
    <row r="52" spans="1:8" ht="12.75" customHeight="1" x14ac:dyDescent="0.25">
      <c r="A52" s="2"/>
      <c r="B52" s="49" t="s">
        <v>156</v>
      </c>
      <c r="C52" s="32" t="s">
        <v>131</v>
      </c>
      <c r="D52" s="44">
        <f>SUM(D49:D51)</f>
        <v>0</v>
      </c>
      <c r="E52" s="44">
        <f>SUM(E49:E51)</f>
        <v>0</v>
      </c>
      <c r="F52" s="44">
        <f>SUM(F49:F51)</f>
        <v>0</v>
      </c>
      <c r="G52" s="87">
        <f>SUM(G49:G51)</f>
        <v>0</v>
      </c>
      <c r="H52" s="44">
        <v>0</v>
      </c>
    </row>
    <row r="53" spans="1:8" ht="12.75" customHeight="1" x14ac:dyDescent="0.25">
      <c r="A53" s="2"/>
      <c r="B53" s="64" t="s">
        <v>121</v>
      </c>
      <c r="C53" s="61" t="s">
        <v>130</v>
      </c>
      <c r="D53" s="44">
        <v>19242</v>
      </c>
      <c r="E53" s="44"/>
      <c r="F53" s="44"/>
      <c r="G53" s="87">
        <f>SUM(D53:F53)</f>
        <v>19242</v>
      </c>
      <c r="H53" s="44">
        <v>19204</v>
      </c>
    </row>
    <row r="54" spans="1:8" ht="12.75" customHeight="1" x14ac:dyDescent="0.25">
      <c r="A54" s="2"/>
      <c r="B54" s="64" t="s">
        <v>120</v>
      </c>
      <c r="C54" s="61" t="s">
        <v>129</v>
      </c>
      <c r="D54" s="44"/>
      <c r="E54" s="44"/>
      <c r="F54" s="44"/>
      <c r="G54" s="87">
        <f>SUM(D54:F54)</f>
        <v>0</v>
      </c>
      <c r="H54" s="44"/>
    </row>
    <row r="55" spans="1:8" ht="12.75" customHeight="1" x14ac:dyDescent="0.25">
      <c r="A55" s="2"/>
      <c r="B55" s="48" t="s">
        <v>157</v>
      </c>
      <c r="C55" s="32" t="s">
        <v>128</v>
      </c>
      <c r="D55" s="63">
        <f>SUM(D53:D54)</f>
        <v>19242</v>
      </c>
      <c r="E55" s="63">
        <f>SUM(E53:E54)</f>
        <v>0</v>
      </c>
      <c r="F55" s="63">
        <f>SUM(F53:F54)</f>
        <v>0</v>
      </c>
      <c r="G55" s="99">
        <f>SUM(G53:G54)</f>
        <v>19242</v>
      </c>
      <c r="H55" s="99">
        <f>SUM(H53:H54)</f>
        <v>19204</v>
      </c>
    </row>
    <row r="56" spans="1:8" ht="12.75" customHeight="1" x14ac:dyDescent="0.25">
      <c r="A56" s="2"/>
      <c r="B56" s="48" t="s">
        <v>175</v>
      </c>
      <c r="C56" s="32" t="s">
        <v>176</v>
      </c>
      <c r="D56" s="63">
        <v>0</v>
      </c>
      <c r="E56" s="63"/>
      <c r="F56" s="63"/>
      <c r="G56" s="99"/>
      <c r="H56" s="63"/>
    </row>
    <row r="57" spans="1:8" ht="12.75" customHeight="1" x14ac:dyDescent="0.25">
      <c r="A57" s="2"/>
      <c r="B57" s="66" t="s">
        <v>119</v>
      </c>
      <c r="C57" s="61" t="s">
        <v>127</v>
      </c>
      <c r="D57" s="44"/>
      <c r="E57" s="44"/>
      <c r="F57" s="44"/>
      <c r="G57" s="87">
        <v>0</v>
      </c>
      <c r="H57" s="44"/>
    </row>
    <row r="58" spans="1:8" ht="12.75" customHeight="1" x14ac:dyDescent="0.25">
      <c r="A58" s="2"/>
      <c r="B58" s="49" t="s">
        <v>158</v>
      </c>
      <c r="C58" s="32" t="s">
        <v>126</v>
      </c>
      <c r="D58" s="63">
        <f>SUM(D55,D52)</f>
        <v>19242</v>
      </c>
      <c r="E58" s="44">
        <f>SUM(E55)</f>
        <v>0</v>
      </c>
      <c r="F58" s="44">
        <f>SUM(F55)</f>
        <v>0</v>
      </c>
      <c r="G58" s="99">
        <f>G52+G55</f>
        <v>19242</v>
      </c>
      <c r="H58" s="63">
        <f>H52+H55+H56</f>
        <v>19204</v>
      </c>
    </row>
    <row r="59" spans="1:8" ht="12.75" customHeight="1" x14ac:dyDescent="0.25">
      <c r="A59" s="2"/>
      <c r="B59" s="55" t="s">
        <v>159</v>
      </c>
      <c r="C59" s="32" t="s">
        <v>125</v>
      </c>
      <c r="D59" s="63">
        <f>SUM(D58)</f>
        <v>19242</v>
      </c>
      <c r="E59" s="44"/>
      <c r="F59" s="44"/>
      <c r="G59" s="99">
        <f>SUM(G58)</f>
        <v>19242</v>
      </c>
      <c r="H59" s="63">
        <f>H55+H56</f>
        <v>19204</v>
      </c>
    </row>
    <row r="60" spans="1:8" ht="12.75" customHeight="1" x14ac:dyDescent="0.25">
      <c r="A60" s="2"/>
      <c r="B60" s="56"/>
      <c r="C60" s="44"/>
      <c r="D60" s="44"/>
      <c r="E60" s="44"/>
      <c r="F60" s="44"/>
      <c r="G60" s="87"/>
      <c r="H60" s="44"/>
    </row>
    <row r="61" spans="1:8" ht="18.75" customHeight="1" thickBot="1" x14ac:dyDescent="0.3">
      <c r="A61" s="2"/>
      <c r="B61" s="67" t="s">
        <v>135</v>
      </c>
      <c r="C61" s="68"/>
      <c r="D61" s="69">
        <f>SUM(D48,D59)</f>
        <v>88058</v>
      </c>
      <c r="E61" s="68">
        <f>SUM(E58,E48)</f>
        <v>0</v>
      </c>
      <c r="F61" s="68">
        <f>SUM(F58,F48)</f>
        <v>0</v>
      </c>
      <c r="G61" s="100">
        <f>SUM(G59,G48)</f>
        <v>88058</v>
      </c>
      <c r="H61" s="63">
        <f>H48+H59</f>
        <v>134341</v>
      </c>
    </row>
    <row r="62" spans="1:8" x14ac:dyDescent="0.25">
      <c r="A62" s="2"/>
      <c r="B62" s="17"/>
      <c r="C62" s="14"/>
      <c r="D62" s="2"/>
      <c r="E62" s="2"/>
      <c r="F62" s="2"/>
      <c r="G62" s="2"/>
    </row>
    <row r="63" spans="1:8" x14ac:dyDescent="0.25">
      <c r="A63" s="2"/>
      <c r="B63" s="13"/>
      <c r="C63" s="14"/>
      <c r="D63" s="2"/>
      <c r="E63" s="2"/>
      <c r="F63" s="2"/>
      <c r="G63" s="2"/>
    </row>
    <row r="64" spans="1:8" x14ac:dyDescent="0.25">
      <c r="A64" s="2"/>
      <c r="B64" s="17"/>
      <c r="C64" s="14"/>
      <c r="D64" s="2"/>
      <c r="E64" s="2"/>
      <c r="F64" s="2"/>
      <c r="G64" s="2"/>
    </row>
    <row r="65" spans="2:3" x14ac:dyDescent="0.25">
      <c r="B65" s="15"/>
      <c r="C65" s="16"/>
    </row>
    <row r="66" spans="2:3" x14ac:dyDescent="0.25">
      <c r="B66" s="18"/>
      <c r="C66" s="16"/>
    </row>
    <row r="67" spans="2:3" x14ac:dyDescent="0.25">
      <c r="B67" s="24"/>
      <c r="C67" s="13"/>
    </row>
    <row r="68" spans="2:3" x14ac:dyDescent="0.25">
      <c r="B68" s="17"/>
      <c r="C68" s="13"/>
    </row>
    <row r="69" spans="2:3" x14ac:dyDescent="0.25">
      <c r="B69" s="24"/>
      <c r="C69" s="13"/>
    </row>
    <row r="70" spans="2:3" x14ac:dyDescent="0.25">
      <c r="B70" s="18"/>
      <c r="C70" s="15"/>
    </row>
    <row r="71" spans="2:3" x14ac:dyDescent="0.25">
      <c r="B71" s="17"/>
      <c r="C71" s="13"/>
    </row>
    <row r="72" spans="2:3" x14ac:dyDescent="0.25">
      <c r="B72" s="24"/>
      <c r="C72" s="13"/>
    </row>
    <row r="73" spans="2:3" x14ac:dyDescent="0.25">
      <c r="B73" s="17"/>
      <c r="C73" s="13"/>
    </row>
    <row r="74" spans="2:3" x14ac:dyDescent="0.25">
      <c r="B74" s="24"/>
      <c r="C74" s="13"/>
    </row>
    <row r="75" spans="2:3" x14ac:dyDescent="0.25">
      <c r="B75" s="25"/>
      <c r="C75" s="15"/>
    </row>
    <row r="76" spans="2:3" x14ac:dyDescent="0.25">
      <c r="B76" s="13"/>
      <c r="C76" s="13"/>
    </row>
    <row r="77" spans="2:3" x14ac:dyDescent="0.25">
      <c r="B77" s="13"/>
      <c r="C77" s="13"/>
    </row>
    <row r="78" spans="2:3" x14ac:dyDescent="0.25">
      <c r="B78" s="15"/>
      <c r="C78" s="15"/>
    </row>
    <row r="79" spans="2:3" x14ac:dyDescent="0.25">
      <c r="B79" s="24"/>
      <c r="C79" s="13"/>
    </row>
    <row r="80" spans="2:3" x14ac:dyDescent="0.25">
      <c r="B80" s="24"/>
      <c r="C80" s="13"/>
    </row>
    <row r="81" spans="2:3" x14ac:dyDescent="0.25">
      <c r="B81" s="24"/>
      <c r="C81" s="13"/>
    </row>
    <row r="82" spans="2:3" x14ac:dyDescent="0.25">
      <c r="B82" s="24"/>
      <c r="C82" s="13"/>
    </row>
    <row r="83" spans="2:3" x14ac:dyDescent="0.25">
      <c r="B83" s="17"/>
      <c r="C83" s="13"/>
    </row>
    <row r="84" spans="2:3" x14ac:dyDescent="0.25">
      <c r="B84" s="18"/>
      <c r="C84" s="15"/>
    </row>
    <row r="85" spans="2:3" x14ac:dyDescent="0.25">
      <c r="B85" s="17"/>
      <c r="C85" s="13"/>
    </row>
    <row r="86" spans="2:3" x14ac:dyDescent="0.25">
      <c r="B86" s="17"/>
      <c r="C86" s="13"/>
    </row>
    <row r="87" spans="2:3" x14ac:dyDescent="0.25">
      <c r="B87" s="24"/>
      <c r="C87" s="13"/>
    </row>
    <row r="88" spans="2:3" x14ac:dyDescent="0.25">
      <c r="B88" s="24"/>
      <c r="C88" s="13"/>
    </row>
    <row r="89" spans="2:3" x14ac:dyDescent="0.25">
      <c r="B89" s="25"/>
      <c r="C89" s="15"/>
    </row>
    <row r="90" spans="2:3" x14ac:dyDescent="0.25">
      <c r="B90" s="17"/>
      <c r="C90" s="13"/>
    </row>
    <row r="91" spans="2:3" x14ac:dyDescent="0.25">
      <c r="B91" s="25"/>
      <c r="C91" s="15"/>
    </row>
    <row r="92" spans="2:3" x14ac:dyDescent="0.25">
      <c r="B92" s="20"/>
      <c r="C92" s="20"/>
    </row>
  </sheetData>
  <mergeCells count="7">
    <mergeCell ref="B1:G1"/>
    <mergeCell ref="B2:G2"/>
    <mergeCell ref="A4:A5"/>
    <mergeCell ref="B4:B5"/>
    <mergeCell ref="C4:C5"/>
    <mergeCell ref="D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&amp;R1/a.melléklet az  /2019.(V.  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E1"/>
    </sheetView>
  </sheetViews>
  <sheetFormatPr defaultRowHeight="15" x14ac:dyDescent="0.25"/>
  <cols>
    <col min="1" max="1" width="18.5703125" customWidth="1"/>
    <col min="2" max="2" width="11.5703125" customWidth="1"/>
    <col min="3" max="3" width="11.7109375" customWidth="1"/>
    <col min="4" max="4" width="12" customWidth="1"/>
    <col min="5" max="5" width="15.7109375" customWidth="1"/>
  </cols>
  <sheetData>
    <row r="1" spans="1:5" x14ac:dyDescent="0.25">
      <c r="A1" s="382" t="s">
        <v>697</v>
      </c>
      <c r="B1" s="382"/>
      <c r="C1" s="382"/>
      <c r="D1" s="382"/>
      <c r="E1" s="382"/>
    </row>
    <row r="2" spans="1:5" x14ac:dyDescent="0.25">
      <c r="A2" s="241"/>
      <c r="B2" s="208"/>
      <c r="C2" s="208"/>
      <c r="D2" s="208"/>
      <c r="E2" s="208"/>
    </row>
    <row r="3" spans="1:5" ht="15.75" x14ac:dyDescent="0.25">
      <c r="A3" s="383" t="s">
        <v>354</v>
      </c>
      <c r="B3" s="383"/>
      <c r="C3" s="383"/>
      <c r="D3" s="383"/>
      <c r="E3" s="383"/>
    </row>
    <row r="4" spans="1:5" ht="15.75" x14ac:dyDescent="0.25">
      <c r="A4" s="383" t="s">
        <v>419</v>
      </c>
      <c r="B4" s="383"/>
      <c r="C4" s="383"/>
      <c r="D4" s="383"/>
      <c r="E4" s="383"/>
    </row>
    <row r="5" spans="1:5" ht="15.75" x14ac:dyDescent="0.25">
      <c r="A5" s="198"/>
      <c r="B5" s="198"/>
      <c r="C5" s="198"/>
      <c r="D5" s="198"/>
      <c r="E5" s="198"/>
    </row>
    <row r="6" spans="1:5" x14ac:dyDescent="0.25">
      <c r="E6" s="242" t="s">
        <v>356</v>
      </c>
    </row>
    <row r="7" spans="1:5" ht="38.25" x14ac:dyDescent="0.25">
      <c r="A7" s="243" t="s">
        <v>420</v>
      </c>
      <c r="B7" s="243" t="s">
        <v>421</v>
      </c>
      <c r="C7" s="243" t="s">
        <v>422</v>
      </c>
      <c r="D7" s="243" t="s">
        <v>342</v>
      </c>
      <c r="E7" s="243" t="s">
        <v>425</v>
      </c>
    </row>
    <row r="8" spans="1:5" x14ac:dyDescent="0.25">
      <c r="A8" s="244" t="s">
        <v>295</v>
      </c>
      <c r="B8" s="245">
        <v>9200</v>
      </c>
      <c r="C8" s="246" t="s">
        <v>423</v>
      </c>
      <c r="D8" s="245">
        <v>9200</v>
      </c>
      <c r="E8" s="247">
        <v>9200</v>
      </c>
    </row>
    <row r="9" spans="1:5" x14ac:dyDescent="0.25">
      <c r="A9" s="244"/>
      <c r="B9" s="245"/>
      <c r="C9" s="246"/>
      <c r="D9" s="245"/>
      <c r="E9" s="247"/>
    </row>
    <row r="10" spans="1:5" x14ac:dyDescent="0.25">
      <c r="A10" s="244"/>
      <c r="B10" s="245"/>
      <c r="C10" s="246"/>
      <c r="D10" s="245"/>
      <c r="E10" s="247"/>
    </row>
    <row r="11" spans="1:5" x14ac:dyDescent="0.25">
      <c r="A11" s="244"/>
      <c r="B11" s="245"/>
      <c r="C11" s="246"/>
      <c r="D11" s="245"/>
      <c r="E11" s="247"/>
    </row>
    <row r="12" spans="1:5" x14ac:dyDescent="0.25">
      <c r="A12" s="244"/>
      <c r="B12" s="245"/>
      <c r="C12" s="246"/>
      <c r="D12" s="245"/>
      <c r="E12" s="247"/>
    </row>
    <row r="13" spans="1:5" x14ac:dyDescent="0.25">
      <c r="A13" s="244"/>
      <c r="B13" s="245"/>
      <c r="C13" s="246"/>
      <c r="D13" s="245"/>
      <c r="E13" s="247"/>
    </row>
    <row r="14" spans="1:5" x14ac:dyDescent="0.25">
      <c r="A14" s="248" t="s">
        <v>424</v>
      </c>
      <c r="B14" s="249">
        <f>SUM(B8:B13)</f>
        <v>9200</v>
      </c>
      <c r="C14" s="250"/>
      <c r="D14" s="249">
        <f>SUM(D8:D13)</f>
        <v>9200</v>
      </c>
      <c r="E14" s="250">
        <v>9200</v>
      </c>
    </row>
  </sheetData>
  <mergeCells count="3">
    <mergeCell ref="A1:E1"/>
    <mergeCell ref="A3:E3"/>
    <mergeCell ref="A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38.140625" style="117" customWidth="1"/>
    <col min="2" max="2" width="16" style="117" customWidth="1"/>
    <col min="3" max="3" width="16.140625" style="117" customWidth="1"/>
    <col min="4" max="16384" width="9.140625" style="117"/>
  </cols>
  <sheetData>
    <row r="1" spans="1:6" ht="18" x14ac:dyDescent="0.25">
      <c r="A1" s="319" t="s">
        <v>229</v>
      </c>
      <c r="B1" s="319"/>
      <c r="C1" s="319"/>
    </row>
    <row r="2" spans="1:6" ht="18" x14ac:dyDescent="0.25">
      <c r="A2" s="319" t="s">
        <v>228</v>
      </c>
      <c r="B2" s="319"/>
      <c r="C2" s="319"/>
    </row>
    <row r="3" spans="1:6" ht="18" x14ac:dyDescent="0.25">
      <c r="A3" s="141"/>
      <c r="B3" s="141"/>
      <c r="C3" s="141"/>
    </row>
    <row r="4" spans="1:6" x14ac:dyDescent="0.2">
      <c r="A4" s="138"/>
    </row>
    <row r="5" spans="1:6" x14ac:dyDescent="0.2">
      <c r="C5" s="126" t="s">
        <v>160</v>
      </c>
    </row>
    <row r="6" spans="1:6" ht="15.75" x14ac:dyDescent="0.25">
      <c r="A6" s="137" t="s">
        <v>227</v>
      </c>
      <c r="B6" s="136" t="s">
        <v>350</v>
      </c>
      <c r="C6" s="125" t="s">
        <v>351</v>
      </c>
    </row>
    <row r="7" spans="1:6" x14ac:dyDescent="0.2">
      <c r="A7" s="133"/>
      <c r="B7" s="133"/>
      <c r="C7" s="133"/>
      <c r="D7" s="133"/>
      <c r="E7" s="133"/>
      <c r="F7" s="133"/>
    </row>
    <row r="8" spans="1:6" x14ac:dyDescent="0.2">
      <c r="A8" s="135" t="s">
        <v>67</v>
      </c>
      <c r="B8" s="135">
        <v>787</v>
      </c>
      <c r="C8" s="135">
        <f>SUM(C9:C11)</f>
        <v>24700</v>
      </c>
      <c r="D8" s="133"/>
      <c r="E8" s="133"/>
      <c r="F8" s="133"/>
    </row>
    <row r="9" spans="1:6" x14ac:dyDescent="0.2">
      <c r="A9" s="132" t="s">
        <v>352</v>
      </c>
      <c r="B9" s="133">
        <v>787</v>
      </c>
      <c r="C9" s="133">
        <v>1000</v>
      </c>
      <c r="D9" s="133"/>
      <c r="E9" s="133"/>
      <c r="F9" s="133"/>
    </row>
    <row r="10" spans="1:6" x14ac:dyDescent="0.2">
      <c r="A10" s="132" t="s">
        <v>426</v>
      </c>
      <c r="B10" s="133"/>
      <c r="C10" s="133">
        <v>13600</v>
      </c>
      <c r="D10" s="133"/>
      <c r="E10" s="133"/>
      <c r="F10" s="133"/>
    </row>
    <row r="11" spans="1:6" x14ac:dyDescent="0.2">
      <c r="A11" s="132" t="s">
        <v>427</v>
      </c>
      <c r="B11" s="133"/>
      <c r="C11" s="133">
        <v>10100</v>
      </c>
      <c r="D11" s="133"/>
      <c r="E11" s="133"/>
      <c r="F11" s="133"/>
    </row>
    <row r="12" spans="1:6" x14ac:dyDescent="0.2">
      <c r="A12" s="134"/>
      <c r="B12" s="133"/>
      <c r="C12" s="133"/>
      <c r="D12" s="133"/>
      <c r="E12" s="133"/>
      <c r="F12" s="133"/>
    </row>
    <row r="13" spans="1:6" x14ac:dyDescent="0.2">
      <c r="A13" s="131" t="s">
        <v>226</v>
      </c>
      <c r="B13" s="140">
        <v>213</v>
      </c>
      <c r="C13" s="140">
        <v>6397</v>
      </c>
    </row>
    <row r="14" spans="1:6" x14ac:dyDescent="0.2">
      <c r="A14" s="130"/>
      <c r="B14" s="130"/>
      <c r="C14" s="130"/>
    </row>
    <row r="15" spans="1:6" ht="15.75" x14ac:dyDescent="0.25">
      <c r="A15" s="129" t="s">
        <v>223</v>
      </c>
      <c r="B15" s="137">
        <f>B8+B13</f>
        <v>1000</v>
      </c>
      <c r="C15" s="137">
        <v>31097</v>
      </c>
    </row>
    <row r="16" spans="1:6" x14ac:dyDescent="0.2">
      <c r="A16" s="130"/>
      <c r="B16" s="130"/>
      <c r="C16" s="130"/>
    </row>
    <row r="18" spans="1:3" ht="18" x14ac:dyDescent="0.25">
      <c r="A18" s="128" t="s">
        <v>225</v>
      </c>
      <c r="B18" s="139">
        <f>SUM(B15)</f>
        <v>1000</v>
      </c>
      <c r="C18" s="139">
        <v>31097</v>
      </c>
    </row>
  </sheetData>
  <mergeCells count="2">
    <mergeCell ref="A1:C1"/>
    <mergeCell ref="A2:C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&amp;R7.melléklet az    /2019.(V.  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view="pageLayout" topLeftCell="A122" zoomScaleNormal="100" workbookViewId="0">
      <selection activeCell="D3" sqref="D3"/>
    </sheetView>
  </sheetViews>
  <sheetFormatPr defaultRowHeight="12.75" x14ac:dyDescent="0.2"/>
  <cols>
    <col min="1" max="1" width="9.140625" style="117"/>
    <col min="2" max="2" width="39.7109375" style="117" customWidth="1"/>
    <col min="3" max="3" width="9.140625" style="117"/>
    <col min="4" max="4" width="12" style="117" customWidth="1"/>
    <col min="5" max="5" width="13" style="117" customWidth="1"/>
    <col min="6" max="16384" width="9.140625" style="117"/>
  </cols>
  <sheetData>
    <row r="1" spans="1:5" ht="19.5" x14ac:dyDescent="0.2">
      <c r="A1" s="251" t="s">
        <v>428</v>
      </c>
      <c r="B1" s="385" t="s">
        <v>269</v>
      </c>
      <c r="C1" s="385"/>
      <c r="D1" s="385"/>
      <c r="E1" s="385"/>
    </row>
    <row r="2" spans="1:5" ht="33.75" x14ac:dyDescent="0.2">
      <c r="A2" s="253" t="s">
        <v>224</v>
      </c>
      <c r="B2" s="386" t="s">
        <v>429</v>
      </c>
      <c r="C2" s="386"/>
      <c r="D2" s="386"/>
      <c r="E2" s="386"/>
    </row>
    <row r="3" spans="1:5" x14ac:dyDescent="0.2">
      <c r="A3" s="254"/>
      <c r="B3" s="254"/>
      <c r="C3" s="254"/>
      <c r="D3" s="254"/>
      <c r="E3" s="254"/>
    </row>
    <row r="4" spans="1:5" x14ac:dyDescent="0.2">
      <c r="A4" s="387"/>
      <c r="B4" s="387"/>
      <c r="C4" s="387"/>
      <c r="D4" s="387"/>
      <c r="E4" s="387"/>
    </row>
    <row r="5" spans="1:5" x14ac:dyDescent="0.2">
      <c r="A5" s="388" t="s">
        <v>356</v>
      </c>
      <c r="B5" s="388"/>
      <c r="C5" s="388"/>
      <c r="D5" s="388"/>
      <c r="E5" s="388"/>
    </row>
    <row r="6" spans="1:5" ht="22.5" x14ac:dyDescent="0.2">
      <c r="A6" s="255" t="s">
        <v>430</v>
      </c>
      <c r="B6" s="252" t="s">
        <v>431</v>
      </c>
      <c r="C6" s="255" t="s">
        <v>432</v>
      </c>
      <c r="D6" s="256" t="s">
        <v>358</v>
      </c>
      <c r="E6" s="256" t="s">
        <v>406</v>
      </c>
    </row>
    <row r="7" spans="1:5" x14ac:dyDescent="0.2">
      <c r="A7" s="257" t="s">
        <v>272</v>
      </c>
      <c r="B7" s="258" t="s">
        <v>161</v>
      </c>
      <c r="C7" s="258" t="s">
        <v>6</v>
      </c>
      <c r="D7" s="220">
        <f>SUM(D8:D13)</f>
        <v>37812</v>
      </c>
      <c r="E7" s="220">
        <f>SUM(E8:E13)</f>
        <v>42494</v>
      </c>
    </row>
    <row r="8" spans="1:5" x14ac:dyDescent="0.2">
      <c r="A8" s="259" t="s">
        <v>433</v>
      </c>
      <c r="B8" s="260" t="s">
        <v>82</v>
      </c>
      <c r="C8" s="260" t="s">
        <v>11</v>
      </c>
      <c r="D8" s="261">
        <v>15519</v>
      </c>
      <c r="E8" s="261">
        <v>15519</v>
      </c>
    </row>
    <row r="9" spans="1:5" x14ac:dyDescent="0.2">
      <c r="A9" s="259" t="s">
        <v>434</v>
      </c>
      <c r="B9" s="260" t="s">
        <v>83</v>
      </c>
      <c r="C9" s="260" t="s">
        <v>8</v>
      </c>
      <c r="D9" s="261">
        <v>10133</v>
      </c>
      <c r="E9" s="261">
        <v>10202</v>
      </c>
    </row>
    <row r="10" spans="1:5" x14ac:dyDescent="0.2">
      <c r="A10" s="259" t="s">
        <v>435</v>
      </c>
      <c r="B10" s="260" t="s">
        <v>436</v>
      </c>
      <c r="C10" s="260" t="s">
        <v>9</v>
      </c>
      <c r="D10" s="261">
        <v>10360</v>
      </c>
      <c r="E10" s="261">
        <v>10496</v>
      </c>
    </row>
    <row r="11" spans="1:5" x14ac:dyDescent="0.2">
      <c r="A11" s="259" t="s">
        <v>437</v>
      </c>
      <c r="B11" s="260" t="s">
        <v>85</v>
      </c>
      <c r="C11" s="260" t="s">
        <v>10</v>
      </c>
      <c r="D11" s="261">
        <v>1800</v>
      </c>
      <c r="E11" s="261">
        <v>1800</v>
      </c>
    </row>
    <row r="12" spans="1:5" x14ac:dyDescent="0.2">
      <c r="A12" s="259" t="s">
        <v>438</v>
      </c>
      <c r="B12" s="260" t="s">
        <v>7</v>
      </c>
      <c r="C12" s="260" t="s">
        <v>12</v>
      </c>
      <c r="D12" s="261"/>
      <c r="E12" s="261">
        <v>4089</v>
      </c>
    </row>
    <row r="13" spans="1:5" x14ac:dyDescent="0.2">
      <c r="A13" s="259" t="s">
        <v>439</v>
      </c>
      <c r="B13" s="260" t="s">
        <v>86</v>
      </c>
      <c r="C13" s="260" t="s">
        <v>13</v>
      </c>
      <c r="D13" s="261"/>
      <c r="E13" s="261">
        <v>388</v>
      </c>
    </row>
    <row r="14" spans="1:5" x14ac:dyDescent="0.2">
      <c r="A14" s="257" t="s">
        <v>273</v>
      </c>
      <c r="B14" s="258" t="s">
        <v>163</v>
      </c>
      <c r="C14" s="258" t="s">
        <v>14</v>
      </c>
      <c r="D14" s="220">
        <f>SUM(D15:D19)</f>
        <v>24904</v>
      </c>
      <c r="E14" s="220">
        <f>SUM(E15:E19)</f>
        <v>30846</v>
      </c>
    </row>
    <row r="15" spans="1:5" ht="14.25" customHeight="1" x14ac:dyDescent="0.2">
      <c r="A15" s="259" t="s">
        <v>440</v>
      </c>
      <c r="B15" s="260" t="s">
        <v>441</v>
      </c>
      <c r="C15" s="260" t="s">
        <v>442</v>
      </c>
      <c r="D15" s="261"/>
      <c r="E15" s="261"/>
    </row>
    <row r="16" spans="1:5" hidden="1" x14ac:dyDescent="0.2">
      <c r="A16" s="259" t="s">
        <v>443</v>
      </c>
      <c r="B16" s="260" t="s">
        <v>444</v>
      </c>
      <c r="C16" s="260" t="s">
        <v>445</v>
      </c>
      <c r="D16" s="261"/>
      <c r="E16" s="261"/>
    </row>
    <row r="17" spans="1:5" x14ac:dyDescent="0.2">
      <c r="A17" s="259" t="s">
        <v>446</v>
      </c>
      <c r="B17" s="260" t="s">
        <v>87</v>
      </c>
      <c r="C17" s="260" t="s">
        <v>15</v>
      </c>
      <c r="D17" s="261"/>
      <c r="E17" s="261"/>
    </row>
    <row r="18" spans="1:5" x14ac:dyDescent="0.2">
      <c r="A18" s="259" t="s">
        <v>447</v>
      </c>
      <c r="B18" s="260" t="s">
        <v>88</v>
      </c>
      <c r="C18" s="260" t="s">
        <v>89</v>
      </c>
      <c r="D18" s="261"/>
      <c r="E18" s="261"/>
    </row>
    <row r="19" spans="1:5" x14ac:dyDescent="0.2">
      <c r="A19" s="259" t="s">
        <v>448</v>
      </c>
      <c r="B19" s="260" t="s">
        <v>18</v>
      </c>
      <c r="C19" s="260" t="s">
        <v>16</v>
      </c>
      <c r="D19" s="261">
        <v>24904</v>
      </c>
      <c r="E19" s="261">
        <v>30846</v>
      </c>
    </row>
    <row r="20" spans="1:5" x14ac:dyDescent="0.2">
      <c r="A20" s="262" t="s">
        <v>274</v>
      </c>
      <c r="B20" s="258" t="s">
        <v>164</v>
      </c>
      <c r="C20" s="258" t="s">
        <v>20</v>
      </c>
      <c r="D20" s="261">
        <f>SUM(D21:D25)</f>
        <v>0</v>
      </c>
      <c r="E20" s="220">
        <f>SUM(E21:E25)</f>
        <v>33773</v>
      </c>
    </row>
    <row r="21" spans="1:5" x14ac:dyDescent="0.2">
      <c r="A21" s="259" t="s">
        <v>449</v>
      </c>
      <c r="B21" s="260" t="s">
        <v>90</v>
      </c>
      <c r="C21" s="260" t="s">
        <v>91</v>
      </c>
      <c r="D21" s="261"/>
      <c r="E21" s="261">
        <v>12750</v>
      </c>
    </row>
    <row r="22" spans="1:5" x14ac:dyDescent="0.2">
      <c r="A22" s="259" t="s">
        <v>450</v>
      </c>
      <c r="B22" s="260" t="s">
        <v>451</v>
      </c>
      <c r="C22" s="260" t="s">
        <v>452</v>
      </c>
      <c r="D22" s="261"/>
      <c r="E22" s="261"/>
    </row>
    <row r="23" spans="1:5" x14ac:dyDescent="0.2">
      <c r="A23" s="259" t="s">
        <v>453</v>
      </c>
      <c r="B23" s="260" t="s">
        <v>92</v>
      </c>
      <c r="C23" s="260" t="s">
        <v>21</v>
      </c>
      <c r="D23" s="261"/>
      <c r="E23" s="261"/>
    </row>
    <row r="24" spans="1:5" x14ac:dyDescent="0.2">
      <c r="A24" s="259" t="s">
        <v>454</v>
      </c>
      <c r="B24" s="260" t="s">
        <v>455</v>
      </c>
      <c r="C24" s="260" t="s">
        <v>456</v>
      </c>
      <c r="D24" s="261"/>
      <c r="E24" s="261"/>
    </row>
    <row r="25" spans="1:5" x14ac:dyDescent="0.2">
      <c r="A25" s="259" t="s">
        <v>457</v>
      </c>
      <c r="B25" s="260" t="s">
        <v>17</v>
      </c>
      <c r="C25" s="260" t="s">
        <v>22</v>
      </c>
      <c r="D25" s="261"/>
      <c r="E25" s="261">
        <v>21023</v>
      </c>
    </row>
    <row r="26" spans="1:5" x14ac:dyDescent="0.2">
      <c r="A26" s="257" t="s">
        <v>288</v>
      </c>
      <c r="B26" s="258" t="s">
        <v>150</v>
      </c>
      <c r="C26" s="258" t="s">
        <v>23</v>
      </c>
      <c r="D26" s="220">
        <f>SUM(D27:D32)</f>
        <v>3700</v>
      </c>
      <c r="E26" s="220">
        <f>SUM(E27:E32)</f>
        <v>4420</v>
      </c>
    </row>
    <row r="27" spans="1:5" x14ac:dyDescent="0.2">
      <c r="A27" s="257"/>
      <c r="B27" s="263" t="s">
        <v>458</v>
      </c>
      <c r="C27" s="258" t="s">
        <v>459</v>
      </c>
      <c r="D27" s="220"/>
      <c r="E27" s="220"/>
    </row>
    <row r="28" spans="1:5" x14ac:dyDescent="0.2">
      <c r="A28" s="259" t="s">
        <v>460</v>
      </c>
      <c r="B28" s="264" t="s">
        <v>93</v>
      </c>
      <c r="C28" s="260" t="s">
        <v>24</v>
      </c>
      <c r="D28" s="261">
        <v>1500</v>
      </c>
      <c r="E28" s="261">
        <v>1500</v>
      </c>
    </row>
    <row r="29" spans="1:5" x14ac:dyDescent="0.2">
      <c r="A29" s="259" t="s">
        <v>461</v>
      </c>
      <c r="B29" s="207" t="s">
        <v>462</v>
      </c>
      <c r="C29" s="260" t="s">
        <v>25</v>
      </c>
      <c r="D29" s="261">
        <v>1550</v>
      </c>
      <c r="E29" s="261">
        <v>1970</v>
      </c>
    </row>
    <row r="30" spans="1:5" x14ac:dyDescent="0.2">
      <c r="A30" s="259" t="s">
        <v>463</v>
      </c>
      <c r="B30" s="264" t="s">
        <v>19</v>
      </c>
      <c r="C30" s="260" t="s">
        <v>26</v>
      </c>
      <c r="D30" s="261">
        <v>600</v>
      </c>
      <c r="E30" s="261">
        <v>900</v>
      </c>
    </row>
    <row r="31" spans="1:5" x14ac:dyDescent="0.2">
      <c r="A31" s="259" t="s">
        <v>464</v>
      </c>
      <c r="B31" s="260" t="s">
        <v>465</v>
      </c>
      <c r="C31" s="260" t="s">
        <v>172</v>
      </c>
      <c r="D31" s="261"/>
      <c r="E31" s="261"/>
    </row>
    <row r="32" spans="1:5" x14ac:dyDescent="0.2">
      <c r="A32" s="259" t="s">
        <v>466</v>
      </c>
      <c r="B32" s="260" t="s">
        <v>97</v>
      </c>
      <c r="C32" s="260" t="s">
        <v>27</v>
      </c>
      <c r="D32" s="261">
        <v>50</v>
      </c>
      <c r="E32" s="261">
        <v>50</v>
      </c>
    </row>
    <row r="33" spans="1:5" x14ac:dyDescent="0.2">
      <c r="A33" s="257" t="s">
        <v>289</v>
      </c>
      <c r="B33" s="258" t="s">
        <v>151</v>
      </c>
      <c r="C33" s="258" t="s">
        <v>33</v>
      </c>
      <c r="D33" s="220">
        <f>SUM(D34:D43)</f>
        <v>2400</v>
      </c>
      <c r="E33" s="220">
        <f>SUM(E34:E43)</f>
        <v>3104</v>
      </c>
    </row>
    <row r="34" spans="1:5" x14ac:dyDescent="0.2">
      <c r="A34" s="259" t="s">
        <v>467</v>
      </c>
      <c r="B34" s="260" t="s">
        <v>468</v>
      </c>
      <c r="C34" s="260" t="s">
        <v>34</v>
      </c>
      <c r="D34" s="261">
        <v>500</v>
      </c>
      <c r="E34" s="261">
        <v>500</v>
      </c>
    </row>
    <row r="35" spans="1:5" x14ac:dyDescent="0.2">
      <c r="A35" s="259" t="s">
        <v>469</v>
      </c>
      <c r="B35" s="260" t="s">
        <v>28</v>
      </c>
      <c r="C35" s="260" t="s">
        <v>35</v>
      </c>
      <c r="D35" s="261">
        <v>500</v>
      </c>
      <c r="E35" s="261">
        <v>1000</v>
      </c>
    </row>
    <row r="36" spans="1:5" x14ac:dyDescent="0.2">
      <c r="A36" s="259" t="s">
        <v>470</v>
      </c>
      <c r="B36" s="260" t="s">
        <v>471</v>
      </c>
      <c r="C36" s="260" t="s">
        <v>36</v>
      </c>
      <c r="D36" s="261">
        <v>0</v>
      </c>
      <c r="E36" s="261">
        <v>0</v>
      </c>
    </row>
    <row r="37" spans="1:5" x14ac:dyDescent="0.2">
      <c r="A37" s="259" t="s">
        <v>472</v>
      </c>
      <c r="B37" s="260" t="s">
        <v>29</v>
      </c>
      <c r="C37" s="260" t="s">
        <v>37</v>
      </c>
      <c r="D37" s="261">
        <v>200</v>
      </c>
      <c r="E37" s="261">
        <v>0</v>
      </c>
    </row>
    <row r="38" spans="1:5" x14ac:dyDescent="0.2">
      <c r="A38" s="259" t="s">
        <v>473</v>
      </c>
      <c r="B38" s="260" t="s">
        <v>30</v>
      </c>
      <c r="C38" s="260" t="s">
        <v>38</v>
      </c>
      <c r="D38" s="261">
        <v>700</v>
      </c>
      <c r="E38" s="261">
        <v>1000</v>
      </c>
    </row>
    <row r="39" spans="1:5" x14ac:dyDescent="0.2">
      <c r="A39" s="259" t="s">
        <v>474</v>
      </c>
      <c r="B39" s="260" t="s">
        <v>100</v>
      </c>
      <c r="C39" s="260" t="s">
        <v>39</v>
      </c>
      <c r="D39" s="261">
        <v>500</v>
      </c>
      <c r="E39" s="261">
        <v>600</v>
      </c>
    </row>
    <row r="40" spans="1:5" x14ac:dyDescent="0.2">
      <c r="A40" s="259" t="s">
        <v>475</v>
      </c>
      <c r="B40" s="260" t="s">
        <v>101</v>
      </c>
      <c r="C40" s="260" t="s">
        <v>102</v>
      </c>
      <c r="D40" s="261"/>
      <c r="E40" s="261"/>
    </row>
    <row r="41" spans="1:5" x14ac:dyDescent="0.2">
      <c r="A41" s="259" t="s">
        <v>476</v>
      </c>
      <c r="B41" s="260" t="s">
        <v>31</v>
      </c>
      <c r="C41" s="260" t="s">
        <v>477</v>
      </c>
      <c r="D41" s="261"/>
      <c r="E41" s="261">
        <v>4</v>
      </c>
    </row>
    <row r="42" spans="1:5" x14ac:dyDescent="0.2">
      <c r="A42" s="259" t="s">
        <v>478</v>
      </c>
      <c r="B42" s="260" t="s">
        <v>479</v>
      </c>
      <c r="C42" s="260" t="s">
        <v>480</v>
      </c>
      <c r="D42" s="261"/>
      <c r="E42" s="261"/>
    </row>
    <row r="43" spans="1:5" x14ac:dyDescent="0.2">
      <c r="A43" s="259" t="s">
        <v>481</v>
      </c>
      <c r="B43" s="260" t="s">
        <v>32</v>
      </c>
      <c r="C43" s="260" t="s">
        <v>40</v>
      </c>
      <c r="D43" s="261"/>
      <c r="E43" s="261"/>
    </row>
    <row r="44" spans="1:5" x14ac:dyDescent="0.2">
      <c r="A44" s="257" t="s">
        <v>290</v>
      </c>
      <c r="B44" s="258" t="s">
        <v>152</v>
      </c>
      <c r="C44" s="258" t="s">
        <v>107</v>
      </c>
      <c r="D44" s="220">
        <f>SUM(D45:D50)</f>
        <v>0</v>
      </c>
      <c r="E44" s="220">
        <f>SUM(E45:E50)</f>
        <v>0</v>
      </c>
    </row>
    <row r="45" spans="1:5" x14ac:dyDescent="0.2">
      <c r="A45" s="265" t="s">
        <v>482</v>
      </c>
      <c r="B45" s="258" t="s">
        <v>29</v>
      </c>
      <c r="C45" s="258" t="s">
        <v>37</v>
      </c>
      <c r="D45" s="220"/>
      <c r="E45" s="220"/>
    </row>
    <row r="46" spans="1:5" x14ac:dyDescent="0.2">
      <c r="A46" s="259" t="s">
        <v>483</v>
      </c>
      <c r="B46" s="260" t="s">
        <v>41</v>
      </c>
      <c r="C46" s="260" t="s">
        <v>103</v>
      </c>
      <c r="D46" s="261"/>
      <c r="E46" s="261"/>
    </row>
    <row r="47" spans="1:5" x14ac:dyDescent="0.2">
      <c r="A47" s="259" t="s">
        <v>484</v>
      </c>
      <c r="B47" s="260" t="s">
        <v>42</v>
      </c>
      <c r="C47" s="260" t="s">
        <v>104</v>
      </c>
      <c r="D47" s="261"/>
      <c r="E47" s="261"/>
    </row>
    <row r="48" spans="1:5" x14ac:dyDescent="0.2">
      <c r="A48" s="259" t="s">
        <v>485</v>
      </c>
      <c r="B48" s="260" t="s">
        <v>105</v>
      </c>
      <c r="C48" s="260" t="s">
        <v>106</v>
      </c>
      <c r="D48" s="261"/>
      <c r="E48" s="261"/>
    </row>
    <row r="49" spans="1:5" x14ac:dyDescent="0.2">
      <c r="A49" s="259" t="s">
        <v>486</v>
      </c>
      <c r="B49" s="260" t="s">
        <v>487</v>
      </c>
      <c r="C49" s="260" t="s">
        <v>488</v>
      </c>
      <c r="D49" s="261"/>
      <c r="E49" s="261"/>
    </row>
    <row r="50" spans="1:5" x14ac:dyDescent="0.2">
      <c r="A50" s="259" t="s">
        <v>489</v>
      </c>
      <c r="B50" s="260" t="s">
        <v>490</v>
      </c>
      <c r="C50" s="260" t="s">
        <v>491</v>
      </c>
      <c r="D50" s="261"/>
      <c r="E50" s="261"/>
    </row>
    <row r="51" spans="1:5" x14ac:dyDescent="0.2">
      <c r="A51" s="257" t="s">
        <v>291</v>
      </c>
      <c r="B51" s="258" t="s">
        <v>153</v>
      </c>
      <c r="C51" s="258" t="s">
        <v>112</v>
      </c>
      <c r="D51" s="261">
        <f>SUM(D52:D54)</f>
        <v>0</v>
      </c>
      <c r="E51" s="261">
        <f>SUM(E52:E54)</f>
        <v>500</v>
      </c>
    </row>
    <row r="52" spans="1:5" x14ac:dyDescent="0.2">
      <c r="A52" s="259" t="s">
        <v>492</v>
      </c>
      <c r="B52" s="260" t="s">
        <v>493</v>
      </c>
      <c r="C52" s="260" t="s">
        <v>494</v>
      </c>
      <c r="D52" s="261"/>
      <c r="E52" s="261"/>
    </row>
    <row r="53" spans="1:5" x14ac:dyDescent="0.2">
      <c r="A53" s="259" t="s">
        <v>495</v>
      </c>
      <c r="B53" s="260" t="s">
        <v>108</v>
      </c>
      <c r="C53" s="260" t="s">
        <v>109</v>
      </c>
      <c r="D53" s="261"/>
      <c r="E53" s="261"/>
    </row>
    <row r="54" spans="1:5" x14ac:dyDescent="0.2">
      <c r="A54" s="259" t="s">
        <v>496</v>
      </c>
      <c r="B54" s="260" t="s">
        <v>650</v>
      </c>
      <c r="C54" s="260" t="s">
        <v>231</v>
      </c>
      <c r="D54" s="261"/>
      <c r="E54" s="261">
        <v>500</v>
      </c>
    </row>
    <row r="55" spans="1:5" x14ac:dyDescent="0.2">
      <c r="A55" s="257" t="s">
        <v>292</v>
      </c>
      <c r="B55" s="258" t="s">
        <v>154</v>
      </c>
      <c r="C55" s="258" t="s">
        <v>117</v>
      </c>
      <c r="D55" s="220">
        <f>SUM(D56:D58)</f>
        <v>0</v>
      </c>
      <c r="E55" s="220">
        <f>SUM(E56:E58)</f>
        <v>0</v>
      </c>
    </row>
    <row r="56" spans="1:5" x14ac:dyDescent="0.2">
      <c r="A56" s="259" t="s">
        <v>497</v>
      </c>
      <c r="B56" s="260" t="s">
        <v>498</v>
      </c>
      <c r="C56" s="260" t="s">
        <v>499</v>
      </c>
      <c r="D56" s="261"/>
      <c r="E56" s="261"/>
    </row>
    <row r="57" spans="1:5" x14ac:dyDescent="0.2">
      <c r="A57" s="259" t="s">
        <v>500</v>
      </c>
      <c r="B57" s="260" t="s">
        <v>113</v>
      </c>
      <c r="C57" s="260" t="s">
        <v>114</v>
      </c>
      <c r="D57" s="261">
        <v>0</v>
      </c>
      <c r="E57" s="261">
        <v>0</v>
      </c>
    </row>
    <row r="58" spans="1:5" x14ac:dyDescent="0.2">
      <c r="A58" s="259" t="s">
        <v>501</v>
      </c>
      <c r="B58" s="260" t="s">
        <v>115</v>
      </c>
      <c r="C58" s="260" t="s">
        <v>116</v>
      </c>
      <c r="D58" s="261">
        <v>0</v>
      </c>
      <c r="E58" s="261">
        <v>0</v>
      </c>
    </row>
    <row r="59" spans="1:5" x14ac:dyDescent="0.2">
      <c r="A59" s="265" t="s">
        <v>293</v>
      </c>
      <c r="B59" s="260" t="s">
        <v>502</v>
      </c>
      <c r="C59" s="260" t="s">
        <v>118</v>
      </c>
      <c r="D59" s="261">
        <f>D7+D14+D20+D26+D33+D44+D51+D55</f>
        <v>68816</v>
      </c>
      <c r="E59" s="261">
        <f>E7+E14+E20+E26+E33+E44+E51+E55</f>
        <v>115137</v>
      </c>
    </row>
    <row r="60" spans="1:5" x14ac:dyDescent="0.2">
      <c r="A60" s="257" t="s">
        <v>294</v>
      </c>
      <c r="B60" s="258" t="s">
        <v>156</v>
      </c>
      <c r="C60" s="258" t="s">
        <v>131</v>
      </c>
      <c r="D60" s="261">
        <f>SUM(D61:D63)</f>
        <v>0</v>
      </c>
      <c r="E60" s="261">
        <f>SUM(E61:E63)</f>
        <v>0</v>
      </c>
    </row>
    <row r="61" spans="1:5" x14ac:dyDescent="0.2">
      <c r="A61" s="259" t="s">
        <v>503</v>
      </c>
      <c r="B61" s="260" t="s">
        <v>124</v>
      </c>
      <c r="C61" s="260" t="s">
        <v>134</v>
      </c>
      <c r="D61" s="261"/>
      <c r="E61" s="261"/>
    </row>
    <row r="62" spans="1:5" x14ac:dyDescent="0.2">
      <c r="A62" s="259" t="s">
        <v>504</v>
      </c>
      <c r="B62" s="260" t="s">
        <v>123</v>
      </c>
      <c r="C62" s="260" t="s">
        <v>133</v>
      </c>
      <c r="D62" s="261"/>
      <c r="E62" s="261"/>
    </row>
    <row r="63" spans="1:5" x14ac:dyDescent="0.2">
      <c r="A63" s="259" t="s">
        <v>505</v>
      </c>
      <c r="B63" s="260" t="s">
        <v>122</v>
      </c>
      <c r="C63" s="260" t="s">
        <v>132</v>
      </c>
      <c r="D63" s="261"/>
      <c r="E63" s="261"/>
    </row>
    <row r="64" spans="1:5" x14ac:dyDescent="0.2">
      <c r="A64" s="257" t="s">
        <v>506</v>
      </c>
      <c r="B64" s="258" t="s">
        <v>507</v>
      </c>
      <c r="C64" s="258" t="s">
        <v>508</v>
      </c>
      <c r="D64" s="261">
        <f>SUM(D65:D68)</f>
        <v>0</v>
      </c>
      <c r="E64" s="261">
        <f>SUM(E65:E68)</f>
        <v>0</v>
      </c>
    </row>
    <row r="65" spans="1:5" x14ac:dyDescent="0.2">
      <c r="A65" s="259" t="s">
        <v>509</v>
      </c>
      <c r="B65" s="260" t="s">
        <v>510</v>
      </c>
      <c r="C65" s="260" t="s">
        <v>511</v>
      </c>
      <c r="D65" s="261"/>
      <c r="E65" s="261"/>
    </row>
    <row r="66" spans="1:5" x14ac:dyDescent="0.2">
      <c r="A66" s="259" t="s">
        <v>512</v>
      </c>
      <c r="B66" s="260" t="s">
        <v>513</v>
      </c>
      <c r="C66" s="260" t="s">
        <v>514</v>
      </c>
      <c r="D66" s="261"/>
      <c r="E66" s="261"/>
    </row>
    <row r="67" spans="1:5" x14ac:dyDescent="0.2">
      <c r="A67" s="259" t="s">
        <v>515</v>
      </c>
      <c r="B67" s="260" t="s">
        <v>516</v>
      </c>
      <c r="C67" s="260" t="s">
        <v>517</v>
      </c>
      <c r="D67" s="261"/>
      <c r="E67" s="261"/>
    </row>
    <row r="68" spans="1:5" x14ac:dyDescent="0.2">
      <c r="A68" s="259" t="s">
        <v>518</v>
      </c>
      <c r="B68" s="260" t="s">
        <v>519</v>
      </c>
      <c r="C68" s="260" t="s">
        <v>520</v>
      </c>
      <c r="D68" s="261"/>
      <c r="E68" s="261"/>
    </row>
    <row r="69" spans="1:5" x14ac:dyDescent="0.2">
      <c r="A69" s="265" t="s">
        <v>521</v>
      </c>
      <c r="B69" s="258" t="s">
        <v>157</v>
      </c>
      <c r="C69" s="258" t="s">
        <v>128</v>
      </c>
      <c r="D69" s="261">
        <f>SUM(D70:D71)</f>
        <v>19242</v>
      </c>
      <c r="E69" s="261">
        <f>SUM(E70:E71)</f>
        <v>19204</v>
      </c>
    </row>
    <row r="70" spans="1:5" x14ac:dyDescent="0.2">
      <c r="A70" s="259" t="s">
        <v>522</v>
      </c>
      <c r="B70" s="260" t="s">
        <v>121</v>
      </c>
      <c r="C70" s="260" t="s">
        <v>130</v>
      </c>
      <c r="D70" s="261">
        <v>19242</v>
      </c>
      <c r="E70" s="261">
        <v>19204</v>
      </c>
    </row>
    <row r="71" spans="1:5" x14ac:dyDescent="0.2">
      <c r="A71" s="259" t="s">
        <v>523</v>
      </c>
      <c r="B71" s="260" t="s">
        <v>120</v>
      </c>
      <c r="C71" s="260" t="s">
        <v>129</v>
      </c>
      <c r="D71" s="261"/>
      <c r="E71" s="261"/>
    </row>
    <row r="72" spans="1:5" x14ac:dyDescent="0.2">
      <c r="A72" s="257" t="s">
        <v>524</v>
      </c>
      <c r="B72" s="258" t="s">
        <v>158</v>
      </c>
      <c r="C72" s="258" t="s">
        <v>126</v>
      </c>
      <c r="D72" s="220">
        <f>SUM(D73:D77)</f>
        <v>0</v>
      </c>
      <c r="E72" s="220">
        <f>SUM(E73:E77)</f>
        <v>0</v>
      </c>
    </row>
    <row r="73" spans="1:5" x14ac:dyDescent="0.2">
      <c r="A73" s="259" t="s">
        <v>525</v>
      </c>
      <c r="B73" s="260" t="s">
        <v>175</v>
      </c>
      <c r="C73" s="260" t="s">
        <v>176</v>
      </c>
      <c r="D73" s="261"/>
      <c r="E73" s="261"/>
    </row>
    <row r="74" spans="1:5" x14ac:dyDescent="0.2">
      <c r="A74" s="259" t="s">
        <v>526</v>
      </c>
      <c r="B74" s="260" t="s">
        <v>527</v>
      </c>
      <c r="C74" s="260" t="s">
        <v>528</v>
      </c>
      <c r="D74" s="261"/>
      <c r="E74" s="261"/>
    </row>
    <row r="75" spans="1:5" x14ac:dyDescent="0.2">
      <c r="A75" s="259" t="s">
        <v>529</v>
      </c>
      <c r="B75" s="260" t="s">
        <v>119</v>
      </c>
      <c r="C75" s="260" t="s">
        <v>127</v>
      </c>
      <c r="D75" s="261"/>
      <c r="E75" s="261"/>
    </row>
    <row r="76" spans="1:5" x14ac:dyDescent="0.2">
      <c r="A76" s="259" t="s">
        <v>530</v>
      </c>
      <c r="B76" s="260" t="s">
        <v>531</v>
      </c>
      <c r="C76" s="260" t="s">
        <v>532</v>
      </c>
      <c r="D76" s="261"/>
      <c r="E76" s="261"/>
    </row>
    <row r="77" spans="1:5" x14ac:dyDescent="0.2">
      <c r="A77" s="259" t="s">
        <v>533</v>
      </c>
      <c r="B77" s="260" t="s">
        <v>534</v>
      </c>
      <c r="C77" s="260" t="s">
        <v>535</v>
      </c>
      <c r="D77" s="261"/>
      <c r="E77" s="261"/>
    </row>
    <row r="78" spans="1:5" ht="22.5" x14ac:dyDescent="0.2">
      <c r="A78" s="256" t="s">
        <v>430</v>
      </c>
      <c r="B78" s="252" t="s">
        <v>431</v>
      </c>
      <c r="C78" s="256" t="s">
        <v>432</v>
      </c>
      <c r="D78" s="256" t="s">
        <v>358</v>
      </c>
      <c r="E78" s="256" t="s">
        <v>358</v>
      </c>
    </row>
    <row r="79" spans="1:5" x14ac:dyDescent="0.2">
      <c r="A79" s="266" t="s">
        <v>536</v>
      </c>
      <c r="B79" s="258" t="s">
        <v>537</v>
      </c>
      <c r="C79" s="258" t="s">
        <v>538</v>
      </c>
      <c r="D79" s="261">
        <f>SUM(D80:D84)</f>
        <v>0</v>
      </c>
      <c r="E79" s="261">
        <f>SUM(E80:E84)</f>
        <v>0</v>
      </c>
    </row>
    <row r="80" spans="1:5" x14ac:dyDescent="0.2">
      <c r="A80" s="267" t="s">
        <v>539</v>
      </c>
      <c r="B80" s="260" t="s">
        <v>540</v>
      </c>
      <c r="C80" s="260" t="s">
        <v>541</v>
      </c>
      <c r="D80" s="261"/>
      <c r="E80" s="261"/>
    </row>
    <row r="81" spans="1:5" x14ac:dyDescent="0.2">
      <c r="A81" s="267" t="s">
        <v>542</v>
      </c>
      <c r="B81" s="260" t="s">
        <v>543</v>
      </c>
      <c r="C81" s="260" t="s">
        <v>544</v>
      </c>
      <c r="D81" s="261"/>
      <c r="E81" s="261"/>
    </row>
    <row r="82" spans="1:5" x14ac:dyDescent="0.2">
      <c r="A82" s="267" t="s">
        <v>545</v>
      </c>
      <c r="B82" s="260" t="s">
        <v>546</v>
      </c>
      <c r="C82" s="260" t="s">
        <v>547</v>
      </c>
      <c r="D82" s="261"/>
      <c r="E82" s="261"/>
    </row>
    <row r="83" spans="1:5" x14ac:dyDescent="0.2">
      <c r="A83" s="267" t="s">
        <v>548</v>
      </c>
      <c r="B83" s="260" t="s">
        <v>549</v>
      </c>
      <c r="C83" s="260" t="s">
        <v>550</v>
      </c>
      <c r="D83" s="261"/>
      <c r="E83" s="261"/>
    </row>
    <row r="84" spans="1:5" x14ac:dyDescent="0.2">
      <c r="A84" s="267" t="s">
        <v>551</v>
      </c>
      <c r="B84" s="260" t="s">
        <v>552</v>
      </c>
      <c r="C84" s="260" t="s">
        <v>553</v>
      </c>
      <c r="D84" s="261"/>
      <c r="E84" s="261"/>
    </row>
    <row r="85" spans="1:5" x14ac:dyDescent="0.2">
      <c r="A85" s="267"/>
      <c r="B85" s="260" t="s">
        <v>159</v>
      </c>
      <c r="C85" s="260" t="s">
        <v>125</v>
      </c>
      <c r="D85" s="261">
        <f>D60+D64+D69+D72+D79</f>
        <v>19242</v>
      </c>
      <c r="E85" s="261">
        <f>E60+E64+E69+E72+E79</f>
        <v>19204</v>
      </c>
    </row>
    <row r="86" spans="1:5" x14ac:dyDescent="0.2">
      <c r="A86" s="267"/>
      <c r="B86" s="260" t="s">
        <v>554</v>
      </c>
      <c r="C86" s="260"/>
      <c r="D86" s="261">
        <f>D59+D85</f>
        <v>88058</v>
      </c>
      <c r="E86" s="261">
        <f>E59+E85</f>
        <v>134341</v>
      </c>
    </row>
    <row r="87" spans="1:5" x14ac:dyDescent="0.2">
      <c r="A87" s="268" t="s">
        <v>272</v>
      </c>
      <c r="B87" s="269" t="s">
        <v>555</v>
      </c>
      <c r="C87" s="255"/>
      <c r="D87" s="270">
        <f>SUM(D88:D92)</f>
        <v>61072</v>
      </c>
      <c r="E87" s="270">
        <f>SUM(E88:E92)</f>
        <v>77258</v>
      </c>
    </row>
    <row r="88" spans="1:5" x14ac:dyDescent="0.2">
      <c r="A88" s="267" t="s">
        <v>433</v>
      </c>
      <c r="B88" s="260" t="s">
        <v>556</v>
      </c>
      <c r="C88" s="260" t="s">
        <v>166</v>
      </c>
      <c r="D88" s="260">
        <v>31612</v>
      </c>
      <c r="E88" s="260">
        <v>35409</v>
      </c>
    </row>
    <row r="89" spans="1:5" ht="22.5" x14ac:dyDescent="0.2">
      <c r="A89" s="267" t="s">
        <v>434</v>
      </c>
      <c r="B89" s="271" t="s">
        <v>43</v>
      </c>
      <c r="C89" s="260" t="s">
        <v>44</v>
      </c>
      <c r="D89" s="260">
        <v>4172</v>
      </c>
      <c r="E89" s="260">
        <v>4604</v>
      </c>
    </row>
    <row r="90" spans="1:5" x14ac:dyDescent="0.2">
      <c r="A90" s="267" t="s">
        <v>435</v>
      </c>
      <c r="B90" s="260" t="s">
        <v>140</v>
      </c>
      <c r="C90" s="260" t="s">
        <v>45</v>
      </c>
      <c r="D90" s="260">
        <v>16438</v>
      </c>
      <c r="E90" s="260">
        <v>26585</v>
      </c>
    </row>
    <row r="91" spans="1:5" x14ac:dyDescent="0.2">
      <c r="A91" s="267" t="s">
        <v>437</v>
      </c>
      <c r="B91" s="260" t="s">
        <v>141</v>
      </c>
      <c r="C91" s="260" t="s">
        <v>46</v>
      </c>
      <c r="D91" s="260">
        <v>5700</v>
      </c>
      <c r="E91" s="260">
        <v>5480</v>
      </c>
    </row>
    <row r="92" spans="1:5" x14ac:dyDescent="0.2">
      <c r="A92" s="267" t="s">
        <v>438</v>
      </c>
      <c r="B92" s="260" t="s">
        <v>557</v>
      </c>
      <c r="C92" s="260" t="s">
        <v>55</v>
      </c>
      <c r="D92" s="260">
        <f>SUM(D93:D102)</f>
        <v>3150</v>
      </c>
      <c r="E92" s="260">
        <f>SUM(E93:E102)</f>
        <v>5180</v>
      </c>
    </row>
    <row r="93" spans="1:5" x14ac:dyDescent="0.2">
      <c r="A93" s="267" t="s">
        <v>558</v>
      </c>
      <c r="B93" s="260" t="s">
        <v>559</v>
      </c>
      <c r="C93" s="260" t="s">
        <v>560</v>
      </c>
      <c r="D93" s="260">
        <v>250</v>
      </c>
      <c r="E93" s="260">
        <v>560</v>
      </c>
    </row>
    <row r="94" spans="1:5" ht="22.5" x14ac:dyDescent="0.2">
      <c r="A94" s="267" t="s">
        <v>561</v>
      </c>
      <c r="B94" s="271" t="s">
        <v>562</v>
      </c>
      <c r="C94" s="260" t="s">
        <v>563</v>
      </c>
      <c r="D94" s="260"/>
      <c r="E94" s="260"/>
    </row>
    <row r="95" spans="1:5" ht="22.5" x14ac:dyDescent="0.2">
      <c r="A95" s="267" t="s">
        <v>564</v>
      </c>
      <c r="B95" s="271" t="s">
        <v>565</v>
      </c>
      <c r="C95" s="260" t="s">
        <v>566</v>
      </c>
      <c r="D95" s="260"/>
      <c r="E95" s="260"/>
    </row>
    <row r="96" spans="1:5" ht="22.5" x14ac:dyDescent="0.2">
      <c r="A96" s="267" t="s">
        <v>567</v>
      </c>
      <c r="B96" s="271" t="s">
        <v>568</v>
      </c>
      <c r="C96" s="260" t="s">
        <v>569</v>
      </c>
      <c r="D96" s="260"/>
      <c r="E96" s="260"/>
    </row>
    <row r="97" spans="1:5" ht="22.5" x14ac:dyDescent="0.2">
      <c r="A97" s="267" t="s">
        <v>570</v>
      </c>
      <c r="B97" s="271" t="s">
        <v>47</v>
      </c>
      <c r="C97" s="260" t="s">
        <v>48</v>
      </c>
      <c r="D97" s="260">
        <v>2900</v>
      </c>
      <c r="E97" s="260">
        <v>4000</v>
      </c>
    </row>
    <row r="98" spans="1:5" ht="22.5" x14ac:dyDescent="0.2">
      <c r="A98" s="267" t="s">
        <v>571</v>
      </c>
      <c r="B98" s="271" t="s">
        <v>572</v>
      </c>
      <c r="C98" s="260" t="s">
        <v>573</v>
      </c>
      <c r="D98" s="260"/>
      <c r="E98" s="260"/>
    </row>
    <row r="99" spans="1:5" ht="22.5" x14ac:dyDescent="0.2">
      <c r="A99" s="267" t="s">
        <v>574</v>
      </c>
      <c r="B99" s="271" t="s">
        <v>49</v>
      </c>
      <c r="C99" s="260" t="s">
        <v>50</v>
      </c>
      <c r="D99" s="260"/>
      <c r="E99" s="260">
        <v>500</v>
      </c>
    </row>
    <row r="100" spans="1:5" x14ac:dyDescent="0.2">
      <c r="A100" s="267" t="s">
        <v>575</v>
      </c>
      <c r="B100" s="260" t="s">
        <v>576</v>
      </c>
      <c r="C100" s="260" t="s">
        <v>577</v>
      </c>
      <c r="D100" s="260"/>
      <c r="E100" s="260"/>
    </row>
    <row r="101" spans="1:5" x14ac:dyDescent="0.2">
      <c r="A101" s="267" t="s">
        <v>578</v>
      </c>
      <c r="B101" s="260" t="s">
        <v>579</v>
      </c>
      <c r="C101" s="260" t="s">
        <v>580</v>
      </c>
      <c r="D101" s="260"/>
      <c r="E101" s="260"/>
    </row>
    <row r="102" spans="1:5" ht="22.5" x14ac:dyDescent="0.2">
      <c r="A102" s="267" t="s">
        <v>581</v>
      </c>
      <c r="B102" s="271" t="s">
        <v>51</v>
      </c>
      <c r="C102" s="260" t="s">
        <v>54</v>
      </c>
      <c r="D102" s="260"/>
      <c r="E102" s="260">
        <v>120</v>
      </c>
    </row>
    <row r="103" spans="1:5" x14ac:dyDescent="0.2">
      <c r="A103" s="266" t="s">
        <v>273</v>
      </c>
      <c r="B103" s="258" t="s">
        <v>582</v>
      </c>
      <c r="C103" s="258"/>
      <c r="D103" s="258">
        <f>D104+D105+D106</f>
        <v>10200</v>
      </c>
      <c r="E103" s="258">
        <f>E104+E105+E106</f>
        <v>40297</v>
      </c>
    </row>
    <row r="104" spans="1:5" x14ac:dyDescent="0.2">
      <c r="A104" s="267" t="s">
        <v>440</v>
      </c>
      <c r="B104" s="260" t="s">
        <v>143</v>
      </c>
      <c r="C104" s="260" t="s">
        <v>66</v>
      </c>
      <c r="D104" s="260">
        <v>9200</v>
      </c>
      <c r="E104" s="260">
        <v>9200</v>
      </c>
    </row>
    <row r="105" spans="1:5" x14ac:dyDescent="0.2">
      <c r="A105" s="267" t="s">
        <v>443</v>
      </c>
      <c r="B105" s="260" t="s">
        <v>583</v>
      </c>
      <c r="C105" s="260" t="s">
        <v>73</v>
      </c>
      <c r="D105" s="260">
        <v>1000</v>
      </c>
      <c r="E105" s="260">
        <v>31097</v>
      </c>
    </row>
    <row r="106" spans="1:5" x14ac:dyDescent="0.2">
      <c r="A106" s="267" t="s">
        <v>446</v>
      </c>
      <c r="B106" s="271" t="s">
        <v>145</v>
      </c>
      <c r="C106" s="260" t="s">
        <v>80</v>
      </c>
      <c r="D106" s="260">
        <f>SUM(D107:D114)</f>
        <v>0</v>
      </c>
      <c r="E106" s="260">
        <f>SUM(E107:E114)</f>
        <v>0</v>
      </c>
    </row>
    <row r="107" spans="1:5" ht="22.5" x14ac:dyDescent="0.2">
      <c r="A107" s="267" t="s">
        <v>584</v>
      </c>
      <c r="B107" s="271" t="s">
        <v>585</v>
      </c>
      <c r="C107" s="260" t="s">
        <v>586</v>
      </c>
      <c r="D107" s="260"/>
      <c r="E107" s="260"/>
    </row>
    <row r="108" spans="1:5" ht="22.5" x14ac:dyDescent="0.2">
      <c r="A108" s="267" t="s">
        <v>587</v>
      </c>
      <c r="B108" s="271" t="s">
        <v>588</v>
      </c>
      <c r="C108" s="260" t="s">
        <v>239</v>
      </c>
      <c r="D108" s="260"/>
      <c r="E108" s="260"/>
    </row>
    <row r="109" spans="1:5" ht="22.5" x14ac:dyDescent="0.2">
      <c r="A109" s="267" t="s">
        <v>589</v>
      </c>
      <c r="B109" s="271" t="s">
        <v>590</v>
      </c>
      <c r="C109" s="260" t="s">
        <v>591</v>
      </c>
      <c r="D109" s="260"/>
      <c r="E109" s="260"/>
    </row>
    <row r="110" spans="1:5" ht="22.5" x14ac:dyDescent="0.2">
      <c r="A110" s="267" t="s">
        <v>592</v>
      </c>
      <c r="B110" s="271" t="s">
        <v>593</v>
      </c>
      <c r="C110" s="260" t="s">
        <v>594</v>
      </c>
      <c r="D110" s="260">
        <v>0</v>
      </c>
      <c r="E110" s="260">
        <v>0</v>
      </c>
    </row>
    <row r="111" spans="1:5" ht="22.5" x14ac:dyDescent="0.2">
      <c r="A111" s="267" t="s">
        <v>595</v>
      </c>
      <c r="B111" s="271" t="s">
        <v>596</v>
      </c>
      <c r="C111" s="260" t="s">
        <v>597</v>
      </c>
      <c r="D111" s="260"/>
      <c r="E111" s="260"/>
    </row>
    <row r="112" spans="1:5" ht="22.5" x14ac:dyDescent="0.2">
      <c r="A112" s="267" t="s">
        <v>598</v>
      </c>
      <c r="B112" s="271" t="s">
        <v>74</v>
      </c>
      <c r="C112" s="260" t="s">
        <v>75</v>
      </c>
      <c r="D112" s="260"/>
      <c r="E112" s="260"/>
    </row>
    <row r="113" spans="1:5" x14ac:dyDescent="0.2">
      <c r="A113" s="267" t="s">
        <v>599</v>
      </c>
      <c r="B113" s="260" t="s">
        <v>76</v>
      </c>
      <c r="C113" s="260" t="s">
        <v>77</v>
      </c>
      <c r="D113" s="260"/>
      <c r="E113" s="260"/>
    </row>
    <row r="114" spans="1:5" ht="22.5" x14ac:dyDescent="0.2">
      <c r="A114" s="267" t="s">
        <v>600</v>
      </c>
      <c r="B114" s="271" t="s">
        <v>78</v>
      </c>
      <c r="C114" s="260" t="s">
        <v>79</v>
      </c>
      <c r="D114" s="260">
        <v>0</v>
      </c>
      <c r="E114" s="260">
        <v>0</v>
      </c>
    </row>
    <row r="115" spans="1:5" x14ac:dyDescent="0.2">
      <c r="A115" s="266" t="s">
        <v>274</v>
      </c>
      <c r="B115" s="258" t="s">
        <v>601</v>
      </c>
      <c r="C115" s="260" t="s">
        <v>237</v>
      </c>
      <c r="D115" s="260">
        <f>SUM(D116:D117)</f>
        <v>200</v>
      </c>
      <c r="E115" s="260">
        <f>SUM(E116:E117)</f>
        <v>200</v>
      </c>
    </row>
    <row r="116" spans="1:5" x14ac:dyDescent="0.2">
      <c r="A116" s="267" t="s">
        <v>449</v>
      </c>
      <c r="B116" s="260" t="s">
        <v>602</v>
      </c>
      <c r="C116" s="260"/>
      <c r="D116" s="260">
        <v>200</v>
      </c>
      <c r="E116" s="260">
        <v>200</v>
      </c>
    </row>
    <row r="117" spans="1:5" x14ac:dyDescent="0.2">
      <c r="A117" s="267" t="s">
        <v>450</v>
      </c>
      <c r="B117" s="260" t="s">
        <v>603</v>
      </c>
      <c r="C117" s="260"/>
      <c r="D117" s="260"/>
      <c r="E117" s="260"/>
    </row>
    <row r="118" spans="1:5" x14ac:dyDescent="0.2">
      <c r="A118" s="266" t="s">
        <v>288</v>
      </c>
      <c r="B118" s="272" t="s">
        <v>604</v>
      </c>
      <c r="C118" s="258" t="s">
        <v>81</v>
      </c>
      <c r="D118" s="258">
        <f>D87+D103+D115</f>
        <v>71472</v>
      </c>
      <c r="E118" s="258">
        <f>E87+E103+E115</f>
        <v>117755</v>
      </c>
    </row>
    <row r="119" spans="1:5" x14ac:dyDescent="0.2">
      <c r="A119" s="266" t="s">
        <v>289</v>
      </c>
      <c r="B119" s="258" t="s">
        <v>147</v>
      </c>
      <c r="C119" s="258" t="s">
        <v>139</v>
      </c>
      <c r="D119" s="260"/>
      <c r="E119" s="260"/>
    </row>
    <row r="120" spans="1:5" x14ac:dyDescent="0.2">
      <c r="A120" s="267" t="s">
        <v>467</v>
      </c>
      <c r="B120" s="260" t="s">
        <v>605</v>
      </c>
      <c r="C120" s="260" t="s">
        <v>407</v>
      </c>
      <c r="D120" s="260"/>
      <c r="E120" s="260"/>
    </row>
    <row r="121" spans="1:5" x14ac:dyDescent="0.2">
      <c r="A121" s="267" t="s">
        <v>469</v>
      </c>
      <c r="B121" s="260" t="s">
        <v>606</v>
      </c>
      <c r="C121" s="260" t="s">
        <v>607</v>
      </c>
      <c r="D121" s="260"/>
      <c r="E121" s="260"/>
    </row>
    <row r="122" spans="1:5" x14ac:dyDescent="0.2">
      <c r="A122" s="267" t="s">
        <v>470</v>
      </c>
      <c r="B122" s="260" t="s">
        <v>608</v>
      </c>
      <c r="C122" s="260" t="s">
        <v>609</v>
      </c>
      <c r="D122" s="260"/>
      <c r="E122" s="260"/>
    </row>
    <row r="123" spans="1:5" x14ac:dyDescent="0.2">
      <c r="A123" s="267" t="s">
        <v>290</v>
      </c>
      <c r="B123" s="258" t="s">
        <v>610</v>
      </c>
      <c r="C123" s="258" t="s">
        <v>611</v>
      </c>
      <c r="D123" s="260"/>
      <c r="E123" s="260"/>
    </row>
    <row r="124" spans="1:5" x14ac:dyDescent="0.2">
      <c r="A124" s="267" t="s">
        <v>612</v>
      </c>
      <c r="B124" s="260" t="s">
        <v>613</v>
      </c>
      <c r="C124" s="260" t="s">
        <v>614</v>
      </c>
      <c r="D124" s="260"/>
      <c r="E124" s="260"/>
    </row>
    <row r="125" spans="1:5" x14ac:dyDescent="0.2">
      <c r="A125" s="267" t="s">
        <v>615</v>
      </c>
      <c r="B125" s="260" t="s">
        <v>616</v>
      </c>
      <c r="C125" s="260" t="s">
        <v>617</v>
      </c>
      <c r="D125" s="260"/>
      <c r="E125" s="260"/>
    </row>
    <row r="126" spans="1:5" x14ac:dyDescent="0.2">
      <c r="A126" s="267" t="s">
        <v>618</v>
      </c>
      <c r="B126" s="260" t="s">
        <v>619</v>
      </c>
      <c r="C126" s="260" t="s">
        <v>620</v>
      </c>
      <c r="D126" s="260"/>
      <c r="E126" s="260"/>
    </row>
    <row r="127" spans="1:5" x14ac:dyDescent="0.2">
      <c r="A127" s="267" t="s">
        <v>621</v>
      </c>
      <c r="B127" s="260" t="s">
        <v>622</v>
      </c>
      <c r="C127" s="260" t="s">
        <v>623</v>
      </c>
      <c r="D127" s="260"/>
      <c r="E127" s="260"/>
    </row>
    <row r="128" spans="1:5" x14ac:dyDescent="0.2">
      <c r="A128" s="266" t="s">
        <v>291</v>
      </c>
      <c r="B128" s="258" t="s">
        <v>148</v>
      </c>
      <c r="C128" s="258" t="s">
        <v>138</v>
      </c>
      <c r="D128" s="260">
        <f>SUM(D129:D133)</f>
        <v>16586</v>
      </c>
      <c r="E128" s="260">
        <f>SUM(E129:E133)</f>
        <v>16586</v>
      </c>
    </row>
    <row r="129" spans="1:5" x14ac:dyDescent="0.2">
      <c r="A129" s="267" t="s">
        <v>492</v>
      </c>
      <c r="B129" s="260" t="s">
        <v>624</v>
      </c>
      <c r="C129" s="260" t="s">
        <v>625</v>
      </c>
      <c r="D129" s="260"/>
      <c r="E129" s="260"/>
    </row>
    <row r="130" spans="1:5" x14ac:dyDescent="0.2">
      <c r="A130" s="267" t="s">
        <v>495</v>
      </c>
      <c r="B130" s="260" t="s">
        <v>173</v>
      </c>
      <c r="C130" s="260" t="s">
        <v>174</v>
      </c>
      <c r="D130" s="260">
        <v>1367</v>
      </c>
      <c r="E130" s="260">
        <v>1367</v>
      </c>
    </row>
    <row r="131" spans="1:5" x14ac:dyDescent="0.2">
      <c r="A131" s="267" t="s">
        <v>496</v>
      </c>
      <c r="B131" s="260" t="s">
        <v>167</v>
      </c>
      <c r="C131" s="260" t="s">
        <v>168</v>
      </c>
      <c r="D131" s="260">
        <v>15219</v>
      </c>
      <c r="E131" s="260">
        <v>15219</v>
      </c>
    </row>
    <row r="132" spans="1:5" x14ac:dyDescent="0.2">
      <c r="A132" s="267" t="s">
        <v>626</v>
      </c>
      <c r="B132" s="260" t="s">
        <v>627</v>
      </c>
      <c r="C132" s="260" t="s">
        <v>628</v>
      </c>
      <c r="D132" s="260"/>
      <c r="E132" s="260"/>
    </row>
    <row r="133" spans="1:5" x14ac:dyDescent="0.2">
      <c r="A133" s="267" t="s">
        <v>629</v>
      </c>
      <c r="B133" s="260" t="s">
        <v>630</v>
      </c>
      <c r="C133" s="260" t="s">
        <v>631</v>
      </c>
      <c r="D133" s="260"/>
      <c r="E133" s="260"/>
    </row>
    <row r="134" spans="1:5" x14ac:dyDescent="0.2">
      <c r="A134" s="266" t="s">
        <v>292</v>
      </c>
      <c r="B134" s="258" t="s">
        <v>632</v>
      </c>
      <c r="C134" s="258" t="s">
        <v>633</v>
      </c>
      <c r="D134" s="260"/>
      <c r="E134" s="260"/>
    </row>
    <row r="135" spans="1:5" x14ac:dyDescent="0.2">
      <c r="A135" s="267" t="s">
        <v>497</v>
      </c>
      <c r="B135" s="260" t="s">
        <v>634</v>
      </c>
      <c r="C135" s="260" t="s">
        <v>635</v>
      </c>
      <c r="D135" s="260"/>
      <c r="E135" s="260"/>
    </row>
    <row r="136" spans="1:5" x14ac:dyDescent="0.2">
      <c r="A136" s="267" t="s">
        <v>501</v>
      </c>
      <c r="B136" s="260" t="s">
        <v>636</v>
      </c>
      <c r="C136" s="260" t="s">
        <v>637</v>
      </c>
      <c r="D136" s="260"/>
      <c r="E136" s="260"/>
    </row>
    <row r="137" spans="1:5" x14ac:dyDescent="0.2">
      <c r="A137" s="267" t="s">
        <v>638</v>
      </c>
      <c r="B137" s="260" t="s">
        <v>639</v>
      </c>
      <c r="C137" s="260" t="s">
        <v>640</v>
      </c>
      <c r="D137" s="260"/>
      <c r="E137" s="260"/>
    </row>
    <row r="138" spans="1:5" x14ac:dyDescent="0.2">
      <c r="A138" s="267" t="s">
        <v>641</v>
      </c>
      <c r="B138" s="260" t="s">
        <v>642</v>
      </c>
      <c r="C138" s="260" t="s">
        <v>643</v>
      </c>
      <c r="D138" s="260"/>
      <c r="E138" s="260"/>
    </row>
    <row r="139" spans="1:5" x14ac:dyDescent="0.2">
      <c r="A139" s="266" t="s">
        <v>293</v>
      </c>
      <c r="B139" s="258" t="s">
        <v>644</v>
      </c>
      <c r="C139" s="258" t="s">
        <v>137</v>
      </c>
      <c r="D139" s="258">
        <f>D119+D123+D128+D134</f>
        <v>16586</v>
      </c>
      <c r="E139" s="258">
        <f>E119+E123+E128+E134</f>
        <v>16586</v>
      </c>
    </row>
    <row r="140" spans="1:5" x14ac:dyDescent="0.2">
      <c r="A140" s="273" t="s">
        <v>294</v>
      </c>
      <c r="B140" s="258" t="s">
        <v>136</v>
      </c>
      <c r="C140" s="258"/>
      <c r="D140" s="258">
        <f>D118+D139</f>
        <v>88058</v>
      </c>
      <c r="E140" s="258">
        <f>E118+E139</f>
        <v>134341</v>
      </c>
    </row>
    <row r="141" spans="1:5" x14ac:dyDescent="0.2">
      <c r="A141" s="207"/>
      <c r="B141" s="207"/>
      <c r="C141" s="207"/>
      <c r="D141" s="207"/>
      <c r="E141" s="207"/>
    </row>
    <row r="142" spans="1:5" x14ac:dyDescent="0.2">
      <c r="A142" s="384" t="s">
        <v>645</v>
      </c>
      <c r="B142" s="384"/>
      <c r="C142" s="384"/>
      <c r="D142" s="274">
        <f>SUM(D144:D145)</f>
        <v>2</v>
      </c>
      <c r="E142" s="274">
        <f>SUM(E144:E145)</f>
        <v>2</v>
      </c>
    </row>
    <row r="143" spans="1:5" x14ac:dyDescent="0.2">
      <c r="A143" s="275"/>
      <c r="B143" s="276" t="s">
        <v>646</v>
      </c>
      <c r="C143" s="275"/>
      <c r="D143" s="274">
        <v>1</v>
      </c>
      <c r="E143" s="274">
        <v>1</v>
      </c>
    </row>
    <row r="144" spans="1:5" x14ac:dyDescent="0.2">
      <c r="A144" s="275"/>
      <c r="B144" s="276" t="s">
        <v>647</v>
      </c>
      <c r="C144" s="276"/>
      <c r="D144" s="274">
        <v>1</v>
      </c>
      <c r="E144" s="274">
        <v>1</v>
      </c>
    </row>
    <row r="145" spans="1:5" x14ac:dyDescent="0.2">
      <c r="A145" s="275"/>
      <c r="B145" s="276" t="s">
        <v>648</v>
      </c>
      <c r="C145" s="276"/>
      <c r="D145" s="274">
        <v>1</v>
      </c>
      <c r="E145" s="274">
        <v>1</v>
      </c>
    </row>
    <row r="146" spans="1:5" x14ac:dyDescent="0.2">
      <c r="A146" s="384" t="s">
        <v>649</v>
      </c>
      <c r="B146" s="384"/>
      <c r="C146" s="384"/>
      <c r="D146" s="274">
        <v>24</v>
      </c>
      <c r="E146" s="274">
        <v>23</v>
      </c>
    </row>
    <row r="147" spans="1:5" x14ac:dyDescent="0.2">
      <c r="A147" s="277"/>
      <c r="B147" s="277"/>
      <c r="C147" s="277"/>
      <c r="D147" s="277"/>
      <c r="E147" s="277"/>
    </row>
  </sheetData>
  <mergeCells count="6">
    <mergeCell ref="A142:C142"/>
    <mergeCell ref="A146:C146"/>
    <mergeCell ref="B1:E1"/>
    <mergeCell ref="B2:E2"/>
    <mergeCell ref="A4:E4"/>
    <mergeCell ref="A5:E5"/>
  </mergeCells>
  <pageMargins left="0.75" right="0.75" top="1" bottom="1" header="0.5" footer="0.5"/>
  <pageSetup paperSize="9" orientation="portrait" horizontalDpi="300" verticalDpi="300" r:id="rId1"/>
  <headerFooter alignWithMargins="0">
    <oddHeader>&amp;R8.melléklet az   /2019.(V.  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view="pageLayout" zoomScaleNormal="100" workbookViewId="0">
      <selection activeCell="K22" sqref="K22"/>
    </sheetView>
  </sheetViews>
  <sheetFormatPr defaultRowHeight="12.75" x14ac:dyDescent="0.2"/>
  <cols>
    <col min="1" max="1" width="9.140625" style="117"/>
    <col min="2" max="2" width="40.42578125" style="117" customWidth="1"/>
    <col min="3" max="3" width="9.140625" style="117"/>
    <col min="4" max="4" width="11.140625" style="117" customWidth="1"/>
    <col min="5" max="5" width="11.85546875" style="117" customWidth="1"/>
    <col min="6" max="16384" width="9.140625" style="117"/>
  </cols>
  <sheetData>
    <row r="1" spans="1:5" ht="22.5" x14ac:dyDescent="0.2">
      <c r="A1" s="278" t="s">
        <v>428</v>
      </c>
      <c r="B1" s="386" t="s">
        <v>267</v>
      </c>
      <c r="C1" s="386"/>
      <c r="D1" s="386"/>
      <c r="E1" s="386"/>
    </row>
    <row r="2" spans="1:5" ht="33.75" x14ac:dyDescent="0.2">
      <c r="A2" s="253" t="s">
        <v>224</v>
      </c>
      <c r="B2" s="386" t="s">
        <v>651</v>
      </c>
      <c r="C2" s="386"/>
      <c r="D2" s="386"/>
      <c r="E2" s="386"/>
    </row>
    <row r="3" spans="1:5" x14ac:dyDescent="0.2">
      <c r="A3" s="279"/>
      <c r="B3" s="254"/>
      <c r="C3" s="279"/>
      <c r="D3" s="279"/>
      <c r="E3" s="279"/>
    </row>
    <row r="4" spans="1:5" x14ac:dyDescent="0.2">
      <c r="A4" s="382" t="s">
        <v>356</v>
      </c>
      <c r="B4" s="382"/>
      <c r="C4" s="382"/>
      <c r="D4" s="382"/>
      <c r="E4" s="382"/>
    </row>
    <row r="5" spans="1:5" ht="22.5" x14ac:dyDescent="0.2">
      <c r="A5" s="255" t="s">
        <v>430</v>
      </c>
      <c r="B5" s="252" t="s">
        <v>431</v>
      </c>
      <c r="C5" s="255" t="s">
        <v>432</v>
      </c>
      <c r="D5" s="256" t="s">
        <v>358</v>
      </c>
      <c r="E5" s="256" t="s">
        <v>406</v>
      </c>
    </row>
    <row r="6" spans="1:5" x14ac:dyDescent="0.2">
      <c r="A6" s="280" t="s">
        <v>272</v>
      </c>
      <c r="B6" s="255" t="s">
        <v>652</v>
      </c>
      <c r="C6" s="258"/>
      <c r="D6" s="256"/>
      <c r="E6" s="256"/>
    </row>
    <row r="7" spans="1:5" x14ac:dyDescent="0.2">
      <c r="A7" s="281" t="s">
        <v>433</v>
      </c>
      <c r="B7" s="258" t="s">
        <v>151</v>
      </c>
      <c r="C7" s="258" t="s">
        <v>33</v>
      </c>
      <c r="D7" s="274">
        <f>SUM(D9:D17)</f>
        <v>0</v>
      </c>
      <c r="E7" s="274">
        <f>SUM(E9:E17)</f>
        <v>0</v>
      </c>
    </row>
    <row r="8" spans="1:5" x14ac:dyDescent="0.2">
      <c r="A8" s="281" t="s">
        <v>434</v>
      </c>
      <c r="B8" s="260" t="s">
        <v>468</v>
      </c>
      <c r="C8" s="260" t="s">
        <v>34</v>
      </c>
      <c r="D8" s="274"/>
      <c r="E8" s="274"/>
    </row>
    <row r="9" spans="1:5" x14ac:dyDescent="0.2">
      <c r="A9" s="281" t="s">
        <v>435</v>
      </c>
      <c r="B9" s="260" t="s">
        <v>28</v>
      </c>
      <c r="C9" s="260" t="s">
        <v>35</v>
      </c>
      <c r="D9" s="274"/>
      <c r="E9" s="274"/>
    </row>
    <row r="10" spans="1:5" ht="14.25" customHeight="1" x14ac:dyDescent="0.2">
      <c r="A10" s="281" t="s">
        <v>437</v>
      </c>
      <c r="B10" s="260" t="s">
        <v>471</v>
      </c>
      <c r="C10" s="260" t="s">
        <v>36</v>
      </c>
      <c r="D10" s="274"/>
      <c r="E10" s="274"/>
    </row>
    <row r="11" spans="1:5" x14ac:dyDescent="0.2">
      <c r="A11" s="281" t="s">
        <v>438</v>
      </c>
      <c r="B11" s="260" t="s">
        <v>29</v>
      </c>
      <c r="C11" s="260" t="s">
        <v>37</v>
      </c>
      <c r="D11" s="274"/>
      <c r="E11" s="274"/>
    </row>
    <row r="12" spans="1:5" x14ac:dyDescent="0.2">
      <c r="A12" s="281" t="s">
        <v>439</v>
      </c>
      <c r="B12" s="260" t="s">
        <v>30</v>
      </c>
      <c r="C12" s="260" t="s">
        <v>38</v>
      </c>
      <c r="D12" s="274"/>
      <c r="E12" s="274"/>
    </row>
    <row r="13" spans="1:5" x14ac:dyDescent="0.2">
      <c r="A13" s="281" t="s">
        <v>653</v>
      </c>
      <c r="B13" s="260" t="s">
        <v>100</v>
      </c>
      <c r="C13" s="260" t="s">
        <v>39</v>
      </c>
      <c r="D13" s="274"/>
      <c r="E13" s="274"/>
    </row>
    <row r="14" spans="1:5" x14ac:dyDescent="0.2">
      <c r="A14" s="281" t="s">
        <v>654</v>
      </c>
      <c r="B14" s="260" t="s">
        <v>101</v>
      </c>
      <c r="C14" s="260" t="s">
        <v>102</v>
      </c>
      <c r="D14" s="274"/>
      <c r="E14" s="274"/>
    </row>
    <row r="15" spans="1:5" x14ac:dyDescent="0.2">
      <c r="A15" s="281" t="s">
        <v>655</v>
      </c>
      <c r="B15" s="260" t="s">
        <v>31</v>
      </c>
      <c r="C15" s="260" t="s">
        <v>477</v>
      </c>
      <c r="D15" s="274"/>
      <c r="E15" s="274"/>
    </row>
    <row r="16" spans="1:5" x14ac:dyDescent="0.2">
      <c r="A16" s="281" t="s">
        <v>656</v>
      </c>
      <c r="B16" s="260" t="s">
        <v>479</v>
      </c>
      <c r="C16" s="260" t="s">
        <v>480</v>
      </c>
      <c r="D16" s="274"/>
      <c r="E16" s="274"/>
    </row>
    <row r="17" spans="1:5" x14ac:dyDescent="0.2">
      <c r="A17" s="282" t="s">
        <v>657</v>
      </c>
      <c r="B17" s="260" t="s">
        <v>32</v>
      </c>
      <c r="C17" s="260" t="s">
        <v>40</v>
      </c>
      <c r="D17" s="280"/>
      <c r="E17" s="280"/>
    </row>
    <row r="18" spans="1:5" x14ac:dyDescent="0.2">
      <c r="A18" s="281" t="s">
        <v>273</v>
      </c>
      <c r="B18" s="258" t="s">
        <v>163</v>
      </c>
      <c r="C18" s="258" t="s">
        <v>14</v>
      </c>
      <c r="D18" s="274">
        <f>SUM(D19:D23)</f>
        <v>0</v>
      </c>
      <c r="E18" s="274">
        <f>SUM(E19:E23)</f>
        <v>0</v>
      </c>
    </row>
    <row r="19" spans="1:5" x14ac:dyDescent="0.2">
      <c r="A19" s="281" t="s">
        <v>440</v>
      </c>
      <c r="B19" s="260" t="s">
        <v>441</v>
      </c>
      <c r="C19" s="260" t="s">
        <v>442</v>
      </c>
      <c r="D19" s="274"/>
      <c r="E19" s="274"/>
    </row>
    <row r="20" spans="1:5" x14ac:dyDescent="0.2">
      <c r="A20" s="281" t="s">
        <v>443</v>
      </c>
      <c r="B20" s="260" t="s">
        <v>444</v>
      </c>
      <c r="C20" s="260" t="s">
        <v>445</v>
      </c>
      <c r="D20" s="274"/>
      <c r="E20" s="274"/>
    </row>
    <row r="21" spans="1:5" x14ac:dyDescent="0.2">
      <c r="A21" s="281" t="s">
        <v>446</v>
      </c>
      <c r="B21" s="260" t="s">
        <v>87</v>
      </c>
      <c r="C21" s="260" t="s">
        <v>15</v>
      </c>
      <c r="D21" s="274"/>
      <c r="E21" s="274"/>
    </row>
    <row r="22" spans="1:5" x14ac:dyDescent="0.2">
      <c r="A22" s="281" t="s">
        <v>447</v>
      </c>
      <c r="B22" s="260" t="s">
        <v>88</v>
      </c>
      <c r="C22" s="260" t="s">
        <v>89</v>
      </c>
      <c r="D22" s="274"/>
      <c r="E22" s="274"/>
    </row>
    <row r="23" spans="1:5" x14ac:dyDescent="0.2">
      <c r="A23" s="283" t="s">
        <v>274</v>
      </c>
      <c r="B23" s="260" t="s">
        <v>18</v>
      </c>
      <c r="C23" s="260" t="s">
        <v>16</v>
      </c>
      <c r="D23" s="274"/>
      <c r="E23" s="274"/>
    </row>
    <row r="24" spans="1:5" x14ac:dyDescent="0.2">
      <c r="A24" s="282" t="s">
        <v>288</v>
      </c>
      <c r="B24" s="258" t="s">
        <v>164</v>
      </c>
      <c r="C24" s="258" t="s">
        <v>20</v>
      </c>
      <c r="D24" s="274"/>
      <c r="E24" s="274"/>
    </row>
    <row r="25" spans="1:5" x14ac:dyDescent="0.2">
      <c r="A25" s="280" t="s">
        <v>289</v>
      </c>
      <c r="B25" s="258" t="s">
        <v>368</v>
      </c>
      <c r="C25" s="258" t="s">
        <v>23</v>
      </c>
      <c r="D25" s="274"/>
      <c r="E25" s="274"/>
    </row>
    <row r="26" spans="1:5" x14ac:dyDescent="0.2">
      <c r="A26" s="280" t="s">
        <v>290</v>
      </c>
      <c r="B26" s="258" t="s">
        <v>152</v>
      </c>
      <c r="C26" s="258" t="s">
        <v>107</v>
      </c>
      <c r="D26" s="274"/>
      <c r="E26" s="274"/>
    </row>
    <row r="27" spans="1:5" x14ac:dyDescent="0.2">
      <c r="A27" s="280" t="s">
        <v>292</v>
      </c>
      <c r="B27" s="258" t="s">
        <v>153</v>
      </c>
      <c r="C27" s="258" t="s">
        <v>112</v>
      </c>
      <c r="D27" s="274"/>
      <c r="E27" s="274"/>
    </row>
    <row r="28" spans="1:5" x14ac:dyDescent="0.2">
      <c r="A28" s="282" t="s">
        <v>293</v>
      </c>
      <c r="B28" s="258" t="s">
        <v>154</v>
      </c>
      <c r="C28" s="258" t="s">
        <v>117</v>
      </c>
      <c r="D28" s="274"/>
      <c r="E28" s="274"/>
    </row>
    <row r="29" spans="1:5" x14ac:dyDescent="0.2">
      <c r="A29" s="282" t="s">
        <v>658</v>
      </c>
      <c r="B29" s="258" t="s">
        <v>502</v>
      </c>
      <c r="C29" s="258" t="s">
        <v>118</v>
      </c>
      <c r="D29" s="274">
        <f>D7+D18</f>
        <v>0</v>
      </c>
      <c r="E29" s="274">
        <f>E7+E18</f>
        <v>0</v>
      </c>
    </row>
    <row r="30" spans="1:5" x14ac:dyDescent="0.2">
      <c r="A30" s="281" t="s">
        <v>503</v>
      </c>
      <c r="B30" s="258" t="s">
        <v>157</v>
      </c>
      <c r="C30" s="258" t="s">
        <v>128</v>
      </c>
      <c r="D30" s="274">
        <f>SUM(D31:D32)</f>
        <v>51</v>
      </c>
      <c r="E30" s="274">
        <f>SUM(E31:E32)</f>
        <v>51</v>
      </c>
    </row>
    <row r="31" spans="1:5" x14ac:dyDescent="0.2">
      <c r="A31" s="281" t="s">
        <v>504</v>
      </c>
      <c r="B31" s="260" t="s">
        <v>121</v>
      </c>
      <c r="C31" s="260" t="s">
        <v>130</v>
      </c>
      <c r="D31" s="274">
        <v>51</v>
      </c>
      <c r="E31" s="274">
        <v>51</v>
      </c>
    </row>
    <row r="32" spans="1:5" x14ac:dyDescent="0.2">
      <c r="A32" s="280" t="s">
        <v>506</v>
      </c>
      <c r="B32" s="260" t="s">
        <v>120</v>
      </c>
      <c r="C32" s="260" t="s">
        <v>129</v>
      </c>
      <c r="D32" s="280"/>
      <c r="E32" s="280"/>
    </row>
    <row r="33" spans="1:5" x14ac:dyDescent="0.2">
      <c r="A33" s="281" t="s">
        <v>509</v>
      </c>
      <c r="B33" s="258" t="s">
        <v>158</v>
      </c>
      <c r="C33" s="258" t="s">
        <v>126</v>
      </c>
      <c r="D33" s="274"/>
      <c r="E33" s="274"/>
    </row>
    <row r="34" spans="1:5" x14ac:dyDescent="0.2">
      <c r="A34" s="281" t="s">
        <v>659</v>
      </c>
      <c r="B34" s="260" t="s">
        <v>119</v>
      </c>
      <c r="C34" s="260" t="s">
        <v>127</v>
      </c>
      <c r="D34" s="274">
        <v>15219</v>
      </c>
      <c r="E34" s="274">
        <v>15219</v>
      </c>
    </row>
    <row r="35" spans="1:5" x14ac:dyDescent="0.2">
      <c r="A35" s="281" t="s">
        <v>524</v>
      </c>
      <c r="B35" s="260" t="s">
        <v>159</v>
      </c>
      <c r="C35" s="260" t="s">
        <v>125</v>
      </c>
      <c r="D35" s="274">
        <v>15219</v>
      </c>
      <c r="E35" s="274">
        <v>15219</v>
      </c>
    </row>
    <row r="36" spans="1:5" x14ac:dyDescent="0.2">
      <c r="A36" s="274" t="s">
        <v>536</v>
      </c>
      <c r="B36" s="260" t="s">
        <v>554</v>
      </c>
      <c r="C36" s="260"/>
      <c r="D36" s="274">
        <f>D7+D18+D30+D35</f>
        <v>15270</v>
      </c>
      <c r="E36" s="274">
        <f>E7+E18+E30+E35</f>
        <v>15270</v>
      </c>
    </row>
    <row r="37" spans="1:5" x14ac:dyDescent="0.2">
      <c r="A37" s="207"/>
      <c r="B37" s="207"/>
      <c r="C37" s="207"/>
      <c r="D37" s="206"/>
      <c r="E37" s="206"/>
    </row>
    <row r="38" spans="1:5" x14ac:dyDescent="0.2">
      <c r="A38" s="284"/>
      <c r="B38" s="207"/>
      <c r="C38" s="284"/>
      <c r="D38" s="285"/>
      <c r="E38" s="285"/>
    </row>
    <row r="39" spans="1:5" x14ac:dyDescent="0.2">
      <c r="A39" s="256"/>
      <c r="B39" s="274" t="s">
        <v>660</v>
      </c>
      <c r="C39" s="256"/>
      <c r="D39" s="256"/>
      <c r="E39" s="256"/>
    </row>
    <row r="40" spans="1:5" x14ac:dyDescent="0.2">
      <c r="A40" s="281" t="s">
        <v>272</v>
      </c>
      <c r="B40" s="260" t="s">
        <v>555</v>
      </c>
      <c r="C40" s="207"/>
      <c r="D40" s="274">
        <f>SUM(D41:D45)</f>
        <v>15270</v>
      </c>
      <c r="E40" s="274">
        <f>SUM(E41:E45)</f>
        <v>15270</v>
      </c>
    </row>
    <row r="41" spans="1:5" x14ac:dyDescent="0.2">
      <c r="A41" s="281" t="s">
        <v>433</v>
      </c>
      <c r="B41" s="260" t="s">
        <v>556</v>
      </c>
      <c r="C41" s="260" t="s">
        <v>166</v>
      </c>
      <c r="D41" s="274">
        <v>12009</v>
      </c>
      <c r="E41" s="274">
        <v>12009</v>
      </c>
    </row>
    <row r="42" spans="1:5" x14ac:dyDescent="0.2">
      <c r="A42" s="281" t="s">
        <v>434</v>
      </c>
      <c r="B42" s="260" t="s">
        <v>43</v>
      </c>
      <c r="C42" s="260" t="s">
        <v>44</v>
      </c>
      <c r="D42" s="274">
        <v>2441</v>
      </c>
      <c r="E42" s="274">
        <v>2441</v>
      </c>
    </row>
    <row r="43" spans="1:5" x14ac:dyDescent="0.2">
      <c r="A43" s="281" t="s">
        <v>435</v>
      </c>
      <c r="B43" s="260" t="s">
        <v>140</v>
      </c>
      <c r="C43" s="260" t="s">
        <v>45</v>
      </c>
      <c r="D43" s="274">
        <v>820</v>
      </c>
      <c r="E43" s="274">
        <v>820</v>
      </c>
    </row>
    <row r="44" spans="1:5" x14ac:dyDescent="0.2">
      <c r="A44" s="281" t="s">
        <v>437</v>
      </c>
      <c r="B44" s="260" t="s">
        <v>141</v>
      </c>
      <c r="C44" s="260" t="s">
        <v>46</v>
      </c>
      <c r="D44" s="274"/>
      <c r="E44" s="274"/>
    </row>
    <row r="45" spans="1:5" x14ac:dyDescent="0.2">
      <c r="A45" s="281" t="s">
        <v>438</v>
      </c>
      <c r="B45" s="260" t="s">
        <v>557</v>
      </c>
      <c r="C45" s="260" t="s">
        <v>55</v>
      </c>
      <c r="D45" s="274"/>
      <c r="E45" s="274"/>
    </row>
    <row r="46" spans="1:5" x14ac:dyDescent="0.2">
      <c r="A46" s="281" t="s">
        <v>273</v>
      </c>
      <c r="B46" s="260" t="s">
        <v>582</v>
      </c>
      <c r="C46" s="260"/>
      <c r="D46" s="274"/>
      <c r="E46" s="274"/>
    </row>
    <row r="47" spans="1:5" x14ac:dyDescent="0.2">
      <c r="A47" s="281" t="s">
        <v>440</v>
      </c>
      <c r="B47" s="260" t="s">
        <v>143</v>
      </c>
      <c r="C47" s="260" t="s">
        <v>66</v>
      </c>
      <c r="D47" s="274"/>
      <c r="E47" s="274"/>
    </row>
    <row r="48" spans="1:5" x14ac:dyDescent="0.2">
      <c r="A48" s="281" t="s">
        <v>443</v>
      </c>
      <c r="B48" s="260" t="s">
        <v>583</v>
      </c>
      <c r="C48" s="260" t="s">
        <v>73</v>
      </c>
      <c r="D48" s="274"/>
      <c r="E48" s="274"/>
    </row>
    <row r="49" spans="1:5" x14ac:dyDescent="0.2">
      <c r="A49" s="281" t="s">
        <v>446</v>
      </c>
      <c r="B49" s="260" t="s">
        <v>145</v>
      </c>
      <c r="C49" s="260" t="s">
        <v>80</v>
      </c>
      <c r="D49" s="274"/>
      <c r="E49" s="274"/>
    </row>
    <row r="50" spans="1:5" x14ac:dyDescent="0.2">
      <c r="A50" s="281" t="s">
        <v>274</v>
      </c>
      <c r="B50" s="260" t="s">
        <v>604</v>
      </c>
      <c r="C50" s="260" t="s">
        <v>81</v>
      </c>
      <c r="D50" s="274">
        <f>D40+D46</f>
        <v>15270</v>
      </c>
      <c r="E50" s="274">
        <f>E40+E46</f>
        <v>15270</v>
      </c>
    </row>
    <row r="51" spans="1:5" x14ac:dyDescent="0.2">
      <c r="A51" s="286"/>
      <c r="B51" s="286"/>
      <c r="C51" s="260"/>
      <c r="D51" s="287"/>
      <c r="E51" s="287"/>
    </row>
    <row r="52" spans="1:5" x14ac:dyDescent="0.2">
      <c r="A52" s="384" t="s">
        <v>645</v>
      </c>
      <c r="B52" s="384"/>
      <c r="C52" s="384"/>
      <c r="D52" s="274">
        <f>SUM(D53:D54)</f>
        <v>3</v>
      </c>
      <c r="E52" s="274">
        <f>SUM(E53:E54)</f>
        <v>3</v>
      </c>
    </row>
    <row r="53" spans="1:5" x14ac:dyDescent="0.2">
      <c r="A53" s="288"/>
      <c r="B53" s="289" t="s">
        <v>661</v>
      </c>
      <c r="C53" s="290"/>
      <c r="D53" s="274">
        <v>2</v>
      </c>
      <c r="E53" s="274">
        <v>2</v>
      </c>
    </row>
    <row r="54" spans="1:5" x14ac:dyDescent="0.2">
      <c r="A54" s="288"/>
      <c r="B54" s="289" t="s">
        <v>662</v>
      </c>
      <c r="C54" s="290"/>
      <c r="D54" s="274">
        <v>1</v>
      </c>
      <c r="E54" s="274">
        <v>1</v>
      </c>
    </row>
  </sheetData>
  <mergeCells count="4">
    <mergeCell ref="B1:E1"/>
    <mergeCell ref="B2:E2"/>
    <mergeCell ref="A4:E4"/>
    <mergeCell ref="A52:C5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&amp;R9.melléklet az    /2019.(V.  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workbookViewId="0">
      <selection activeCell="J40" sqref="J40"/>
    </sheetView>
  </sheetViews>
  <sheetFormatPr defaultRowHeight="15" x14ac:dyDescent="0.25"/>
  <sheetData>
    <row r="1" spans="1:13" x14ac:dyDescent="0.25">
      <c r="L1" t="s">
        <v>262</v>
      </c>
    </row>
    <row r="2" spans="1:13" ht="15.75" x14ac:dyDescent="0.25">
      <c r="A2" s="391" t="s">
        <v>241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3" ht="15.75" x14ac:dyDescent="0.25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</row>
    <row r="4" spans="1:13" ht="15.75" x14ac:dyDescent="0.2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6" spans="1:13" ht="15.75" thickBot="1" x14ac:dyDescent="0.3">
      <c r="A6" s="143"/>
      <c r="B6" s="144"/>
      <c r="D6" s="144"/>
      <c r="K6" s="145"/>
    </row>
    <row r="7" spans="1:13" ht="15.75" thickBot="1" x14ac:dyDescent="0.3">
      <c r="A7" s="146" t="s">
        <v>242</v>
      </c>
      <c r="B7" s="147"/>
      <c r="C7" s="147"/>
      <c r="D7" s="147"/>
      <c r="E7" s="147"/>
      <c r="F7" s="147"/>
      <c r="G7" s="147"/>
      <c r="H7" s="147"/>
      <c r="I7" s="147"/>
      <c r="J7" s="148"/>
      <c r="K7" s="149" t="s">
        <v>243</v>
      </c>
      <c r="L7" s="150" t="s">
        <v>244</v>
      </c>
    </row>
    <row r="8" spans="1:13" x14ac:dyDescent="0.25">
      <c r="A8" s="393" t="s">
        <v>245</v>
      </c>
      <c r="B8" s="394"/>
      <c r="C8" s="394"/>
      <c r="D8" s="394"/>
      <c r="E8" s="394"/>
      <c r="F8" s="394"/>
      <c r="G8" s="394"/>
      <c r="H8" s="394"/>
      <c r="I8" s="394"/>
      <c r="J8" s="395"/>
      <c r="K8" s="151"/>
      <c r="L8" s="152"/>
    </row>
    <row r="9" spans="1:13" x14ac:dyDescent="0.25">
      <c r="A9" s="396" t="s">
        <v>246</v>
      </c>
      <c r="B9" s="397"/>
      <c r="C9" s="397"/>
      <c r="D9" s="397"/>
      <c r="E9" s="397"/>
      <c r="F9" s="397"/>
      <c r="G9" s="397"/>
      <c r="H9" s="397"/>
      <c r="I9" s="397"/>
      <c r="J9" s="398"/>
      <c r="K9" s="153"/>
      <c r="L9" s="154"/>
    </row>
    <row r="10" spans="1:13" x14ac:dyDescent="0.25">
      <c r="A10" s="396" t="s">
        <v>247</v>
      </c>
      <c r="B10" s="397"/>
      <c r="C10" s="397"/>
      <c r="D10" s="397"/>
      <c r="E10" s="397"/>
      <c r="F10" s="397"/>
      <c r="G10" s="397"/>
      <c r="H10" s="397"/>
      <c r="I10" s="397"/>
      <c r="J10" s="398"/>
      <c r="K10" s="155"/>
      <c r="L10" s="154"/>
    </row>
    <row r="11" spans="1:13" x14ac:dyDescent="0.25">
      <c r="A11" s="156" t="s">
        <v>248</v>
      </c>
      <c r="B11" s="399" t="s">
        <v>249</v>
      </c>
      <c r="C11" s="400"/>
      <c r="D11" s="400"/>
      <c r="E11" s="400"/>
      <c r="F11" s="400"/>
      <c r="G11" s="400"/>
      <c r="H11" s="400"/>
      <c r="I11" s="400"/>
      <c r="J11" s="401"/>
      <c r="K11" s="155"/>
      <c r="L11" s="157"/>
    </row>
    <row r="12" spans="1:13" x14ac:dyDescent="0.25">
      <c r="A12" s="158"/>
      <c r="B12" s="399" t="s">
        <v>250</v>
      </c>
      <c r="C12" s="400"/>
      <c r="D12" s="400"/>
      <c r="E12" s="400"/>
      <c r="F12" s="400"/>
      <c r="G12" s="400"/>
      <c r="H12" s="400"/>
      <c r="I12" s="400"/>
      <c r="J12" s="401"/>
      <c r="K12" s="155"/>
      <c r="L12" s="157"/>
    </row>
    <row r="13" spans="1:13" x14ac:dyDescent="0.25">
      <c r="A13" s="158"/>
      <c r="B13" s="399" t="s">
        <v>251</v>
      </c>
      <c r="C13" s="400"/>
      <c r="D13" s="400"/>
      <c r="E13" s="400"/>
      <c r="F13" s="400"/>
      <c r="G13" s="400"/>
      <c r="H13" s="400"/>
      <c r="I13" s="400"/>
      <c r="J13" s="401"/>
      <c r="K13" s="155"/>
      <c r="L13" s="157"/>
    </row>
    <row r="14" spans="1:13" x14ac:dyDescent="0.25">
      <c r="A14" s="158"/>
      <c r="B14" s="399"/>
      <c r="C14" s="400"/>
      <c r="D14" s="400"/>
      <c r="E14" s="400"/>
      <c r="F14" s="400"/>
      <c r="G14" s="400"/>
      <c r="H14" s="400"/>
      <c r="I14" s="400"/>
      <c r="J14" s="401"/>
      <c r="K14" s="155"/>
      <c r="L14" s="157"/>
    </row>
    <row r="15" spans="1:13" x14ac:dyDescent="0.25">
      <c r="A15" s="396" t="s">
        <v>252</v>
      </c>
      <c r="B15" s="397"/>
      <c r="C15" s="397"/>
      <c r="D15" s="397"/>
      <c r="E15" s="397"/>
      <c r="F15" s="397"/>
      <c r="G15" s="397"/>
      <c r="H15" s="397"/>
      <c r="I15" s="397"/>
      <c r="J15" s="398"/>
      <c r="K15" s="155"/>
      <c r="L15" s="157"/>
    </row>
    <row r="16" spans="1:13" ht="15.75" thickBot="1" x14ac:dyDescent="0.3">
      <c r="A16" s="402" t="s">
        <v>253</v>
      </c>
      <c r="B16" s="403"/>
      <c r="C16" s="403"/>
      <c r="D16" s="403"/>
      <c r="E16" s="403"/>
      <c r="F16" s="403"/>
      <c r="G16" s="403"/>
      <c r="H16" s="403"/>
      <c r="I16" s="403"/>
      <c r="J16" s="404"/>
      <c r="K16" s="159"/>
      <c r="L16" s="160"/>
    </row>
    <row r="17" spans="1:16" ht="15.75" thickBot="1" x14ac:dyDescent="0.3">
      <c r="A17" s="389" t="s">
        <v>254</v>
      </c>
      <c r="B17" s="390"/>
      <c r="C17" s="390"/>
      <c r="D17" s="390"/>
      <c r="E17" s="390"/>
      <c r="F17" s="390"/>
      <c r="G17" s="390"/>
      <c r="H17" s="390"/>
      <c r="I17" s="390"/>
      <c r="J17" s="390"/>
      <c r="K17" s="161">
        <f>K10+K13</f>
        <v>0</v>
      </c>
      <c r="L17" s="162">
        <f>L10+L13</f>
        <v>0</v>
      </c>
    </row>
    <row r="20" spans="1:16" x14ac:dyDescent="0.25">
      <c r="A20" t="s">
        <v>255</v>
      </c>
    </row>
    <row r="21" spans="1:16" x14ac:dyDescent="0.25">
      <c r="A21" t="s">
        <v>263</v>
      </c>
      <c r="B21" s="173"/>
      <c r="C21" s="173"/>
      <c r="D21" s="173"/>
      <c r="E21" s="173"/>
      <c r="F21" s="173"/>
      <c r="G21" s="173"/>
      <c r="H21" s="173"/>
    </row>
    <row r="23" spans="1:16" x14ac:dyDescent="0.25">
      <c r="A23" s="173" t="s">
        <v>256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</row>
    <row r="24" spans="1:16" x14ac:dyDescent="0.25">
      <c r="A24" s="173" t="s">
        <v>258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</row>
    <row r="25" spans="1:16" x14ac:dyDescent="0.25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</row>
    <row r="26" spans="1:16" x14ac:dyDescent="0.25">
      <c r="A26" s="173" t="s">
        <v>257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</row>
    <row r="27" spans="1:16" x14ac:dyDescent="0.25">
      <c r="A27" s="173" t="s">
        <v>264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</row>
    <row r="28" spans="1:16" x14ac:dyDescent="0.25">
      <c r="A28" s="173" t="s">
        <v>265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</row>
  </sheetData>
  <mergeCells count="12">
    <mergeCell ref="A17:J17"/>
    <mergeCell ref="A2:M2"/>
    <mergeCell ref="A3:M3"/>
    <mergeCell ref="A8:J8"/>
    <mergeCell ref="A9:J9"/>
    <mergeCell ref="A10:J10"/>
    <mergeCell ref="B11:J11"/>
    <mergeCell ref="B12:J12"/>
    <mergeCell ref="B13:J13"/>
    <mergeCell ref="B14:J14"/>
    <mergeCell ref="A15:J15"/>
    <mergeCell ref="A16:J1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K13" sqref="K13"/>
    </sheetView>
  </sheetViews>
  <sheetFormatPr defaultRowHeight="15" x14ac:dyDescent="0.25"/>
  <cols>
    <col min="2" max="2" width="21" customWidth="1"/>
  </cols>
  <sheetData>
    <row r="1" spans="1:8" x14ac:dyDescent="0.25">
      <c r="A1" s="405" t="s">
        <v>698</v>
      </c>
      <c r="B1" s="405"/>
      <c r="C1" s="405"/>
      <c r="D1" s="405"/>
      <c r="E1" s="405"/>
      <c r="F1" s="405"/>
      <c r="G1" s="405"/>
      <c r="H1" s="405"/>
    </row>
    <row r="2" spans="1:8" ht="15.75" x14ac:dyDescent="0.25">
      <c r="A2" s="408" t="s">
        <v>269</v>
      </c>
      <c r="B2" s="405"/>
      <c r="C2" s="405"/>
      <c r="D2" s="405"/>
      <c r="E2" s="405"/>
      <c r="F2" s="405"/>
      <c r="G2" s="405"/>
      <c r="H2" s="405"/>
    </row>
    <row r="3" spans="1:8" x14ac:dyDescent="0.25">
      <c r="A3" s="409" t="s">
        <v>275</v>
      </c>
      <c r="B3" s="405"/>
      <c r="C3" s="405"/>
      <c r="D3" s="405"/>
      <c r="E3" s="405"/>
      <c r="F3" s="405"/>
      <c r="G3" s="405"/>
      <c r="H3" s="405"/>
    </row>
    <row r="4" spans="1:8" ht="15.75" x14ac:dyDescent="0.25">
      <c r="A4" s="166"/>
    </row>
    <row r="5" spans="1:8" x14ac:dyDescent="0.25">
      <c r="A5" s="410" t="s">
        <v>276</v>
      </c>
      <c r="B5" s="405"/>
      <c r="C5" s="405"/>
      <c r="D5" s="405"/>
      <c r="E5" s="405"/>
      <c r="F5" s="405"/>
      <c r="G5" s="405"/>
      <c r="H5" s="405"/>
    </row>
    <row r="6" spans="1:8" ht="15.75" thickBot="1" x14ac:dyDescent="0.3">
      <c r="A6" s="167"/>
    </row>
    <row r="7" spans="1:8" ht="15.75" thickBot="1" x14ac:dyDescent="0.3">
      <c r="A7" s="406" t="s">
        <v>277</v>
      </c>
      <c r="B7" s="168" t="s">
        <v>278</v>
      </c>
      <c r="C7" s="412" t="s">
        <v>279</v>
      </c>
      <c r="D7" s="413"/>
      <c r="E7" s="413"/>
      <c r="F7" s="413"/>
      <c r="G7" s="413"/>
      <c r="H7" s="414"/>
    </row>
    <row r="8" spans="1:8" ht="25.5" x14ac:dyDescent="0.25">
      <c r="A8" s="411"/>
      <c r="B8" s="169" t="s">
        <v>280</v>
      </c>
      <c r="C8" s="406" t="s">
        <v>345</v>
      </c>
      <c r="D8" s="406" t="s">
        <v>281</v>
      </c>
      <c r="E8" s="406" t="s">
        <v>346</v>
      </c>
      <c r="F8" s="406" t="s">
        <v>282</v>
      </c>
      <c r="G8" s="406" t="s">
        <v>283</v>
      </c>
      <c r="H8" s="406" t="s">
        <v>347</v>
      </c>
    </row>
    <row r="9" spans="1:8" ht="15.75" thickBot="1" x14ac:dyDescent="0.3">
      <c r="A9" s="407"/>
      <c r="B9" s="170" t="s">
        <v>284</v>
      </c>
      <c r="C9" s="407"/>
      <c r="D9" s="407"/>
      <c r="E9" s="407"/>
      <c r="F9" s="407"/>
      <c r="G9" s="407"/>
      <c r="H9" s="407"/>
    </row>
    <row r="10" spans="1:8" ht="15.75" thickBot="1" x14ac:dyDescent="0.3">
      <c r="A10" s="406" t="s">
        <v>272</v>
      </c>
      <c r="B10" s="171" t="s">
        <v>295</v>
      </c>
      <c r="C10" s="171" t="s">
        <v>285</v>
      </c>
      <c r="D10" s="171" t="s">
        <v>296</v>
      </c>
      <c r="E10" s="171" t="s">
        <v>285</v>
      </c>
      <c r="F10" s="171" t="s">
        <v>285</v>
      </c>
      <c r="G10" s="171" t="s">
        <v>285</v>
      </c>
      <c r="H10" s="171" t="s">
        <v>285</v>
      </c>
    </row>
    <row r="11" spans="1:8" ht="15.75" thickBot="1" x14ac:dyDescent="0.3">
      <c r="A11" s="407"/>
      <c r="B11" s="171"/>
      <c r="C11" s="171" t="s">
        <v>297</v>
      </c>
      <c r="D11" s="171" t="s">
        <v>286</v>
      </c>
      <c r="E11" s="171" t="s">
        <v>286</v>
      </c>
      <c r="F11" s="171" t="s">
        <v>286</v>
      </c>
      <c r="G11" s="171" t="s">
        <v>286</v>
      </c>
      <c r="H11" s="171" t="s">
        <v>286</v>
      </c>
    </row>
    <row r="12" spans="1:8" ht="15.75" thickBot="1" x14ac:dyDescent="0.3">
      <c r="A12" s="406" t="s">
        <v>273</v>
      </c>
      <c r="B12" s="172" t="s">
        <v>298</v>
      </c>
      <c r="C12" s="171" t="s">
        <v>285</v>
      </c>
      <c r="D12" s="171" t="s">
        <v>348</v>
      </c>
      <c r="E12" s="171" t="s">
        <v>285</v>
      </c>
      <c r="F12" s="171" t="s">
        <v>349</v>
      </c>
      <c r="G12" s="171" t="s">
        <v>285</v>
      </c>
      <c r="H12" s="171" t="s">
        <v>285</v>
      </c>
    </row>
    <row r="13" spans="1:8" ht="15.75" thickBot="1" x14ac:dyDescent="0.3">
      <c r="A13" s="407"/>
      <c r="B13" s="171"/>
      <c r="C13" s="171" t="s">
        <v>299</v>
      </c>
      <c r="D13" s="171" t="s">
        <v>286</v>
      </c>
      <c r="E13" s="171" t="s">
        <v>286</v>
      </c>
      <c r="F13" s="171" t="s">
        <v>286</v>
      </c>
      <c r="G13" s="171" t="s">
        <v>286</v>
      </c>
      <c r="H13" s="171" t="s">
        <v>286</v>
      </c>
    </row>
    <row r="14" spans="1:8" ht="15.75" thickBot="1" x14ac:dyDescent="0.3">
      <c r="A14" s="406" t="s">
        <v>274</v>
      </c>
      <c r="B14" s="172"/>
      <c r="C14" s="171" t="s">
        <v>285</v>
      </c>
      <c r="D14" s="171" t="s">
        <v>285</v>
      </c>
      <c r="E14" s="171" t="s">
        <v>285</v>
      </c>
      <c r="F14" s="171" t="s">
        <v>285</v>
      </c>
      <c r="G14" s="171" t="s">
        <v>285</v>
      </c>
      <c r="H14" s="171" t="s">
        <v>285</v>
      </c>
    </row>
    <row r="15" spans="1:8" ht="15.75" thickBot="1" x14ac:dyDescent="0.3">
      <c r="A15" s="407"/>
      <c r="B15" s="171"/>
      <c r="C15" s="171" t="s">
        <v>286</v>
      </c>
      <c r="D15" s="171" t="s">
        <v>286</v>
      </c>
      <c r="E15" s="171" t="s">
        <v>286</v>
      </c>
      <c r="F15" s="171" t="s">
        <v>286</v>
      </c>
      <c r="G15" s="171" t="s">
        <v>286</v>
      </c>
      <c r="H15" s="171" t="s">
        <v>286</v>
      </c>
    </row>
    <row r="16" spans="1:8" ht="15.75" thickBot="1" x14ac:dyDescent="0.3">
      <c r="A16" s="406" t="s">
        <v>288</v>
      </c>
      <c r="B16" s="172"/>
      <c r="C16" s="171" t="s">
        <v>285</v>
      </c>
      <c r="D16" s="171" t="s">
        <v>285</v>
      </c>
      <c r="E16" s="171" t="s">
        <v>285</v>
      </c>
      <c r="F16" s="171" t="s">
        <v>285</v>
      </c>
      <c r="G16" s="171" t="s">
        <v>285</v>
      </c>
      <c r="H16" s="171" t="s">
        <v>285</v>
      </c>
    </row>
    <row r="17" spans="1:8" ht="15.75" thickBot="1" x14ac:dyDescent="0.3">
      <c r="A17" s="407"/>
      <c r="B17" s="171" t="s">
        <v>287</v>
      </c>
      <c r="C17" s="171" t="s">
        <v>286</v>
      </c>
      <c r="D17" s="171" t="s">
        <v>286</v>
      </c>
      <c r="E17" s="171" t="s">
        <v>286</v>
      </c>
      <c r="F17" s="171" t="s">
        <v>286</v>
      </c>
      <c r="G17" s="171" t="s">
        <v>286</v>
      </c>
      <c r="H17" s="171" t="s">
        <v>286</v>
      </c>
    </row>
    <row r="18" spans="1:8" ht="15.75" thickBot="1" x14ac:dyDescent="0.3">
      <c r="A18" s="406" t="s">
        <v>289</v>
      </c>
      <c r="B18" s="171" t="s">
        <v>287</v>
      </c>
      <c r="C18" s="171" t="s">
        <v>285</v>
      </c>
      <c r="D18" s="171" t="s">
        <v>285</v>
      </c>
      <c r="E18" s="171" t="s">
        <v>285</v>
      </c>
      <c r="F18" s="171" t="s">
        <v>285</v>
      </c>
      <c r="G18" s="171" t="s">
        <v>285</v>
      </c>
      <c r="H18" s="171" t="s">
        <v>285</v>
      </c>
    </row>
    <row r="19" spans="1:8" ht="15.75" thickBot="1" x14ac:dyDescent="0.3">
      <c r="A19" s="407"/>
      <c r="B19" s="171" t="s">
        <v>287</v>
      </c>
      <c r="C19" s="171" t="s">
        <v>286</v>
      </c>
      <c r="D19" s="171" t="s">
        <v>286</v>
      </c>
      <c r="E19" s="171" t="s">
        <v>286</v>
      </c>
      <c r="F19" s="171" t="s">
        <v>286</v>
      </c>
      <c r="G19" s="171" t="s">
        <v>286</v>
      </c>
      <c r="H19" s="171" t="s">
        <v>286</v>
      </c>
    </row>
    <row r="20" spans="1:8" ht="15.75" thickBot="1" x14ac:dyDescent="0.3">
      <c r="A20" s="406" t="s">
        <v>290</v>
      </c>
      <c r="B20" s="171" t="s">
        <v>287</v>
      </c>
      <c r="C20" s="171" t="s">
        <v>285</v>
      </c>
      <c r="D20" s="171" t="s">
        <v>285</v>
      </c>
      <c r="E20" s="171" t="s">
        <v>285</v>
      </c>
      <c r="F20" s="171" t="s">
        <v>285</v>
      </c>
      <c r="G20" s="171" t="s">
        <v>285</v>
      </c>
      <c r="H20" s="171" t="s">
        <v>285</v>
      </c>
    </row>
    <row r="21" spans="1:8" ht="15.75" thickBot="1" x14ac:dyDescent="0.3">
      <c r="A21" s="407"/>
      <c r="B21" s="171" t="s">
        <v>287</v>
      </c>
      <c r="C21" s="171" t="s">
        <v>286</v>
      </c>
      <c r="D21" s="171" t="s">
        <v>286</v>
      </c>
      <c r="E21" s="171" t="s">
        <v>286</v>
      </c>
      <c r="F21" s="171" t="s">
        <v>286</v>
      </c>
      <c r="G21" s="171" t="s">
        <v>286</v>
      </c>
      <c r="H21" s="171" t="s">
        <v>286</v>
      </c>
    </row>
    <row r="22" spans="1:8" ht="15.75" thickBot="1" x14ac:dyDescent="0.3">
      <c r="A22" s="406" t="s">
        <v>291</v>
      </c>
      <c r="B22" s="171" t="s">
        <v>287</v>
      </c>
      <c r="C22" s="171" t="s">
        <v>285</v>
      </c>
      <c r="D22" s="171" t="s">
        <v>285</v>
      </c>
      <c r="E22" s="171" t="s">
        <v>285</v>
      </c>
      <c r="F22" s="171" t="s">
        <v>285</v>
      </c>
      <c r="G22" s="171" t="s">
        <v>285</v>
      </c>
      <c r="H22" s="171" t="s">
        <v>285</v>
      </c>
    </row>
    <row r="23" spans="1:8" ht="15.75" thickBot="1" x14ac:dyDescent="0.3">
      <c r="A23" s="407"/>
      <c r="B23" s="171" t="s">
        <v>287</v>
      </c>
      <c r="C23" s="171" t="s">
        <v>286</v>
      </c>
      <c r="D23" s="171" t="s">
        <v>286</v>
      </c>
      <c r="E23" s="171" t="s">
        <v>286</v>
      </c>
      <c r="F23" s="171" t="s">
        <v>286</v>
      </c>
      <c r="G23" s="171" t="s">
        <v>286</v>
      </c>
      <c r="H23" s="171" t="s">
        <v>286</v>
      </c>
    </row>
    <row r="24" spans="1:8" ht="15.75" thickBot="1" x14ac:dyDescent="0.3">
      <c r="A24" s="406" t="s">
        <v>292</v>
      </c>
      <c r="B24" s="171" t="s">
        <v>287</v>
      </c>
      <c r="C24" s="171" t="s">
        <v>285</v>
      </c>
      <c r="D24" s="171" t="s">
        <v>285</v>
      </c>
      <c r="E24" s="171" t="s">
        <v>285</v>
      </c>
      <c r="F24" s="171" t="s">
        <v>285</v>
      </c>
      <c r="G24" s="171" t="s">
        <v>285</v>
      </c>
      <c r="H24" s="171" t="s">
        <v>285</v>
      </c>
    </row>
    <row r="25" spans="1:8" ht="15.75" thickBot="1" x14ac:dyDescent="0.3">
      <c r="A25" s="407"/>
      <c r="B25" s="171" t="s">
        <v>287</v>
      </c>
      <c r="C25" s="171" t="s">
        <v>286</v>
      </c>
      <c r="D25" s="171" t="s">
        <v>286</v>
      </c>
      <c r="E25" s="171" t="s">
        <v>286</v>
      </c>
      <c r="F25" s="171" t="s">
        <v>286</v>
      </c>
      <c r="G25" s="171" t="s">
        <v>286</v>
      </c>
      <c r="H25" s="171" t="s">
        <v>286</v>
      </c>
    </row>
    <row r="26" spans="1:8" ht="15.75" thickBot="1" x14ac:dyDescent="0.3">
      <c r="A26" s="406" t="s">
        <v>293</v>
      </c>
      <c r="B26" s="171" t="s">
        <v>287</v>
      </c>
      <c r="C26" s="171" t="s">
        <v>285</v>
      </c>
      <c r="D26" s="171" t="s">
        <v>285</v>
      </c>
      <c r="E26" s="171" t="s">
        <v>285</v>
      </c>
      <c r="F26" s="171" t="s">
        <v>285</v>
      </c>
      <c r="G26" s="171" t="s">
        <v>285</v>
      </c>
      <c r="H26" s="171" t="s">
        <v>285</v>
      </c>
    </row>
    <row r="27" spans="1:8" ht="15.75" thickBot="1" x14ac:dyDescent="0.3">
      <c r="A27" s="407"/>
      <c r="B27" s="171" t="s">
        <v>287</v>
      </c>
      <c r="C27" s="171" t="s">
        <v>286</v>
      </c>
      <c r="D27" s="171" t="s">
        <v>286</v>
      </c>
      <c r="E27" s="171" t="s">
        <v>286</v>
      </c>
      <c r="F27" s="171" t="s">
        <v>286</v>
      </c>
      <c r="G27" s="171" t="s">
        <v>286</v>
      </c>
      <c r="H27" s="171" t="s">
        <v>286</v>
      </c>
    </row>
    <row r="28" spans="1:8" ht="15.75" thickBot="1" x14ac:dyDescent="0.3">
      <c r="A28" s="406" t="s">
        <v>294</v>
      </c>
      <c r="B28" s="171" t="s">
        <v>287</v>
      </c>
      <c r="C28" s="171" t="s">
        <v>285</v>
      </c>
      <c r="D28" s="171" t="s">
        <v>285</v>
      </c>
      <c r="E28" s="171" t="s">
        <v>285</v>
      </c>
      <c r="F28" s="171" t="s">
        <v>285</v>
      </c>
      <c r="G28" s="171" t="s">
        <v>285</v>
      </c>
      <c r="H28" s="171" t="s">
        <v>285</v>
      </c>
    </row>
    <row r="29" spans="1:8" ht="15.75" thickBot="1" x14ac:dyDescent="0.3">
      <c r="A29" s="407"/>
      <c r="B29" s="171" t="s">
        <v>287</v>
      </c>
      <c r="C29" s="171" t="s">
        <v>286</v>
      </c>
      <c r="D29" s="171" t="s">
        <v>286</v>
      </c>
      <c r="E29" s="171" t="s">
        <v>286</v>
      </c>
      <c r="F29" s="171" t="s">
        <v>286</v>
      </c>
      <c r="G29" s="171" t="s">
        <v>286</v>
      </c>
      <c r="H29" s="171" t="s">
        <v>286</v>
      </c>
    </row>
  </sheetData>
  <mergeCells count="22">
    <mergeCell ref="A28:A29"/>
    <mergeCell ref="A18:A19"/>
    <mergeCell ref="A2:H2"/>
    <mergeCell ref="A3:H3"/>
    <mergeCell ref="A5:H5"/>
    <mergeCell ref="A7:A9"/>
    <mergeCell ref="C7:H7"/>
    <mergeCell ref="C8:C9"/>
    <mergeCell ref="D8:D9"/>
    <mergeCell ref="E8:E9"/>
    <mergeCell ref="F8:F9"/>
    <mergeCell ref="G8:G9"/>
    <mergeCell ref="H8:H9"/>
    <mergeCell ref="A10:A11"/>
    <mergeCell ref="A12:A13"/>
    <mergeCell ref="A14:A15"/>
    <mergeCell ref="A1:H1"/>
    <mergeCell ref="A20:A21"/>
    <mergeCell ref="A22:A23"/>
    <mergeCell ref="A24:A25"/>
    <mergeCell ref="A26:A27"/>
    <mergeCell ref="A16:A1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16"/>
    </sheetView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view="pageLayout" zoomScaleNormal="100" workbookViewId="0">
      <selection activeCell="H29" sqref="H29"/>
    </sheetView>
  </sheetViews>
  <sheetFormatPr defaultRowHeight="15" x14ac:dyDescent="0.25"/>
  <sheetData>
    <row r="2" spans="1:12" x14ac:dyDescent="0.25">
      <c r="A2" s="201" t="s">
        <v>663</v>
      </c>
      <c r="B2" s="200"/>
      <c r="D2" s="200"/>
    </row>
    <row r="3" spans="1:12" ht="28.5" customHeight="1" thickBot="1" x14ac:dyDescent="0.3">
      <c r="A3" s="201"/>
      <c r="B3" s="200"/>
      <c r="D3" s="200"/>
      <c r="K3" s="197" t="s">
        <v>664</v>
      </c>
      <c r="L3" t="s">
        <v>667</v>
      </c>
    </row>
    <row r="4" spans="1:12" ht="15.75" thickBot="1" x14ac:dyDescent="0.3">
      <c r="A4" s="146" t="s">
        <v>242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291" t="s">
        <v>271</v>
      </c>
    </row>
    <row r="5" spans="1:12" x14ac:dyDescent="0.25">
      <c r="A5" s="393" t="s">
        <v>245</v>
      </c>
      <c r="B5" s="394"/>
      <c r="C5" s="394"/>
      <c r="D5" s="394"/>
      <c r="E5" s="394"/>
      <c r="F5" s="394"/>
      <c r="G5" s="394"/>
      <c r="H5" s="394"/>
      <c r="I5" s="394"/>
      <c r="J5" s="395"/>
      <c r="K5" s="294">
        <v>520</v>
      </c>
      <c r="L5" s="292">
        <v>520</v>
      </c>
    </row>
    <row r="6" spans="1:12" x14ac:dyDescent="0.25">
      <c r="A6" s="396" t="s">
        <v>246</v>
      </c>
      <c r="B6" s="397"/>
      <c r="C6" s="397"/>
      <c r="D6" s="397"/>
      <c r="E6" s="397"/>
      <c r="F6" s="397"/>
      <c r="G6" s="397"/>
      <c r="H6" s="397"/>
      <c r="I6" s="397"/>
      <c r="J6" s="398"/>
      <c r="K6" s="199">
        <v>0</v>
      </c>
      <c r="L6" s="181">
        <v>0</v>
      </c>
    </row>
    <row r="7" spans="1:12" x14ac:dyDescent="0.25">
      <c r="A7" s="396" t="s">
        <v>247</v>
      </c>
      <c r="B7" s="397"/>
      <c r="C7" s="397"/>
      <c r="D7" s="397"/>
      <c r="E7" s="397"/>
      <c r="F7" s="397"/>
      <c r="G7" s="397"/>
      <c r="H7" s="397"/>
      <c r="I7" s="397"/>
      <c r="J7" s="398"/>
      <c r="K7" s="199">
        <v>147</v>
      </c>
      <c r="L7" s="181">
        <v>147</v>
      </c>
    </row>
    <row r="8" spans="1:12" x14ac:dyDescent="0.25">
      <c r="A8" s="396" t="s">
        <v>252</v>
      </c>
      <c r="B8" s="397"/>
      <c r="C8" s="397"/>
      <c r="D8" s="397"/>
      <c r="E8" s="397"/>
      <c r="F8" s="397"/>
      <c r="G8" s="397"/>
      <c r="H8" s="397"/>
      <c r="I8" s="397"/>
      <c r="J8" s="398"/>
      <c r="K8" s="199">
        <v>0</v>
      </c>
      <c r="L8" s="181">
        <v>0</v>
      </c>
    </row>
    <row r="9" spans="1:12" ht="15.75" thickBot="1" x14ac:dyDescent="0.3">
      <c r="A9" s="402" t="s">
        <v>665</v>
      </c>
      <c r="B9" s="403"/>
      <c r="C9" s="403"/>
      <c r="D9" s="403"/>
      <c r="E9" s="403"/>
      <c r="F9" s="403"/>
      <c r="G9" s="403"/>
      <c r="H9" s="403"/>
      <c r="I9" s="403"/>
      <c r="J9" s="404"/>
      <c r="K9" s="295">
        <v>0</v>
      </c>
      <c r="L9" s="293">
        <v>0</v>
      </c>
    </row>
    <row r="10" spans="1:12" x14ac:dyDescent="0.25">
      <c r="A10" t="s">
        <v>666</v>
      </c>
    </row>
  </sheetData>
  <mergeCells count="5">
    <mergeCell ref="A9:J9"/>
    <mergeCell ref="A5:J5"/>
    <mergeCell ref="A6:J6"/>
    <mergeCell ref="A7:J7"/>
    <mergeCell ref="A8:J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                                                                                                          11.melléklet   /2019.(V.  ).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view="pageLayout" zoomScaleNormal="100" workbookViewId="0">
      <selection activeCell="H7" sqref="H7"/>
    </sheetView>
  </sheetViews>
  <sheetFormatPr defaultRowHeight="15" x14ac:dyDescent="0.25"/>
  <sheetData>
    <row r="2" spans="1:7" x14ac:dyDescent="0.25">
      <c r="E2" s="296" t="s">
        <v>354</v>
      </c>
    </row>
    <row r="3" spans="1:7" x14ac:dyDescent="0.25">
      <c r="B3" s="297" t="s">
        <v>668</v>
      </c>
      <c r="C3" s="297"/>
    </row>
    <row r="5" spans="1:7" ht="15.75" thickBot="1" x14ac:dyDescent="0.3">
      <c r="A5" t="s">
        <v>669</v>
      </c>
    </row>
    <row r="6" spans="1:7" ht="15.75" thickBot="1" x14ac:dyDescent="0.3">
      <c r="A6" s="298" t="s">
        <v>670</v>
      </c>
      <c r="B6" s="299" t="s">
        <v>671</v>
      </c>
      <c r="C6" s="299"/>
      <c r="D6" s="298" t="s">
        <v>672</v>
      </c>
      <c r="E6" s="299" t="s">
        <v>673</v>
      </c>
      <c r="F6" s="299" t="s">
        <v>674</v>
      </c>
      <c r="G6" s="299" t="s">
        <v>675</v>
      </c>
    </row>
    <row r="7" spans="1:7" x14ac:dyDescent="0.25">
      <c r="A7" s="175" t="s">
        <v>272</v>
      </c>
      <c r="B7" s="175" t="s">
        <v>676</v>
      </c>
      <c r="C7" s="175"/>
      <c r="D7" s="175" t="s">
        <v>6</v>
      </c>
      <c r="E7" s="175">
        <v>37905</v>
      </c>
      <c r="F7" s="175">
        <v>37905</v>
      </c>
      <c r="G7" s="175">
        <v>38100</v>
      </c>
    </row>
    <row r="8" spans="1:7" x14ac:dyDescent="0.25">
      <c r="A8" s="177" t="s">
        <v>273</v>
      </c>
      <c r="B8" s="177" t="s">
        <v>677</v>
      </c>
      <c r="C8" s="177"/>
      <c r="D8" s="177" t="s">
        <v>678</v>
      </c>
      <c r="E8" s="177">
        <v>31020</v>
      </c>
      <c r="F8" s="177">
        <v>31020</v>
      </c>
      <c r="G8" s="177">
        <v>30030</v>
      </c>
    </row>
    <row r="9" spans="1:7" x14ac:dyDescent="0.25">
      <c r="A9" s="177" t="s">
        <v>274</v>
      </c>
      <c r="B9" s="177" t="s">
        <v>679</v>
      </c>
      <c r="C9" s="177"/>
      <c r="D9" s="177" t="s">
        <v>680</v>
      </c>
      <c r="E9" s="177">
        <v>3700</v>
      </c>
      <c r="F9" s="177">
        <v>3600</v>
      </c>
      <c r="G9" s="177">
        <v>3700</v>
      </c>
    </row>
    <row r="10" spans="1:7" x14ac:dyDescent="0.25">
      <c r="A10" s="177" t="s">
        <v>288</v>
      </c>
      <c r="B10" s="177" t="s">
        <v>681</v>
      </c>
      <c r="C10" s="177"/>
      <c r="D10" s="177" t="s">
        <v>682</v>
      </c>
      <c r="E10" s="177">
        <v>2400</v>
      </c>
      <c r="F10" s="177">
        <v>2400</v>
      </c>
      <c r="G10" s="177">
        <v>2500</v>
      </c>
    </row>
    <row r="11" spans="1:7" x14ac:dyDescent="0.25">
      <c r="A11" s="300" t="s">
        <v>289</v>
      </c>
      <c r="B11" s="177" t="s">
        <v>683</v>
      </c>
      <c r="C11" s="177"/>
      <c r="D11" s="177" t="s">
        <v>684</v>
      </c>
      <c r="E11" s="177"/>
      <c r="F11" s="177"/>
      <c r="G11" s="177"/>
    </row>
    <row r="12" spans="1:7" ht="15.75" thickBot="1" x14ac:dyDescent="0.3">
      <c r="A12" s="301" t="s">
        <v>685</v>
      </c>
      <c r="B12" s="301" t="s">
        <v>686</v>
      </c>
      <c r="C12" s="301"/>
      <c r="D12" s="301" t="s">
        <v>687</v>
      </c>
      <c r="E12" s="301"/>
      <c r="F12" s="301"/>
      <c r="G12" s="301"/>
    </row>
    <row r="13" spans="1:7" ht="15.75" thickBot="1" x14ac:dyDescent="0.3">
      <c r="A13" s="302" t="s">
        <v>688</v>
      </c>
      <c r="B13" s="147"/>
      <c r="C13" s="147"/>
      <c r="D13" s="148"/>
      <c r="E13" s="174">
        <f>SUM(E7:E12)</f>
        <v>75025</v>
      </c>
      <c r="F13" s="174">
        <f>SUM(F7:F12)</f>
        <v>74925</v>
      </c>
      <c r="G13" s="174">
        <f>SUM(G7:G12)</f>
        <v>74330</v>
      </c>
    </row>
    <row r="15" spans="1:7" ht="15.75" thickBot="1" x14ac:dyDescent="0.3">
      <c r="A15" t="s">
        <v>689</v>
      </c>
    </row>
    <row r="16" spans="1:7" ht="15.75" thickBot="1" x14ac:dyDescent="0.3">
      <c r="A16" s="298" t="s">
        <v>670</v>
      </c>
      <c r="B16" s="299" t="s">
        <v>671</v>
      </c>
      <c r="C16" s="299"/>
      <c r="D16" s="298" t="s">
        <v>672</v>
      </c>
      <c r="E16" s="299" t="s">
        <v>673</v>
      </c>
      <c r="F16" s="299" t="s">
        <v>674</v>
      </c>
      <c r="G16" s="299" t="s">
        <v>675</v>
      </c>
    </row>
    <row r="17" spans="1:7" x14ac:dyDescent="0.25">
      <c r="A17" s="303" t="s">
        <v>272</v>
      </c>
      <c r="B17" s="303" t="s">
        <v>325</v>
      </c>
      <c r="C17" s="303"/>
      <c r="D17" s="303" t="s">
        <v>166</v>
      </c>
      <c r="E17" s="303">
        <v>42350</v>
      </c>
      <c r="F17" s="303">
        <v>42400</v>
      </c>
      <c r="G17" s="303">
        <v>42400</v>
      </c>
    </row>
    <row r="18" spans="1:7" x14ac:dyDescent="0.25">
      <c r="A18" s="177" t="s">
        <v>273</v>
      </c>
      <c r="B18" s="177" t="s">
        <v>690</v>
      </c>
      <c r="C18" s="177"/>
      <c r="D18" s="177" t="s">
        <v>44</v>
      </c>
      <c r="E18" s="177">
        <v>8080</v>
      </c>
      <c r="F18" s="177">
        <v>8120</v>
      </c>
      <c r="G18" s="177">
        <v>8120</v>
      </c>
    </row>
    <row r="19" spans="1:7" x14ac:dyDescent="0.25">
      <c r="A19" s="177" t="s">
        <v>274</v>
      </c>
      <c r="B19" s="177" t="s">
        <v>691</v>
      </c>
      <c r="C19" s="177"/>
      <c r="D19" s="177" t="s">
        <v>45</v>
      </c>
      <c r="E19" s="177">
        <v>16595</v>
      </c>
      <c r="F19" s="177">
        <v>16205</v>
      </c>
      <c r="G19" s="177">
        <v>20610</v>
      </c>
    </row>
    <row r="20" spans="1:7" x14ac:dyDescent="0.25">
      <c r="A20" s="177" t="s">
        <v>288</v>
      </c>
      <c r="B20" s="177" t="s">
        <v>692</v>
      </c>
      <c r="C20" s="177"/>
      <c r="D20" s="177" t="s">
        <v>46</v>
      </c>
      <c r="E20" s="177">
        <v>5300</v>
      </c>
      <c r="F20" s="177">
        <v>5500</v>
      </c>
      <c r="G20" s="177">
        <v>500</v>
      </c>
    </row>
    <row r="21" spans="1:7" x14ac:dyDescent="0.25">
      <c r="A21" s="177" t="s">
        <v>289</v>
      </c>
      <c r="B21" s="177" t="s">
        <v>693</v>
      </c>
      <c r="C21" s="177"/>
      <c r="D21" s="177" t="s">
        <v>50</v>
      </c>
      <c r="E21" s="177"/>
      <c r="F21" s="177"/>
      <c r="G21" s="177"/>
    </row>
    <row r="22" spans="1:7" ht="15.75" thickBot="1" x14ac:dyDescent="0.3">
      <c r="A22" s="301" t="s">
        <v>290</v>
      </c>
      <c r="B22" s="301" t="s">
        <v>694</v>
      </c>
      <c r="C22" s="301"/>
      <c r="D22" s="301" t="s">
        <v>48</v>
      </c>
      <c r="E22" s="301">
        <v>2700</v>
      </c>
      <c r="F22" s="301">
        <v>2700</v>
      </c>
      <c r="G22" s="301">
        <v>2700</v>
      </c>
    </row>
    <row r="23" spans="1:7" ht="15.75" thickBot="1" x14ac:dyDescent="0.3">
      <c r="A23" s="302" t="s">
        <v>695</v>
      </c>
      <c r="B23" s="147"/>
      <c r="C23" s="147"/>
      <c r="D23" s="148"/>
      <c r="E23" s="299">
        <f>SUM(E17:E22)</f>
        <v>75025</v>
      </c>
      <c r="F23" s="299">
        <f>SUM(F17:F22)</f>
        <v>74925</v>
      </c>
      <c r="G23" s="299">
        <f>SUM(G17:G22)</f>
        <v>74330</v>
      </c>
    </row>
  </sheetData>
  <pageMargins left="0.7" right="0.7" top="0.75" bottom="0.75" header="0.3" footer="0.3"/>
  <pageSetup paperSize="9" orientation="portrait" r:id="rId1"/>
  <headerFooter>
    <oddHeader>&amp;C12.sz.melléklet /2019.(V. 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view="pageLayout" zoomScaleNormal="100" workbookViewId="0">
      <selection activeCell="H2" sqref="H2"/>
    </sheetView>
  </sheetViews>
  <sheetFormatPr defaultRowHeight="15" x14ac:dyDescent="0.25"/>
  <sheetData>
    <row r="1" spans="1:15" x14ac:dyDescent="0.25">
      <c r="A1" s="415" t="s">
        <v>353</v>
      </c>
      <c r="B1" s="405"/>
      <c r="C1" s="405"/>
      <c r="D1" s="405"/>
      <c r="E1" s="405"/>
    </row>
    <row r="3" spans="1:15" x14ac:dyDescent="0.25">
      <c r="D3" t="s">
        <v>300</v>
      </c>
    </row>
    <row r="4" spans="1:15" ht="15.75" thickBot="1" x14ac:dyDescent="0.3"/>
    <row r="5" spans="1:15" ht="15.75" thickBot="1" x14ac:dyDescent="0.3">
      <c r="A5" s="174" t="s">
        <v>301</v>
      </c>
      <c r="B5" s="174"/>
      <c r="C5" s="174" t="s">
        <v>302</v>
      </c>
      <c r="D5" s="174" t="s">
        <v>303</v>
      </c>
      <c r="E5" s="174" t="s">
        <v>304</v>
      </c>
      <c r="F5" s="174" t="s">
        <v>305</v>
      </c>
      <c r="G5" s="174" t="s">
        <v>306</v>
      </c>
      <c r="H5" s="174" t="s">
        <v>307</v>
      </c>
      <c r="I5" s="174" t="s">
        <v>308</v>
      </c>
      <c r="J5" s="174" t="s">
        <v>309</v>
      </c>
      <c r="K5" s="174" t="s">
        <v>310</v>
      </c>
      <c r="L5" s="174" t="s">
        <v>311</v>
      </c>
      <c r="M5" s="174" t="s">
        <v>312</v>
      </c>
      <c r="N5" s="174" t="s">
        <v>313</v>
      </c>
      <c r="O5" s="174" t="s">
        <v>314</v>
      </c>
    </row>
    <row r="6" spans="1:15" x14ac:dyDescent="0.25">
      <c r="A6" s="175" t="s">
        <v>315</v>
      </c>
      <c r="B6" s="175"/>
      <c r="C6" s="176">
        <v>5340</v>
      </c>
      <c r="D6" s="176">
        <v>3180</v>
      </c>
      <c r="E6" s="176">
        <v>3180</v>
      </c>
      <c r="F6" s="176">
        <v>3180</v>
      </c>
      <c r="G6" s="176">
        <v>3180</v>
      </c>
      <c r="H6" s="176">
        <v>3180</v>
      </c>
      <c r="I6" s="176">
        <v>3180</v>
      </c>
      <c r="J6" s="176">
        <v>3180</v>
      </c>
      <c r="K6" s="176">
        <v>3180</v>
      </c>
      <c r="L6" s="176">
        <v>3180</v>
      </c>
      <c r="M6" s="176">
        <v>3180</v>
      </c>
      <c r="N6" s="176">
        <v>5354</v>
      </c>
      <c r="O6" s="176">
        <f>SUM(C6:N6)</f>
        <v>42494</v>
      </c>
    </row>
    <row r="7" spans="1:15" x14ac:dyDescent="0.25">
      <c r="A7" s="177" t="s">
        <v>316</v>
      </c>
      <c r="B7" s="177"/>
      <c r="C7" s="154">
        <v>250</v>
      </c>
      <c r="D7" s="154">
        <v>250</v>
      </c>
      <c r="E7" s="154">
        <v>250</v>
      </c>
      <c r="F7" s="154">
        <v>250</v>
      </c>
      <c r="G7" s="154">
        <v>250</v>
      </c>
      <c r="H7" s="154">
        <v>250</v>
      </c>
      <c r="I7" s="154">
        <v>250</v>
      </c>
      <c r="J7" s="154">
        <v>250</v>
      </c>
      <c r="K7" s="154">
        <v>250</v>
      </c>
      <c r="L7" s="154">
        <v>250</v>
      </c>
      <c r="M7" s="154">
        <v>250</v>
      </c>
      <c r="N7" s="154">
        <v>470</v>
      </c>
      <c r="O7" s="154">
        <f t="shared" ref="O7:O12" si="0">SUM(C7:N7)</f>
        <v>3220</v>
      </c>
    </row>
    <row r="8" spans="1:15" x14ac:dyDescent="0.25">
      <c r="A8" s="177" t="s">
        <v>317</v>
      </c>
      <c r="B8" s="177"/>
      <c r="C8" s="154"/>
      <c r="D8" s="154"/>
      <c r="E8" s="154">
        <v>1560</v>
      </c>
      <c r="F8" s="154">
        <v>120</v>
      </c>
      <c r="G8" s="154"/>
      <c r="H8" s="154"/>
      <c r="I8" s="154"/>
      <c r="J8" s="154">
        <v>150</v>
      </c>
      <c r="K8" s="154">
        <v>1560</v>
      </c>
      <c r="L8" s="154">
        <v>34</v>
      </c>
      <c r="M8" s="154"/>
      <c r="N8" s="154">
        <v>996</v>
      </c>
      <c r="O8" s="154">
        <f t="shared" si="0"/>
        <v>4420</v>
      </c>
    </row>
    <row r="9" spans="1:15" x14ac:dyDescent="0.25">
      <c r="A9" s="177" t="s">
        <v>318</v>
      </c>
      <c r="B9" s="177"/>
      <c r="C9" s="154">
        <v>2410</v>
      </c>
      <c r="D9" s="154">
        <v>2570</v>
      </c>
      <c r="E9" s="154">
        <v>2570</v>
      </c>
      <c r="F9" s="154">
        <v>2570</v>
      </c>
      <c r="G9" s="154">
        <v>2570</v>
      </c>
      <c r="H9" s="154">
        <v>2570</v>
      </c>
      <c r="I9" s="154">
        <v>2570</v>
      </c>
      <c r="J9" s="154">
        <v>2570</v>
      </c>
      <c r="K9" s="154">
        <v>2570</v>
      </c>
      <c r="L9" s="154">
        <v>2570</v>
      </c>
      <c r="M9" s="154">
        <v>2570</v>
      </c>
      <c r="N9" s="154">
        <v>2736</v>
      </c>
      <c r="O9" s="154">
        <f t="shared" si="0"/>
        <v>30846</v>
      </c>
    </row>
    <row r="10" spans="1:15" x14ac:dyDescent="0.25">
      <c r="A10" s="177" t="s">
        <v>319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54">
        <f t="shared" si="0"/>
        <v>0</v>
      </c>
    </row>
    <row r="11" spans="1:15" x14ac:dyDescent="0.25">
      <c r="A11" s="177" t="s">
        <v>320</v>
      </c>
      <c r="B11" s="177"/>
      <c r="C11" s="154">
        <v>8000</v>
      </c>
      <c r="D11" s="177"/>
      <c r="E11" s="177"/>
      <c r="F11" s="177"/>
      <c r="G11" s="177">
        <v>5055</v>
      </c>
      <c r="H11" s="177"/>
      <c r="I11" s="177"/>
      <c r="J11" s="177">
        <v>6200</v>
      </c>
      <c r="K11" s="177"/>
      <c r="L11" s="177"/>
      <c r="M11" s="177"/>
      <c r="N11" s="177"/>
      <c r="O11" s="154">
        <f t="shared" si="0"/>
        <v>19255</v>
      </c>
    </row>
    <row r="12" spans="1:15" x14ac:dyDescent="0.25">
      <c r="A12" s="177" t="s">
        <v>338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54">
        <f t="shared" si="0"/>
        <v>0</v>
      </c>
    </row>
    <row r="13" spans="1:15" x14ac:dyDescent="0.25">
      <c r="A13" s="177" t="s">
        <v>321</v>
      </c>
      <c r="B13" s="177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>
        <f>SUM(C13:N13)</f>
        <v>0</v>
      </c>
    </row>
    <row r="14" spans="1:15" x14ac:dyDescent="0.25">
      <c r="A14" s="177" t="s">
        <v>322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54">
        <f>SUM(C14:N14)</f>
        <v>0</v>
      </c>
    </row>
    <row r="15" spans="1:15" x14ac:dyDescent="0.25">
      <c r="A15" s="177" t="s">
        <v>323</v>
      </c>
      <c r="B15" s="177"/>
      <c r="C15" s="154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54">
        <f>SUM(C15:N15)</f>
        <v>0</v>
      </c>
    </row>
    <row r="16" spans="1:15" x14ac:dyDescent="0.25">
      <c r="A16" s="416" t="s">
        <v>337</v>
      </c>
      <c r="B16" s="401"/>
      <c r="C16" s="154"/>
      <c r="D16" s="177"/>
      <c r="E16" s="177"/>
      <c r="F16" s="177">
        <v>1500</v>
      </c>
      <c r="G16" s="177">
        <v>860</v>
      </c>
      <c r="H16" s="177"/>
      <c r="I16" s="177">
        <v>300</v>
      </c>
      <c r="J16" s="177">
        <v>12700</v>
      </c>
      <c r="K16" s="177">
        <v>324</v>
      </c>
      <c r="L16" s="177"/>
      <c r="M16" s="177">
        <v>18473</v>
      </c>
      <c r="N16" s="177"/>
      <c r="O16" s="154">
        <f>SUM(C16:N16)</f>
        <v>34157</v>
      </c>
    </row>
    <row r="17" spans="1:15" x14ac:dyDescent="0.25">
      <c r="A17" s="178" t="s">
        <v>324</v>
      </c>
      <c r="B17" s="178"/>
      <c r="C17" s="179">
        <f>SUM(C6:C16)</f>
        <v>16000</v>
      </c>
      <c r="D17" s="179">
        <f t="shared" ref="D17:L17" si="1">SUM(D6:D16)</f>
        <v>6000</v>
      </c>
      <c r="E17" s="179">
        <f t="shared" si="1"/>
        <v>7560</v>
      </c>
      <c r="F17" s="179">
        <f t="shared" si="1"/>
        <v>7620</v>
      </c>
      <c r="G17" s="179">
        <v>460</v>
      </c>
      <c r="H17" s="179">
        <f t="shared" si="1"/>
        <v>6000</v>
      </c>
      <c r="I17" s="179">
        <f t="shared" si="1"/>
        <v>6300</v>
      </c>
      <c r="J17" s="179">
        <f t="shared" si="1"/>
        <v>25050</v>
      </c>
      <c r="K17" s="179">
        <f t="shared" si="1"/>
        <v>7884</v>
      </c>
      <c r="L17" s="179">
        <f t="shared" si="1"/>
        <v>6034</v>
      </c>
      <c r="M17" s="179">
        <f>SUM(M6:M16)</f>
        <v>24473</v>
      </c>
      <c r="N17" s="179">
        <f t="shared" ref="N17" si="2">SUM(N6:N16)</f>
        <v>9556</v>
      </c>
      <c r="O17" s="179">
        <f t="shared" ref="O17" si="3">SUM(O6:O16)</f>
        <v>134392</v>
      </c>
    </row>
    <row r="18" spans="1:15" x14ac:dyDescent="0.25">
      <c r="A18" s="180"/>
      <c r="B18" s="181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spans="1:15" x14ac:dyDescent="0.25">
      <c r="A19" s="177" t="s">
        <v>325</v>
      </c>
      <c r="B19" s="177"/>
      <c r="C19" s="154">
        <v>3750</v>
      </c>
      <c r="D19" s="154">
        <v>3520</v>
      </c>
      <c r="E19" s="154">
        <v>3520</v>
      </c>
      <c r="F19" s="154">
        <v>4020</v>
      </c>
      <c r="G19" s="154">
        <v>3520</v>
      </c>
      <c r="H19" s="154">
        <v>3520</v>
      </c>
      <c r="I19" s="154">
        <v>4680</v>
      </c>
      <c r="J19" s="154">
        <v>4680</v>
      </c>
      <c r="K19" s="154">
        <v>3820</v>
      </c>
      <c r="L19" s="154">
        <v>3929</v>
      </c>
      <c r="M19" s="154">
        <v>3480</v>
      </c>
      <c r="N19" s="182">
        <v>4979</v>
      </c>
      <c r="O19" s="154">
        <f t="shared" ref="O19:O26" si="4">SUM(C19:N19)</f>
        <v>47418</v>
      </c>
    </row>
    <row r="20" spans="1:15" x14ac:dyDescent="0.25">
      <c r="A20" s="177" t="s">
        <v>326</v>
      </c>
      <c r="B20" s="177"/>
      <c r="C20" s="182">
        <v>552</v>
      </c>
      <c r="D20" s="182">
        <v>550</v>
      </c>
      <c r="E20" s="182">
        <v>550</v>
      </c>
      <c r="F20" s="182">
        <v>583</v>
      </c>
      <c r="G20" s="182">
        <v>550</v>
      </c>
      <c r="H20" s="182">
        <v>550</v>
      </c>
      <c r="I20" s="182">
        <v>755</v>
      </c>
      <c r="J20" s="182">
        <v>685</v>
      </c>
      <c r="K20" s="182">
        <v>620</v>
      </c>
      <c r="L20" s="182">
        <v>550</v>
      </c>
      <c r="M20" s="182">
        <v>554</v>
      </c>
      <c r="N20" s="182">
        <v>546</v>
      </c>
      <c r="O20" s="154">
        <f t="shared" si="4"/>
        <v>7045</v>
      </c>
    </row>
    <row r="21" spans="1:15" x14ac:dyDescent="0.25">
      <c r="A21" s="177" t="s">
        <v>327</v>
      </c>
      <c r="B21" s="177"/>
      <c r="C21" s="182">
        <v>1750</v>
      </c>
      <c r="D21" s="182">
        <v>1750</v>
      </c>
      <c r="E21" s="182">
        <v>1750</v>
      </c>
      <c r="F21" s="182">
        <v>1750</v>
      </c>
      <c r="G21" s="182">
        <v>1860</v>
      </c>
      <c r="H21" s="182">
        <v>3860</v>
      </c>
      <c r="I21" s="182">
        <v>1750</v>
      </c>
      <c r="J21" s="182">
        <v>1750</v>
      </c>
      <c r="K21" s="182">
        <v>1750</v>
      </c>
      <c r="L21" s="182">
        <v>2329</v>
      </c>
      <c r="M21" s="182">
        <v>2750</v>
      </c>
      <c r="N21" s="182">
        <v>4356</v>
      </c>
      <c r="O21" s="182">
        <f t="shared" si="4"/>
        <v>27405</v>
      </c>
    </row>
    <row r="22" spans="1:15" x14ac:dyDescent="0.25">
      <c r="A22" s="416" t="s">
        <v>339</v>
      </c>
      <c r="B22" s="401"/>
      <c r="C22" s="182">
        <v>365</v>
      </c>
      <c r="D22" s="182">
        <v>460</v>
      </c>
      <c r="E22" s="182">
        <v>450</v>
      </c>
      <c r="F22" s="182">
        <v>450</v>
      </c>
      <c r="G22" s="182">
        <v>450</v>
      </c>
      <c r="H22" s="182">
        <v>500</v>
      </c>
      <c r="I22" s="182">
        <v>450</v>
      </c>
      <c r="J22" s="182">
        <v>450</v>
      </c>
      <c r="K22" s="182">
        <v>358</v>
      </c>
      <c r="L22" s="182">
        <v>450</v>
      </c>
      <c r="M22" s="182">
        <v>450</v>
      </c>
      <c r="N22" s="182">
        <v>647</v>
      </c>
      <c r="O22" s="182">
        <f t="shared" si="4"/>
        <v>5480</v>
      </c>
    </row>
    <row r="23" spans="1:15" x14ac:dyDescent="0.25">
      <c r="A23" s="177" t="s">
        <v>328</v>
      </c>
      <c r="B23" s="177"/>
      <c r="C23" s="182"/>
      <c r="D23" s="182"/>
      <c r="E23" s="182">
        <v>500</v>
      </c>
      <c r="F23" s="182"/>
      <c r="G23" s="182"/>
      <c r="H23" s="182"/>
      <c r="I23" s="182"/>
      <c r="J23" s="182">
        <v>200</v>
      </c>
      <c r="K23" s="182"/>
      <c r="L23" s="182">
        <v>180</v>
      </c>
      <c r="M23" s="182"/>
      <c r="N23" s="182">
        <v>4500</v>
      </c>
      <c r="O23" s="182">
        <f t="shared" si="4"/>
        <v>5380</v>
      </c>
    </row>
    <row r="24" spans="1:15" x14ac:dyDescent="0.25">
      <c r="A24" s="177" t="s">
        <v>329</v>
      </c>
      <c r="B24" s="177"/>
      <c r="C24" s="177"/>
      <c r="D24" s="177"/>
      <c r="E24" s="182"/>
      <c r="F24" s="177"/>
      <c r="G24" s="177"/>
      <c r="H24" s="182"/>
      <c r="I24" s="177"/>
      <c r="J24" s="177"/>
      <c r="K24" s="182"/>
      <c r="L24" s="177"/>
      <c r="M24" s="177"/>
      <c r="N24" s="182">
        <v>1367</v>
      </c>
      <c r="O24" s="182">
        <f t="shared" si="4"/>
        <v>1367</v>
      </c>
    </row>
    <row r="25" spans="1:15" x14ac:dyDescent="0.25">
      <c r="A25" s="180" t="s">
        <v>330</v>
      </c>
      <c r="B25" s="181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>
        <f t="shared" si="4"/>
        <v>0</v>
      </c>
    </row>
    <row r="26" spans="1:15" x14ac:dyDescent="0.25">
      <c r="A26" s="416" t="s">
        <v>340</v>
      </c>
      <c r="B26" s="401"/>
      <c r="C26" s="177"/>
      <c r="D26" s="177"/>
      <c r="E26" s="177"/>
      <c r="F26" s="177">
        <v>0</v>
      </c>
      <c r="G26" s="177"/>
      <c r="H26" s="177"/>
      <c r="I26" s="177"/>
      <c r="J26" s="177"/>
      <c r="K26" s="177"/>
      <c r="L26" s="177"/>
      <c r="M26" s="177"/>
      <c r="N26" s="177"/>
      <c r="O26" s="182">
        <f t="shared" si="4"/>
        <v>0</v>
      </c>
    </row>
    <row r="27" spans="1:15" x14ac:dyDescent="0.25">
      <c r="A27" s="177" t="s">
        <v>331</v>
      </c>
      <c r="B27" s="177"/>
      <c r="C27" s="154">
        <f>SUM(C19:C26)</f>
        <v>6417</v>
      </c>
      <c r="D27" s="154">
        <f t="shared" ref="D27:O27" si="5">SUM(D19:D26)</f>
        <v>6280</v>
      </c>
      <c r="E27" s="154">
        <f t="shared" si="5"/>
        <v>6770</v>
      </c>
      <c r="F27" s="154">
        <f t="shared" si="5"/>
        <v>6803</v>
      </c>
      <c r="G27" s="154">
        <f t="shared" si="5"/>
        <v>6380</v>
      </c>
      <c r="H27" s="154">
        <f t="shared" si="5"/>
        <v>8430</v>
      </c>
      <c r="I27" s="154">
        <f t="shared" si="5"/>
        <v>7635</v>
      </c>
      <c r="J27" s="154">
        <f t="shared" si="5"/>
        <v>7765</v>
      </c>
      <c r="K27" s="154">
        <f t="shared" si="5"/>
        <v>6548</v>
      </c>
      <c r="L27" s="154">
        <f t="shared" si="5"/>
        <v>7438</v>
      </c>
      <c r="M27" s="154">
        <f t="shared" si="5"/>
        <v>7234</v>
      </c>
      <c r="N27" s="154">
        <f t="shared" si="5"/>
        <v>16395</v>
      </c>
      <c r="O27" s="154">
        <f t="shared" si="5"/>
        <v>94095</v>
      </c>
    </row>
    <row r="28" spans="1:15" x14ac:dyDescent="0.25">
      <c r="A28" s="180"/>
      <c r="B28" s="181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</row>
    <row r="29" spans="1:15" ht="15.75" thickBot="1" x14ac:dyDescent="0.3">
      <c r="A29" s="183" t="s">
        <v>332</v>
      </c>
      <c r="B29" s="177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</row>
    <row r="30" spans="1:15" ht="15.75" thickBot="1" x14ac:dyDescent="0.3">
      <c r="A30" s="180" t="s">
        <v>333</v>
      </c>
      <c r="B30" s="181"/>
      <c r="C30" s="185"/>
      <c r="D30" s="175"/>
      <c r="E30" s="185"/>
      <c r="F30" s="175"/>
      <c r="G30" s="175">
        <v>1000</v>
      </c>
      <c r="H30" s="175"/>
      <c r="I30" s="175"/>
      <c r="J30" s="175"/>
      <c r="K30" s="185"/>
      <c r="L30" s="175"/>
      <c r="M30" s="175"/>
      <c r="N30" s="175">
        <v>30097</v>
      </c>
      <c r="O30" s="185">
        <f>SUM(C30:N30)</f>
        <v>31097</v>
      </c>
    </row>
    <row r="31" spans="1:15" ht="15.75" thickBot="1" x14ac:dyDescent="0.3">
      <c r="A31" s="180" t="s">
        <v>334</v>
      </c>
      <c r="B31" s="181"/>
      <c r="C31" s="182"/>
      <c r="D31" s="177"/>
      <c r="E31" s="182"/>
      <c r="F31" s="177"/>
      <c r="G31" s="182"/>
      <c r="H31" s="177">
        <v>3000</v>
      </c>
      <c r="I31" s="177"/>
      <c r="J31" s="177"/>
      <c r="K31" s="182"/>
      <c r="L31" s="177"/>
      <c r="M31" s="177">
        <v>0</v>
      </c>
      <c r="N31" s="177">
        <v>6200</v>
      </c>
      <c r="O31" s="185">
        <f t="shared" ref="O31" si="6">SUM(C31:N31)</f>
        <v>9200</v>
      </c>
    </row>
    <row r="32" spans="1:15" ht="15.75" thickBot="1" x14ac:dyDescent="0.3">
      <c r="A32" s="177" t="s">
        <v>335</v>
      </c>
      <c r="B32" s="177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5">
        <f>SUM(O30:O31)</f>
        <v>40297</v>
      </c>
    </row>
    <row r="33" spans="1:15" ht="15.75" thickBot="1" x14ac:dyDescent="0.3">
      <c r="A33" s="187" t="s">
        <v>336</v>
      </c>
      <c r="B33" s="187"/>
      <c r="C33" s="188">
        <f>SUM(C27+C32)</f>
        <v>6417</v>
      </c>
      <c r="D33" s="188">
        <f t="shared" ref="D33:O33" si="7">SUM(D27+D32)</f>
        <v>6280</v>
      </c>
      <c r="E33" s="188">
        <f t="shared" si="7"/>
        <v>6770</v>
      </c>
      <c r="F33" s="188">
        <f t="shared" si="7"/>
        <v>6803</v>
      </c>
      <c r="G33" s="188">
        <f t="shared" si="7"/>
        <v>6380</v>
      </c>
      <c r="H33" s="188">
        <f t="shared" si="7"/>
        <v>8430</v>
      </c>
      <c r="I33" s="188">
        <f t="shared" si="7"/>
        <v>7635</v>
      </c>
      <c r="J33" s="188">
        <f t="shared" si="7"/>
        <v>7765</v>
      </c>
      <c r="K33" s="188">
        <f t="shared" si="7"/>
        <v>6548</v>
      </c>
      <c r="L33" s="188">
        <f t="shared" si="7"/>
        <v>7438</v>
      </c>
      <c r="M33" s="188">
        <f t="shared" si="7"/>
        <v>7234</v>
      </c>
      <c r="N33" s="188">
        <f t="shared" si="7"/>
        <v>16395</v>
      </c>
      <c r="O33" s="189">
        <f t="shared" si="7"/>
        <v>134392</v>
      </c>
    </row>
  </sheetData>
  <mergeCells count="4">
    <mergeCell ref="A1:E1"/>
    <mergeCell ref="A16:B16"/>
    <mergeCell ref="A22:B22"/>
    <mergeCell ref="A26:B2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&amp;C13.melléklet /2019.(V. 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35"/>
  <sheetViews>
    <sheetView view="pageLayout" zoomScaleNormal="100" workbookViewId="0">
      <selection activeCell="I17" sqref="I17"/>
    </sheetView>
  </sheetViews>
  <sheetFormatPr defaultRowHeight="15" x14ac:dyDescent="0.25"/>
  <cols>
    <col min="1" max="1" width="59.28515625" customWidth="1"/>
    <col min="2" max="2" width="6.28515625" customWidth="1"/>
    <col min="3" max="4" width="7.42578125" customWidth="1"/>
    <col min="5" max="5" width="7.7109375" customWidth="1"/>
    <col min="7" max="7" width="13" customWidth="1"/>
  </cols>
  <sheetData>
    <row r="1" spans="1:7" ht="18.75" x14ac:dyDescent="0.3">
      <c r="A1" s="308" t="s">
        <v>267</v>
      </c>
      <c r="B1" s="308"/>
      <c r="C1" s="308"/>
      <c r="D1" s="308"/>
      <c r="E1" s="308"/>
      <c r="F1" s="308"/>
    </row>
    <row r="2" spans="1:7" ht="18.75" x14ac:dyDescent="0.3">
      <c r="A2" s="308" t="s">
        <v>341</v>
      </c>
      <c r="B2" s="308"/>
      <c r="C2" s="308"/>
      <c r="D2" s="308"/>
      <c r="E2" s="308"/>
      <c r="F2" s="308"/>
    </row>
    <row r="3" spans="1:7" ht="15.75" thickBot="1" x14ac:dyDescent="0.3">
      <c r="E3" s="316" t="s">
        <v>160</v>
      </c>
      <c r="F3" s="316"/>
    </row>
    <row r="4" spans="1:7" ht="13.5" customHeight="1" thickBot="1" x14ac:dyDescent="0.3">
      <c r="A4" s="310" t="s">
        <v>0</v>
      </c>
      <c r="B4" s="312" t="s">
        <v>1</v>
      </c>
      <c r="C4" s="314" t="s">
        <v>342</v>
      </c>
      <c r="D4" s="314"/>
      <c r="E4" s="314"/>
      <c r="F4" s="317"/>
      <c r="G4" s="102" t="s">
        <v>169</v>
      </c>
    </row>
    <row r="5" spans="1:7" ht="32.25" customHeight="1" x14ac:dyDescent="0.25">
      <c r="A5" s="311"/>
      <c r="B5" s="313"/>
      <c r="C5" s="28" t="s">
        <v>2</v>
      </c>
      <c r="D5" s="28" t="s">
        <v>3</v>
      </c>
      <c r="E5" s="28" t="s">
        <v>4</v>
      </c>
      <c r="F5" s="46" t="s">
        <v>5</v>
      </c>
      <c r="G5" s="113" t="s">
        <v>2</v>
      </c>
    </row>
    <row r="6" spans="1:7" ht="12.75" customHeight="1" x14ac:dyDescent="0.25">
      <c r="A6" s="64" t="s">
        <v>82</v>
      </c>
      <c r="B6" s="41" t="s">
        <v>11</v>
      </c>
      <c r="C6" s="41"/>
      <c r="D6" s="41"/>
      <c r="E6" s="41"/>
      <c r="F6" s="96">
        <f>SUM(C6:E6)</f>
        <v>0</v>
      </c>
      <c r="G6" s="44"/>
    </row>
    <row r="7" spans="1:7" ht="12.75" customHeight="1" x14ac:dyDescent="0.25">
      <c r="A7" s="64" t="s">
        <v>83</v>
      </c>
      <c r="B7" s="41" t="s">
        <v>8</v>
      </c>
      <c r="C7" s="41"/>
      <c r="D7" s="41"/>
      <c r="E7" s="41"/>
      <c r="F7" s="96">
        <f>SUM(C7:E7)</f>
        <v>0</v>
      </c>
      <c r="G7" s="44"/>
    </row>
    <row r="8" spans="1:7" ht="22.5" customHeight="1" x14ac:dyDescent="0.25">
      <c r="A8" s="64" t="s">
        <v>84</v>
      </c>
      <c r="B8" s="41" t="s">
        <v>9</v>
      </c>
      <c r="C8" s="41"/>
      <c r="D8" s="41"/>
      <c r="E8" s="41"/>
      <c r="F8" s="96">
        <f t="shared" ref="F8:F11" si="0">SUM(C8:E8)</f>
        <v>0</v>
      </c>
      <c r="G8" s="44"/>
    </row>
    <row r="9" spans="1:7" ht="12.75" customHeight="1" x14ac:dyDescent="0.25">
      <c r="A9" s="64" t="s">
        <v>85</v>
      </c>
      <c r="B9" s="41" t="s">
        <v>10</v>
      </c>
      <c r="C9" s="41"/>
      <c r="D9" s="41"/>
      <c r="E9" s="41"/>
      <c r="F9" s="96">
        <f t="shared" si="0"/>
        <v>0</v>
      </c>
      <c r="G9" s="44"/>
    </row>
    <row r="10" spans="1:7" ht="12.75" customHeight="1" x14ac:dyDescent="0.25">
      <c r="A10" s="64" t="s">
        <v>7</v>
      </c>
      <c r="B10" s="41" t="s">
        <v>12</v>
      </c>
      <c r="C10" s="41"/>
      <c r="D10" s="41"/>
      <c r="E10" s="41"/>
      <c r="F10" s="96">
        <f t="shared" si="0"/>
        <v>0</v>
      </c>
      <c r="G10" s="44"/>
    </row>
    <row r="11" spans="1:7" ht="12.75" customHeight="1" x14ac:dyDescent="0.25">
      <c r="A11" s="64" t="s">
        <v>86</v>
      </c>
      <c r="B11" s="41" t="s">
        <v>13</v>
      </c>
      <c r="C11" s="41"/>
      <c r="D11" s="41"/>
      <c r="E11" s="41"/>
      <c r="F11" s="96">
        <f t="shared" si="0"/>
        <v>0</v>
      </c>
      <c r="G11" s="44"/>
    </row>
    <row r="12" spans="1:7" ht="12.75" customHeight="1" x14ac:dyDescent="0.25">
      <c r="A12" s="48" t="s">
        <v>161</v>
      </c>
      <c r="B12" s="42" t="s">
        <v>6</v>
      </c>
      <c r="C12" s="42">
        <f>SUM(C6,C7:C11)</f>
        <v>0</v>
      </c>
      <c r="D12" s="42">
        <f>SUM(D6:D11)</f>
        <v>0</v>
      </c>
      <c r="E12" s="42">
        <f>SUM(E6:E11)</f>
        <v>0</v>
      </c>
      <c r="F12" s="97">
        <f>SUM(F6:F11)</f>
        <v>0</v>
      </c>
      <c r="G12" s="63">
        <v>0</v>
      </c>
    </row>
    <row r="13" spans="1:7" ht="24.75" customHeight="1" x14ac:dyDescent="0.25">
      <c r="A13" s="64" t="s">
        <v>87</v>
      </c>
      <c r="B13" s="41" t="s">
        <v>15</v>
      </c>
      <c r="C13" s="41"/>
      <c r="D13" s="41"/>
      <c r="E13" s="41"/>
      <c r="F13" s="96">
        <f>SUM(C13:E13)</f>
        <v>0</v>
      </c>
      <c r="G13" s="44"/>
    </row>
    <row r="14" spans="1:7" ht="12.75" customHeight="1" x14ac:dyDescent="0.25">
      <c r="A14" s="64" t="s">
        <v>88</v>
      </c>
      <c r="B14" s="41" t="s">
        <v>89</v>
      </c>
      <c r="C14" s="41"/>
      <c r="D14" s="41"/>
      <c r="E14" s="41"/>
      <c r="F14" s="96">
        <f>SUM(C14:E14)</f>
        <v>0</v>
      </c>
      <c r="G14" s="44"/>
    </row>
    <row r="15" spans="1:7" ht="12.75" customHeight="1" x14ac:dyDescent="0.25">
      <c r="A15" s="64" t="s">
        <v>18</v>
      </c>
      <c r="B15" s="41" t="s">
        <v>16</v>
      </c>
      <c r="C15" s="41"/>
      <c r="D15" s="41"/>
      <c r="E15" s="41"/>
      <c r="F15" s="96">
        <f>SUM(C15:E15)</f>
        <v>0</v>
      </c>
      <c r="G15" s="44"/>
    </row>
    <row r="16" spans="1:7" ht="12.75" customHeight="1" x14ac:dyDescent="0.25">
      <c r="A16" s="48" t="s">
        <v>163</v>
      </c>
      <c r="B16" s="42" t="s">
        <v>14</v>
      </c>
      <c r="C16" s="42">
        <f>SUM(C13,C14,C15)</f>
        <v>0</v>
      </c>
      <c r="D16" s="42">
        <f>SUM(D13:D15)</f>
        <v>0</v>
      </c>
      <c r="E16" s="42">
        <f>SUM(E13:E15)</f>
        <v>0</v>
      </c>
      <c r="F16" s="97">
        <f>SUM(F13:F15)</f>
        <v>0</v>
      </c>
      <c r="G16" s="63">
        <v>0</v>
      </c>
    </row>
    <row r="17" spans="1:7" ht="12.75" customHeight="1" x14ac:dyDescent="0.25">
      <c r="A17" s="64" t="s">
        <v>90</v>
      </c>
      <c r="B17" s="41" t="s">
        <v>91</v>
      </c>
      <c r="C17" s="41"/>
      <c r="D17" s="41"/>
      <c r="E17" s="41"/>
      <c r="F17" s="96">
        <f>SUM(C17:E17)</f>
        <v>0</v>
      </c>
      <c r="G17" s="44"/>
    </row>
    <row r="18" spans="1:7" ht="12.75" customHeight="1" x14ac:dyDescent="0.25">
      <c r="A18" s="64" t="s">
        <v>92</v>
      </c>
      <c r="B18" s="41" t="s">
        <v>21</v>
      </c>
      <c r="C18" s="41"/>
      <c r="D18" s="41"/>
      <c r="E18" s="41"/>
      <c r="F18" s="96">
        <f>SUM(C18:E18)</f>
        <v>0</v>
      </c>
      <c r="G18" s="44"/>
    </row>
    <row r="19" spans="1:7" ht="12.75" customHeight="1" x14ac:dyDescent="0.25">
      <c r="A19" s="64" t="s">
        <v>17</v>
      </c>
      <c r="B19" s="41" t="s">
        <v>22</v>
      </c>
      <c r="C19" s="41"/>
      <c r="D19" s="41"/>
      <c r="E19" s="41"/>
      <c r="F19" s="96">
        <f>SUM(C19:E19)</f>
        <v>0</v>
      </c>
      <c r="G19" s="44"/>
    </row>
    <row r="20" spans="1:7" ht="12.75" customHeight="1" x14ac:dyDescent="0.25">
      <c r="A20" s="48" t="s">
        <v>164</v>
      </c>
      <c r="B20" s="42" t="s">
        <v>20</v>
      </c>
      <c r="C20" s="42">
        <f>SUM(C17,C18,C19)</f>
        <v>0</v>
      </c>
      <c r="D20" s="42">
        <f>SUM(D17:D19)</f>
        <v>0</v>
      </c>
      <c r="E20" s="42">
        <f>SUM(E17:E19)</f>
        <v>0</v>
      </c>
      <c r="F20" s="97">
        <f>SUM(F17:F19)</f>
        <v>0</v>
      </c>
      <c r="G20" s="63">
        <v>0</v>
      </c>
    </row>
    <row r="21" spans="1:7" ht="12.75" customHeight="1" x14ac:dyDescent="0.25">
      <c r="A21" s="64" t="s">
        <v>93</v>
      </c>
      <c r="B21" s="41" t="s">
        <v>24</v>
      </c>
      <c r="C21" s="41"/>
      <c r="D21" s="41"/>
      <c r="E21" s="41"/>
      <c r="F21" s="96">
        <f>SUM(C21:E21)</f>
        <v>0</v>
      </c>
      <c r="G21" s="44"/>
    </row>
    <row r="22" spans="1:7" ht="12.75" customHeight="1" x14ac:dyDescent="0.25">
      <c r="A22" s="64" t="s">
        <v>94</v>
      </c>
      <c r="B22" s="41" t="s">
        <v>25</v>
      </c>
      <c r="C22" s="41"/>
      <c r="D22" s="41"/>
      <c r="E22" s="41"/>
      <c r="F22" s="96">
        <f>SUM(C22:E22)</f>
        <v>0</v>
      </c>
      <c r="G22" s="44"/>
    </row>
    <row r="23" spans="1:7" ht="12.75" customHeight="1" x14ac:dyDescent="0.25">
      <c r="A23" s="64" t="s">
        <v>95</v>
      </c>
      <c r="B23" s="41" t="s">
        <v>96</v>
      </c>
      <c r="C23" s="41"/>
      <c r="D23" s="41"/>
      <c r="E23" s="41"/>
      <c r="F23" s="96">
        <f t="shared" ref="F23:F25" si="1">SUM(C23:E23)</f>
        <v>0</v>
      </c>
      <c r="G23" s="44"/>
    </row>
    <row r="24" spans="1:7" ht="12.75" customHeight="1" x14ac:dyDescent="0.25">
      <c r="A24" s="64" t="s">
        <v>19</v>
      </c>
      <c r="B24" s="41" t="s">
        <v>26</v>
      </c>
      <c r="C24" s="41"/>
      <c r="D24" s="41"/>
      <c r="E24" s="41"/>
      <c r="F24" s="96">
        <f t="shared" si="1"/>
        <v>0</v>
      </c>
      <c r="G24" s="44"/>
    </row>
    <row r="25" spans="1:7" ht="12.75" customHeight="1" x14ac:dyDescent="0.25">
      <c r="A25" s="64" t="s">
        <v>97</v>
      </c>
      <c r="B25" s="41" t="s">
        <v>27</v>
      </c>
      <c r="C25" s="41"/>
      <c r="D25" s="41"/>
      <c r="E25" s="41"/>
      <c r="F25" s="96">
        <f t="shared" si="1"/>
        <v>0</v>
      </c>
      <c r="G25" s="44"/>
    </row>
    <row r="26" spans="1:7" ht="12.75" customHeight="1" x14ac:dyDescent="0.25">
      <c r="A26" s="48" t="s">
        <v>150</v>
      </c>
      <c r="B26" s="42" t="s">
        <v>23</v>
      </c>
      <c r="C26" s="42">
        <f>SUM(C21:C25)</f>
        <v>0</v>
      </c>
      <c r="D26" s="42">
        <f>SUM(D21:D25)</f>
        <v>0</v>
      </c>
      <c r="E26" s="42">
        <f>SUM(E21:E25)</f>
        <v>0</v>
      </c>
      <c r="F26" s="97">
        <f>SUM(F21:F25)</f>
        <v>0</v>
      </c>
      <c r="G26" s="63">
        <v>0</v>
      </c>
    </row>
    <row r="27" spans="1:7" ht="12.75" customHeight="1" x14ac:dyDescent="0.25">
      <c r="A27" s="65" t="s">
        <v>98</v>
      </c>
      <c r="B27" s="41" t="s">
        <v>34</v>
      </c>
      <c r="C27" s="41"/>
      <c r="D27" s="41"/>
      <c r="E27" s="41"/>
      <c r="F27" s="82">
        <f>SUM(C27:E27)</f>
        <v>0</v>
      </c>
      <c r="G27" s="44"/>
    </row>
    <row r="28" spans="1:7" ht="12.75" customHeight="1" x14ac:dyDescent="0.25">
      <c r="A28" s="65" t="s">
        <v>28</v>
      </c>
      <c r="B28" s="41" t="s">
        <v>35</v>
      </c>
      <c r="C28" s="41"/>
      <c r="D28" s="41"/>
      <c r="E28" s="41"/>
      <c r="F28" s="82">
        <f>SUM(C28:E28)</f>
        <v>0</v>
      </c>
      <c r="G28" s="44"/>
    </row>
    <row r="29" spans="1:7" ht="12.75" customHeight="1" x14ac:dyDescent="0.25">
      <c r="A29" s="65" t="s">
        <v>99</v>
      </c>
      <c r="B29" s="41" t="s">
        <v>36</v>
      </c>
      <c r="C29" s="41"/>
      <c r="D29" s="41"/>
      <c r="E29" s="41"/>
      <c r="F29" s="82">
        <f t="shared" ref="F29:F35" si="2">SUM(C29:E29)</f>
        <v>0</v>
      </c>
      <c r="G29" s="44"/>
    </row>
    <row r="30" spans="1:7" ht="12.75" customHeight="1" x14ac:dyDescent="0.25">
      <c r="A30" s="65" t="s">
        <v>29</v>
      </c>
      <c r="B30" s="41" t="s">
        <v>37</v>
      </c>
      <c r="C30" s="41"/>
      <c r="D30" s="41"/>
      <c r="E30" s="41"/>
      <c r="F30" s="82">
        <f t="shared" si="2"/>
        <v>0</v>
      </c>
      <c r="G30" s="44"/>
    </row>
    <row r="31" spans="1:7" ht="12.75" customHeight="1" x14ac:dyDescent="0.25">
      <c r="A31" s="65" t="s">
        <v>30</v>
      </c>
      <c r="B31" s="41" t="s">
        <v>38</v>
      </c>
      <c r="C31" s="41"/>
      <c r="D31" s="41"/>
      <c r="E31" s="41"/>
      <c r="F31" s="82">
        <f t="shared" si="2"/>
        <v>0</v>
      </c>
      <c r="G31" s="44"/>
    </row>
    <row r="32" spans="1:7" ht="12.75" customHeight="1" x14ac:dyDescent="0.25">
      <c r="A32" s="65" t="s">
        <v>100</v>
      </c>
      <c r="B32" s="41" t="s">
        <v>39</v>
      </c>
      <c r="C32" s="41"/>
      <c r="D32" s="41"/>
      <c r="E32" s="41"/>
      <c r="F32" s="82">
        <f t="shared" si="2"/>
        <v>0</v>
      </c>
      <c r="G32" s="44"/>
    </row>
    <row r="33" spans="1:7" ht="12.75" customHeight="1" x14ac:dyDescent="0.25">
      <c r="A33" s="65" t="s">
        <v>101</v>
      </c>
      <c r="B33" s="41" t="s">
        <v>102</v>
      </c>
      <c r="C33" s="41"/>
      <c r="D33" s="41"/>
      <c r="E33" s="41"/>
      <c r="F33" s="82">
        <f t="shared" si="2"/>
        <v>0</v>
      </c>
      <c r="G33" s="44"/>
    </row>
    <row r="34" spans="1:7" ht="12.75" customHeight="1" x14ac:dyDescent="0.25">
      <c r="A34" s="65" t="s">
        <v>31</v>
      </c>
      <c r="B34" s="41" t="s">
        <v>259</v>
      </c>
      <c r="C34" s="41"/>
      <c r="D34" s="41"/>
      <c r="E34" s="41"/>
      <c r="F34" s="82">
        <f t="shared" si="2"/>
        <v>0</v>
      </c>
      <c r="G34" s="44"/>
    </row>
    <row r="35" spans="1:7" ht="12.75" customHeight="1" x14ac:dyDescent="0.25">
      <c r="A35" s="65" t="s">
        <v>32</v>
      </c>
      <c r="B35" s="41" t="s">
        <v>40</v>
      </c>
      <c r="C35" s="41"/>
      <c r="D35" s="41"/>
      <c r="E35" s="41"/>
      <c r="F35" s="82">
        <f t="shared" si="2"/>
        <v>0</v>
      </c>
      <c r="G35" s="44"/>
    </row>
    <row r="36" spans="1:7" ht="12.75" customHeight="1" x14ac:dyDescent="0.25">
      <c r="A36" s="49" t="s">
        <v>151</v>
      </c>
      <c r="B36" s="42" t="s">
        <v>33</v>
      </c>
      <c r="C36" s="42">
        <f>SUM(C27:C35)</f>
        <v>0</v>
      </c>
      <c r="D36" s="42">
        <f>SUM(D27:D35)</f>
        <v>0</v>
      </c>
      <c r="E36" s="42">
        <f>SUM(E27:E35)</f>
        <v>0</v>
      </c>
      <c r="F36" s="84">
        <f>SUM(F27:F35)</f>
        <v>0</v>
      </c>
      <c r="G36" s="63">
        <v>0</v>
      </c>
    </row>
    <row r="37" spans="1:7" ht="12.75" customHeight="1" x14ac:dyDescent="0.25">
      <c r="A37" s="65" t="s">
        <v>41</v>
      </c>
      <c r="B37" s="41" t="s">
        <v>103</v>
      </c>
      <c r="C37" s="41"/>
      <c r="D37" s="41"/>
      <c r="E37" s="41"/>
      <c r="F37" s="82">
        <f>SUM(C37:E37)</f>
        <v>0</v>
      </c>
      <c r="G37" s="44"/>
    </row>
    <row r="38" spans="1:7" ht="12.75" customHeight="1" x14ac:dyDescent="0.25">
      <c r="A38" s="65" t="s">
        <v>42</v>
      </c>
      <c r="B38" s="41" t="s">
        <v>104</v>
      </c>
      <c r="C38" s="41"/>
      <c r="D38" s="41"/>
      <c r="E38" s="41"/>
      <c r="F38" s="82">
        <f>SUM(C38:E38)</f>
        <v>0</v>
      </c>
      <c r="G38" s="44"/>
    </row>
    <row r="39" spans="1:7" ht="12.75" customHeight="1" x14ac:dyDescent="0.25">
      <c r="A39" s="65" t="s">
        <v>105</v>
      </c>
      <c r="B39" s="41" t="s">
        <v>106</v>
      </c>
      <c r="C39" s="41"/>
      <c r="D39" s="41"/>
      <c r="E39" s="41"/>
      <c r="F39" s="82">
        <f>SUM(C39:E39)</f>
        <v>0</v>
      </c>
      <c r="G39" s="44"/>
    </row>
    <row r="40" spans="1:7" ht="12.75" customHeight="1" x14ac:dyDescent="0.25">
      <c r="A40" s="48" t="s">
        <v>152</v>
      </c>
      <c r="B40" s="42" t="s">
        <v>107</v>
      </c>
      <c r="C40" s="42">
        <f>SUM(C37:C39)</f>
        <v>0</v>
      </c>
      <c r="D40" s="42">
        <f>SUM(D37:D39)</f>
        <v>0</v>
      </c>
      <c r="E40" s="42">
        <f>SUM(E37:E39)</f>
        <v>0</v>
      </c>
      <c r="F40" s="97">
        <f>SUM(F37:F39)</f>
        <v>0</v>
      </c>
      <c r="G40" s="63">
        <v>0</v>
      </c>
    </row>
    <row r="41" spans="1:7" ht="12.75" customHeight="1" x14ac:dyDescent="0.25">
      <c r="A41" s="64" t="s">
        <v>108</v>
      </c>
      <c r="B41" s="41" t="s">
        <v>109</v>
      </c>
      <c r="C41" s="41"/>
      <c r="D41" s="41"/>
      <c r="E41" s="41"/>
      <c r="F41" s="96">
        <f>SUM(C41:E41)</f>
        <v>0</v>
      </c>
      <c r="G41" s="44"/>
    </row>
    <row r="42" spans="1:7" ht="12.75" customHeight="1" x14ac:dyDescent="0.25">
      <c r="A42" s="65" t="s">
        <v>110</v>
      </c>
      <c r="B42" s="41" t="s">
        <v>111</v>
      </c>
      <c r="C42" s="41"/>
      <c r="D42" s="41"/>
      <c r="E42" s="41"/>
      <c r="F42" s="82">
        <f>SUM(C42:E42)</f>
        <v>0</v>
      </c>
      <c r="G42" s="44"/>
    </row>
    <row r="43" spans="1:7" ht="12.75" customHeight="1" x14ac:dyDescent="0.25">
      <c r="A43" s="48" t="s">
        <v>153</v>
      </c>
      <c r="B43" s="42" t="s">
        <v>112</v>
      </c>
      <c r="C43" s="42">
        <f>SUM(C41:C42)</f>
        <v>0</v>
      </c>
      <c r="D43" s="42">
        <f>SUM(D41:D42)</f>
        <v>0</v>
      </c>
      <c r="E43" s="42">
        <f>SUM(E41:E42)</f>
        <v>0</v>
      </c>
      <c r="F43" s="97">
        <f>SUM(F41:F42)</f>
        <v>0</v>
      </c>
      <c r="G43" s="63">
        <v>0</v>
      </c>
    </row>
    <row r="44" spans="1:7" ht="12.75" customHeight="1" x14ac:dyDescent="0.25">
      <c r="A44" s="64" t="s">
        <v>113</v>
      </c>
      <c r="B44" s="41" t="s">
        <v>114</v>
      </c>
      <c r="C44" s="41"/>
      <c r="D44" s="41"/>
      <c r="E44" s="41"/>
      <c r="F44" s="96">
        <f>SUM(C44:E44)</f>
        <v>0</v>
      </c>
      <c r="G44" s="44"/>
    </row>
    <row r="45" spans="1:7" ht="12.75" customHeight="1" x14ac:dyDescent="0.25">
      <c r="A45" s="65" t="s">
        <v>115</v>
      </c>
      <c r="B45" s="41" t="s">
        <v>116</v>
      </c>
      <c r="C45" s="41"/>
      <c r="D45" s="41"/>
      <c r="E45" s="41"/>
      <c r="F45" s="82">
        <f>SUM(C45:E45)</f>
        <v>0</v>
      </c>
      <c r="G45" s="44"/>
    </row>
    <row r="46" spans="1:7" ht="12.75" customHeight="1" x14ac:dyDescent="0.25">
      <c r="A46" s="48" t="s">
        <v>154</v>
      </c>
      <c r="B46" s="42" t="s">
        <v>117</v>
      </c>
      <c r="C46" s="42">
        <f>SUM(C44:C45)</f>
        <v>0</v>
      </c>
      <c r="D46" s="42">
        <f>SUM(D44:D45)</f>
        <v>0</v>
      </c>
      <c r="E46" s="42">
        <f>SUM(E44:E45)</f>
        <v>0</v>
      </c>
      <c r="F46" s="97">
        <f>SUM(F44:F45)</f>
        <v>0</v>
      </c>
      <c r="G46" s="63">
        <v>0</v>
      </c>
    </row>
    <row r="47" spans="1:7" ht="12.75" customHeight="1" x14ac:dyDescent="0.25">
      <c r="A47" s="49" t="s">
        <v>155</v>
      </c>
      <c r="B47" s="42" t="s">
        <v>118</v>
      </c>
      <c r="C47" s="42">
        <f>SUM(C46,C43,C40,C36,C26,C20,C16,C12)</f>
        <v>0</v>
      </c>
      <c r="D47" s="42">
        <f>SUM(D46,D43,D40,D36,D26,D20,D16,D12)</f>
        <v>0</v>
      </c>
      <c r="E47" s="42">
        <f>SUM(E46,E43,E40,E36,E26,E20,E16,E12)</f>
        <v>0</v>
      </c>
      <c r="F47" s="84">
        <f>SUM(F46,F43,F40,F36,F26,F20,F16,F12,)</f>
        <v>0</v>
      </c>
      <c r="G47" s="63">
        <v>0</v>
      </c>
    </row>
    <row r="48" spans="1:7" ht="12.75" customHeight="1" x14ac:dyDescent="0.25">
      <c r="A48" s="66" t="s">
        <v>124</v>
      </c>
      <c r="B48" s="61" t="s">
        <v>134</v>
      </c>
      <c r="C48" s="62"/>
      <c r="D48" s="62"/>
      <c r="E48" s="62"/>
      <c r="F48" s="98">
        <f>SUM(C48:E48)</f>
        <v>0</v>
      </c>
      <c r="G48" s="44"/>
    </row>
    <row r="49" spans="1:7" ht="12.75" customHeight="1" x14ac:dyDescent="0.25">
      <c r="A49" s="65" t="s">
        <v>123</v>
      </c>
      <c r="B49" s="61" t="s">
        <v>133</v>
      </c>
      <c r="C49" s="44"/>
      <c r="D49" s="44"/>
      <c r="E49" s="44"/>
      <c r="F49" s="87">
        <f>SUM(C49:E49)</f>
        <v>0</v>
      </c>
      <c r="G49" s="44"/>
    </row>
    <row r="50" spans="1:7" ht="12.75" customHeight="1" x14ac:dyDescent="0.25">
      <c r="A50" s="66" t="s">
        <v>122</v>
      </c>
      <c r="B50" s="61" t="s">
        <v>132</v>
      </c>
      <c r="C50" s="44"/>
      <c r="D50" s="44"/>
      <c r="E50" s="44"/>
      <c r="F50" s="87">
        <f>SUM(C50:E50)</f>
        <v>0</v>
      </c>
      <c r="G50" s="44"/>
    </row>
    <row r="51" spans="1:7" ht="12.75" customHeight="1" x14ac:dyDescent="0.25">
      <c r="A51" s="49" t="s">
        <v>156</v>
      </c>
      <c r="B51" s="32" t="s">
        <v>131</v>
      </c>
      <c r="C51" s="44">
        <f>SUM(C48:C50)</f>
        <v>0</v>
      </c>
      <c r="D51" s="44">
        <f>SUM(D48:D50)</f>
        <v>0</v>
      </c>
      <c r="E51" s="44">
        <f>SUM(E48:E50)</f>
        <v>0</v>
      </c>
      <c r="F51" s="87">
        <f>SUM(F48:F50)</f>
        <v>0</v>
      </c>
      <c r="G51" s="44">
        <v>0</v>
      </c>
    </row>
    <row r="52" spans="1:7" ht="12.75" customHeight="1" x14ac:dyDescent="0.25">
      <c r="A52" s="64" t="s">
        <v>121</v>
      </c>
      <c r="B52" s="61" t="s">
        <v>130</v>
      </c>
      <c r="C52" s="44">
        <v>51</v>
      </c>
      <c r="D52" s="44"/>
      <c r="E52" s="44"/>
      <c r="F52" s="87">
        <f>SUM(C52:E52)</f>
        <v>51</v>
      </c>
      <c r="G52" s="44">
        <v>51</v>
      </c>
    </row>
    <row r="53" spans="1:7" ht="12.75" customHeight="1" x14ac:dyDescent="0.25">
      <c r="A53" s="64" t="s">
        <v>120</v>
      </c>
      <c r="B53" s="61" t="s">
        <v>129</v>
      </c>
      <c r="C53" s="44"/>
      <c r="D53" s="44"/>
      <c r="E53" s="44"/>
      <c r="F53" s="87">
        <f>SUM(C53:E53)</f>
        <v>0</v>
      </c>
      <c r="G53" s="44"/>
    </row>
    <row r="54" spans="1:7" ht="12.75" customHeight="1" x14ac:dyDescent="0.25">
      <c r="A54" s="48" t="s">
        <v>157</v>
      </c>
      <c r="B54" s="32" t="s">
        <v>128</v>
      </c>
      <c r="C54" s="63">
        <f>SUM(C52:C53)</f>
        <v>51</v>
      </c>
      <c r="D54" s="63">
        <f>SUM(D52:D53)</f>
        <v>0</v>
      </c>
      <c r="E54" s="63">
        <f>SUM(E52:E53)</f>
        <v>0</v>
      </c>
      <c r="F54" s="99">
        <f>SUM(F52:F53)</f>
        <v>51</v>
      </c>
      <c r="G54" s="63">
        <f>G52</f>
        <v>51</v>
      </c>
    </row>
    <row r="55" spans="1:7" ht="12.75" customHeight="1" x14ac:dyDescent="0.25">
      <c r="A55" s="66" t="s">
        <v>119</v>
      </c>
      <c r="B55" s="61" t="s">
        <v>127</v>
      </c>
      <c r="C55" s="44">
        <v>15219</v>
      </c>
      <c r="D55" s="44"/>
      <c r="E55" s="44"/>
      <c r="F55" s="87">
        <f>SUM(C55:E55)</f>
        <v>15219</v>
      </c>
      <c r="G55" s="44">
        <v>15219</v>
      </c>
    </row>
    <row r="56" spans="1:7" ht="12.75" customHeight="1" x14ac:dyDescent="0.25">
      <c r="A56" s="49" t="s">
        <v>158</v>
      </c>
      <c r="B56" s="32" t="s">
        <v>126</v>
      </c>
      <c r="C56" s="63">
        <f>SUM(C54,C51,C55)</f>
        <v>15270</v>
      </c>
      <c r="D56" s="44">
        <f>SUM(D54)</f>
        <v>0</v>
      </c>
      <c r="E56" s="44">
        <f>SUM(E54)</f>
        <v>0</v>
      </c>
      <c r="F56" s="99">
        <f>SUM(C56:E56)</f>
        <v>15270</v>
      </c>
      <c r="G56" s="63">
        <f>G54+G55</f>
        <v>15270</v>
      </c>
    </row>
    <row r="57" spans="1:7" ht="12.75" customHeight="1" x14ac:dyDescent="0.25">
      <c r="A57" s="55" t="s">
        <v>159</v>
      </c>
      <c r="B57" s="32" t="s">
        <v>125</v>
      </c>
      <c r="C57" s="63">
        <f>SUM(C56)</f>
        <v>15270</v>
      </c>
      <c r="D57" s="44"/>
      <c r="E57" s="44"/>
      <c r="F57" s="99">
        <f>SUM(F56)</f>
        <v>15270</v>
      </c>
      <c r="G57" s="63">
        <f>G56</f>
        <v>15270</v>
      </c>
    </row>
    <row r="58" spans="1:7" ht="12.75" customHeight="1" x14ac:dyDescent="0.25">
      <c r="A58" s="56"/>
      <c r="B58" s="44"/>
      <c r="C58" s="44"/>
      <c r="D58" s="44"/>
      <c r="E58" s="44"/>
      <c r="F58" s="87"/>
      <c r="G58" s="44"/>
    </row>
    <row r="59" spans="1:7" ht="17.25" customHeight="1" thickBot="1" x14ac:dyDescent="0.3">
      <c r="A59" s="67" t="s">
        <v>135</v>
      </c>
      <c r="B59" s="68"/>
      <c r="C59" s="69">
        <f>SUM(C47,C57)</f>
        <v>15270</v>
      </c>
      <c r="D59" s="68">
        <f>SUM(D56,D47)</f>
        <v>0</v>
      </c>
      <c r="E59" s="68">
        <f>SUM(E56,E47)</f>
        <v>0</v>
      </c>
      <c r="F59" s="100">
        <f>SUM(F57,F47)</f>
        <v>15270</v>
      </c>
      <c r="G59" s="63">
        <f>G47+G57</f>
        <v>15270</v>
      </c>
    </row>
    <row r="60" spans="1:7" ht="0.75" customHeight="1" x14ac:dyDescent="0.25"/>
    <row r="61" spans="1:7" x14ac:dyDescent="0.25">
      <c r="A61" s="13"/>
      <c r="B61" s="14"/>
    </row>
    <row r="62" spans="1:7" ht="1.5" customHeight="1" x14ac:dyDescent="0.25">
      <c r="A62" s="17"/>
      <c r="B62" s="14"/>
    </row>
    <row r="63" spans="1:7" hidden="1" x14ac:dyDescent="0.25">
      <c r="A63" s="15"/>
      <c r="B63" s="16"/>
    </row>
    <row r="64" spans="1:7" hidden="1" x14ac:dyDescent="0.25">
      <c r="A64" s="18"/>
      <c r="B64" s="16"/>
    </row>
    <row r="65" spans="1:25" ht="1.5" hidden="1" customHeight="1" x14ac:dyDescent="0.25">
      <c r="A65" s="24"/>
      <c r="B65" s="13"/>
      <c r="C65" s="13"/>
      <c r="D65" s="13"/>
      <c r="E65" s="13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6"/>
      <c r="Q65" s="6"/>
      <c r="R65" s="6"/>
      <c r="S65" s="6"/>
      <c r="T65" s="6"/>
      <c r="U65" s="6"/>
      <c r="V65" s="6"/>
      <c r="W65" s="6"/>
      <c r="X65" s="6"/>
      <c r="Y65" s="21"/>
    </row>
    <row r="66" spans="1:25" hidden="1" x14ac:dyDescent="0.25">
      <c r="A66" s="17"/>
      <c r="B66" s="13"/>
      <c r="C66" s="13"/>
      <c r="D66" s="13"/>
      <c r="E66" s="1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5"/>
      <c r="Q66" s="5"/>
      <c r="R66" s="5"/>
      <c r="S66" s="5"/>
      <c r="T66" s="5"/>
      <c r="U66" s="5"/>
      <c r="V66" s="5"/>
      <c r="W66" s="5"/>
      <c r="X66" s="5"/>
      <c r="Y66" s="10"/>
    </row>
    <row r="67" spans="1:25" hidden="1" x14ac:dyDescent="0.25">
      <c r="A67" s="24"/>
      <c r="B67" s="13"/>
      <c r="C67" s="13"/>
      <c r="D67" s="13"/>
      <c r="E67" s="13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6"/>
      <c r="Q67" s="6"/>
      <c r="R67" s="6"/>
      <c r="S67" s="6"/>
      <c r="T67" s="6"/>
      <c r="U67" s="6"/>
      <c r="V67" s="6"/>
      <c r="W67" s="6"/>
      <c r="X67" s="6"/>
      <c r="Y67" s="21"/>
    </row>
    <row r="68" spans="1:25" ht="5.25" hidden="1" customHeight="1" x14ac:dyDescent="0.25">
      <c r="A68" s="18"/>
      <c r="B68" s="15"/>
      <c r="C68" s="15"/>
      <c r="D68" s="15"/>
      <c r="E68" s="15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1"/>
      <c r="Q68" s="11"/>
      <c r="R68" s="11"/>
      <c r="S68" s="11"/>
      <c r="T68" s="11"/>
      <c r="U68" s="11"/>
      <c r="V68" s="11"/>
      <c r="W68" s="11"/>
      <c r="X68" s="11"/>
      <c r="Y68" s="12"/>
    </row>
    <row r="69" spans="1:25" hidden="1" x14ac:dyDescent="0.25">
      <c r="A69" s="17"/>
      <c r="B69" s="13"/>
      <c r="C69" s="13"/>
      <c r="D69" s="13"/>
      <c r="E69" s="13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5"/>
      <c r="Q69" s="5"/>
      <c r="R69" s="5"/>
      <c r="S69" s="5"/>
      <c r="T69" s="5"/>
      <c r="U69" s="5"/>
      <c r="V69" s="5"/>
      <c r="W69" s="5"/>
      <c r="X69" s="5"/>
      <c r="Y69" s="10"/>
    </row>
    <row r="70" spans="1:25" hidden="1" x14ac:dyDescent="0.25">
      <c r="A70" s="24"/>
      <c r="B70" s="13"/>
      <c r="C70" s="13"/>
      <c r="D70" s="13"/>
      <c r="E70" s="13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6"/>
      <c r="Q70" s="6"/>
      <c r="R70" s="6"/>
      <c r="S70" s="6"/>
      <c r="T70" s="6"/>
      <c r="U70" s="6"/>
      <c r="V70" s="6"/>
      <c r="W70" s="6"/>
      <c r="X70" s="6"/>
      <c r="Y70" s="21"/>
    </row>
    <row r="71" spans="1:25" hidden="1" x14ac:dyDescent="0.25">
      <c r="A71" s="17"/>
      <c r="B71" s="13"/>
      <c r="C71" s="13"/>
      <c r="D71" s="13"/>
      <c r="E71" s="13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5"/>
      <c r="Q71" s="5"/>
      <c r="R71" s="5"/>
      <c r="S71" s="5"/>
      <c r="T71" s="5"/>
      <c r="U71" s="5"/>
      <c r="V71" s="5"/>
      <c r="W71" s="5"/>
      <c r="X71" s="5"/>
      <c r="Y71" s="10"/>
    </row>
    <row r="72" spans="1:25" hidden="1" x14ac:dyDescent="0.25">
      <c r="A72" s="24"/>
      <c r="B72" s="13"/>
      <c r="C72" s="13"/>
      <c r="D72" s="13"/>
      <c r="E72" s="13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6"/>
      <c r="Q72" s="6"/>
      <c r="R72" s="6"/>
      <c r="S72" s="6"/>
      <c r="T72" s="6"/>
      <c r="U72" s="6"/>
      <c r="V72" s="6"/>
      <c r="W72" s="6"/>
      <c r="X72" s="6"/>
      <c r="Y72" s="21"/>
    </row>
    <row r="73" spans="1:25" hidden="1" x14ac:dyDescent="0.25">
      <c r="A73" s="25"/>
      <c r="B73" s="15"/>
      <c r="C73" s="15"/>
      <c r="D73" s="15"/>
      <c r="E73" s="1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2"/>
      <c r="Q73" s="22"/>
      <c r="R73" s="22"/>
      <c r="S73" s="22"/>
      <c r="T73" s="22"/>
      <c r="U73" s="22"/>
      <c r="V73" s="22"/>
      <c r="W73" s="22"/>
      <c r="X73" s="22"/>
      <c r="Y73" s="23"/>
    </row>
    <row r="74" spans="1:25" hidden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3"/>
      <c r="Q74" s="3"/>
      <c r="R74" s="3"/>
      <c r="S74" s="3"/>
      <c r="T74" s="3"/>
      <c r="U74" s="3"/>
      <c r="V74" s="3"/>
      <c r="W74" s="3"/>
      <c r="X74" s="3"/>
      <c r="Y74" s="8"/>
    </row>
    <row r="75" spans="1:25" hidden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3"/>
      <c r="Q75" s="3"/>
      <c r="R75" s="3"/>
      <c r="S75" s="3"/>
      <c r="T75" s="3"/>
      <c r="U75" s="3"/>
      <c r="V75" s="3"/>
      <c r="W75" s="3"/>
      <c r="X75" s="3"/>
      <c r="Y75" s="8"/>
    </row>
    <row r="76" spans="1:25" hidden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4"/>
      <c r="Q76" s="4"/>
      <c r="R76" s="4"/>
      <c r="S76" s="4"/>
      <c r="T76" s="4"/>
      <c r="U76" s="4"/>
      <c r="V76" s="4"/>
      <c r="W76" s="4"/>
      <c r="X76" s="4"/>
      <c r="Y76" s="9"/>
    </row>
    <row r="77" spans="1:25" hidden="1" x14ac:dyDescent="0.25">
      <c r="A77" s="24"/>
      <c r="B77" s="13"/>
      <c r="C77" s="13"/>
      <c r="D77" s="13"/>
      <c r="E77" s="13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6"/>
      <c r="Q77" s="6"/>
      <c r="R77" s="6"/>
      <c r="S77" s="6"/>
      <c r="T77" s="6"/>
      <c r="U77" s="6"/>
      <c r="V77" s="6"/>
      <c r="W77" s="6"/>
      <c r="X77" s="6"/>
      <c r="Y77" s="21"/>
    </row>
    <row r="78" spans="1:25" hidden="1" x14ac:dyDescent="0.25">
      <c r="A78" s="24"/>
      <c r="B78" s="13"/>
      <c r="C78" s="13"/>
      <c r="D78" s="13"/>
      <c r="E78" s="13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6"/>
      <c r="Q78" s="6"/>
      <c r="R78" s="6"/>
      <c r="S78" s="6"/>
      <c r="T78" s="6"/>
      <c r="U78" s="6"/>
      <c r="V78" s="6"/>
      <c r="W78" s="6"/>
      <c r="X78" s="6"/>
      <c r="Y78" s="21"/>
    </row>
    <row r="79" spans="1:25" hidden="1" x14ac:dyDescent="0.25">
      <c r="A79" s="24"/>
      <c r="B79" s="13"/>
      <c r="C79" s="13"/>
      <c r="D79" s="13"/>
      <c r="E79" s="13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6"/>
      <c r="Q79" s="6"/>
      <c r="R79" s="6"/>
      <c r="S79" s="6"/>
      <c r="T79" s="6"/>
      <c r="U79" s="6"/>
      <c r="V79" s="6"/>
      <c r="W79" s="6"/>
      <c r="X79" s="6"/>
      <c r="Y79" s="21"/>
    </row>
    <row r="80" spans="1:25" hidden="1" x14ac:dyDescent="0.25">
      <c r="A80" s="24"/>
      <c r="B80" s="13"/>
      <c r="C80" s="13"/>
      <c r="D80" s="13"/>
      <c r="E80" s="13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6"/>
      <c r="Q80" s="6"/>
      <c r="R80" s="6"/>
      <c r="S80" s="6"/>
      <c r="T80" s="6"/>
      <c r="U80" s="6"/>
      <c r="V80" s="6"/>
      <c r="W80" s="6"/>
      <c r="X80" s="6"/>
      <c r="Y80" s="21"/>
    </row>
    <row r="81" spans="1:25" hidden="1" x14ac:dyDescent="0.25">
      <c r="A81" s="17"/>
      <c r="B81" s="13"/>
      <c r="C81" s="13"/>
      <c r="D81" s="13"/>
      <c r="E81" s="13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5"/>
      <c r="Q81" s="5"/>
      <c r="R81" s="5"/>
      <c r="S81" s="5"/>
      <c r="T81" s="5"/>
      <c r="U81" s="5"/>
      <c r="V81" s="5"/>
      <c r="W81" s="5"/>
      <c r="X81" s="5"/>
      <c r="Y81" s="10"/>
    </row>
    <row r="82" spans="1:25" hidden="1" x14ac:dyDescent="0.25">
      <c r="A82" s="18"/>
      <c r="B82" s="15"/>
      <c r="C82" s="15"/>
      <c r="D82" s="15"/>
      <c r="E82" s="15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1"/>
      <c r="Q82" s="11"/>
      <c r="R82" s="11"/>
      <c r="S82" s="11"/>
      <c r="T82" s="11"/>
      <c r="U82" s="11"/>
      <c r="V82" s="11"/>
      <c r="W82" s="11"/>
      <c r="X82" s="11"/>
      <c r="Y82" s="12"/>
    </row>
    <row r="83" spans="1:25" ht="12" hidden="1" customHeight="1" x14ac:dyDescent="0.25">
      <c r="A83" s="17"/>
      <c r="B83" s="13"/>
      <c r="C83" s="13"/>
      <c r="D83" s="13"/>
      <c r="E83" s="13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5"/>
      <c r="Q83" s="5"/>
      <c r="R83" s="5"/>
      <c r="S83" s="5"/>
      <c r="T83" s="5"/>
      <c r="U83" s="5"/>
      <c r="V83" s="5"/>
      <c r="W83" s="5"/>
      <c r="X83" s="5"/>
      <c r="Y83" s="10"/>
    </row>
    <row r="84" spans="1:25" hidden="1" x14ac:dyDescent="0.25">
      <c r="A84" s="17"/>
      <c r="B84" s="13"/>
      <c r="C84" s="13"/>
      <c r="D84" s="13"/>
      <c r="E84" s="13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5"/>
      <c r="Q84" s="5"/>
      <c r="R84" s="5"/>
      <c r="S84" s="5"/>
      <c r="T84" s="5"/>
      <c r="U84" s="5"/>
      <c r="V84" s="5"/>
      <c r="W84" s="5"/>
      <c r="X84" s="5"/>
      <c r="Y84" s="10"/>
    </row>
    <row r="85" spans="1:25" hidden="1" x14ac:dyDescent="0.25">
      <c r="A85" s="24"/>
      <c r="B85" s="13"/>
      <c r="C85" s="13"/>
      <c r="D85" s="13"/>
      <c r="E85" s="13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6"/>
      <c r="Q85" s="6"/>
      <c r="R85" s="6"/>
      <c r="S85" s="6"/>
      <c r="T85" s="6"/>
      <c r="U85" s="6"/>
      <c r="V85" s="6"/>
      <c r="W85" s="6"/>
      <c r="X85" s="6"/>
      <c r="Y85" s="21"/>
    </row>
    <row r="86" spans="1:25" hidden="1" x14ac:dyDescent="0.25">
      <c r="A86" s="24"/>
      <c r="B86" s="13"/>
      <c r="C86" s="13"/>
      <c r="D86" s="13"/>
      <c r="E86" s="13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6"/>
      <c r="Q86" s="6"/>
      <c r="R86" s="6"/>
      <c r="S86" s="6"/>
      <c r="T86" s="6"/>
      <c r="U86" s="6"/>
      <c r="V86" s="6"/>
      <c r="W86" s="6"/>
      <c r="X86" s="6"/>
      <c r="Y86" s="21"/>
    </row>
    <row r="87" spans="1:25" hidden="1" x14ac:dyDescent="0.25">
      <c r="A87" s="25"/>
      <c r="B87" s="15"/>
      <c r="C87" s="15"/>
      <c r="D87" s="15"/>
      <c r="E87" s="1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2"/>
      <c r="Q87" s="22"/>
      <c r="R87" s="22"/>
      <c r="S87" s="22"/>
      <c r="T87" s="22"/>
      <c r="U87" s="22"/>
      <c r="V87" s="22"/>
      <c r="W87" s="22"/>
      <c r="X87" s="22"/>
      <c r="Y87" s="23"/>
    </row>
    <row r="88" spans="1:25" hidden="1" x14ac:dyDescent="0.25">
      <c r="A88" s="17"/>
      <c r="B88" s="13"/>
      <c r="C88" s="13"/>
      <c r="D88" s="13"/>
      <c r="E88" s="13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5"/>
      <c r="Q88" s="5"/>
      <c r="R88" s="5"/>
      <c r="S88" s="5"/>
      <c r="T88" s="5"/>
      <c r="U88" s="5"/>
      <c r="V88" s="5"/>
      <c r="W88" s="5"/>
      <c r="X88" s="5"/>
      <c r="Y88" s="10"/>
    </row>
    <row r="89" spans="1:25" hidden="1" x14ac:dyDescent="0.25">
      <c r="A89" s="25"/>
      <c r="B89" s="15"/>
      <c r="C89" s="15"/>
      <c r="D89" s="15"/>
      <c r="E89" s="1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2"/>
      <c r="Q89" s="22"/>
      <c r="R89" s="22"/>
      <c r="S89" s="22"/>
      <c r="T89" s="22"/>
      <c r="U89" s="22"/>
      <c r="V89" s="22"/>
      <c r="W89" s="22"/>
      <c r="X89" s="22"/>
      <c r="Y89" s="23"/>
    </row>
    <row r="90" spans="1:25" hidden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25" hidden="1" x14ac:dyDescent="0.25"/>
    <row r="92" spans="1:25" hidden="1" x14ac:dyDescent="0.25"/>
    <row r="93" spans="1:25" hidden="1" x14ac:dyDescent="0.25"/>
    <row r="94" spans="1:25" hidden="1" x14ac:dyDescent="0.25"/>
    <row r="95" spans="1:25" ht="2.25" hidden="1" customHeight="1" x14ac:dyDescent="0.25"/>
    <row r="96" spans="1:25" hidden="1" x14ac:dyDescent="0.25"/>
    <row r="97" hidden="1" x14ac:dyDescent="0.25"/>
    <row r="98" ht="1.5" hidden="1" customHeight="1" x14ac:dyDescent="0.25"/>
    <row r="99" hidden="1" x14ac:dyDescent="0.25"/>
    <row r="100" ht="14.25" hidden="1" customHeight="1" x14ac:dyDescent="0.25"/>
    <row r="101" ht="0.75" hidden="1" customHeight="1" x14ac:dyDescent="0.25"/>
    <row r="102" hidden="1" x14ac:dyDescent="0.25"/>
    <row r="103" ht="14.25" hidden="1" customHeight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t="0.75" hidden="1" customHeight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0.7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t="14.25" hidden="1" customHeight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t="1.5" hidden="1" customHeight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t="1.5" hidden="1" customHeight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t="0.75" hidden="1" customHeight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t="1.5" hidden="1" customHeight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t="12" hidden="1" customHeight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6" ht="3" hidden="1" customHeight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t="0.75" hidden="1" customHeight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t="0.75" hidden="1" customHeight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t="1.5" hidden="1" customHeight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t="0.75" hidden="1" customHeight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t="3.75" hidden="1" customHeight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t="0.75" hidden="1" customHeight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t="2.25" hidden="1" customHeight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t="0.75" hidden="1" customHeight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t="1.5" hidden="1" customHeight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t="0.75" hidden="1" customHeight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t="1.5" hidden="1" customHeight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t="0.75" hidden="1" customHeight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t="0.75" hidden="1" customHeight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t="1.5" hidden="1" customHeight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t="0.75" customHeight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t="0.75" customHeight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&amp;R2/a.melléklet az  /2019.(V.  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J35" sqref="J35"/>
    </sheetView>
  </sheetViews>
  <sheetFormatPr defaultRowHeight="15" x14ac:dyDescent="0.25"/>
  <sheetData>
    <row r="1" spans="1:11" x14ac:dyDescent="0.25">
      <c r="D1" s="338" t="s">
        <v>703</v>
      </c>
      <c r="E1" s="338"/>
      <c r="F1" s="338"/>
      <c r="G1" s="338"/>
      <c r="H1" s="339"/>
      <c r="I1" s="339"/>
    </row>
    <row r="2" spans="1:11" x14ac:dyDescent="0.25">
      <c r="F2" s="338"/>
      <c r="G2" s="338"/>
      <c r="H2" s="338"/>
      <c r="I2" s="338"/>
      <c r="J2" s="339"/>
      <c r="K2" s="339"/>
    </row>
    <row r="5" spans="1:11" x14ac:dyDescent="0.25">
      <c r="A5" s="420" t="s">
        <v>269</v>
      </c>
      <c r="B5" s="420"/>
      <c r="C5" s="420"/>
      <c r="D5" s="420"/>
      <c r="E5" s="420"/>
      <c r="F5" s="420"/>
      <c r="G5" s="420"/>
      <c r="H5" s="420"/>
      <c r="I5" s="420"/>
    </row>
    <row r="6" spans="1:11" x14ac:dyDescent="0.25">
      <c r="A6" s="420" t="s">
        <v>700</v>
      </c>
      <c r="B6" s="420"/>
      <c r="C6" s="420"/>
      <c r="D6" s="420"/>
      <c r="E6" s="420"/>
      <c r="F6" s="420"/>
      <c r="G6" s="420"/>
      <c r="H6" s="420"/>
      <c r="I6" s="420"/>
    </row>
    <row r="11" spans="1:11" x14ac:dyDescent="0.25">
      <c r="A11" s="421" t="s">
        <v>701</v>
      </c>
      <c r="B11" s="422"/>
      <c r="C11" s="422"/>
      <c r="D11" s="422"/>
      <c r="E11" s="422"/>
      <c r="F11" s="422"/>
      <c r="G11" s="422"/>
      <c r="H11" s="423"/>
    </row>
    <row r="12" spans="1:11" x14ac:dyDescent="0.25">
      <c r="A12" s="305" t="s">
        <v>702</v>
      </c>
      <c r="B12" s="306"/>
      <c r="C12" s="306"/>
      <c r="D12" s="306"/>
      <c r="E12" s="306"/>
      <c r="F12" s="306"/>
      <c r="G12" s="306"/>
      <c r="H12" s="307"/>
    </row>
    <row r="15" spans="1:11" x14ac:dyDescent="0.25">
      <c r="A15" s="421" t="s">
        <v>701</v>
      </c>
      <c r="B15" s="422"/>
      <c r="C15" s="422"/>
      <c r="D15" s="422"/>
      <c r="E15" s="422"/>
      <c r="F15" s="422"/>
      <c r="G15" s="422"/>
      <c r="H15" s="423"/>
    </row>
    <row r="16" spans="1:11" x14ac:dyDescent="0.25">
      <c r="A16" s="417"/>
      <c r="B16" s="418"/>
      <c r="C16" s="418"/>
      <c r="D16" s="418"/>
      <c r="E16" s="418"/>
      <c r="F16" s="418"/>
      <c r="G16" s="418"/>
      <c r="H16" s="419"/>
    </row>
  </sheetData>
  <mergeCells count="7">
    <mergeCell ref="A16:H16"/>
    <mergeCell ref="D1:I1"/>
    <mergeCell ref="F2:K2"/>
    <mergeCell ref="A5:I5"/>
    <mergeCell ref="A6:I6"/>
    <mergeCell ref="A11:H11"/>
    <mergeCell ref="A15:H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7"/>
  <sheetViews>
    <sheetView view="pageLayout" topLeftCell="B1" zoomScaleNormal="100" workbookViewId="0">
      <selection activeCell="K5" sqref="K5"/>
    </sheetView>
  </sheetViews>
  <sheetFormatPr defaultRowHeight="15" x14ac:dyDescent="0.25"/>
  <cols>
    <col min="1" max="1" width="5.28515625" hidden="1" customWidth="1"/>
    <col min="2" max="2" width="59.28515625" customWidth="1"/>
    <col min="3" max="3" width="6.28515625" customWidth="1"/>
    <col min="4" max="6" width="7.42578125" customWidth="1"/>
    <col min="7" max="7" width="9.140625" customWidth="1"/>
    <col min="8" max="8" width="12" customWidth="1"/>
    <col min="9" max="30" width="9.140625" customWidth="1"/>
    <col min="37" max="88" width="9.140625" customWidth="1"/>
  </cols>
  <sheetData>
    <row r="1" spans="1:27" ht="18.75" x14ac:dyDescent="0.3">
      <c r="B1" s="308" t="s">
        <v>268</v>
      </c>
      <c r="C1" s="308"/>
      <c r="D1" s="308"/>
      <c r="E1" s="308"/>
      <c r="F1" s="308"/>
      <c r="G1" s="308"/>
    </row>
    <row r="2" spans="1:27" ht="18.75" x14ac:dyDescent="0.3">
      <c r="B2" s="308" t="s">
        <v>341</v>
      </c>
      <c r="C2" s="308"/>
      <c r="D2" s="308"/>
      <c r="E2" s="308"/>
      <c r="F2" s="308"/>
      <c r="G2" s="308"/>
    </row>
    <row r="3" spans="1:27" ht="15.75" thickBot="1" x14ac:dyDescent="0.3">
      <c r="F3" s="316" t="s">
        <v>160</v>
      </c>
      <c r="G3" s="316"/>
    </row>
    <row r="4" spans="1:27" ht="19.5" customHeight="1" thickBot="1" x14ac:dyDescent="0.3">
      <c r="A4" s="318"/>
      <c r="B4" s="310" t="s">
        <v>0</v>
      </c>
      <c r="C4" s="312" t="s">
        <v>1</v>
      </c>
      <c r="D4" s="314" t="s">
        <v>342</v>
      </c>
      <c r="E4" s="314"/>
      <c r="F4" s="314"/>
      <c r="G4" s="315"/>
      <c r="H4" s="304" t="s">
        <v>343</v>
      </c>
    </row>
    <row r="5" spans="1:27" ht="31.5" customHeight="1" x14ac:dyDescent="0.25">
      <c r="A5" s="318"/>
      <c r="B5" s="311"/>
      <c r="C5" s="313"/>
      <c r="D5" s="28" t="s">
        <v>2</v>
      </c>
      <c r="E5" s="28" t="s">
        <v>3</v>
      </c>
      <c r="F5" s="28" t="s">
        <v>4</v>
      </c>
      <c r="G5" s="73" t="s">
        <v>5</v>
      </c>
      <c r="H5" s="101" t="s">
        <v>170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12.75" customHeight="1" x14ac:dyDescent="0.25">
      <c r="A6" s="1"/>
      <c r="B6" s="64" t="s">
        <v>82</v>
      </c>
      <c r="C6" s="41" t="s">
        <v>11</v>
      </c>
      <c r="D6" s="41">
        <v>15519</v>
      </c>
      <c r="E6" s="41"/>
      <c r="F6" s="41"/>
      <c r="G6" s="96">
        <f>SUM(D6:F6)</f>
        <v>15519</v>
      </c>
      <c r="H6" s="44">
        <v>15519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20"/>
    </row>
    <row r="7" spans="1:27" ht="12.75" customHeight="1" x14ac:dyDescent="0.25">
      <c r="A7" s="2"/>
      <c r="B7" s="64" t="s">
        <v>83</v>
      </c>
      <c r="C7" s="41" t="s">
        <v>8</v>
      </c>
      <c r="D7" s="41">
        <v>10133</v>
      </c>
      <c r="E7" s="41"/>
      <c r="F7" s="41"/>
      <c r="G7" s="96">
        <f>SUM(D7:F7)</f>
        <v>10133</v>
      </c>
      <c r="H7" s="44">
        <v>10202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20"/>
    </row>
    <row r="8" spans="1:27" ht="24" customHeight="1" x14ac:dyDescent="0.25">
      <c r="A8" s="2"/>
      <c r="B8" s="64" t="s">
        <v>84</v>
      </c>
      <c r="C8" s="41" t="s">
        <v>9</v>
      </c>
      <c r="D8" s="41">
        <v>10360</v>
      </c>
      <c r="E8" s="41"/>
      <c r="F8" s="41"/>
      <c r="G8" s="96">
        <f t="shared" ref="G8:G11" si="0">SUM(D8:F8)</f>
        <v>10360</v>
      </c>
      <c r="H8" s="44">
        <v>10496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20"/>
    </row>
    <row r="9" spans="1:27" ht="12.75" customHeight="1" x14ac:dyDescent="0.25">
      <c r="A9" s="2"/>
      <c r="B9" s="64" t="s">
        <v>85</v>
      </c>
      <c r="C9" s="41" t="s">
        <v>10</v>
      </c>
      <c r="D9" s="41">
        <v>1800</v>
      </c>
      <c r="E9" s="41"/>
      <c r="F9" s="41"/>
      <c r="G9" s="96">
        <f t="shared" si="0"/>
        <v>1800</v>
      </c>
      <c r="H9" s="44">
        <v>1800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0"/>
    </row>
    <row r="10" spans="1:27" ht="12.75" customHeight="1" x14ac:dyDescent="0.25">
      <c r="A10" s="2"/>
      <c r="B10" s="64" t="s">
        <v>7</v>
      </c>
      <c r="C10" s="41" t="s">
        <v>12</v>
      </c>
      <c r="D10" s="41"/>
      <c r="E10" s="41"/>
      <c r="F10" s="41"/>
      <c r="G10" s="96">
        <f t="shared" si="0"/>
        <v>0</v>
      </c>
      <c r="H10" s="44">
        <v>4089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20"/>
    </row>
    <row r="11" spans="1:27" ht="12.75" customHeight="1" x14ac:dyDescent="0.25">
      <c r="A11" s="2"/>
      <c r="B11" s="64" t="s">
        <v>86</v>
      </c>
      <c r="C11" s="41" t="s">
        <v>13</v>
      </c>
      <c r="D11" s="41"/>
      <c r="E11" s="41"/>
      <c r="F11" s="41"/>
      <c r="G11" s="96">
        <f t="shared" si="0"/>
        <v>0</v>
      </c>
      <c r="H11" s="44">
        <v>388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20"/>
    </row>
    <row r="12" spans="1:27" ht="12.75" customHeight="1" x14ac:dyDescent="0.25">
      <c r="A12" s="2"/>
      <c r="B12" s="48" t="s">
        <v>162</v>
      </c>
      <c r="C12" s="42" t="s">
        <v>6</v>
      </c>
      <c r="D12" s="42">
        <f>SUM(D6,D7:D11)</f>
        <v>37812</v>
      </c>
      <c r="E12" s="42">
        <f>SUM(E6:E11)</f>
        <v>0</v>
      </c>
      <c r="F12" s="42">
        <f>SUM(F6:F11)</f>
        <v>0</v>
      </c>
      <c r="G12" s="97">
        <f>SUM(G6:G11)</f>
        <v>37812</v>
      </c>
      <c r="H12" s="63">
        <f>+H6+H7+H8+H9+H10+H11</f>
        <v>42494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0"/>
    </row>
    <row r="13" spans="1:27" ht="27.75" customHeight="1" x14ac:dyDescent="0.25">
      <c r="A13" s="2"/>
      <c r="B13" s="64" t="s">
        <v>87</v>
      </c>
      <c r="C13" s="41" t="s">
        <v>15</v>
      </c>
      <c r="D13" s="41"/>
      <c r="E13" s="41"/>
      <c r="F13" s="41"/>
      <c r="G13" s="96">
        <f>SUM(D13:F13)</f>
        <v>0</v>
      </c>
      <c r="H13" s="4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20"/>
    </row>
    <row r="14" spans="1:27" ht="21.75" customHeight="1" x14ac:dyDescent="0.25">
      <c r="A14" s="2"/>
      <c r="B14" s="64" t="s">
        <v>88</v>
      </c>
      <c r="C14" s="41" t="s">
        <v>89</v>
      </c>
      <c r="D14" s="41"/>
      <c r="E14" s="41"/>
      <c r="F14" s="41"/>
      <c r="G14" s="96">
        <f>SUM(D14:F14)</f>
        <v>0</v>
      </c>
      <c r="H14" s="44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20"/>
    </row>
    <row r="15" spans="1:27" ht="12.75" customHeight="1" x14ac:dyDescent="0.25">
      <c r="A15" s="2"/>
      <c r="B15" s="64" t="s">
        <v>18</v>
      </c>
      <c r="C15" s="41" t="s">
        <v>16</v>
      </c>
      <c r="D15" s="41">
        <v>24904</v>
      </c>
      <c r="E15" s="41"/>
      <c r="F15" s="41"/>
      <c r="G15" s="96">
        <f>SUM(D15:F15)</f>
        <v>24904</v>
      </c>
      <c r="H15" s="44">
        <v>30846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20"/>
    </row>
    <row r="16" spans="1:27" ht="12.75" customHeight="1" x14ac:dyDescent="0.25">
      <c r="A16" s="2"/>
      <c r="B16" s="48" t="s">
        <v>163</v>
      </c>
      <c r="C16" s="42" t="s">
        <v>14</v>
      </c>
      <c r="D16" s="42">
        <f>D12+D15</f>
        <v>62716</v>
      </c>
      <c r="E16" s="42">
        <f>SUM(E13:E15)</f>
        <v>0</v>
      </c>
      <c r="F16" s="42">
        <f>SUM(F13:F15)</f>
        <v>0</v>
      </c>
      <c r="G16" s="97">
        <f>G12+G15</f>
        <v>62716</v>
      </c>
      <c r="H16" s="63">
        <f>H12+H13+H14+H15</f>
        <v>73340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20"/>
    </row>
    <row r="17" spans="1:27" ht="12.75" customHeight="1" x14ac:dyDescent="0.25">
      <c r="A17" s="2"/>
      <c r="B17" s="64" t="s">
        <v>90</v>
      </c>
      <c r="C17" s="41" t="s">
        <v>91</v>
      </c>
      <c r="D17" s="41"/>
      <c r="E17" s="41"/>
      <c r="F17" s="41"/>
      <c r="G17" s="96">
        <f>SUM(D17:F17)</f>
        <v>0</v>
      </c>
      <c r="H17" s="44">
        <v>12750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20"/>
    </row>
    <row r="18" spans="1:27" ht="23.25" customHeight="1" x14ac:dyDescent="0.25">
      <c r="A18" s="2"/>
      <c r="B18" s="64" t="s">
        <v>92</v>
      </c>
      <c r="C18" s="41" t="s">
        <v>21</v>
      </c>
      <c r="D18" s="41"/>
      <c r="E18" s="41"/>
      <c r="F18" s="41"/>
      <c r="G18" s="96">
        <f>SUM(D18:F18)</f>
        <v>0</v>
      </c>
      <c r="H18" s="4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20"/>
    </row>
    <row r="19" spans="1:27" ht="12.75" customHeight="1" x14ac:dyDescent="0.25">
      <c r="A19" s="2"/>
      <c r="B19" s="64" t="s">
        <v>17</v>
      </c>
      <c r="C19" s="41" t="s">
        <v>22</v>
      </c>
      <c r="D19" s="41">
        <v>0</v>
      </c>
      <c r="E19" s="41"/>
      <c r="F19" s="41"/>
      <c r="G19" s="96">
        <f>SUM(D19:F19)</f>
        <v>0</v>
      </c>
      <c r="H19" s="44">
        <v>21023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20"/>
    </row>
    <row r="20" spans="1:27" ht="12.75" customHeight="1" x14ac:dyDescent="0.25">
      <c r="A20" s="2"/>
      <c r="B20" s="48" t="s">
        <v>164</v>
      </c>
      <c r="C20" s="42" t="s">
        <v>20</v>
      </c>
      <c r="D20" s="42">
        <f>SUM(D17,D18,D19)</f>
        <v>0</v>
      </c>
      <c r="E20" s="42">
        <f>SUM(E17:E19)</f>
        <v>0</v>
      </c>
      <c r="F20" s="42">
        <f>SUM(F17:F19)</f>
        <v>0</v>
      </c>
      <c r="G20" s="97">
        <f>SUM(G17:G19)</f>
        <v>0</v>
      </c>
      <c r="H20" s="63">
        <f>H17+H18+H19</f>
        <v>33773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20"/>
    </row>
    <row r="21" spans="1:27" ht="12.75" customHeight="1" x14ac:dyDescent="0.25">
      <c r="A21" s="2"/>
      <c r="B21" s="64" t="s">
        <v>93</v>
      </c>
      <c r="C21" s="41" t="s">
        <v>24</v>
      </c>
      <c r="D21" s="41">
        <v>1500</v>
      </c>
      <c r="E21" s="41"/>
      <c r="F21" s="41"/>
      <c r="G21" s="96">
        <f>SUM(D21:F21)</f>
        <v>1500</v>
      </c>
      <c r="H21" s="44">
        <v>1500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20"/>
    </row>
    <row r="22" spans="1:27" ht="12.75" customHeight="1" x14ac:dyDescent="0.25">
      <c r="A22" s="2"/>
      <c r="B22" s="64" t="s">
        <v>94</v>
      </c>
      <c r="C22" s="41" t="s">
        <v>25</v>
      </c>
      <c r="D22" s="41">
        <v>1550</v>
      </c>
      <c r="E22" s="41"/>
      <c r="F22" s="41"/>
      <c r="G22" s="96">
        <f>SUM(D22:F22)</f>
        <v>1550</v>
      </c>
      <c r="H22" s="44">
        <v>1970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20"/>
    </row>
    <row r="23" spans="1:27" ht="12.75" customHeight="1" x14ac:dyDescent="0.25">
      <c r="A23" s="2"/>
      <c r="B23" s="64" t="s">
        <v>95</v>
      </c>
      <c r="C23" s="41" t="s">
        <v>96</v>
      </c>
      <c r="D23" s="41"/>
      <c r="E23" s="41"/>
      <c r="F23" s="41"/>
      <c r="G23" s="96">
        <f t="shared" ref="G23:G26" si="1">SUM(D23:F23)</f>
        <v>0</v>
      </c>
      <c r="H23" s="4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20"/>
    </row>
    <row r="24" spans="1:27" ht="12.75" customHeight="1" x14ac:dyDescent="0.25">
      <c r="A24" s="2"/>
      <c r="B24" s="64" t="s">
        <v>19</v>
      </c>
      <c r="C24" s="41" t="s">
        <v>26</v>
      </c>
      <c r="D24" s="41">
        <v>600</v>
      </c>
      <c r="E24" s="41"/>
      <c r="F24" s="41"/>
      <c r="G24" s="96">
        <f t="shared" si="1"/>
        <v>600</v>
      </c>
      <c r="H24" s="44">
        <v>900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20"/>
    </row>
    <row r="25" spans="1:27" ht="12.75" customHeight="1" x14ac:dyDescent="0.25">
      <c r="A25" s="2"/>
      <c r="B25" s="64" t="s">
        <v>171</v>
      </c>
      <c r="C25" s="41" t="s">
        <v>172</v>
      </c>
      <c r="D25" s="41"/>
      <c r="E25" s="41"/>
      <c r="F25" s="41"/>
      <c r="G25" s="96">
        <f t="shared" si="1"/>
        <v>0</v>
      </c>
      <c r="H25" s="4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20"/>
    </row>
    <row r="26" spans="1:27" ht="12.75" customHeight="1" x14ac:dyDescent="0.25">
      <c r="A26" s="2"/>
      <c r="B26" s="64" t="s">
        <v>97</v>
      </c>
      <c r="C26" s="41" t="s">
        <v>27</v>
      </c>
      <c r="D26" s="41">
        <v>50</v>
      </c>
      <c r="E26" s="41"/>
      <c r="F26" s="41"/>
      <c r="G26" s="96">
        <f t="shared" si="1"/>
        <v>50</v>
      </c>
      <c r="H26" s="44">
        <v>50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20"/>
    </row>
    <row r="27" spans="1:27" ht="12.75" customHeight="1" x14ac:dyDescent="0.25">
      <c r="A27" s="2"/>
      <c r="B27" s="48" t="s">
        <v>150</v>
      </c>
      <c r="C27" s="42" t="s">
        <v>23</v>
      </c>
      <c r="D27" s="42">
        <f>SUM(D21:D26)</f>
        <v>3700</v>
      </c>
      <c r="E27" s="42">
        <f>SUM(E21:E26)</f>
        <v>0</v>
      </c>
      <c r="F27" s="42">
        <f>SUM(F21:F26)</f>
        <v>0</v>
      </c>
      <c r="G27" s="97">
        <f>SUM(G21:G26)</f>
        <v>3700</v>
      </c>
      <c r="H27" s="63">
        <f>H21+H22+H23+H24+H25+H26</f>
        <v>4420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20"/>
    </row>
    <row r="28" spans="1:27" ht="12.75" customHeight="1" x14ac:dyDescent="0.25">
      <c r="A28" s="2"/>
      <c r="B28" s="65" t="s">
        <v>98</v>
      </c>
      <c r="C28" s="41" t="s">
        <v>34</v>
      </c>
      <c r="D28" s="41">
        <v>500</v>
      </c>
      <c r="E28" s="41"/>
      <c r="F28" s="41"/>
      <c r="G28" s="82">
        <f>SUM(D28:F28)</f>
        <v>500</v>
      </c>
      <c r="H28" s="44">
        <v>500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20"/>
    </row>
    <row r="29" spans="1:27" ht="12.75" customHeight="1" x14ac:dyDescent="0.25">
      <c r="A29" s="2"/>
      <c r="B29" s="65" t="s">
        <v>28</v>
      </c>
      <c r="C29" s="41" t="s">
        <v>35</v>
      </c>
      <c r="D29" s="41">
        <v>500</v>
      </c>
      <c r="E29" s="41"/>
      <c r="F29" s="41"/>
      <c r="G29" s="82">
        <f>SUM(D29:F29)</f>
        <v>500</v>
      </c>
      <c r="H29" s="44">
        <v>1000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</row>
    <row r="30" spans="1:27" ht="12.75" customHeight="1" x14ac:dyDescent="0.25">
      <c r="A30" s="2"/>
      <c r="B30" s="65" t="s">
        <v>99</v>
      </c>
      <c r="C30" s="41" t="s">
        <v>36</v>
      </c>
      <c r="D30" s="41"/>
      <c r="E30" s="41"/>
      <c r="F30" s="41"/>
      <c r="G30" s="82">
        <f t="shared" ref="G30:G36" si="2">SUM(D30:F30)</f>
        <v>0</v>
      </c>
      <c r="H30" s="44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20"/>
    </row>
    <row r="31" spans="1:27" ht="12.75" customHeight="1" x14ac:dyDescent="0.25">
      <c r="A31" s="2"/>
      <c r="B31" s="65" t="s">
        <v>29</v>
      </c>
      <c r="C31" s="41" t="s">
        <v>37</v>
      </c>
      <c r="D31" s="41">
        <v>200</v>
      </c>
      <c r="E31" s="41"/>
      <c r="F31" s="41"/>
      <c r="G31" s="82">
        <f t="shared" si="2"/>
        <v>200</v>
      </c>
      <c r="H31" s="44">
        <v>0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20"/>
    </row>
    <row r="32" spans="1:27" ht="12.75" customHeight="1" x14ac:dyDescent="0.25">
      <c r="A32" s="2"/>
      <c r="B32" s="65" t="s">
        <v>30</v>
      </c>
      <c r="C32" s="41" t="s">
        <v>38</v>
      </c>
      <c r="D32" s="41">
        <v>700</v>
      </c>
      <c r="E32" s="41"/>
      <c r="F32" s="41"/>
      <c r="G32" s="82">
        <f t="shared" si="2"/>
        <v>700</v>
      </c>
      <c r="H32" s="44">
        <v>1000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20"/>
    </row>
    <row r="33" spans="1:27" ht="12.75" customHeight="1" x14ac:dyDescent="0.25">
      <c r="A33" s="2"/>
      <c r="B33" s="65" t="s">
        <v>100</v>
      </c>
      <c r="C33" s="41" t="s">
        <v>39</v>
      </c>
      <c r="D33" s="41">
        <v>500</v>
      </c>
      <c r="E33" s="41"/>
      <c r="F33" s="41"/>
      <c r="G33" s="82">
        <f t="shared" si="2"/>
        <v>500</v>
      </c>
      <c r="H33" s="44">
        <v>600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20"/>
    </row>
    <row r="34" spans="1:27" ht="12.75" customHeight="1" x14ac:dyDescent="0.25">
      <c r="A34" s="2"/>
      <c r="B34" s="65" t="s">
        <v>101</v>
      </c>
      <c r="C34" s="41" t="s">
        <v>102</v>
      </c>
      <c r="D34" s="41"/>
      <c r="E34" s="41"/>
      <c r="F34" s="41"/>
      <c r="G34" s="82">
        <f t="shared" si="2"/>
        <v>0</v>
      </c>
      <c r="H34" s="44">
        <v>4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20"/>
    </row>
    <row r="35" spans="1:27" ht="12.75" customHeight="1" x14ac:dyDescent="0.25">
      <c r="A35" s="2"/>
      <c r="B35" s="65" t="s">
        <v>31</v>
      </c>
      <c r="C35" s="41" t="s">
        <v>259</v>
      </c>
      <c r="D35" s="41"/>
      <c r="E35" s="41"/>
      <c r="F35" s="41"/>
      <c r="G35" s="82">
        <f t="shared" si="2"/>
        <v>0</v>
      </c>
      <c r="H35" s="44">
        <v>0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20"/>
    </row>
    <row r="36" spans="1:27" ht="12.75" customHeight="1" x14ac:dyDescent="0.25">
      <c r="A36" s="2"/>
      <c r="B36" s="65" t="s">
        <v>32</v>
      </c>
      <c r="C36" s="41" t="s">
        <v>230</v>
      </c>
      <c r="D36" s="41">
        <v>0</v>
      </c>
      <c r="E36" s="41"/>
      <c r="F36" s="41"/>
      <c r="G36" s="82">
        <f t="shared" si="2"/>
        <v>0</v>
      </c>
      <c r="H36" s="44">
        <v>0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20"/>
    </row>
    <row r="37" spans="1:27" ht="12.75" customHeight="1" x14ac:dyDescent="0.25">
      <c r="A37" s="2"/>
      <c r="B37" s="49" t="s">
        <v>151</v>
      </c>
      <c r="C37" s="42" t="s">
        <v>33</v>
      </c>
      <c r="D37" s="42">
        <f>SUM(D28:D36)</f>
        <v>2400</v>
      </c>
      <c r="E37" s="42">
        <f>SUM(E28:E36)</f>
        <v>0</v>
      </c>
      <c r="F37" s="42">
        <f>SUM(F28:F36)</f>
        <v>0</v>
      </c>
      <c r="G37" s="84">
        <f>SUM(G28:G36)</f>
        <v>2400</v>
      </c>
      <c r="H37" s="63">
        <f>H28+H29+H30+H31+H32+H33+H34+H35+H36</f>
        <v>3104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20"/>
    </row>
    <row r="38" spans="1:27" ht="12.75" customHeight="1" x14ac:dyDescent="0.25">
      <c r="A38" s="2"/>
      <c r="B38" s="65" t="s">
        <v>41</v>
      </c>
      <c r="C38" s="41" t="s">
        <v>103</v>
      </c>
      <c r="D38" s="41"/>
      <c r="E38" s="41"/>
      <c r="F38" s="41"/>
      <c r="G38" s="82">
        <f>SUM(D38:F38)</f>
        <v>0</v>
      </c>
      <c r="H38" s="44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20"/>
    </row>
    <row r="39" spans="1:27" ht="12.75" customHeight="1" x14ac:dyDescent="0.25">
      <c r="A39" s="2"/>
      <c r="B39" s="65" t="s">
        <v>42</v>
      </c>
      <c r="C39" s="41" t="s">
        <v>104</v>
      </c>
      <c r="D39" s="41"/>
      <c r="E39" s="41"/>
      <c r="F39" s="41"/>
      <c r="G39" s="82">
        <f>SUM(D39:F39)</f>
        <v>0</v>
      </c>
      <c r="H39" s="44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20"/>
    </row>
    <row r="40" spans="1:27" ht="12.75" customHeight="1" x14ac:dyDescent="0.25">
      <c r="A40" s="2"/>
      <c r="B40" s="65" t="s">
        <v>105</v>
      </c>
      <c r="C40" s="41" t="s">
        <v>106</v>
      </c>
      <c r="D40" s="41"/>
      <c r="E40" s="41"/>
      <c r="F40" s="41"/>
      <c r="G40" s="82">
        <f>SUM(D40:F40)</f>
        <v>0</v>
      </c>
      <c r="H40" s="44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</row>
    <row r="41" spans="1:27" ht="12.75" customHeight="1" x14ac:dyDescent="0.25">
      <c r="A41" s="2"/>
      <c r="B41" s="48" t="s">
        <v>152</v>
      </c>
      <c r="C41" s="42" t="s">
        <v>107</v>
      </c>
      <c r="D41" s="42">
        <f>SUM(D38:D40)</f>
        <v>0</v>
      </c>
      <c r="E41" s="42">
        <f>SUM(E38:E40)</f>
        <v>0</v>
      </c>
      <c r="F41" s="42">
        <f>SUM(F38:F40)</f>
        <v>0</v>
      </c>
      <c r="G41" s="97">
        <f>SUM(G38:G40)</f>
        <v>0</v>
      </c>
      <c r="H41" s="63">
        <v>0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20"/>
    </row>
    <row r="42" spans="1:27" ht="24" customHeight="1" x14ac:dyDescent="0.25">
      <c r="A42" s="2"/>
      <c r="B42" s="64" t="s">
        <v>108</v>
      </c>
      <c r="C42" s="41" t="s">
        <v>231</v>
      </c>
      <c r="D42" s="41"/>
      <c r="E42" s="41"/>
      <c r="F42" s="41"/>
      <c r="G42" s="96">
        <f>SUM(D42:F42)</f>
        <v>0</v>
      </c>
      <c r="H42" s="44">
        <v>500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20"/>
    </row>
    <row r="43" spans="1:27" ht="12.75" customHeight="1" x14ac:dyDescent="0.25">
      <c r="A43" s="2"/>
      <c r="B43" s="65" t="s">
        <v>232</v>
      </c>
      <c r="C43" s="41" t="s">
        <v>233</v>
      </c>
      <c r="D43" s="41"/>
      <c r="E43" s="41"/>
      <c r="F43" s="41"/>
      <c r="G43" s="82">
        <f>SUM(D43:F43)</f>
        <v>0</v>
      </c>
      <c r="H43" s="44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20"/>
    </row>
    <row r="44" spans="1:27" ht="12.75" customHeight="1" x14ac:dyDescent="0.25">
      <c r="A44" s="2"/>
      <c r="B44" s="48" t="s">
        <v>153</v>
      </c>
      <c r="C44" s="42" t="s">
        <v>112</v>
      </c>
      <c r="D44" s="42">
        <f>SUM(D42:D43)</f>
        <v>0</v>
      </c>
      <c r="E44" s="42">
        <f>SUM(E42:E43)</f>
        <v>0</v>
      </c>
      <c r="F44" s="42">
        <f>SUM(F42:F43)</f>
        <v>0</v>
      </c>
      <c r="G44" s="97">
        <f>SUM(G42:G43)</f>
        <v>0</v>
      </c>
      <c r="H44" s="63">
        <f>H42+H43</f>
        <v>500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20"/>
    </row>
    <row r="45" spans="1:27" ht="22.5" customHeight="1" x14ac:dyDescent="0.25">
      <c r="A45" s="2"/>
      <c r="B45" s="64" t="s">
        <v>113</v>
      </c>
      <c r="C45" s="41" t="s">
        <v>234</v>
      </c>
      <c r="D45" s="41"/>
      <c r="E45" s="41"/>
      <c r="F45" s="41"/>
      <c r="G45" s="96">
        <f>SUM(D45:F45)</f>
        <v>0</v>
      </c>
      <c r="H45" s="4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20"/>
    </row>
    <row r="46" spans="1:27" ht="12.75" customHeight="1" x14ac:dyDescent="0.25">
      <c r="A46" s="2"/>
      <c r="B46" s="65" t="s">
        <v>115</v>
      </c>
      <c r="C46" s="41" t="s">
        <v>235</v>
      </c>
      <c r="D46" s="41"/>
      <c r="E46" s="41"/>
      <c r="F46" s="41"/>
      <c r="G46" s="82">
        <f>SUM(D46:F46)</f>
        <v>0</v>
      </c>
      <c r="H46" s="44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20"/>
    </row>
    <row r="47" spans="1:27" ht="12.75" customHeight="1" x14ac:dyDescent="0.25">
      <c r="A47" s="2"/>
      <c r="B47" s="48" t="s">
        <v>154</v>
      </c>
      <c r="C47" s="42" t="s">
        <v>117</v>
      </c>
      <c r="D47" s="42">
        <f>SUM(D45:D46)</f>
        <v>0</v>
      </c>
      <c r="E47" s="42">
        <f>SUM(E45:E46)</f>
        <v>0</v>
      </c>
      <c r="F47" s="42">
        <f>SUM(F45:F46)</f>
        <v>0</v>
      </c>
      <c r="G47" s="97">
        <f>SUM(G45:G46)</f>
        <v>0</v>
      </c>
      <c r="H47" s="63">
        <f>H45+H46</f>
        <v>0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20"/>
    </row>
    <row r="48" spans="1:27" ht="12.75" customHeight="1" x14ac:dyDescent="0.25">
      <c r="B48" s="49" t="s">
        <v>155</v>
      </c>
      <c r="C48" s="42" t="s">
        <v>118</v>
      </c>
      <c r="D48" s="42">
        <f>D16+D20+D27+D37+D41+D44+D47</f>
        <v>68816</v>
      </c>
      <c r="E48" s="42">
        <f>SUM(E47,E44,E41,E37,E27,E20,E16,E12)</f>
        <v>0</v>
      </c>
      <c r="F48" s="42">
        <f>SUM(F47,F44,F41,F37,F27,F20,F16,F12)</f>
        <v>0</v>
      </c>
      <c r="G48" s="84">
        <f>G16+G20+G27+G37+G41+G44+G47</f>
        <v>68816</v>
      </c>
      <c r="H48" s="63">
        <f>H16+H20+H27+H37+H41+H44+H47</f>
        <v>115137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20"/>
    </row>
    <row r="49" spans="2:26" ht="12.75" customHeight="1" x14ac:dyDescent="0.25">
      <c r="B49" s="66" t="s">
        <v>124</v>
      </c>
      <c r="C49" s="61" t="s">
        <v>134</v>
      </c>
      <c r="D49" s="62">
        <v>0</v>
      </c>
      <c r="E49" s="62"/>
      <c r="F49" s="62"/>
      <c r="G49" s="98">
        <f>SUM(D49:F49)</f>
        <v>0</v>
      </c>
      <c r="H49" s="44"/>
      <c r="I49" s="19"/>
      <c r="J49" s="19"/>
      <c r="K49" s="19"/>
      <c r="L49" s="19"/>
      <c r="M49" s="19"/>
      <c r="N49" s="19"/>
      <c r="O49" s="19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2:26" ht="12.75" customHeight="1" x14ac:dyDescent="0.25">
      <c r="B50" s="65" t="s">
        <v>123</v>
      </c>
      <c r="C50" s="61" t="s">
        <v>133</v>
      </c>
      <c r="D50" s="44"/>
      <c r="E50" s="44"/>
      <c r="F50" s="44"/>
      <c r="G50" s="87">
        <f>SUM(D50:F50)</f>
        <v>0</v>
      </c>
      <c r="H50" s="44"/>
      <c r="I50" s="20"/>
      <c r="J50" s="20"/>
      <c r="K50" s="20"/>
      <c r="L50" s="20"/>
      <c r="M50" s="20"/>
      <c r="N50" s="20"/>
      <c r="O50" s="20"/>
    </row>
    <row r="51" spans="2:26" ht="12.75" customHeight="1" x14ac:dyDescent="0.25">
      <c r="B51" s="66" t="s">
        <v>122</v>
      </c>
      <c r="C51" s="61" t="s">
        <v>132</v>
      </c>
      <c r="D51" s="44">
        <v>0</v>
      </c>
      <c r="E51" s="44"/>
      <c r="F51" s="44"/>
      <c r="G51" s="87">
        <f>SUM(D51:F51)</f>
        <v>0</v>
      </c>
      <c r="H51" s="44">
        <v>0</v>
      </c>
      <c r="I51" s="20"/>
      <c r="J51" s="20"/>
      <c r="K51" s="20"/>
      <c r="L51" s="20"/>
      <c r="M51" s="20"/>
      <c r="N51" s="20"/>
      <c r="O51" s="20"/>
    </row>
    <row r="52" spans="2:26" ht="12.75" customHeight="1" x14ac:dyDescent="0.25">
      <c r="B52" s="49" t="s">
        <v>156</v>
      </c>
      <c r="C52" s="32" t="s">
        <v>131</v>
      </c>
      <c r="D52" s="44">
        <f>SUM(D49:D51)</f>
        <v>0</v>
      </c>
      <c r="E52" s="44">
        <f>SUM(E49:E51)</f>
        <v>0</v>
      </c>
      <c r="F52" s="44">
        <f>SUM(F49:F51)</f>
        <v>0</v>
      </c>
      <c r="G52" s="87">
        <f>SUM(G49:G51)</f>
        <v>0</v>
      </c>
      <c r="H52" s="44">
        <v>0</v>
      </c>
      <c r="I52" s="20"/>
      <c r="J52" s="20"/>
      <c r="K52" s="20"/>
      <c r="L52" s="20"/>
      <c r="M52" s="20"/>
      <c r="N52" s="20"/>
      <c r="O52" s="20"/>
    </row>
    <row r="53" spans="2:26" ht="12.75" customHeight="1" x14ac:dyDescent="0.25">
      <c r="B53" s="64" t="s">
        <v>121</v>
      </c>
      <c r="C53" s="61" t="s">
        <v>130</v>
      </c>
      <c r="D53" s="44">
        <v>19293</v>
      </c>
      <c r="E53" s="44"/>
      <c r="F53" s="44"/>
      <c r="G53" s="87">
        <f>SUM(D53:F53)</f>
        <v>19293</v>
      </c>
      <c r="H53" s="44">
        <v>19255</v>
      </c>
    </row>
    <row r="54" spans="2:26" ht="12.75" customHeight="1" x14ac:dyDescent="0.25">
      <c r="B54" s="64" t="s">
        <v>120</v>
      </c>
      <c r="C54" s="61" t="s">
        <v>129</v>
      </c>
      <c r="D54" s="44"/>
      <c r="E54" s="44"/>
      <c r="F54" s="44"/>
      <c r="G54" s="87">
        <f>SUM(D54:F54)</f>
        <v>0</v>
      </c>
      <c r="H54" s="44"/>
    </row>
    <row r="55" spans="2:26" ht="12.75" customHeight="1" x14ac:dyDescent="0.25">
      <c r="B55" s="48" t="s">
        <v>157</v>
      </c>
      <c r="C55" s="32" t="s">
        <v>128</v>
      </c>
      <c r="D55" s="63">
        <f>SUM(D53:D54)</f>
        <v>19293</v>
      </c>
      <c r="E55" s="63">
        <f>SUM(E53:E54)</f>
        <v>0</v>
      </c>
      <c r="F55" s="63">
        <f>SUM(F53:F54)</f>
        <v>0</v>
      </c>
      <c r="G55" s="99">
        <f>SUM(G53:G54)</f>
        <v>19293</v>
      </c>
      <c r="H55" s="99">
        <v>19255</v>
      </c>
    </row>
    <row r="56" spans="2:26" ht="12.75" customHeight="1" x14ac:dyDescent="0.25">
      <c r="B56" s="48" t="s">
        <v>175</v>
      </c>
      <c r="C56" s="32" t="s">
        <v>176</v>
      </c>
      <c r="D56" s="63">
        <v>0</v>
      </c>
      <c r="E56" s="63"/>
      <c r="F56" s="63"/>
      <c r="G56" s="99"/>
      <c r="H56" s="63">
        <v>0</v>
      </c>
    </row>
    <row r="57" spans="2:26" ht="12.75" customHeight="1" x14ac:dyDescent="0.25">
      <c r="B57" s="66" t="s">
        <v>119</v>
      </c>
      <c r="C57" s="61" t="s">
        <v>127</v>
      </c>
      <c r="D57" s="44"/>
      <c r="E57" s="44"/>
      <c r="F57" s="44"/>
      <c r="G57" s="87">
        <v>0</v>
      </c>
      <c r="H57" s="44"/>
    </row>
    <row r="58" spans="2:26" ht="12.75" customHeight="1" x14ac:dyDescent="0.25">
      <c r="B58" s="49" t="s">
        <v>158</v>
      </c>
      <c r="C58" s="32" t="s">
        <v>126</v>
      </c>
      <c r="D58" s="63">
        <f>SUM(D55,D52)</f>
        <v>19293</v>
      </c>
      <c r="E58" s="44">
        <f>SUM(E55)</f>
        <v>0</v>
      </c>
      <c r="F58" s="44">
        <f>SUM(F55)</f>
        <v>0</v>
      </c>
      <c r="G58" s="99">
        <f>G52+G55</f>
        <v>19293</v>
      </c>
      <c r="H58" s="63">
        <f>H52+H55+H56</f>
        <v>19255</v>
      </c>
    </row>
    <row r="59" spans="2:26" ht="12.75" customHeight="1" x14ac:dyDescent="0.25">
      <c r="B59" s="55" t="s">
        <v>159</v>
      </c>
      <c r="C59" s="32" t="s">
        <v>125</v>
      </c>
      <c r="D59" s="63">
        <f>SUM(D58)</f>
        <v>19293</v>
      </c>
      <c r="E59" s="44"/>
      <c r="F59" s="44"/>
      <c r="G59" s="99">
        <f>SUM(G58)</f>
        <v>19293</v>
      </c>
      <c r="H59" s="63">
        <f>H55+H56</f>
        <v>19255</v>
      </c>
    </row>
    <row r="60" spans="2:26" ht="12.75" customHeight="1" x14ac:dyDescent="0.25">
      <c r="B60" s="56"/>
      <c r="C60" s="44"/>
      <c r="D60" s="44"/>
      <c r="E60" s="44"/>
      <c r="F60" s="44"/>
      <c r="G60" s="87"/>
      <c r="H60" s="44"/>
    </row>
    <row r="61" spans="2:26" ht="16.5" thickBot="1" x14ac:dyDescent="0.3">
      <c r="B61" s="67" t="s">
        <v>135</v>
      </c>
      <c r="C61" s="68"/>
      <c r="D61" s="69">
        <f>SUM(D48,D59)</f>
        <v>88109</v>
      </c>
      <c r="E61" s="68">
        <f>SUM(E58,E48)</f>
        <v>0</v>
      </c>
      <c r="F61" s="68">
        <f>SUM(F58,F48)</f>
        <v>0</v>
      </c>
      <c r="G61" s="100">
        <f>SUM(G59,G48)</f>
        <v>88109</v>
      </c>
      <c r="H61" s="63">
        <f>H48+H59</f>
        <v>134392</v>
      </c>
    </row>
    <row r="62" spans="2:26" ht="13.5" hidden="1" customHeight="1" x14ac:dyDescent="0.25">
      <c r="B62" s="17"/>
      <c r="C62" s="14"/>
      <c r="D62" s="2"/>
      <c r="E62" s="2"/>
      <c r="F62" s="2"/>
      <c r="G62" s="2"/>
    </row>
    <row r="63" spans="2:26" hidden="1" x14ac:dyDescent="0.25"/>
    <row r="64" spans="2:2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t="1.5" hidden="1" customHeight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3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t="0.75" hidden="1" customHeight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t="0.75" hidden="1" customHeight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t="0.75" hidden="1" customHeight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t="0.75" hidden="1" customHeight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</sheetData>
  <mergeCells count="7">
    <mergeCell ref="B1:G1"/>
    <mergeCell ref="B2:G2"/>
    <mergeCell ref="F3:G3"/>
    <mergeCell ref="A4:A5"/>
    <mergeCell ref="B4:B5"/>
    <mergeCell ref="C4:C5"/>
    <mergeCell ref="D4:G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&amp;C3&amp;R3/a. melléklet az   /2019.(V.  .)önkormányzati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view="pageLayout" zoomScaleNormal="100" workbookViewId="0">
      <selection activeCell="I4" sqref="I4"/>
    </sheetView>
  </sheetViews>
  <sheetFormatPr defaultRowHeight="15" x14ac:dyDescent="0.25"/>
  <cols>
    <col min="1" max="1" width="57.5703125" customWidth="1"/>
    <col min="2" max="2" width="6.42578125" customWidth="1"/>
    <col min="3" max="3" width="7.42578125" customWidth="1"/>
    <col min="4" max="5" width="7" customWidth="1"/>
    <col min="6" max="7" width="8.28515625" customWidth="1"/>
    <col min="8" max="8" width="17.140625" customWidth="1"/>
  </cols>
  <sheetData>
    <row r="1" spans="1:9" ht="18.75" x14ac:dyDescent="0.3">
      <c r="A1" s="308" t="s">
        <v>266</v>
      </c>
      <c r="B1" s="308"/>
      <c r="C1" s="308"/>
      <c r="D1" s="308"/>
      <c r="E1" s="308"/>
      <c r="F1" s="308"/>
      <c r="G1" s="308"/>
      <c r="H1" s="70"/>
    </row>
    <row r="2" spans="1:9" ht="18.75" x14ac:dyDescent="0.3">
      <c r="A2" s="308" t="s">
        <v>344</v>
      </c>
      <c r="B2" s="308"/>
      <c r="C2" s="308"/>
      <c r="D2" s="308"/>
      <c r="E2" s="308"/>
      <c r="F2" s="308"/>
      <c r="G2" s="308"/>
      <c r="H2" s="70"/>
    </row>
    <row r="3" spans="1:9" ht="15.75" thickBot="1" x14ac:dyDescent="0.3">
      <c r="F3" s="316" t="s">
        <v>160</v>
      </c>
      <c r="G3" s="316"/>
      <c r="H3" s="71"/>
    </row>
    <row r="4" spans="1:9" ht="15" customHeight="1" x14ac:dyDescent="0.25">
      <c r="A4" s="310" t="s">
        <v>0</v>
      </c>
      <c r="B4" s="312" t="s">
        <v>1</v>
      </c>
      <c r="C4" s="314" t="s">
        <v>342</v>
      </c>
      <c r="D4" s="314"/>
      <c r="E4" s="314"/>
      <c r="F4" s="314"/>
      <c r="G4" s="315"/>
      <c r="H4" s="72" t="s">
        <v>169</v>
      </c>
    </row>
    <row r="5" spans="1:9" ht="35.25" customHeight="1" x14ac:dyDescent="0.25">
      <c r="A5" s="311"/>
      <c r="B5" s="313"/>
      <c r="C5" s="27" t="s">
        <v>2</v>
      </c>
      <c r="D5" s="28" t="s">
        <v>3</v>
      </c>
      <c r="E5" s="28"/>
      <c r="F5" s="28" t="s">
        <v>4</v>
      </c>
      <c r="G5" s="73" t="s">
        <v>5</v>
      </c>
      <c r="H5" s="74" t="s">
        <v>170</v>
      </c>
    </row>
    <row r="6" spans="1:9" x14ac:dyDescent="0.25">
      <c r="A6" s="47" t="s">
        <v>165</v>
      </c>
      <c r="B6" s="29" t="s">
        <v>166</v>
      </c>
      <c r="C6" s="30">
        <v>31612</v>
      </c>
      <c r="D6" s="31">
        <v>0</v>
      </c>
      <c r="E6" s="31"/>
      <c r="F6" s="31">
        <v>0</v>
      </c>
      <c r="G6" s="73">
        <f t="shared" ref="G6:G14" si="0">SUM(C6:F6)</f>
        <v>31612</v>
      </c>
      <c r="H6" s="74">
        <v>35409</v>
      </c>
      <c r="I6" s="20"/>
    </row>
    <row r="7" spans="1:9" ht="25.5" x14ac:dyDescent="0.25">
      <c r="A7" s="48" t="s">
        <v>43</v>
      </c>
      <c r="B7" s="33" t="s">
        <v>44</v>
      </c>
      <c r="C7" s="33">
        <v>4172</v>
      </c>
      <c r="D7" s="34">
        <v>0</v>
      </c>
      <c r="E7" s="34"/>
      <c r="F7" s="34">
        <v>0</v>
      </c>
      <c r="G7" s="75">
        <f t="shared" si="0"/>
        <v>4172</v>
      </c>
      <c r="H7" s="35">
        <v>4604</v>
      </c>
      <c r="I7" s="20"/>
    </row>
    <row r="8" spans="1:9" x14ac:dyDescent="0.25">
      <c r="A8" s="48" t="s">
        <v>140</v>
      </c>
      <c r="B8" s="33" t="s">
        <v>45</v>
      </c>
      <c r="C8" s="33">
        <v>16438</v>
      </c>
      <c r="D8" s="34">
        <v>0</v>
      </c>
      <c r="E8" s="34"/>
      <c r="F8" s="34">
        <v>0</v>
      </c>
      <c r="G8" s="73">
        <f t="shared" si="0"/>
        <v>16438</v>
      </c>
      <c r="H8" s="74">
        <v>26585</v>
      </c>
      <c r="I8" s="20"/>
    </row>
    <row r="9" spans="1:9" x14ac:dyDescent="0.25">
      <c r="A9" s="49" t="s">
        <v>141</v>
      </c>
      <c r="B9" s="33" t="s">
        <v>46</v>
      </c>
      <c r="C9" s="33">
        <v>5700</v>
      </c>
      <c r="D9" s="34">
        <v>0</v>
      </c>
      <c r="E9" s="34"/>
      <c r="F9" s="34">
        <v>0</v>
      </c>
      <c r="G9" s="75">
        <f t="shared" si="0"/>
        <v>5700</v>
      </c>
      <c r="H9" s="35">
        <v>5480</v>
      </c>
    </row>
    <row r="10" spans="1:9" x14ac:dyDescent="0.25">
      <c r="A10" s="50" t="s">
        <v>260</v>
      </c>
      <c r="B10" s="37" t="s">
        <v>261</v>
      </c>
      <c r="C10" s="33">
        <v>250</v>
      </c>
      <c r="D10" s="34"/>
      <c r="E10" s="34"/>
      <c r="F10" s="34"/>
      <c r="G10" s="75">
        <f t="shared" si="0"/>
        <v>250</v>
      </c>
      <c r="H10" s="116">
        <v>560</v>
      </c>
    </row>
    <row r="11" spans="1:9" x14ac:dyDescent="0.25">
      <c r="A11" s="50" t="s">
        <v>47</v>
      </c>
      <c r="B11" s="37" t="s">
        <v>48</v>
      </c>
      <c r="C11" s="37">
        <v>2900</v>
      </c>
      <c r="D11" s="38"/>
      <c r="E11" s="38"/>
      <c r="F11" s="38"/>
      <c r="G11" s="76">
        <f t="shared" si="0"/>
        <v>2900</v>
      </c>
      <c r="H11" s="89">
        <v>4000</v>
      </c>
    </row>
    <row r="12" spans="1:9" ht="25.5" x14ac:dyDescent="0.25">
      <c r="A12" s="50" t="s">
        <v>49</v>
      </c>
      <c r="B12" s="37" t="s">
        <v>50</v>
      </c>
      <c r="C12" s="37"/>
      <c r="D12" s="38"/>
      <c r="E12" s="38"/>
      <c r="F12" s="38"/>
      <c r="G12" s="76"/>
      <c r="H12" s="89">
        <v>500</v>
      </c>
    </row>
    <row r="13" spans="1:9" ht="16.5" customHeight="1" x14ac:dyDescent="0.25">
      <c r="A13" s="50" t="s">
        <v>51</v>
      </c>
      <c r="B13" s="37" t="s">
        <v>54</v>
      </c>
      <c r="C13" s="37">
        <v>0</v>
      </c>
      <c r="D13" s="38"/>
      <c r="E13" s="38"/>
      <c r="F13" s="38"/>
      <c r="G13" s="76">
        <f t="shared" si="0"/>
        <v>0</v>
      </c>
      <c r="H13" s="89">
        <v>120</v>
      </c>
    </row>
    <row r="14" spans="1:9" x14ac:dyDescent="0.25">
      <c r="A14" s="51" t="s">
        <v>53</v>
      </c>
      <c r="B14" s="37" t="s">
        <v>237</v>
      </c>
      <c r="C14" s="37">
        <v>200</v>
      </c>
      <c r="D14" s="38"/>
      <c r="E14" s="38"/>
      <c r="F14" s="38"/>
      <c r="G14" s="77">
        <f t="shared" si="0"/>
        <v>200</v>
      </c>
      <c r="H14" s="90">
        <v>200</v>
      </c>
    </row>
    <row r="15" spans="1:9" x14ac:dyDescent="0.25">
      <c r="A15" s="49" t="s">
        <v>142</v>
      </c>
      <c r="B15" s="33" t="s">
        <v>55</v>
      </c>
      <c r="C15" s="34">
        <f>SUM(C10:C14)</f>
        <v>3350</v>
      </c>
      <c r="D15" s="34">
        <f>SUM(D11:D14)</f>
        <v>0</v>
      </c>
      <c r="E15" s="34"/>
      <c r="F15" s="34">
        <f>SUM(F11:F14)</f>
        <v>0</v>
      </c>
      <c r="G15" s="78">
        <f>SUM(G10:G14)</f>
        <v>3350</v>
      </c>
      <c r="H15" s="91">
        <f>H10+H11+H12+H13+H14</f>
        <v>5380</v>
      </c>
    </row>
    <row r="16" spans="1:9" x14ac:dyDescent="0.25">
      <c r="A16" s="52" t="s">
        <v>56</v>
      </c>
      <c r="B16" s="37" t="s">
        <v>57</v>
      </c>
      <c r="C16" s="37"/>
      <c r="D16" s="38"/>
      <c r="E16" s="38"/>
      <c r="F16" s="38"/>
      <c r="G16" s="79"/>
      <c r="H16" s="165">
        <v>0</v>
      </c>
    </row>
    <row r="17" spans="1:8" ht="18" customHeight="1" x14ac:dyDescent="0.25">
      <c r="A17" s="52" t="s">
        <v>58</v>
      </c>
      <c r="B17" s="37" t="s">
        <v>61</v>
      </c>
      <c r="C17" s="37">
        <v>0</v>
      </c>
      <c r="D17" s="38"/>
      <c r="E17" s="38"/>
      <c r="F17" s="38"/>
      <c r="G17" s="79">
        <f>SUM(C17:F17)</f>
        <v>0</v>
      </c>
      <c r="H17" s="92">
        <v>0</v>
      </c>
    </row>
    <row r="18" spans="1:8" ht="0.75" customHeight="1" x14ac:dyDescent="0.25">
      <c r="A18" s="52" t="s">
        <v>60</v>
      </c>
      <c r="B18" s="37" t="s">
        <v>61</v>
      </c>
      <c r="C18" s="37"/>
      <c r="D18" s="38"/>
      <c r="E18" s="38"/>
      <c r="F18" s="38"/>
      <c r="G18" s="79"/>
      <c r="H18" s="92">
        <v>9520</v>
      </c>
    </row>
    <row r="19" spans="1:8" x14ac:dyDescent="0.25">
      <c r="A19" s="52" t="s">
        <v>62</v>
      </c>
      <c r="B19" s="37" t="s">
        <v>63</v>
      </c>
      <c r="C19" s="37">
        <v>7200</v>
      </c>
      <c r="D19" s="38"/>
      <c r="E19" s="38"/>
      <c r="F19" s="38"/>
      <c r="G19" s="79">
        <f>C19</f>
        <v>7200</v>
      </c>
      <c r="H19" s="190">
        <v>7200</v>
      </c>
    </row>
    <row r="20" spans="1:8" x14ac:dyDescent="0.25">
      <c r="A20" s="53" t="s">
        <v>64</v>
      </c>
      <c r="B20" s="37" t="s">
        <v>65</v>
      </c>
      <c r="C20" s="37">
        <v>2000</v>
      </c>
      <c r="D20" s="38"/>
      <c r="E20" s="38"/>
      <c r="F20" s="38"/>
      <c r="G20" s="80">
        <f>SUM(C20:F20)</f>
        <v>2000</v>
      </c>
      <c r="H20" s="191">
        <v>2000</v>
      </c>
    </row>
    <row r="21" spans="1:8" x14ac:dyDescent="0.25">
      <c r="A21" s="54" t="s">
        <v>143</v>
      </c>
      <c r="B21" s="33" t="s">
        <v>66</v>
      </c>
      <c r="C21" s="33">
        <f>SUM(C16:C20)</f>
        <v>9200</v>
      </c>
      <c r="D21" s="34">
        <f>SUM(D16:D20)</f>
        <v>0</v>
      </c>
      <c r="E21" s="34"/>
      <c r="F21" s="34">
        <f>SUM(F16:F20)</f>
        <v>0</v>
      </c>
      <c r="G21" s="81">
        <f>SUM(G16:G20)</f>
        <v>9200</v>
      </c>
      <c r="H21" s="192">
        <v>9200</v>
      </c>
    </row>
    <row r="22" spans="1:8" x14ac:dyDescent="0.25">
      <c r="A22" s="93" t="s">
        <v>67</v>
      </c>
      <c r="B22" s="37" t="s">
        <v>68</v>
      </c>
      <c r="C22" s="37">
        <v>787</v>
      </c>
      <c r="D22" s="38"/>
      <c r="E22" s="38"/>
      <c r="F22" s="38"/>
      <c r="G22" s="76">
        <f>SUM(C22:F22)</f>
        <v>787</v>
      </c>
      <c r="H22" s="193">
        <v>24700</v>
      </c>
    </row>
    <row r="23" spans="1:8" x14ac:dyDescent="0.25">
      <c r="A23" s="50" t="s">
        <v>69</v>
      </c>
      <c r="B23" s="37" t="s">
        <v>70</v>
      </c>
      <c r="C23" s="37"/>
      <c r="D23" s="38"/>
      <c r="E23" s="38"/>
      <c r="F23" s="38"/>
      <c r="G23" s="76">
        <f t="shared" ref="G23:G24" si="1">SUM(C23:F23)</f>
        <v>0</v>
      </c>
      <c r="H23" s="93"/>
    </row>
    <row r="24" spans="1:8" x14ac:dyDescent="0.25">
      <c r="A24" s="50" t="s">
        <v>71</v>
      </c>
      <c r="B24" s="37" t="s">
        <v>72</v>
      </c>
      <c r="C24" s="37">
        <v>213</v>
      </c>
      <c r="D24" s="38"/>
      <c r="E24" s="38"/>
      <c r="F24" s="38"/>
      <c r="G24" s="76">
        <f t="shared" si="1"/>
        <v>213</v>
      </c>
      <c r="H24" s="89">
        <v>6397</v>
      </c>
    </row>
    <row r="25" spans="1:8" x14ac:dyDescent="0.25">
      <c r="A25" s="49" t="s">
        <v>144</v>
      </c>
      <c r="B25" s="33" t="s">
        <v>73</v>
      </c>
      <c r="C25" s="33">
        <f>SUM(C22:C24)</f>
        <v>1000</v>
      </c>
      <c r="D25" s="34">
        <f>SUM(D22:D24)</f>
        <v>0</v>
      </c>
      <c r="E25" s="34"/>
      <c r="F25" s="34">
        <f>SUM(F22:F24)</f>
        <v>0</v>
      </c>
      <c r="G25" s="78">
        <f>SUM(G22:G24)</f>
        <v>1000</v>
      </c>
      <c r="H25" s="91">
        <f>H22+H24</f>
        <v>31097</v>
      </c>
    </row>
    <row r="26" spans="1:8" ht="25.5" x14ac:dyDescent="0.25">
      <c r="A26" s="50" t="s">
        <v>238</v>
      </c>
      <c r="B26" s="37" t="s">
        <v>239</v>
      </c>
      <c r="C26" s="37"/>
      <c r="D26" s="38"/>
      <c r="E26" s="38"/>
      <c r="F26" s="38"/>
      <c r="G26" s="76">
        <f>SUM(C26:F26)</f>
        <v>0</v>
      </c>
      <c r="H26" s="89"/>
    </row>
    <row r="27" spans="1:8" ht="25.5" x14ac:dyDescent="0.25">
      <c r="A27" s="50" t="s">
        <v>74</v>
      </c>
      <c r="B27" s="37" t="s">
        <v>75</v>
      </c>
      <c r="C27" s="37"/>
      <c r="D27" s="38"/>
      <c r="E27" s="38"/>
      <c r="F27" s="38"/>
      <c r="G27" s="76">
        <f>SUM(C27:F27)</f>
        <v>0</v>
      </c>
      <c r="H27" s="89"/>
    </row>
    <row r="28" spans="1:8" x14ac:dyDescent="0.25">
      <c r="A28" s="50" t="s">
        <v>78</v>
      </c>
      <c r="B28" s="37" t="s">
        <v>240</v>
      </c>
      <c r="C28" s="37"/>
      <c r="D28" s="38"/>
      <c r="E28" s="38"/>
      <c r="F28" s="38"/>
      <c r="G28" s="76">
        <f>SUM(C28:F28)</f>
        <v>0</v>
      </c>
      <c r="H28" s="89"/>
    </row>
    <row r="29" spans="1:8" x14ac:dyDescent="0.25">
      <c r="A29" s="49" t="s">
        <v>145</v>
      </c>
      <c r="B29" s="33" t="s">
        <v>80</v>
      </c>
      <c r="C29" s="33">
        <f>SUM(C26:C28)</f>
        <v>0</v>
      </c>
      <c r="D29" s="34">
        <f>SUM(D26:D28)</f>
        <v>0</v>
      </c>
      <c r="E29" s="34"/>
      <c r="F29" s="34">
        <f>SUM(F26:F28)</f>
        <v>0</v>
      </c>
      <c r="G29" s="78">
        <f>SUM(G26:G28)</f>
        <v>0</v>
      </c>
      <c r="H29" s="91">
        <f>H26+H27+H28</f>
        <v>0</v>
      </c>
    </row>
    <row r="30" spans="1:8" x14ac:dyDescent="0.25">
      <c r="A30" s="54" t="s">
        <v>146</v>
      </c>
      <c r="B30" s="33" t="s">
        <v>81</v>
      </c>
      <c r="C30" s="33">
        <f>SUM(C6,C7,C8,C9,C15,C21,C29,C25)</f>
        <v>71472</v>
      </c>
      <c r="D30" s="34">
        <f>SUM(D6,D7,D8,D9,D15,D21,D25,D29)</f>
        <v>0</v>
      </c>
      <c r="E30" s="34"/>
      <c r="F30" s="34">
        <f>SUM(F6,F7,F8,F9,F15,F21,F25,F29)</f>
        <v>0</v>
      </c>
      <c r="G30" s="83">
        <f>SUM(G6,G7,G8,G9,G15,G21,G25,G29)</f>
        <v>71472</v>
      </c>
      <c r="H30" s="33">
        <f>H6+H7+H8+H9+H15+H21+H25+H29</f>
        <v>117755</v>
      </c>
    </row>
    <row r="31" spans="1:8" x14ac:dyDescent="0.25">
      <c r="A31" s="49" t="s">
        <v>147</v>
      </c>
      <c r="B31" s="32" t="s">
        <v>139</v>
      </c>
      <c r="C31" s="32">
        <v>0</v>
      </c>
      <c r="D31" s="36">
        <v>0</v>
      </c>
      <c r="E31" s="36"/>
      <c r="F31" s="36">
        <v>0</v>
      </c>
      <c r="G31" s="84">
        <f>SUM(C31:F31)</f>
        <v>0</v>
      </c>
      <c r="H31" s="94">
        <v>0</v>
      </c>
    </row>
    <row r="32" spans="1:8" x14ac:dyDescent="0.25">
      <c r="A32" s="49" t="s">
        <v>173</v>
      </c>
      <c r="B32" s="32" t="s">
        <v>174</v>
      </c>
      <c r="C32" s="32">
        <v>1367</v>
      </c>
      <c r="D32" s="36"/>
      <c r="E32" s="36"/>
      <c r="F32" s="36"/>
      <c r="G32" s="84">
        <f>C32</f>
        <v>1367</v>
      </c>
      <c r="H32" s="94">
        <v>1367</v>
      </c>
    </row>
    <row r="33" spans="1:29" x14ac:dyDescent="0.25">
      <c r="A33" s="51" t="s">
        <v>167</v>
      </c>
      <c r="B33" s="43" t="s">
        <v>168</v>
      </c>
      <c r="C33" s="39">
        <v>15219</v>
      </c>
      <c r="D33" s="40"/>
      <c r="E33" s="40"/>
      <c r="F33" s="40"/>
      <c r="G33" s="85">
        <f>SUM(C33:F33)</f>
        <v>15219</v>
      </c>
      <c r="H33" s="39">
        <v>15219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0"/>
      <c r="AC33" s="20"/>
    </row>
    <row r="34" spans="1:29" x14ac:dyDescent="0.25">
      <c r="A34" s="55" t="s">
        <v>148</v>
      </c>
      <c r="B34" s="32" t="s">
        <v>138</v>
      </c>
      <c r="C34" s="32">
        <f>C32+C33</f>
        <v>16586</v>
      </c>
      <c r="D34" s="36">
        <f>SUM(D33)</f>
        <v>0</v>
      </c>
      <c r="E34" s="36"/>
      <c r="F34" s="36">
        <f>SUM(F33)</f>
        <v>0</v>
      </c>
      <c r="G34" s="86">
        <f>SUM(C34:F34)</f>
        <v>16586</v>
      </c>
      <c r="H34" s="43">
        <f>H31+H32+H33</f>
        <v>16586</v>
      </c>
    </row>
    <row r="35" spans="1:29" ht="12" customHeight="1" x14ac:dyDescent="0.25">
      <c r="A35" s="55" t="s">
        <v>149</v>
      </c>
      <c r="B35" s="32" t="s">
        <v>137</v>
      </c>
      <c r="C35" s="86">
        <f t="shared" ref="C35:F35" si="2">C34</f>
        <v>16586</v>
      </c>
      <c r="D35" s="86">
        <f t="shared" si="2"/>
        <v>0</v>
      </c>
      <c r="E35" s="86">
        <f t="shared" si="2"/>
        <v>0</v>
      </c>
      <c r="F35" s="86">
        <f t="shared" si="2"/>
        <v>0</v>
      </c>
      <c r="G35" s="86">
        <f>G34</f>
        <v>16586</v>
      </c>
      <c r="H35" s="43">
        <f>H34</f>
        <v>16586</v>
      </c>
    </row>
    <row r="36" spans="1:29" hidden="1" x14ac:dyDescent="0.25">
      <c r="A36" s="56"/>
      <c r="B36" s="44"/>
      <c r="C36" s="44"/>
      <c r="D36" s="45"/>
      <c r="E36" s="45"/>
      <c r="F36" s="45"/>
      <c r="G36" s="87"/>
      <c r="H36" s="44"/>
    </row>
    <row r="37" spans="1:29" ht="15.75" thickBot="1" x14ac:dyDescent="0.3">
      <c r="A37" s="57" t="s">
        <v>136</v>
      </c>
      <c r="B37" s="58"/>
      <c r="C37" s="59">
        <f>SUM(C35,C30)</f>
        <v>88058</v>
      </c>
      <c r="D37" s="60">
        <f>SUM(D30,D35)</f>
        <v>0</v>
      </c>
      <c r="E37" s="60"/>
      <c r="F37" s="60">
        <f>SUM(F30,F34)</f>
        <v>0</v>
      </c>
      <c r="G37" s="88">
        <f>SUM(G35,G30)</f>
        <v>88058</v>
      </c>
      <c r="H37" s="95">
        <f>H30+H35</f>
        <v>134341</v>
      </c>
    </row>
  </sheetData>
  <mergeCells count="6">
    <mergeCell ref="A1:G1"/>
    <mergeCell ref="A2:G2"/>
    <mergeCell ref="A4:A5"/>
    <mergeCell ref="B4:B5"/>
    <mergeCell ref="C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&amp;R1/b.melléklet az  /2019.(V.  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Layout" zoomScaleNormal="100" workbookViewId="0">
      <selection activeCell="H4" sqref="H4"/>
    </sheetView>
  </sheetViews>
  <sheetFormatPr defaultRowHeight="15" x14ac:dyDescent="0.25"/>
  <cols>
    <col min="1" max="1" width="59.140625" customWidth="1"/>
    <col min="2" max="2" width="6.28515625" customWidth="1"/>
    <col min="3" max="5" width="7.42578125" customWidth="1"/>
    <col min="7" max="7" width="13" customWidth="1"/>
  </cols>
  <sheetData>
    <row r="1" spans="1:7" ht="18.75" x14ac:dyDescent="0.3">
      <c r="A1" s="308" t="s">
        <v>267</v>
      </c>
      <c r="B1" s="308"/>
      <c r="C1" s="308"/>
      <c r="D1" s="308"/>
      <c r="E1" s="308"/>
      <c r="F1" s="308"/>
    </row>
    <row r="2" spans="1:7" ht="18.75" x14ac:dyDescent="0.3">
      <c r="A2" s="308" t="s">
        <v>344</v>
      </c>
      <c r="B2" s="308"/>
      <c r="C2" s="308"/>
      <c r="D2" s="308"/>
      <c r="E2" s="308"/>
      <c r="F2" s="308"/>
    </row>
    <row r="3" spans="1:7" ht="15.75" thickBot="1" x14ac:dyDescent="0.3">
      <c r="E3" s="316" t="s">
        <v>160</v>
      </c>
      <c r="F3" s="316"/>
    </row>
    <row r="4" spans="1:7" ht="15" customHeight="1" thickBot="1" x14ac:dyDescent="0.3">
      <c r="A4" s="310" t="s">
        <v>0</v>
      </c>
      <c r="B4" s="312" t="s">
        <v>1</v>
      </c>
      <c r="C4" s="314" t="s">
        <v>342</v>
      </c>
      <c r="D4" s="314"/>
      <c r="E4" s="314"/>
      <c r="F4" s="315"/>
      <c r="G4" s="102" t="s">
        <v>169</v>
      </c>
    </row>
    <row r="5" spans="1:7" ht="36.75" customHeight="1" x14ac:dyDescent="0.25">
      <c r="A5" s="311"/>
      <c r="B5" s="313"/>
      <c r="C5" s="27" t="s">
        <v>2</v>
      </c>
      <c r="D5" s="28" t="s">
        <v>3</v>
      </c>
      <c r="E5" s="28" t="s">
        <v>4</v>
      </c>
      <c r="F5" s="73" t="s">
        <v>5</v>
      </c>
      <c r="G5" s="114" t="s">
        <v>2</v>
      </c>
    </row>
    <row r="6" spans="1:7" x14ac:dyDescent="0.25">
      <c r="A6" s="47" t="s">
        <v>165</v>
      </c>
      <c r="B6" s="29" t="s">
        <v>166</v>
      </c>
      <c r="C6" s="30">
        <v>12009</v>
      </c>
      <c r="D6" s="31">
        <v>0</v>
      </c>
      <c r="E6" s="31">
        <v>0</v>
      </c>
      <c r="F6" s="73">
        <f t="shared" ref="F6:F9" si="0">SUM(C6:E6)</f>
        <v>12009</v>
      </c>
      <c r="G6" s="63">
        <v>12009</v>
      </c>
    </row>
    <row r="7" spans="1:7" x14ac:dyDescent="0.25">
      <c r="A7" s="48" t="s">
        <v>43</v>
      </c>
      <c r="B7" s="33" t="s">
        <v>44</v>
      </c>
      <c r="C7" s="33">
        <v>2441</v>
      </c>
      <c r="D7" s="34">
        <v>0</v>
      </c>
      <c r="E7" s="34">
        <v>0</v>
      </c>
      <c r="F7" s="75">
        <f t="shared" si="0"/>
        <v>2441</v>
      </c>
      <c r="G7" s="63">
        <v>2441</v>
      </c>
    </row>
    <row r="8" spans="1:7" x14ac:dyDescent="0.25">
      <c r="A8" s="48" t="s">
        <v>140</v>
      </c>
      <c r="B8" s="33" t="s">
        <v>45</v>
      </c>
      <c r="C8" s="33">
        <v>820</v>
      </c>
      <c r="D8" s="34">
        <v>0</v>
      </c>
      <c r="E8" s="34">
        <v>0</v>
      </c>
      <c r="F8" s="73">
        <f t="shared" si="0"/>
        <v>820</v>
      </c>
      <c r="G8" s="63">
        <v>820</v>
      </c>
    </row>
    <row r="9" spans="1:7" x14ac:dyDescent="0.25">
      <c r="A9" s="49" t="s">
        <v>141</v>
      </c>
      <c r="B9" s="33" t="s">
        <v>46</v>
      </c>
      <c r="C9" s="34">
        <v>0</v>
      </c>
      <c r="D9" s="34">
        <v>0</v>
      </c>
      <c r="E9" s="34">
        <v>0</v>
      </c>
      <c r="F9" s="103">
        <f t="shared" si="0"/>
        <v>0</v>
      </c>
      <c r="G9" s="63">
        <v>0</v>
      </c>
    </row>
    <row r="10" spans="1:7" x14ac:dyDescent="0.25">
      <c r="A10" s="50" t="s">
        <v>177</v>
      </c>
      <c r="B10" s="37" t="s">
        <v>236</v>
      </c>
      <c r="C10" s="38"/>
      <c r="D10" s="38"/>
      <c r="E10" s="38"/>
      <c r="F10" s="104"/>
      <c r="G10" s="44"/>
    </row>
    <row r="11" spans="1:7" ht="25.5" x14ac:dyDescent="0.25">
      <c r="A11" s="50" t="s">
        <v>49</v>
      </c>
      <c r="B11" s="37" t="s">
        <v>50</v>
      </c>
      <c r="C11" s="38"/>
      <c r="D11" s="38"/>
      <c r="E11" s="38"/>
      <c r="F11" s="104"/>
      <c r="G11" s="44"/>
    </row>
    <row r="12" spans="1:7" x14ac:dyDescent="0.25">
      <c r="A12" s="50" t="s">
        <v>51</v>
      </c>
      <c r="B12" s="37" t="s">
        <v>52</v>
      </c>
      <c r="C12" s="38"/>
      <c r="D12" s="38"/>
      <c r="E12" s="38"/>
      <c r="F12" s="104"/>
      <c r="G12" s="44"/>
    </row>
    <row r="13" spans="1:7" x14ac:dyDescent="0.25">
      <c r="A13" s="51" t="s">
        <v>53</v>
      </c>
      <c r="B13" s="37" t="s">
        <v>54</v>
      </c>
      <c r="C13" s="38"/>
      <c r="D13" s="38"/>
      <c r="E13" s="38"/>
      <c r="F13" s="105"/>
      <c r="G13" s="44"/>
    </row>
    <row r="14" spans="1:7" x14ac:dyDescent="0.25">
      <c r="A14" s="49" t="s">
        <v>142</v>
      </c>
      <c r="B14" s="33" t="s">
        <v>55</v>
      </c>
      <c r="C14" s="34">
        <f>SUM(C10:C13)</f>
        <v>0</v>
      </c>
      <c r="D14" s="34">
        <f>SUM(D10:D13)</f>
        <v>0</v>
      </c>
      <c r="E14" s="34">
        <f>SUM(E10:E13)</f>
        <v>0</v>
      </c>
      <c r="F14" s="106">
        <f>SUM(F10:F13)</f>
        <v>0</v>
      </c>
      <c r="G14" s="63">
        <f>G10+G11+G12</f>
        <v>0</v>
      </c>
    </row>
    <row r="15" spans="1:7" x14ac:dyDescent="0.25">
      <c r="A15" s="52" t="s">
        <v>56</v>
      </c>
      <c r="B15" s="37" t="s">
        <v>57</v>
      </c>
      <c r="C15" s="38"/>
      <c r="D15" s="38"/>
      <c r="E15" s="38"/>
      <c r="F15" s="107"/>
      <c r="G15" s="44"/>
    </row>
    <row r="16" spans="1:7" x14ac:dyDescent="0.25">
      <c r="A16" s="52" t="s">
        <v>58</v>
      </c>
      <c r="B16" s="37" t="s">
        <v>59</v>
      </c>
      <c r="C16" s="38"/>
      <c r="D16" s="38"/>
      <c r="E16" s="38"/>
      <c r="F16" s="107"/>
      <c r="G16" s="44"/>
    </row>
    <row r="17" spans="1:7" x14ac:dyDescent="0.25">
      <c r="A17" s="52" t="s">
        <v>60</v>
      </c>
      <c r="B17" s="37" t="s">
        <v>61</v>
      </c>
      <c r="C17" s="38"/>
      <c r="D17" s="38"/>
      <c r="E17" s="38"/>
      <c r="F17" s="107"/>
      <c r="G17" s="44"/>
    </row>
    <row r="18" spans="1:7" x14ac:dyDescent="0.25">
      <c r="A18" s="52" t="s">
        <v>62</v>
      </c>
      <c r="B18" s="37" t="s">
        <v>63</v>
      </c>
      <c r="C18" s="38"/>
      <c r="D18" s="38"/>
      <c r="E18" s="38"/>
      <c r="F18" s="107"/>
      <c r="G18" s="44"/>
    </row>
    <row r="19" spans="1:7" x14ac:dyDescent="0.25">
      <c r="A19" s="53" t="s">
        <v>64</v>
      </c>
      <c r="B19" s="37" t="s">
        <v>65</v>
      </c>
      <c r="C19" s="38"/>
      <c r="D19" s="38"/>
      <c r="E19" s="38"/>
      <c r="F19" s="107"/>
      <c r="G19" s="44"/>
    </row>
    <row r="20" spans="1:7" x14ac:dyDescent="0.25">
      <c r="A20" s="54" t="s">
        <v>143</v>
      </c>
      <c r="B20" s="33" t="s">
        <v>66</v>
      </c>
      <c r="C20" s="34">
        <f>SUM(C15:C19)</f>
        <v>0</v>
      </c>
      <c r="D20" s="34">
        <f>SUM(D15:D19)</f>
        <v>0</v>
      </c>
      <c r="E20" s="34">
        <f>SUM(E15:E19)</f>
        <v>0</v>
      </c>
      <c r="F20" s="108">
        <f>SUM(F15:F19)</f>
        <v>0</v>
      </c>
      <c r="G20" s="63">
        <v>0</v>
      </c>
    </row>
    <row r="21" spans="1:7" x14ac:dyDescent="0.25">
      <c r="A21" s="50" t="s">
        <v>67</v>
      </c>
      <c r="B21" s="37" t="s">
        <v>68</v>
      </c>
      <c r="C21" s="38"/>
      <c r="D21" s="38"/>
      <c r="E21" s="38"/>
      <c r="F21" s="104"/>
      <c r="G21" s="44"/>
    </row>
    <row r="22" spans="1:7" x14ac:dyDescent="0.25">
      <c r="A22" s="50" t="s">
        <v>69</v>
      </c>
      <c r="B22" s="37" t="s">
        <v>70</v>
      </c>
      <c r="C22" s="38"/>
      <c r="D22" s="38"/>
      <c r="E22" s="38"/>
      <c r="F22" s="104"/>
      <c r="G22" s="44"/>
    </row>
    <row r="23" spans="1:7" x14ac:dyDescent="0.25">
      <c r="A23" s="50" t="s">
        <v>71</v>
      </c>
      <c r="B23" s="37" t="s">
        <v>72</v>
      </c>
      <c r="C23" s="38"/>
      <c r="D23" s="38"/>
      <c r="E23" s="38"/>
      <c r="F23" s="104"/>
      <c r="G23" s="44"/>
    </row>
    <row r="24" spans="1:7" x14ac:dyDescent="0.25">
      <c r="A24" s="49" t="s">
        <v>144</v>
      </c>
      <c r="B24" s="33" t="s">
        <v>73</v>
      </c>
      <c r="C24" s="34">
        <f>SUM(C21:C23)</f>
        <v>0</v>
      </c>
      <c r="D24" s="34">
        <f>SUM(D21:D23)</f>
        <v>0</v>
      </c>
      <c r="E24" s="34">
        <f>SUM(E21:E23)</f>
        <v>0</v>
      </c>
      <c r="F24" s="106">
        <f>SUM(F21:F23)</f>
        <v>0</v>
      </c>
      <c r="G24" s="63">
        <v>0</v>
      </c>
    </row>
    <row r="25" spans="1:7" ht="1.5" customHeight="1" x14ac:dyDescent="0.25">
      <c r="A25" s="50" t="s">
        <v>74</v>
      </c>
      <c r="B25" s="37" t="s">
        <v>75</v>
      </c>
      <c r="C25" s="38"/>
      <c r="D25" s="38"/>
      <c r="E25" s="38"/>
      <c r="F25" s="104"/>
      <c r="G25" s="44"/>
    </row>
    <row r="26" spans="1:7" ht="1.5" hidden="1" customHeight="1" x14ac:dyDescent="0.25">
      <c r="A26" s="50" t="s">
        <v>76</v>
      </c>
      <c r="B26" s="37" t="s">
        <v>77</v>
      </c>
      <c r="C26" s="38"/>
      <c r="D26" s="38"/>
      <c r="E26" s="38"/>
      <c r="F26" s="104"/>
      <c r="G26" s="44"/>
    </row>
    <row r="27" spans="1:7" hidden="1" x14ac:dyDescent="0.25">
      <c r="A27" s="50" t="s">
        <v>78</v>
      </c>
      <c r="B27" s="37" t="s">
        <v>79</v>
      </c>
      <c r="C27" s="38"/>
      <c r="D27" s="38"/>
      <c r="E27" s="38"/>
      <c r="F27" s="104"/>
      <c r="G27" s="44"/>
    </row>
    <row r="28" spans="1:7" x14ac:dyDescent="0.25">
      <c r="A28" s="49" t="s">
        <v>145</v>
      </c>
      <c r="B28" s="33" t="s">
        <v>80</v>
      </c>
      <c r="C28" s="34">
        <v>0</v>
      </c>
      <c r="D28" s="34">
        <f>SUM(D25:D27)</f>
        <v>0</v>
      </c>
      <c r="E28" s="34">
        <f>SUM(E25:E27)</f>
        <v>0</v>
      </c>
      <c r="F28" s="106">
        <f>SUM(F25:F27)</f>
        <v>0</v>
      </c>
      <c r="G28" s="63">
        <v>0</v>
      </c>
    </row>
    <row r="29" spans="1:7" x14ac:dyDescent="0.25">
      <c r="A29" s="54" t="s">
        <v>146</v>
      </c>
      <c r="B29" s="33" t="s">
        <v>81</v>
      </c>
      <c r="C29" s="33">
        <f>SUM(C6,C7,C8,C9,C14,C20,C28,C24)</f>
        <v>15270</v>
      </c>
      <c r="D29" s="34">
        <f>SUM(D6,D7,D8,D9,D14,D20,D24,D28)</f>
        <v>0</v>
      </c>
      <c r="E29" s="34">
        <f>SUM(E6,E7,E8,E9,E14,E20,E24,E28)</f>
        <v>0</v>
      </c>
      <c r="F29" s="109">
        <f>SUM(F6,F7,F8,F9,F14,F20,F24,F28)</f>
        <v>15270</v>
      </c>
      <c r="G29" s="63">
        <f>G6+G7+G8+G9+G14+G20+G24</f>
        <v>15270</v>
      </c>
    </row>
    <row r="30" spans="1:7" x14ac:dyDescent="0.25">
      <c r="A30" s="49" t="s">
        <v>147</v>
      </c>
      <c r="B30" s="32" t="s">
        <v>139</v>
      </c>
      <c r="C30" s="32">
        <v>0</v>
      </c>
      <c r="D30" s="36">
        <v>0</v>
      </c>
      <c r="E30" s="36">
        <v>0</v>
      </c>
      <c r="F30" s="106">
        <f>SUM(C30:E30)</f>
        <v>0</v>
      </c>
      <c r="G30" s="63">
        <v>0</v>
      </c>
    </row>
    <row r="31" spans="1:7" x14ac:dyDescent="0.25">
      <c r="A31" s="51" t="s">
        <v>167</v>
      </c>
      <c r="B31" s="43" t="s">
        <v>168</v>
      </c>
      <c r="C31" s="39"/>
      <c r="D31" s="40"/>
      <c r="E31" s="40"/>
      <c r="F31" s="105"/>
      <c r="G31" s="44"/>
    </row>
    <row r="32" spans="1:7" x14ac:dyDescent="0.25">
      <c r="A32" s="55" t="s">
        <v>148</v>
      </c>
      <c r="B32" s="32" t="s">
        <v>138</v>
      </c>
      <c r="C32" s="32">
        <f>SUM(C31)</f>
        <v>0</v>
      </c>
      <c r="D32" s="36">
        <f>SUM(D31)</f>
        <v>0</v>
      </c>
      <c r="E32" s="36">
        <f>SUM(E31)</f>
        <v>0</v>
      </c>
      <c r="F32" s="110">
        <f>SUM(C32:E32)</f>
        <v>0</v>
      </c>
      <c r="G32" s="63">
        <v>0</v>
      </c>
    </row>
    <row r="33" spans="1:7" x14ac:dyDescent="0.25">
      <c r="A33" s="55" t="s">
        <v>149</v>
      </c>
      <c r="B33" s="32" t="s">
        <v>137</v>
      </c>
      <c r="C33" s="32">
        <f>SUM(C30,C32)</f>
        <v>0</v>
      </c>
      <c r="D33" s="36">
        <f>SUM(D29,D32)</f>
        <v>0</v>
      </c>
      <c r="E33" s="36">
        <f>SUM(E30,E32)</f>
        <v>0</v>
      </c>
      <c r="F33" s="110">
        <f>SUM(F30,F32)</f>
        <v>0</v>
      </c>
      <c r="G33" s="63">
        <v>0</v>
      </c>
    </row>
    <row r="34" spans="1:7" x14ac:dyDescent="0.25">
      <c r="A34" s="56"/>
      <c r="B34" s="44"/>
      <c r="C34" s="44"/>
      <c r="D34" s="45"/>
      <c r="E34" s="45"/>
      <c r="F34" s="111"/>
      <c r="G34" s="44"/>
    </row>
    <row r="35" spans="1:7" ht="15.75" thickBot="1" x14ac:dyDescent="0.3">
      <c r="A35" s="57" t="s">
        <v>136</v>
      </c>
      <c r="B35" s="58"/>
      <c r="C35" s="59">
        <f>SUM(C33,C29)</f>
        <v>15270</v>
      </c>
      <c r="D35" s="60">
        <f>SUM(D29,D33)</f>
        <v>0</v>
      </c>
      <c r="E35" s="60">
        <f>SUM(E29,E32)</f>
        <v>0</v>
      </c>
      <c r="F35" s="112">
        <f>SUM(F33,F29)</f>
        <v>15270</v>
      </c>
      <c r="G35" s="63">
        <f>G29+G33</f>
        <v>15270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&amp;R2/b. melléklet a  /2019 (V.  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view="pageLayout" zoomScaleNormal="100" workbookViewId="0">
      <selection activeCell="J3" sqref="J3"/>
    </sheetView>
  </sheetViews>
  <sheetFormatPr defaultRowHeight="15" x14ac:dyDescent="0.25"/>
  <cols>
    <col min="1" max="1" width="58.7109375" customWidth="1"/>
    <col min="2" max="2" width="6.28515625" customWidth="1"/>
    <col min="3" max="3" width="7.85546875" customWidth="1"/>
    <col min="4" max="4" width="7.42578125" customWidth="1"/>
    <col min="5" max="5" width="7.5703125" customWidth="1"/>
    <col min="6" max="6" width="9.28515625" customWidth="1"/>
    <col min="7" max="7" width="12.5703125" customWidth="1"/>
    <col min="8" max="8" width="12.42578125" customWidth="1"/>
  </cols>
  <sheetData>
    <row r="1" spans="1:25" ht="18.75" x14ac:dyDescent="0.3">
      <c r="A1" s="308" t="s">
        <v>268</v>
      </c>
      <c r="B1" s="308"/>
      <c r="C1" s="308"/>
      <c r="D1" s="308"/>
      <c r="E1" s="308"/>
      <c r="F1" s="308"/>
      <c r="G1" s="308"/>
      <c r="H1" s="163"/>
    </row>
    <row r="2" spans="1:25" ht="33" customHeight="1" x14ac:dyDescent="0.3">
      <c r="A2" s="308" t="s">
        <v>344</v>
      </c>
      <c r="B2" s="308"/>
      <c r="C2" s="308"/>
      <c r="D2" s="308"/>
      <c r="E2" s="308"/>
      <c r="F2" s="308"/>
      <c r="G2" s="308"/>
      <c r="H2" s="163"/>
    </row>
    <row r="3" spans="1:25" ht="16.5" customHeight="1" thickBot="1" x14ac:dyDescent="0.3">
      <c r="F3" s="316" t="s">
        <v>160</v>
      </c>
      <c r="G3" s="316"/>
      <c r="H3" s="164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7" customHeight="1" x14ac:dyDescent="0.25">
      <c r="A4" s="310" t="s">
        <v>0</v>
      </c>
      <c r="B4" s="312" t="s">
        <v>1</v>
      </c>
      <c r="C4" s="314" t="s">
        <v>342</v>
      </c>
      <c r="D4" s="314"/>
      <c r="E4" s="314"/>
      <c r="F4" s="314"/>
      <c r="G4" s="315"/>
      <c r="H4" s="72" t="s">
        <v>169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39" customHeight="1" x14ac:dyDescent="0.25">
      <c r="A5" s="311"/>
      <c r="B5" s="313"/>
      <c r="C5" s="27" t="s">
        <v>2</v>
      </c>
      <c r="D5" s="28" t="s">
        <v>3</v>
      </c>
      <c r="E5" s="28"/>
      <c r="F5" s="28" t="s">
        <v>4</v>
      </c>
      <c r="G5" s="73" t="s">
        <v>5</v>
      </c>
      <c r="H5" s="74" t="s">
        <v>170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5" customHeight="1" x14ac:dyDescent="0.25">
      <c r="A6" s="47" t="s">
        <v>165</v>
      </c>
      <c r="B6" s="29" t="s">
        <v>166</v>
      </c>
      <c r="C6" s="195">
        <v>43621</v>
      </c>
      <c r="D6" s="31">
        <v>0</v>
      </c>
      <c r="E6" s="31"/>
      <c r="F6" s="31">
        <v>0</v>
      </c>
      <c r="G6" s="73">
        <f t="shared" ref="G6:G15" si="0">SUM(C6:F6)</f>
        <v>43621</v>
      </c>
      <c r="H6" s="74">
        <v>47418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5" customHeight="1" x14ac:dyDescent="0.25">
      <c r="A7" s="48" t="s">
        <v>43</v>
      </c>
      <c r="B7" s="33" t="s">
        <v>44</v>
      </c>
      <c r="C7" s="195">
        <v>6613</v>
      </c>
      <c r="D7" s="34">
        <v>0</v>
      </c>
      <c r="E7" s="34"/>
      <c r="F7" s="34">
        <v>0</v>
      </c>
      <c r="G7" s="75">
        <f t="shared" si="0"/>
        <v>6613</v>
      </c>
      <c r="H7" s="35">
        <v>7045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5" customHeight="1" x14ac:dyDescent="0.25">
      <c r="A8" s="48" t="s">
        <v>140</v>
      </c>
      <c r="B8" s="33" t="s">
        <v>45</v>
      </c>
      <c r="C8" s="195">
        <v>17258</v>
      </c>
      <c r="D8" s="34">
        <v>0</v>
      </c>
      <c r="E8" s="34"/>
      <c r="F8" s="34">
        <v>0</v>
      </c>
      <c r="G8" s="73">
        <f t="shared" si="0"/>
        <v>17258</v>
      </c>
      <c r="H8" s="74">
        <v>27405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5" customHeight="1" x14ac:dyDescent="0.25">
      <c r="A9" s="49" t="s">
        <v>141</v>
      </c>
      <c r="B9" s="33" t="s">
        <v>46</v>
      </c>
      <c r="C9" s="196">
        <v>5700</v>
      </c>
      <c r="D9" s="34">
        <v>0</v>
      </c>
      <c r="E9" s="34"/>
      <c r="F9" s="34">
        <v>0</v>
      </c>
      <c r="G9" s="75">
        <f t="shared" si="0"/>
        <v>5700</v>
      </c>
      <c r="H9" s="35">
        <v>5480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5" customHeight="1" x14ac:dyDescent="0.25">
      <c r="A10" s="50" t="s">
        <v>260</v>
      </c>
      <c r="B10" s="37" t="s">
        <v>261</v>
      </c>
      <c r="C10" s="196">
        <v>250</v>
      </c>
      <c r="D10" s="34"/>
      <c r="E10" s="34"/>
      <c r="F10" s="34"/>
      <c r="G10" s="202">
        <f t="shared" si="0"/>
        <v>250</v>
      </c>
      <c r="H10" s="116">
        <v>560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" customHeight="1" x14ac:dyDescent="0.25">
      <c r="A11" s="50" t="s">
        <v>47</v>
      </c>
      <c r="B11" s="37" t="s">
        <v>48</v>
      </c>
      <c r="C11" s="196">
        <v>2900</v>
      </c>
      <c r="D11" s="38"/>
      <c r="E11" s="38"/>
      <c r="F11" s="38"/>
      <c r="G11" s="76">
        <f t="shared" si="0"/>
        <v>2900</v>
      </c>
      <c r="H11" s="89">
        <v>4000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25.5" customHeight="1" x14ac:dyDescent="0.25">
      <c r="A12" s="50" t="s">
        <v>49</v>
      </c>
      <c r="B12" s="37" t="s">
        <v>50</v>
      </c>
      <c r="C12" s="194">
        <v>0</v>
      </c>
      <c r="D12" s="38"/>
      <c r="E12" s="38"/>
      <c r="F12" s="38"/>
      <c r="G12" s="76">
        <f t="shared" si="0"/>
        <v>0</v>
      </c>
      <c r="H12" s="89">
        <v>500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5" customHeight="1" x14ac:dyDescent="0.25">
      <c r="A13" s="50" t="s">
        <v>51</v>
      </c>
      <c r="B13" s="37" t="s">
        <v>54</v>
      </c>
      <c r="C13" s="37">
        <v>0</v>
      </c>
      <c r="D13" s="38"/>
      <c r="E13" s="38"/>
      <c r="F13" s="38"/>
      <c r="G13" s="76">
        <f t="shared" si="0"/>
        <v>0</v>
      </c>
      <c r="H13" s="89">
        <v>120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51" t="s">
        <v>53</v>
      </c>
      <c r="B14" s="37" t="s">
        <v>237</v>
      </c>
      <c r="C14" s="37">
        <v>200</v>
      </c>
      <c r="D14" s="38"/>
      <c r="E14" s="38"/>
      <c r="F14" s="38"/>
      <c r="G14" s="77">
        <f t="shared" si="0"/>
        <v>200</v>
      </c>
      <c r="H14" s="90">
        <v>200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5" customHeight="1" x14ac:dyDescent="0.25">
      <c r="A15" s="49" t="s">
        <v>142</v>
      </c>
      <c r="B15" s="33" t="s">
        <v>55</v>
      </c>
      <c r="C15" s="33">
        <f>SUM(C10:C14)</f>
        <v>3350</v>
      </c>
      <c r="D15" s="34">
        <f>SUM(D11:D14)</f>
        <v>0</v>
      </c>
      <c r="E15" s="34"/>
      <c r="F15" s="34">
        <f>SUM(F11:F14)</f>
        <v>0</v>
      </c>
      <c r="G15" s="203">
        <f t="shared" si="0"/>
        <v>3350</v>
      </c>
      <c r="H15" s="91">
        <f>H10+H11+H12+H13+H14</f>
        <v>5380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x14ac:dyDescent="0.25">
      <c r="A16" s="52" t="s">
        <v>56</v>
      </c>
      <c r="B16" s="37" t="s">
        <v>57</v>
      </c>
      <c r="C16" s="37"/>
      <c r="D16" s="38"/>
      <c r="E16" s="38"/>
      <c r="F16" s="38"/>
      <c r="G16" s="79"/>
      <c r="H16" s="165">
        <v>0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x14ac:dyDescent="0.25">
      <c r="A17" s="52" t="s">
        <v>58</v>
      </c>
      <c r="B17" s="37" t="s">
        <v>61</v>
      </c>
      <c r="C17" s="37">
        <v>0</v>
      </c>
      <c r="D17" s="38"/>
      <c r="E17" s="38"/>
      <c r="F17" s="38"/>
      <c r="G17" s="79">
        <f>SUM(C17:F17)</f>
        <v>0</v>
      </c>
      <c r="H17" s="92">
        <v>0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x14ac:dyDescent="0.25">
      <c r="A18" s="52" t="s">
        <v>60</v>
      </c>
      <c r="B18" s="37" t="s">
        <v>61</v>
      </c>
      <c r="C18" s="37"/>
      <c r="D18" s="38"/>
      <c r="E18" s="38"/>
      <c r="F18" s="38"/>
      <c r="G18" s="79"/>
      <c r="H18" s="92">
        <v>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x14ac:dyDescent="0.25">
      <c r="A19" s="52" t="s">
        <v>62</v>
      </c>
      <c r="B19" s="37" t="s">
        <v>63</v>
      </c>
      <c r="C19" s="37">
        <v>7200</v>
      </c>
      <c r="D19" s="38"/>
      <c r="E19" s="38"/>
      <c r="F19" s="38"/>
      <c r="G19" s="79">
        <f>C19</f>
        <v>7200</v>
      </c>
      <c r="H19" s="92">
        <v>7200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x14ac:dyDescent="0.25">
      <c r="A20" s="53" t="s">
        <v>64</v>
      </c>
      <c r="B20" s="37" t="s">
        <v>65</v>
      </c>
      <c r="C20" s="37">
        <v>2000</v>
      </c>
      <c r="D20" s="38"/>
      <c r="E20" s="38"/>
      <c r="F20" s="38"/>
      <c r="G20" s="80">
        <f>SUM(C20:F20)</f>
        <v>2000</v>
      </c>
      <c r="H20" s="37">
        <v>2000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25">
      <c r="A21" s="54" t="s">
        <v>143</v>
      </c>
      <c r="B21" s="33" t="s">
        <v>66</v>
      </c>
      <c r="C21" s="33">
        <f>SUM(C16:C20)</f>
        <v>9200</v>
      </c>
      <c r="D21" s="34">
        <f>SUM(D16:D20)</f>
        <v>0</v>
      </c>
      <c r="E21" s="34"/>
      <c r="F21" s="34">
        <f>SUM(F16:F20)</f>
        <v>0</v>
      </c>
      <c r="G21" s="81">
        <f>SUM(G16:G20)</f>
        <v>9200</v>
      </c>
      <c r="H21" s="81">
        <v>9200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15" customHeight="1" x14ac:dyDescent="0.25">
      <c r="A22" s="93" t="s">
        <v>67</v>
      </c>
      <c r="B22" s="37" t="s">
        <v>68</v>
      </c>
      <c r="C22" s="37">
        <v>787</v>
      </c>
      <c r="D22" s="38"/>
      <c r="E22" s="38"/>
      <c r="F22" s="38"/>
      <c r="G22" s="76">
        <f>SUM(C22:F22)</f>
        <v>787</v>
      </c>
      <c r="H22" s="89">
        <v>24700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" customHeight="1" x14ac:dyDescent="0.25">
      <c r="A23" s="50" t="s">
        <v>69</v>
      </c>
      <c r="B23" s="37" t="s">
        <v>70</v>
      </c>
      <c r="C23" s="37"/>
      <c r="D23" s="38"/>
      <c r="E23" s="38"/>
      <c r="F23" s="38"/>
      <c r="G23" s="82"/>
      <c r="H23" s="93">
        <v>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" customHeight="1" x14ac:dyDescent="0.25">
      <c r="A24" s="50" t="s">
        <v>71</v>
      </c>
      <c r="B24" s="37" t="s">
        <v>72</v>
      </c>
      <c r="C24" s="37">
        <v>213</v>
      </c>
      <c r="D24" s="38"/>
      <c r="E24" s="38"/>
      <c r="F24" s="38"/>
      <c r="G24" s="76">
        <f>SUM(C24:F24)</f>
        <v>213</v>
      </c>
      <c r="H24" s="89">
        <v>6397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" customHeight="1" x14ac:dyDescent="0.25">
      <c r="A25" s="49" t="s">
        <v>144</v>
      </c>
      <c r="B25" s="33" t="s">
        <v>73</v>
      </c>
      <c r="C25" s="33">
        <f>SUM(C22:C24)</f>
        <v>1000</v>
      </c>
      <c r="D25" s="34">
        <f>SUM(D22:D24)</f>
        <v>0</v>
      </c>
      <c r="E25" s="34"/>
      <c r="F25" s="34">
        <f>SUM(F22:F24)</f>
        <v>0</v>
      </c>
      <c r="G25" s="78">
        <f>SUM(G22:G24)</f>
        <v>1000</v>
      </c>
      <c r="H25" s="91">
        <f>H22+H24</f>
        <v>31097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28.5" customHeight="1" x14ac:dyDescent="0.25">
      <c r="A26" s="50" t="s">
        <v>238</v>
      </c>
      <c r="B26" s="37" t="s">
        <v>239</v>
      </c>
      <c r="C26" s="37"/>
      <c r="D26" s="38"/>
      <c r="E26" s="38"/>
      <c r="F26" s="38"/>
      <c r="G26" s="76">
        <f>SUM(C26:F26)</f>
        <v>0</v>
      </c>
      <c r="H26" s="89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27.75" customHeight="1" x14ac:dyDescent="0.25">
      <c r="A27" s="50" t="s">
        <v>74</v>
      </c>
      <c r="B27" s="37" t="s">
        <v>75</v>
      </c>
      <c r="C27" s="37"/>
      <c r="D27" s="38"/>
      <c r="E27" s="38"/>
      <c r="F27" s="38"/>
      <c r="G27" s="76">
        <f>SUM(C27:F27)</f>
        <v>0</v>
      </c>
      <c r="H27" s="8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" hidden="1" customHeight="1" x14ac:dyDescent="0.25">
      <c r="A28" s="50" t="s">
        <v>78</v>
      </c>
      <c r="B28" s="37" t="s">
        <v>240</v>
      </c>
      <c r="C28" s="37"/>
      <c r="D28" s="38"/>
      <c r="E28" s="38"/>
      <c r="F28" s="38"/>
      <c r="G28" s="76">
        <f>SUM(C28:F28)</f>
        <v>0</v>
      </c>
      <c r="H28" s="8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" customHeight="1" x14ac:dyDescent="0.25">
      <c r="A29" s="49" t="s">
        <v>145</v>
      </c>
      <c r="B29" s="33" t="s">
        <v>80</v>
      </c>
      <c r="C29" s="33">
        <f>SUM(C26:C28)</f>
        <v>0</v>
      </c>
      <c r="D29" s="34">
        <f>SUM(D26:D28)</f>
        <v>0</v>
      </c>
      <c r="E29" s="34"/>
      <c r="F29" s="34">
        <f>SUM(F26:F28)</f>
        <v>0</v>
      </c>
      <c r="G29" s="78">
        <f>SUM(G26:G28)</f>
        <v>0</v>
      </c>
      <c r="H29" s="91">
        <f>H26+H27+H28</f>
        <v>0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" customHeight="1" x14ac:dyDescent="0.25">
      <c r="A30" s="54" t="s">
        <v>146</v>
      </c>
      <c r="B30" s="33" t="s">
        <v>81</v>
      </c>
      <c r="C30" s="33">
        <f>SUM(C6,C7,C8,C9,C15,C21,C29,C25)</f>
        <v>86742</v>
      </c>
      <c r="D30" s="34">
        <f>SUM(D6,D7,D8,D9,D15,D21,D25,D29)</f>
        <v>0</v>
      </c>
      <c r="E30" s="34"/>
      <c r="F30" s="34">
        <f>SUM(F6,F7,F8,F9,F15,F21,F25,F29)</f>
        <v>0</v>
      </c>
      <c r="G30" s="83">
        <f>SUM(G6,G7,G8,G9,G15,G21,G25,G29)</f>
        <v>86742</v>
      </c>
      <c r="H30" s="33">
        <f>H6+H7+H8+H9+H15+H21+H25+H29</f>
        <v>133025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x14ac:dyDescent="0.25">
      <c r="A31" s="49" t="s">
        <v>147</v>
      </c>
      <c r="B31" s="32" t="s">
        <v>139</v>
      </c>
      <c r="C31" s="32">
        <v>0</v>
      </c>
      <c r="D31" s="36">
        <v>0</v>
      </c>
      <c r="E31" s="36"/>
      <c r="F31" s="36">
        <v>0</v>
      </c>
      <c r="G31" s="84">
        <f>SUM(C31:F31)</f>
        <v>0</v>
      </c>
      <c r="H31" s="94">
        <v>0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x14ac:dyDescent="0.25">
      <c r="A32" s="49" t="s">
        <v>173</v>
      </c>
      <c r="B32" s="32" t="s">
        <v>174</v>
      </c>
      <c r="C32" s="32">
        <v>1367</v>
      </c>
      <c r="D32" s="36"/>
      <c r="E32" s="36"/>
      <c r="F32" s="36"/>
      <c r="G32" s="84">
        <f>C32</f>
        <v>1367</v>
      </c>
      <c r="H32" s="94">
        <v>1367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x14ac:dyDescent="0.25">
      <c r="A33" s="51" t="s">
        <v>167</v>
      </c>
      <c r="B33" s="43" t="s">
        <v>168</v>
      </c>
      <c r="C33" s="39"/>
      <c r="D33" s="40"/>
      <c r="E33" s="40"/>
      <c r="F33" s="40"/>
      <c r="G33" s="85">
        <f>SUM(C33:F33)</f>
        <v>0</v>
      </c>
      <c r="H33" s="3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x14ac:dyDescent="0.25">
      <c r="A34" s="55" t="s">
        <v>148</v>
      </c>
      <c r="B34" s="32" t="s">
        <v>138</v>
      </c>
      <c r="C34" s="32">
        <f>C32+C33</f>
        <v>1367</v>
      </c>
      <c r="D34" s="36">
        <f>SUM(D33)</f>
        <v>0</v>
      </c>
      <c r="E34" s="36"/>
      <c r="F34" s="36">
        <f>SUM(F33)</f>
        <v>0</v>
      </c>
      <c r="G34" s="86">
        <f>SUM(C34:F34)</f>
        <v>1367</v>
      </c>
      <c r="H34" s="43">
        <f>H31+H32+H33</f>
        <v>1367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x14ac:dyDescent="0.25">
      <c r="A35" s="55" t="s">
        <v>149</v>
      </c>
      <c r="B35" s="32" t="s">
        <v>137</v>
      </c>
      <c r="C35" s="32">
        <v>1367</v>
      </c>
      <c r="D35" s="36">
        <f>SUM(D30,D34)</f>
        <v>0</v>
      </c>
      <c r="E35" s="36"/>
      <c r="F35" s="36">
        <f>SUM(F31,F34)</f>
        <v>0</v>
      </c>
      <c r="G35" s="86">
        <f>G34</f>
        <v>1367</v>
      </c>
      <c r="H35" s="43">
        <f>H34</f>
        <v>1367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x14ac:dyDescent="0.25">
      <c r="A36" s="56"/>
      <c r="B36" s="44"/>
      <c r="C36" s="44"/>
      <c r="D36" s="45"/>
      <c r="E36" s="45"/>
      <c r="F36" s="45"/>
      <c r="G36" s="87"/>
      <c r="H36" s="44"/>
    </row>
    <row r="37" spans="1:25" ht="15.75" thickBot="1" x14ac:dyDescent="0.3">
      <c r="A37" s="57" t="s">
        <v>136</v>
      </c>
      <c r="B37" s="58"/>
      <c r="C37" s="88">
        <f>SUM(C35,C30)</f>
        <v>88109</v>
      </c>
      <c r="D37" s="60">
        <f>SUM(D30,D35)</f>
        <v>0</v>
      </c>
      <c r="E37" s="60"/>
      <c r="F37" s="60">
        <f>SUM(F30,F34)</f>
        <v>0</v>
      </c>
      <c r="G37" s="88">
        <f>SUM(G35,G30)</f>
        <v>88109</v>
      </c>
      <c r="H37" s="95">
        <f>H30+H35</f>
        <v>134392</v>
      </c>
    </row>
  </sheetData>
  <mergeCells count="6">
    <mergeCell ref="A4:A5"/>
    <mergeCell ref="B4:B5"/>
    <mergeCell ref="A1:G1"/>
    <mergeCell ref="A2:G2"/>
    <mergeCell ref="F3:G3"/>
    <mergeCell ref="C4:G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&amp;R3/b. melléklet az   /2019.(V.  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view="pageLayout" zoomScaleNormal="100" workbookViewId="0">
      <selection activeCell="D48" sqref="D48"/>
    </sheetView>
  </sheetViews>
  <sheetFormatPr defaultRowHeight="12.75" x14ac:dyDescent="0.2"/>
  <cols>
    <col min="1" max="2" width="9.140625" style="117"/>
    <col min="3" max="3" width="30.7109375" style="117" customWidth="1"/>
    <col min="4" max="4" width="15" style="117" customWidth="1"/>
    <col min="5" max="5" width="17.42578125" style="117" customWidth="1"/>
    <col min="6" max="16384" width="9.140625" style="117"/>
  </cols>
  <sheetData>
    <row r="2" spans="1:5" ht="18" x14ac:dyDescent="0.25">
      <c r="A2" s="319" t="s">
        <v>222</v>
      </c>
      <c r="B2" s="319"/>
      <c r="C2" s="319"/>
      <c r="D2" s="319"/>
      <c r="E2" s="319"/>
    </row>
    <row r="3" spans="1:5" ht="18" x14ac:dyDescent="0.25">
      <c r="A3" s="319" t="s">
        <v>221</v>
      </c>
      <c r="B3" s="319"/>
      <c r="C3" s="319"/>
      <c r="D3" s="319"/>
      <c r="E3" s="319"/>
    </row>
    <row r="4" spans="1:5" ht="18" x14ac:dyDescent="0.25">
      <c r="A4" s="127"/>
      <c r="B4" s="127"/>
      <c r="C4" s="127"/>
      <c r="D4" s="127"/>
      <c r="E4" s="127"/>
    </row>
    <row r="5" spans="1:5" x14ac:dyDescent="0.2">
      <c r="E5" s="126" t="s">
        <v>220</v>
      </c>
    </row>
    <row r="6" spans="1:5" x14ac:dyDescent="0.2">
      <c r="E6" s="126"/>
    </row>
    <row r="7" spans="1:5" ht="15.75" x14ac:dyDescent="0.25">
      <c r="D7" s="125"/>
      <c r="E7" s="125" t="s">
        <v>219</v>
      </c>
    </row>
    <row r="9" spans="1:5" ht="15" x14ac:dyDescent="0.2">
      <c r="A9" s="119" t="s">
        <v>218</v>
      </c>
      <c r="B9" s="120"/>
      <c r="C9" s="120"/>
      <c r="D9" s="120"/>
      <c r="E9" s="120">
        <v>36791</v>
      </c>
    </row>
    <row r="10" spans="1:5" ht="15" x14ac:dyDescent="0.2">
      <c r="A10" s="119" t="s">
        <v>217</v>
      </c>
      <c r="B10" s="120"/>
      <c r="C10" s="120"/>
      <c r="D10" s="120"/>
      <c r="E10" s="120">
        <v>12692</v>
      </c>
    </row>
    <row r="11" spans="1:5" ht="15" x14ac:dyDescent="0.2">
      <c r="A11" s="119" t="s">
        <v>216</v>
      </c>
      <c r="B11" s="120"/>
      <c r="C11" s="120"/>
      <c r="D11" s="120"/>
      <c r="E11" s="120">
        <v>10952</v>
      </c>
    </row>
    <row r="12" spans="1:5" ht="15.75" x14ac:dyDescent="0.25">
      <c r="A12" s="118" t="s">
        <v>215</v>
      </c>
      <c r="B12" s="120"/>
      <c r="C12" s="120"/>
      <c r="D12" s="120"/>
      <c r="E12" s="118">
        <v>60435</v>
      </c>
    </row>
    <row r="13" spans="1:5" ht="15" x14ac:dyDescent="0.2">
      <c r="A13" s="119" t="s">
        <v>214</v>
      </c>
      <c r="B13" s="120"/>
      <c r="C13" s="120"/>
      <c r="D13" s="120"/>
      <c r="E13" s="120">
        <v>0</v>
      </c>
    </row>
    <row r="14" spans="1:5" ht="15" x14ac:dyDescent="0.2">
      <c r="A14" s="119" t="s">
        <v>213</v>
      </c>
      <c r="B14" s="120"/>
      <c r="C14" s="120"/>
      <c r="D14" s="120"/>
      <c r="E14" s="120">
        <v>0</v>
      </c>
    </row>
    <row r="15" spans="1:5" ht="15.75" x14ac:dyDescent="0.25">
      <c r="A15" s="118" t="s">
        <v>212</v>
      </c>
      <c r="B15" s="120"/>
      <c r="C15" s="120"/>
      <c r="D15" s="120"/>
      <c r="E15" s="118">
        <v>0</v>
      </c>
    </row>
    <row r="16" spans="1:5" ht="15" x14ac:dyDescent="0.2">
      <c r="A16" s="119" t="s">
        <v>211</v>
      </c>
      <c r="B16" s="120"/>
      <c r="C16" s="120"/>
      <c r="D16" s="120"/>
      <c r="E16" s="120">
        <v>203034</v>
      </c>
    </row>
    <row r="17" spans="1:5" ht="15" x14ac:dyDescent="0.2">
      <c r="A17" s="119" t="s">
        <v>210</v>
      </c>
      <c r="B17" s="120"/>
      <c r="C17" s="120"/>
      <c r="D17" s="120"/>
      <c r="E17" s="120">
        <v>85202</v>
      </c>
    </row>
    <row r="18" spans="1:5" ht="15" x14ac:dyDescent="0.2">
      <c r="A18" s="119" t="s">
        <v>209</v>
      </c>
      <c r="B18" s="120"/>
      <c r="C18" s="120"/>
      <c r="D18" s="120"/>
      <c r="E18" s="120">
        <v>15632</v>
      </c>
    </row>
    <row r="19" spans="1:5" ht="15.75" x14ac:dyDescent="0.25">
      <c r="A19" s="118" t="s">
        <v>208</v>
      </c>
      <c r="B19" s="120"/>
      <c r="C19" s="120"/>
      <c r="D19" s="121"/>
      <c r="E19" s="121">
        <v>303868</v>
      </c>
    </row>
    <row r="20" spans="1:5" ht="15" x14ac:dyDescent="0.2">
      <c r="A20" s="119" t="s">
        <v>207</v>
      </c>
      <c r="B20" s="120"/>
      <c r="C20" s="120"/>
      <c r="D20" s="120"/>
      <c r="E20" s="120">
        <v>34522</v>
      </c>
    </row>
    <row r="21" spans="1:5" ht="15" x14ac:dyDescent="0.2">
      <c r="A21" s="119" t="s">
        <v>206</v>
      </c>
      <c r="B21" s="120"/>
      <c r="C21" s="120"/>
      <c r="D21" s="120"/>
      <c r="E21" s="120">
        <v>50235</v>
      </c>
    </row>
    <row r="22" spans="1:5" ht="15" x14ac:dyDescent="0.2">
      <c r="A22" s="119" t="s">
        <v>205</v>
      </c>
      <c r="B22" s="120"/>
      <c r="C22" s="120"/>
      <c r="D22" s="120"/>
      <c r="E22" s="120">
        <v>0</v>
      </c>
    </row>
    <row r="23" spans="1:5" ht="15.75" x14ac:dyDescent="0.25">
      <c r="A23" s="119" t="s">
        <v>204</v>
      </c>
      <c r="B23" s="124"/>
      <c r="C23" s="124"/>
      <c r="D23" s="123"/>
      <c r="E23" s="122">
        <v>0</v>
      </c>
    </row>
    <row r="24" spans="1:5" ht="15.75" x14ac:dyDescent="0.25">
      <c r="A24" s="118" t="s">
        <v>203</v>
      </c>
      <c r="B24" s="120"/>
      <c r="C24" s="120"/>
      <c r="D24" s="120"/>
      <c r="E24" s="118">
        <v>84757</v>
      </c>
    </row>
    <row r="25" spans="1:5" ht="15" x14ac:dyDescent="0.2">
      <c r="A25" s="119" t="s">
        <v>202</v>
      </c>
      <c r="B25" s="120"/>
      <c r="C25" s="120"/>
      <c r="D25" s="121"/>
      <c r="E25" s="121">
        <v>117365</v>
      </c>
    </row>
    <row r="26" spans="1:5" ht="15" x14ac:dyDescent="0.2">
      <c r="A26" s="119" t="s">
        <v>201</v>
      </c>
      <c r="B26" s="120"/>
      <c r="C26" s="120"/>
      <c r="D26" s="120"/>
      <c r="E26" s="120">
        <v>18882</v>
      </c>
    </row>
    <row r="27" spans="1:5" ht="15" x14ac:dyDescent="0.2">
      <c r="A27" s="119" t="s">
        <v>200</v>
      </c>
      <c r="B27" s="120"/>
      <c r="C27" s="120"/>
      <c r="D27" s="120"/>
      <c r="E27" s="120">
        <v>29614</v>
      </c>
    </row>
    <row r="28" spans="1:5" ht="15.75" x14ac:dyDescent="0.25">
      <c r="A28" s="118" t="s">
        <v>199</v>
      </c>
      <c r="E28" s="118">
        <v>165861</v>
      </c>
    </row>
    <row r="29" spans="1:5" ht="15.75" x14ac:dyDescent="0.25">
      <c r="A29" s="118" t="s">
        <v>198</v>
      </c>
      <c r="E29" s="118">
        <v>50974</v>
      </c>
    </row>
    <row r="30" spans="1:5" ht="15.75" x14ac:dyDescent="0.25">
      <c r="A30" s="118" t="s">
        <v>197</v>
      </c>
      <c r="E30" s="118">
        <v>126671</v>
      </c>
    </row>
    <row r="31" spans="1:5" ht="15.75" x14ac:dyDescent="0.25">
      <c r="A31" s="118" t="s">
        <v>196</v>
      </c>
      <c r="E31" s="118">
        <v>-63960</v>
      </c>
    </row>
    <row r="32" spans="1:5" ht="15" x14ac:dyDescent="0.2">
      <c r="A32" s="119" t="s">
        <v>195</v>
      </c>
      <c r="E32" s="119">
        <v>0</v>
      </c>
    </row>
    <row r="33" spans="1:5" ht="15" x14ac:dyDescent="0.2">
      <c r="A33" s="119" t="s">
        <v>194</v>
      </c>
      <c r="E33" s="119">
        <v>73</v>
      </c>
    </row>
    <row r="34" spans="1:5" ht="15" x14ac:dyDescent="0.2">
      <c r="A34" s="119" t="s">
        <v>193</v>
      </c>
      <c r="E34" s="119">
        <v>0</v>
      </c>
    </row>
    <row r="35" spans="1:5" ht="15" x14ac:dyDescent="0.2">
      <c r="A35" s="119" t="s">
        <v>192</v>
      </c>
      <c r="E35" s="119">
        <v>0</v>
      </c>
    </row>
    <row r="36" spans="1:5" ht="15.75" x14ac:dyDescent="0.25">
      <c r="A36" s="118" t="s">
        <v>191</v>
      </c>
      <c r="E36" s="118">
        <v>73</v>
      </c>
    </row>
    <row r="37" spans="1:5" ht="15" x14ac:dyDescent="0.2">
      <c r="A37" s="119" t="s">
        <v>190</v>
      </c>
      <c r="E37" s="119">
        <v>0</v>
      </c>
    </row>
    <row r="38" spans="1:5" ht="15" x14ac:dyDescent="0.2">
      <c r="A38" s="119" t="s">
        <v>189</v>
      </c>
      <c r="E38" s="119">
        <v>0</v>
      </c>
    </row>
    <row r="39" spans="1:5" ht="15" x14ac:dyDescent="0.2">
      <c r="A39" s="119" t="s">
        <v>188</v>
      </c>
      <c r="E39" s="119">
        <v>0</v>
      </c>
    </row>
    <row r="40" spans="1:5" ht="15" x14ac:dyDescent="0.2">
      <c r="A40" s="119" t="s">
        <v>187</v>
      </c>
      <c r="E40" s="119">
        <v>0</v>
      </c>
    </row>
    <row r="41" spans="1:5" ht="15.75" x14ac:dyDescent="0.25">
      <c r="A41" s="118" t="s">
        <v>186</v>
      </c>
      <c r="E41" s="118">
        <v>0</v>
      </c>
    </row>
    <row r="42" spans="1:5" ht="15.75" x14ac:dyDescent="0.25">
      <c r="A42" s="118" t="s">
        <v>185</v>
      </c>
      <c r="E42" s="118">
        <v>73</v>
      </c>
    </row>
    <row r="43" spans="1:5" ht="15.75" x14ac:dyDescent="0.25">
      <c r="A43" s="118" t="s">
        <v>184</v>
      </c>
      <c r="E43" s="118">
        <v>-63887</v>
      </c>
    </row>
    <row r="44" spans="1:5" ht="15" x14ac:dyDescent="0.2">
      <c r="A44" s="119" t="s">
        <v>183</v>
      </c>
      <c r="E44" s="119">
        <v>7556</v>
      </c>
    </row>
    <row r="45" spans="1:5" ht="15" x14ac:dyDescent="0.2">
      <c r="A45" s="119" t="s">
        <v>182</v>
      </c>
      <c r="E45" s="119">
        <v>0</v>
      </c>
    </row>
    <row r="46" spans="1:5" ht="15.75" x14ac:dyDescent="0.25">
      <c r="A46" s="118" t="s">
        <v>181</v>
      </c>
      <c r="E46" s="118">
        <v>7556</v>
      </c>
    </row>
    <row r="47" spans="1:5" ht="15.75" x14ac:dyDescent="0.25">
      <c r="A47" s="118" t="s">
        <v>180</v>
      </c>
      <c r="E47" s="118">
        <v>2602</v>
      </c>
    </row>
    <row r="48" spans="1:5" ht="15.75" x14ac:dyDescent="0.25">
      <c r="A48" s="118" t="s">
        <v>179</v>
      </c>
      <c r="E48" s="118">
        <v>4954</v>
      </c>
    </row>
    <row r="49" spans="1:5" ht="15.75" x14ac:dyDescent="0.25">
      <c r="A49" s="118" t="s">
        <v>178</v>
      </c>
      <c r="E49" s="118">
        <v>-58933</v>
      </c>
    </row>
    <row r="50" spans="1:5" ht="15.75" x14ac:dyDescent="0.25">
      <c r="A50" s="118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 7/2015.(V.29.)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G1"/>
    </sheetView>
  </sheetViews>
  <sheetFormatPr defaultRowHeight="15" x14ac:dyDescent="0.25"/>
  <cols>
    <col min="2" max="2" width="17.28515625" customWidth="1"/>
    <col min="3" max="3" width="10.140625" customWidth="1"/>
    <col min="4" max="4" width="9.7109375" customWidth="1"/>
    <col min="5" max="5" width="22.85546875" customWidth="1"/>
    <col min="6" max="6" width="11" customWidth="1"/>
    <col min="7" max="7" width="12" customWidth="1"/>
  </cols>
  <sheetData>
    <row r="1" spans="1:7" x14ac:dyDescent="0.25">
      <c r="A1" s="321" t="s">
        <v>696</v>
      </c>
      <c r="B1" s="321"/>
      <c r="C1" s="321"/>
      <c r="D1" s="321"/>
      <c r="E1" s="321"/>
      <c r="F1" s="321"/>
      <c r="G1" s="321"/>
    </row>
    <row r="2" spans="1:7" x14ac:dyDescent="0.25">
      <c r="A2" s="204"/>
      <c r="B2" s="204"/>
      <c r="C2" s="204"/>
      <c r="D2" s="204"/>
      <c r="E2" s="204"/>
      <c r="F2" s="204"/>
      <c r="G2" s="204"/>
    </row>
    <row r="3" spans="1:7" x14ac:dyDescent="0.25">
      <c r="A3" s="322" t="s">
        <v>354</v>
      </c>
      <c r="B3" s="322"/>
      <c r="C3" s="322"/>
      <c r="D3" s="322"/>
      <c r="E3" s="322"/>
      <c r="F3" s="322"/>
      <c r="G3" s="322"/>
    </row>
    <row r="4" spans="1:7" x14ac:dyDescent="0.25">
      <c r="A4" s="323" t="s">
        <v>355</v>
      </c>
      <c r="B4" s="323"/>
      <c r="C4" s="323"/>
      <c r="D4" s="323"/>
      <c r="E4" s="323"/>
      <c r="F4" s="323"/>
      <c r="G4" s="323"/>
    </row>
    <row r="5" spans="1:7" x14ac:dyDescent="0.25">
      <c r="A5" s="205"/>
      <c r="B5" s="206"/>
      <c r="C5" s="206"/>
      <c r="D5" s="206"/>
      <c r="E5" s="206"/>
      <c r="F5" s="206"/>
      <c r="G5" s="206"/>
    </row>
    <row r="6" spans="1:7" x14ac:dyDescent="0.25">
      <c r="A6" s="205"/>
      <c r="B6" s="206"/>
      <c r="C6" s="206"/>
      <c r="D6" s="206"/>
      <c r="E6" s="206"/>
      <c r="F6" s="206"/>
      <c r="G6" s="206"/>
    </row>
    <row r="7" spans="1:7" x14ac:dyDescent="0.25">
      <c r="A7" s="207"/>
      <c r="B7" s="207"/>
      <c r="C7" s="207"/>
      <c r="D7" s="207"/>
      <c r="E7" s="207"/>
      <c r="F7" s="207"/>
      <c r="G7" s="208" t="s">
        <v>356</v>
      </c>
    </row>
    <row r="8" spans="1:7" x14ac:dyDescent="0.25">
      <c r="A8" s="324" t="s">
        <v>324</v>
      </c>
      <c r="B8" s="324"/>
      <c r="C8" s="324"/>
      <c r="D8" s="222"/>
      <c r="E8" s="324" t="s">
        <v>357</v>
      </c>
      <c r="F8" s="324"/>
      <c r="G8" s="324"/>
    </row>
    <row r="9" spans="1:7" ht="22.5" x14ac:dyDescent="0.25">
      <c r="A9" s="325" t="s">
        <v>270</v>
      </c>
      <c r="B9" s="325"/>
      <c r="C9" s="209" t="s">
        <v>358</v>
      </c>
      <c r="D9" s="209" t="s">
        <v>406</v>
      </c>
      <c r="E9" s="210" t="s">
        <v>270</v>
      </c>
      <c r="F9" s="209" t="s">
        <v>358</v>
      </c>
      <c r="G9" s="209" t="s">
        <v>406</v>
      </c>
    </row>
    <row r="10" spans="1:7" x14ac:dyDescent="0.25">
      <c r="A10" s="211" t="s">
        <v>359</v>
      </c>
      <c r="B10" s="212"/>
      <c r="C10" s="212"/>
      <c r="D10" s="212"/>
      <c r="E10" s="211" t="s">
        <v>360</v>
      </c>
      <c r="F10" s="212"/>
      <c r="G10" s="212"/>
    </row>
    <row r="11" spans="1:7" x14ac:dyDescent="0.25">
      <c r="A11" s="213" t="s">
        <v>361</v>
      </c>
      <c r="B11" s="212"/>
      <c r="C11" s="212">
        <f>C12</f>
        <v>68816</v>
      </c>
      <c r="D11" s="212">
        <f>D12</f>
        <v>81364</v>
      </c>
      <c r="E11" s="213" t="s">
        <v>361</v>
      </c>
      <c r="F11" s="212">
        <f>F12+F18</f>
        <v>77909</v>
      </c>
      <c r="G11" s="212">
        <f>G12+G18</f>
        <v>94095</v>
      </c>
    </row>
    <row r="12" spans="1:7" x14ac:dyDescent="0.25">
      <c r="A12" s="213" t="s">
        <v>362</v>
      </c>
      <c r="B12" s="212"/>
      <c r="C12" s="212">
        <f>SUM(C13:C20)</f>
        <v>68816</v>
      </c>
      <c r="D12" s="212">
        <f>SUM(D13:D20)</f>
        <v>81364</v>
      </c>
      <c r="E12" s="213" t="s">
        <v>363</v>
      </c>
      <c r="F12" s="212">
        <f>SUM(F13:F17)</f>
        <v>76342</v>
      </c>
      <c r="G12" s="212">
        <f>SUM(G13:G17)</f>
        <v>92528</v>
      </c>
    </row>
    <row r="13" spans="1:7" x14ac:dyDescent="0.25">
      <c r="A13" s="214" t="s">
        <v>364</v>
      </c>
      <c r="B13" s="215"/>
      <c r="C13" s="215">
        <v>37812</v>
      </c>
      <c r="D13" s="215">
        <v>42494</v>
      </c>
      <c r="E13" s="214" t="s">
        <v>365</v>
      </c>
      <c r="F13" s="215">
        <v>43621</v>
      </c>
      <c r="G13" s="215">
        <v>47418</v>
      </c>
    </row>
    <row r="14" spans="1:7" x14ac:dyDescent="0.25">
      <c r="A14" s="216" t="s">
        <v>366</v>
      </c>
      <c r="B14" s="215"/>
      <c r="C14" s="215">
        <v>2400</v>
      </c>
      <c r="D14" s="215">
        <v>3104</v>
      </c>
      <c r="E14" s="214" t="s">
        <v>367</v>
      </c>
      <c r="F14" s="215">
        <v>6613</v>
      </c>
      <c r="G14" s="215">
        <v>7045</v>
      </c>
    </row>
    <row r="15" spans="1:7" x14ac:dyDescent="0.25">
      <c r="A15" s="207" t="s">
        <v>368</v>
      </c>
      <c r="B15" s="207"/>
      <c r="C15" s="215">
        <v>3700</v>
      </c>
      <c r="D15" s="215">
        <v>4420</v>
      </c>
      <c r="E15" s="214" t="s">
        <v>369</v>
      </c>
      <c r="F15" s="215">
        <v>17258</v>
      </c>
      <c r="G15" s="215">
        <v>27405</v>
      </c>
    </row>
    <row r="16" spans="1:7" x14ac:dyDescent="0.25">
      <c r="A16" s="216" t="s">
        <v>370</v>
      </c>
      <c r="B16" s="217"/>
      <c r="C16" s="215">
        <v>24904</v>
      </c>
      <c r="D16" s="215">
        <v>30846</v>
      </c>
      <c r="E16" s="214" t="s">
        <v>371</v>
      </c>
      <c r="F16" s="215">
        <v>5700</v>
      </c>
      <c r="G16" s="215">
        <v>5480</v>
      </c>
    </row>
    <row r="17" spans="1:7" x14ac:dyDescent="0.25">
      <c r="A17" s="326" t="s">
        <v>372</v>
      </c>
      <c r="B17" s="326"/>
      <c r="C17" s="215"/>
      <c r="D17" s="215">
        <v>500</v>
      </c>
      <c r="E17" s="214" t="s">
        <v>373</v>
      </c>
      <c r="F17" s="215">
        <v>3150</v>
      </c>
      <c r="G17" s="215">
        <v>5180</v>
      </c>
    </row>
    <row r="18" spans="1:7" x14ac:dyDescent="0.25">
      <c r="A18" s="326"/>
      <c r="B18" s="326"/>
      <c r="C18" s="215"/>
      <c r="D18" s="215"/>
      <c r="E18" s="218" t="s">
        <v>374</v>
      </c>
      <c r="F18" s="212">
        <f>SUM(F19:F20)</f>
        <v>1567</v>
      </c>
      <c r="G18" s="212">
        <f>SUM(G19:G20)</f>
        <v>1567</v>
      </c>
    </row>
    <row r="19" spans="1:7" x14ac:dyDescent="0.25">
      <c r="A19" s="326"/>
      <c r="B19" s="326"/>
      <c r="C19" s="215"/>
      <c r="D19" s="215"/>
      <c r="E19" s="214" t="s">
        <v>375</v>
      </c>
      <c r="F19" s="215">
        <v>200</v>
      </c>
      <c r="G19" s="215">
        <v>200</v>
      </c>
    </row>
    <row r="20" spans="1:7" x14ac:dyDescent="0.25">
      <c r="A20" s="326"/>
      <c r="B20" s="326"/>
      <c r="C20" s="215"/>
      <c r="D20" s="215"/>
      <c r="E20" s="194" t="s">
        <v>376</v>
      </c>
      <c r="F20" s="215">
        <v>1367</v>
      </c>
      <c r="G20" s="215">
        <v>1367</v>
      </c>
    </row>
    <row r="21" spans="1:7" x14ac:dyDescent="0.25">
      <c r="A21" s="213" t="s">
        <v>377</v>
      </c>
      <c r="B21" s="212"/>
      <c r="C21" s="212">
        <f>C23+C24+C25</f>
        <v>0</v>
      </c>
      <c r="D21" s="212">
        <f>D23+D24+D25</f>
        <v>33773</v>
      </c>
      <c r="E21" s="213" t="s">
        <v>378</v>
      </c>
      <c r="F21" s="212">
        <f>F22+F27</f>
        <v>10200</v>
      </c>
      <c r="G21" s="212">
        <f>G22+G27</f>
        <v>40297</v>
      </c>
    </row>
    <row r="22" spans="1:7" x14ac:dyDescent="0.25">
      <c r="A22" s="213" t="s">
        <v>362</v>
      </c>
      <c r="B22" s="212"/>
      <c r="C22" s="212"/>
      <c r="D22" s="212"/>
      <c r="E22" s="213" t="s">
        <v>363</v>
      </c>
      <c r="F22" s="212">
        <f>SUM(F23:F26)</f>
        <v>10200</v>
      </c>
      <c r="G22" s="212">
        <f>SUM(G23:G26)</f>
        <v>40297</v>
      </c>
    </row>
    <row r="23" spans="1:7" x14ac:dyDescent="0.25">
      <c r="A23" s="214" t="s">
        <v>379</v>
      </c>
      <c r="B23" s="215"/>
      <c r="C23" s="215"/>
      <c r="D23" s="215">
        <v>12750</v>
      </c>
      <c r="E23" s="214" t="s">
        <v>380</v>
      </c>
      <c r="F23" s="215">
        <v>9200</v>
      </c>
      <c r="G23" s="215">
        <v>9200</v>
      </c>
    </row>
    <row r="24" spans="1:7" x14ac:dyDescent="0.25">
      <c r="A24" s="214" t="s">
        <v>381</v>
      </c>
      <c r="B24" s="215"/>
      <c r="C24" s="215"/>
      <c r="D24" s="215"/>
      <c r="E24" s="214" t="s">
        <v>144</v>
      </c>
      <c r="F24" s="215">
        <v>1000</v>
      </c>
      <c r="G24" s="215">
        <v>31097</v>
      </c>
    </row>
    <row r="25" spans="1:7" x14ac:dyDescent="0.25">
      <c r="A25" s="214" t="s">
        <v>382</v>
      </c>
      <c r="B25" s="215"/>
      <c r="C25" s="215"/>
      <c r="D25" s="215">
        <v>21023</v>
      </c>
      <c r="E25" s="214" t="s">
        <v>383</v>
      </c>
      <c r="F25" s="215">
        <v>0</v>
      </c>
      <c r="G25" s="215">
        <v>0</v>
      </c>
    </row>
    <row r="26" spans="1:7" x14ac:dyDescent="0.25">
      <c r="A26" s="320"/>
      <c r="B26" s="320"/>
      <c r="C26" s="215"/>
      <c r="D26" s="215"/>
      <c r="E26" s="214" t="s">
        <v>384</v>
      </c>
      <c r="F26" s="215"/>
      <c r="G26" s="215"/>
    </row>
    <row r="27" spans="1:7" x14ac:dyDescent="0.25">
      <c r="A27" s="320"/>
      <c r="B27" s="320"/>
      <c r="C27" s="215"/>
      <c r="D27" s="215"/>
      <c r="E27" s="213" t="s">
        <v>385</v>
      </c>
      <c r="F27" s="212"/>
      <c r="G27" s="212"/>
    </row>
    <row r="28" spans="1:7" x14ac:dyDescent="0.25">
      <c r="A28" s="320"/>
      <c r="B28" s="320"/>
      <c r="C28" s="215"/>
      <c r="D28" s="215"/>
      <c r="E28" s="219" t="s">
        <v>386</v>
      </c>
      <c r="F28" s="215"/>
      <c r="G28" s="215"/>
    </row>
    <row r="29" spans="1:7" x14ac:dyDescent="0.25">
      <c r="A29" s="328" t="s">
        <v>387</v>
      </c>
      <c r="B29" s="328"/>
      <c r="C29" s="220">
        <f>C11+C21</f>
        <v>68816</v>
      </c>
      <c r="D29" s="220">
        <f>D11+D21</f>
        <v>115137</v>
      </c>
      <c r="E29" s="221" t="s">
        <v>388</v>
      </c>
      <c r="F29" s="212">
        <f>F11+F21</f>
        <v>88109</v>
      </c>
      <c r="G29" s="212">
        <f>G11+G21</f>
        <v>134392</v>
      </c>
    </row>
    <row r="30" spans="1:7" x14ac:dyDescent="0.25">
      <c r="A30" s="328"/>
      <c r="B30" s="328"/>
      <c r="C30" s="220"/>
      <c r="D30" s="220"/>
      <c r="E30" s="221"/>
      <c r="F30" s="212"/>
      <c r="G30" s="212"/>
    </row>
    <row r="31" spans="1:7" x14ac:dyDescent="0.25">
      <c r="A31" s="320"/>
      <c r="B31" s="320"/>
      <c r="C31" s="215"/>
      <c r="D31" s="215"/>
      <c r="E31" s="211" t="s">
        <v>389</v>
      </c>
      <c r="F31" s="212">
        <f>F29-B29</f>
        <v>88109</v>
      </c>
      <c r="G31" s="212">
        <f>G29-C29</f>
        <v>65576</v>
      </c>
    </row>
    <row r="32" spans="1:7" x14ac:dyDescent="0.25">
      <c r="A32" s="320"/>
      <c r="B32" s="320"/>
      <c r="C32" s="215"/>
      <c r="D32" s="215"/>
      <c r="E32" s="214" t="s">
        <v>390</v>
      </c>
      <c r="F32" s="215">
        <v>9093</v>
      </c>
      <c r="G32" s="215">
        <v>9055</v>
      </c>
    </row>
    <row r="33" spans="1:7" x14ac:dyDescent="0.25">
      <c r="A33" s="320"/>
      <c r="B33" s="320"/>
      <c r="C33" s="215"/>
      <c r="D33" s="215"/>
      <c r="E33" s="214" t="s">
        <v>391</v>
      </c>
      <c r="F33" s="215">
        <f>F21-B21</f>
        <v>10200</v>
      </c>
      <c r="G33" s="215">
        <f>G21-C21</f>
        <v>40297</v>
      </c>
    </row>
    <row r="34" spans="1:7" x14ac:dyDescent="0.25">
      <c r="A34" s="320"/>
      <c r="B34" s="320"/>
      <c r="C34" s="215"/>
      <c r="D34" s="215"/>
      <c r="E34" s="214"/>
      <c r="F34" s="215"/>
      <c r="G34" s="215"/>
    </row>
    <row r="35" spans="1:7" x14ac:dyDescent="0.25">
      <c r="A35" s="211" t="s">
        <v>392</v>
      </c>
      <c r="B35" s="212"/>
      <c r="C35" s="212"/>
      <c r="D35" s="212"/>
      <c r="E35" s="211" t="s">
        <v>393</v>
      </c>
      <c r="F35" s="212"/>
      <c r="G35" s="212"/>
    </row>
    <row r="36" spans="1:7" x14ac:dyDescent="0.25">
      <c r="A36" s="213" t="s">
        <v>394</v>
      </c>
      <c r="B36" s="212"/>
      <c r="C36" s="212">
        <f>SUM(C37:C38)</f>
        <v>19293</v>
      </c>
      <c r="D36" s="212">
        <f>SUM(D37:D38)</f>
        <v>19255</v>
      </c>
      <c r="E36" s="214" t="s">
        <v>395</v>
      </c>
      <c r="F36" s="215"/>
      <c r="G36" s="215"/>
    </row>
    <row r="37" spans="1:7" x14ac:dyDescent="0.25">
      <c r="A37" s="219" t="s">
        <v>396</v>
      </c>
      <c r="B37" s="215"/>
      <c r="C37" s="215">
        <v>9093</v>
      </c>
      <c r="D37" s="215">
        <v>9055</v>
      </c>
      <c r="E37" s="214" t="s">
        <v>397</v>
      </c>
      <c r="F37" s="215"/>
      <c r="G37" s="215"/>
    </row>
    <row r="38" spans="1:7" x14ac:dyDescent="0.25">
      <c r="A38" s="219" t="s">
        <v>398</v>
      </c>
      <c r="B38" s="215"/>
      <c r="C38" s="215">
        <v>10200</v>
      </c>
      <c r="D38" s="215">
        <v>10200</v>
      </c>
      <c r="E38" s="214"/>
      <c r="F38" s="215"/>
      <c r="G38" s="215"/>
    </row>
    <row r="39" spans="1:7" x14ac:dyDescent="0.25">
      <c r="A39" s="327"/>
      <c r="B39" s="327"/>
      <c r="C39" s="212"/>
      <c r="D39" s="212"/>
      <c r="E39" s="214"/>
      <c r="F39" s="215"/>
      <c r="G39" s="215"/>
    </row>
    <row r="40" spans="1:7" x14ac:dyDescent="0.25">
      <c r="A40" s="327"/>
      <c r="B40" s="327"/>
      <c r="C40" s="212"/>
      <c r="D40" s="212"/>
      <c r="E40" s="214"/>
      <c r="F40" s="215"/>
      <c r="G40" s="215"/>
    </row>
    <row r="41" spans="1:7" x14ac:dyDescent="0.25">
      <c r="A41" s="213" t="s">
        <v>399</v>
      </c>
      <c r="B41" s="212"/>
      <c r="C41" s="212"/>
      <c r="D41" s="212"/>
      <c r="E41" s="219"/>
      <c r="F41" s="215"/>
      <c r="G41" s="215"/>
    </row>
    <row r="42" spans="1:7" x14ac:dyDescent="0.25">
      <c r="A42" s="219" t="s">
        <v>400</v>
      </c>
      <c r="B42" s="215"/>
      <c r="C42" s="215"/>
      <c r="D42" s="215"/>
      <c r="E42" s="214"/>
      <c r="F42" s="215"/>
      <c r="G42" s="215"/>
    </row>
    <row r="43" spans="1:7" x14ac:dyDescent="0.25">
      <c r="A43" s="219" t="s">
        <v>401</v>
      </c>
      <c r="B43" s="215"/>
      <c r="C43" s="215"/>
      <c r="D43" s="215"/>
      <c r="E43" s="214"/>
      <c r="F43" s="215"/>
      <c r="G43" s="215"/>
    </row>
    <row r="44" spans="1:7" x14ac:dyDescent="0.25">
      <c r="A44" s="320"/>
      <c r="B44" s="320"/>
      <c r="C44" s="215"/>
      <c r="D44" s="215"/>
      <c r="E44" s="214"/>
      <c r="F44" s="215"/>
      <c r="G44" s="215"/>
    </row>
    <row r="45" spans="1:7" x14ac:dyDescent="0.25">
      <c r="A45" s="327"/>
      <c r="B45" s="327"/>
      <c r="C45" s="212"/>
      <c r="D45" s="212"/>
      <c r="E45" s="214"/>
      <c r="F45" s="215"/>
      <c r="G45" s="215"/>
    </row>
    <row r="46" spans="1:7" x14ac:dyDescent="0.25">
      <c r="A46" s="327"/>
      <c r="B46" s="327"/>
      <c r="C46" s="215"/>
      <c r="D46" s="215"/>
      <c r="E46" s="214"/>
      <c r="F46" s="215"/>
      <c r="G46" s="215"/>
    </row>
    <row r="47" spans="1:7" x14ac:dyDescent="0.25">
      <c r="A47" s="211" t="s">
        <v>135</v>
      </c>
      <c r="B47" s="212"/>
      <c r="C47" s="212">
        <f>C48+C49</f>
        <v>88109</v>
      </c>
      <c r="D47" s="212">
        <f>D48+D49</f>
        <v>134392</v>
      </c>
      <c r="E47" s="211" t="s">
        <v>136</v>
      </c>
      <c r="F47" s="212">
        <f>F48+F49</f>
        <v>88109</v>
      </c>
      <c r="G47" s="212">
        <f>G48+G49</f>
        <v>134392</v>
      </c>
    </row>
    <row r="48" spans="1:7" x14ac:dyDescent="0.25">
      <c r="A48" s="219" t="s">
        <v>402</v>
      </c>
      <c r="B48" s="215"/>
      <c r="C48" s="215">
        <f>C11+C37+C42+C39</f>
        <v>77909</v>
      </c>
      <c r="D48" s="215">
        <f>D11+D37+D42+D39</f>
        <v>90419</v>
      </c>
      <c r="E48" s="214" t="s">
        <v>403</v>
      </c>
      <c r="F48" s="215">
        <f>F11</f>
        <v>77909</v>
      </c>
      <c r="G48" s="215">
        <f>G11</f>
        <v>94095</v>
      </c>
    </row>
    <row r="49" spans="1:7" x14ac:dyDescent="0.25">
      <c r="A49" s="219" t="s">
        <v>404</v>
      </c>
      <c r="B49" s="215"/>
      <c r="C49" s="215">
        <v>10200</v>
      </c>
      <c r="D49" s="215">
        <f>D21+D38</f>
        <v>43973</v>
      </c>
      <c r="E49" s="214" t="s">
        <v>405</v>
      </c>
      <c r="F49" s="215">
        <f>F21</f>
        <v>10200</v>
      </c>
      <c r="G49" s="215">
        <f>G21</f>
        <v>40297</v>
      </c>
    </row>
  </sheetData>
  <mergeCells count="24">
    <mergeCell ref="A46:B46"/>
    <mergeCell ref="A28:B28"/>
    <mergeCell ref="A29:B29"/>
    <mergeCell ref="A30:B30"/>
    <mergeCell ref="A31:B31"/>
    <mergeCell ref="A32:B32"/>
    <mergeCell ref="A33:B33"/>
    <mergeCell ref="A34:B34"/>
    <mergeCell ref="A39:B39"/>
    <mergeCell ref="A40:B40"/>
    <mergeCell ref="A44:B44"/>
    <mergeCell ref="A45:B45"/>
    <mergeCell ref="A27:B27"/>
    <mergeCell ref="A1:G1"/>
    <mergeCell ref="A3:G3"/>
    <mergeCell ref="A4:G4"/>
    <mergeCell ref="A8:C8"/>
    <mergeCell ref="E8:G8"/>
    <mergeCell ref="A9:B9"/>
    <mergeCell ref="A17:B17"/>
    <mergeCell ref="A18:B18"/>
    <mergeCell ref="A19:B19"/>
    <mergeCell ref="A20:B20"/>
    <mergeCell ref="A26:B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zoomScaleNormal="100" workbookViewId="0">
      <selection activeCell="K1" sqref="K1"/>
    </sheetView>
  </sheetViews>
  <sheetFormatPr defaultRowHeight="12.75" x14ac:dyDescent="0.2"/>
  <cols>
    <col min="1" max="1" width="5.42578125" style="117" customWidth="1"/>
    <col min="2" max="2" width="17.140625" style="117" customWidth="1"/>
    <col min="3" max="3" width="6.85546875" style="117" customWidth="1"/>
    <col min="4" max="4" width="8.42578125" style="117" customWidth="1"/>
    <col min="5" max="6" width="9.140625" style="117"/>
    <col min="7" max="7" width="7" style="117" customWidth="1"/>
    <col min="8" max="8" width="7.85546875" style="117" customWidth="1"/>
    <col min="9" max="16384" width="9.140625" style="117"/>
  </cols>
  <sheetData>
    <row r="1" spans="1:14" ht="15" x14ac:dyDescent="0.25">
      <c r="A1" s="338"/>
      <c r="B1" s="338"/>
      <c r="C1" s="338"/>
      <c r="D1" s="338"/>
      <c r="E1" s="338"/>
      <c r="F1" s="338"/>
      <c r="G1" s="339"/>
      <c r="H1" s="339"/>
      <c r="I1" s="339"/>
      <c r="J1"/>
      <c r="K1"/>
      <c r="L1"/>
      <c r="M1"/>
      <c r="N1"/>
    </row>
    <row r="2" spans="1:14" ht="15" x14ac:dyDescent="0.25">
      <c r="A2" s="340" t="s">
        <v>354</v>
      </c>
      <c r="B2" s="340"/>
      <c r="C2" s="340"/>
      <c r="D2" s="340"/>
      <c r="E2" s="340"/>
      <c r="F2" s="340"/>
      <c r="G2" s="341"/>
      <c r="H2" s="341"/>
      <c r="I2" s="341"/>
      <c r="J2"/>
      <c r="K2"/>
      <c r="L2"/>
      <c r="M2"/>
      <c r="N2"/>
    </row>
    <row r="3" spans="1:14" ht="15" x14ac:dyDescent="0.25">
      <c r="A3" s="340" t="s">
        <v>408</v>
      </c>
      <c r="B3" s="340"/>
      <c r="C3" s="340"/>
      <c r="D3" s="340"/>
      <c r="E3" s="340"/>
      <c r="F3" s="340"/>
      <c r="G3" s="341"/>
      <c r="H3" s="341"/>
      <c r="I3" s="341"/>
      <c r="J3"/>
      <c r="K3"/>
      <c r="L3"/>
      <c r="M3"/>
      <c r="N3"/>
    </row>
    <row r="4" spans="1:14" ht="15" x14ac:dyDescent="0.25">
      <c r="A4" s="340" t="s">
        <v>409</v>
      </c>
      <c r="B4" s="340"/>
      <c r="C4" s="340"/>
      <c r="D4" s="340"/>
      <c r="E4" s="340"/>
      <c r="F4" s="340"/>
      <c r="G4" s="341"/>
      <c r="H4" s="341"/>
      <c r="I4" s="341"/>
      <c r="J4"/>
      <c r="K4"/>
      <c r="L4"/>
      <c r="M4"/>
      <c r="N4"/>
    </row>
    <row r="5" spans="1:14" ht="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5.75" thickBot="1" x14ac:dyDescent="0.3">
      <c r="A8"/>
      <c r="B8"/>
      <c r="C8"/>
      <c r="D8"/>
      <c r="E8"/>
      <c r="F8"/>
      <c r="G8"/>
      <c r="H8"/>
      <c r="I8"/>
      <c r="J8"/>
      <c r="K8"/>
      <c r="L8" t="s">
        <v>410</v>
      </c>
      <c r="M8"/>
      <c r="N8"/>
    </row>
    <row r="9" spans="1:14" x14ac:dyDescent="0.2">
      <c r="A9" s="351" t="s">
        <v>277</v>
      </c>
      <c r="B9" s="354" t="s">
        <v>270</v>
      </c>
      <c r="C9" s="355"/>
      <c r="D9" s="360" t="s">
        <v>411</v>
      </c>
      <c r="E9" s="363" t="s">
        <v>418</v>
      </c>
      <c r="F9" s="364"/>
      <c r="G9" s="364"/>
      <c r="H9" s="364"/>
      <c r="I9" s="364"/>
      <c r="J9" s="364"/>
      <c r="K9" s="364"/>
      <c r="L9" s="364"/>
      <c r="M9" s="364"/>
      <c r="N9" s="365"/>
    </row>
    <row r="10" spans="1:14" ht="13.5" thickBot="1" x14ac:dyDescent="0.25">
      <c r="A10" s="352"/>
      <c r="B10" s="356"/>
      <c r="C10" s="357"/>
      <c r="D10" s="361"/>
      <c r="E10" s="366"/>
      <c r="F10" s="367"/>
      <c r="G10" s="367"/>
      <c r="H10" s="367"/>
      <c r="I10" s="367"/>
      <c r="J10" s="367"/>
      <c r="K10" s="367"/>
      <c r="L10" s="367"/>
      <c r="M10" s="367"/>
      <c r="N10" s="368"/>
    </row>
    <row r="11" spans="1:14" ht="12.75" customHeight="1" x14ac:dyDescent="0.2">
      <c r="A11" s="352"/>
      <c r="B11" s="356"/>
      <c r="C11" s="357"/>
      <c r="D11" s="361"/>
      <c r="E11" s="369" t="s">
        <v>412</v>
      </c>
      <c r="F11" s="370"/>
      <c r="G11" s="370"/>
      <c r="H11" s="371"/>
      <c r="I11" s="369" t="s">
        <v>267</v>
      </c>
      <c r="J11" s="370"/>
      <c r="K11" s="370"/>
      <c r="L11" s="370"/>
      <c r="M11" s="375" t="s">
        <v>413</v>
      </c>
      <c r="N11" s="376"/>
    </row>
    <row r="12" spans="1:14" ht="13.5" customHeight="1" thickBot="1" x14ac:dyDescent="0.25">
      <c r="A12" s="352"/>
      <c r="B12" s="356"/>
      <c r="C12" s="357"/>
      <c r="D12" s="361"/>
      <c r="E12" s="372"/>
      <c r="F12" s="373"/>
      <c r="G12" s="373"/>
      <c r="H12" s="374"/>
      <c r="I12" s="372"/>
      <c r="J12" s="373"/>
      <c r="K12" s="373"/>
      <c r="L12" s="373"/>
      <c r="M12" s="377"/>
      <c r="N12" s="378"/>
    </row>
    <row r="13" spans="1:14" ht="12.75" customHeight="1" x14ac:dyDescent="0.2">
      <c r="A13" s="352"/>
      <c r="B13" s="356"/>
      <c r="C13" s="357"/>
      <c r="D13" s="361"/>
      <c r="E13" s="329" t="s">
        <v>414</v>
      </c>
      <c r="F13" s="332" t="s">
        <v>3</v>
      </c>
      <c r="G13" s="332" t="s">
        <v>415</v>
      </c>
      <c r="H13" s="335" t="s">
        <v>5</v>
      </c>
      <c r="I13" s="329" t="s">
        <v>414</v>
      </c>
      <c r="J13" s="332" t="s">
        <v>3</v>
      </c>
      <c r="K13" s="332" t="s">
        <v>415</v>
      </c>
      <c r="L13" s="335" t="s">
        <v>5</v>
      </c>
      <c r="M13" s="379"/>
      <c r="N13" s="378"/>
    </row>
    <row r="14" spans="1:14" x14ac:dyDescent="0.2">
      <c r="A14" s="352"/>
      <c r="B14" s="356"/>
      <c r="C14" s="357"/>
      <c r="D14" s="361"/>
      <c r="E14" s="330"/>
      <c r="F14" s="333"/>
      <c r="G14" s="333"/>
      <c r="H14" s="336"/>
      <c r="I14" s="330"/>
      <c r="J14" s="333"/>
      <c r="K14" s="333"/>
      <c r="L14" s="336"/>
      <c r="M14" s="379"/>
      <c r="N14" s="378"/>
    </row>
    <row r="15" spans="1:14" x14ac:dyDescent="0.2">
      <c r="A15" s="352"/>
      <c r="B15" s="356"/>
      <c r="C15" s="357"/>
      <c r="D15" s="361"/>
      <c r="E15" s="330"/>
      <c r="F15" s="333"/>
      <c r="G15" s="333"/>
      <c r="H15" s="336"/>
      <c r="I15" s="330"/>
      <c r="J15" s="333"/>
      <c r="K15" s="333"/>
      <c r="L15" s="336"/>
      <c r="M15" s="379"/>
      <c r="N15" s="378"/>
    </row>
    <row r="16" spans="1:14" ht="13.5" thickBot="1" x14ac:dyDescent="0.25">
      <c r="A16" s="353"/>
      <c r="B16" s="358"/>
      <c r="C16" s="359"/>
      <c r="D16" s="362"/>
      <c r="E16" s="331"/>
      <c r="F16" s="334"/>
      <c r="G16" s="334"/>
      <c r="H16" s="337"/>
      <c r="I16" s="331"/>
      <c r="J16" s="334"/>
      <c r="K16" s="334"/>
      <c r="L16" s="337"/>
      <c r="M16" s="380"/>
      <c r="N16" s="381"/>
    </row>
    <row r="17" spans="1:14" ht="15" x14ac:dyDescent="0.25">
      <c r="A17" s="223" t="s">
        <v>272</v>
      </c>
      <c r="B17" s="224" t="s">
        <v>416</v>
      </c>
      <c r="C17" s="225"/>
      <c r="D17" s="226" t="s">
        <v>130</v>
      </c>
      <c r="E17" s="227">
        <v>19204</v>
      </c>
      <c r="F17" s="228">
        <v>0</v>
      </c>
      <c r="G17" s="228">
        <v>0</v>
      </c>
      <c r="H17" s="229">
        <v>19204</v>
      </c>
      <c r="I17" s="227">
        <v>51</v>
      </c>
      <c r="J17" s="228">
        <v>0</v>
      </c>
      <c r="K17" s="228"/>
      <c r="L17" s="229">
        <v>51</v>
      </c>
      <c r="M17" s="342">
        <v>19255</v>
      </c>
      <c r="N17" s="343"/>
    </row>
    <row r="18" spans="1:14" ht="15.75" thickBot="1" x14ac:dyDescent="0.3">
      <c r="A18" s="230" t="s">
        <v>273</v>
      </c>
      <c r="B18" s="231" t="s">
        <v>417</v>
      </c>
      <c r="C18" s="232"/>
      <c r="D18" s="233" t="s">
        <v>129</v>
      </c>
      <c r="E18" s="234"/>
      <c r="F18" s="235"/>
      <c r="G18" s="235"/>
      <c r="H18" s="236"/>
      <c r="I18" s="234"/>
      <c r="J18" s="235"/>
      <c r="K18" s="235"/>
      <c r="L18" s="236"/>
      <c r="M18" s="344">
        <f>SUM(E18:L18)</f>
        <v>0</v>
      </c>
      <c r="N18" s="345"/>
    </row>
    <row r="19" spans="1:14" ht="15.75" thickBot="1" x14ac:dyDescent="0.3">
      <c r="A19" s="346" t="s">
        <v>5</v>
      </c>
      <c r="B19" s="347"/>
      <c r="C19" s="348"/>
      <c r="D19" s="237"/>
      <c r="E19" s="238">
        <f>SUM(E17:E18)</f>
        <v>19204</v>
      </c>
      <c r="F19" s="239">
        <f t="shared" ref="F19:M19" si="0">SUM(F17:F18)</f>
        <v>0</v>
      </c>
      <c r="G19" s="239">
        <f t="shared" si="0"/>
        <v>0</v>
      </c>
      <c r="H19" s="240">
        <f t="shared" si="0"/>
        <v>19204</v>
      </c>
      <c r="I19" s="238">
        <f t="shared" si="0"/>
        <v>51</v>
      </c>
      <c r="J19" s="239">
        <f t="shared" si="0"/>
        <v>0</v>
      </c>
      <c r="K19" s="239">
        <f t="shared" si="0"/>
        <v>0</v>
      </c>
      <c r="L19" s="240">
        <f t="shared" si="0"/>
        <v>51</v>
      </c>
      <c r="M19" s="349">
        <f t="shared" si="0"/>
        <v>19255</v>
      </c>
      <c r="N19" s="350"/>
    </row>
  </sheetData>
  <mergeCells count="23">
    <mergeCell ref="M17:N17"/>
    <mergeCell ref="M18:N18"/>
    <mergeCell ref="A19:C19"/>
    <mergeCell ref="M19:N19"/>
    <mergeCell ref="A4:I4"/>
    <mergeCell ref="A9:A16"/>
    <mergeCell ref="B9:C16"/>
    <mergeCell ref="D9:D16"/>
    <mergeCell ref="E9:N10"/>
    <mergeCell ref="E11:H12"/>
    <mergeCell ref="I11:L12"/>
    <mergeCell ref="M11:N16"/>
    <mergeCell ref="E13:E16"/>
    <mergeCell ref="F13:F16"/>
    <mergeCell ref="G13:G16"/>
    <mergeCell ref="H13:H16"/>
    <mergeCell ref="I13:I16"/>
    <mergeCell ref="J13:J16"/>
    <mergeCell ref="K13:K16"/>
    <mergeCell ref="L13:L16"/>
    <mergeCell ref="A1:I1"/>
    <mergeCell ref="A2:I2"/>
    <mergeCell ref="A3:I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&amp;R5.melléklet az   /2019.(V.  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20</vt:i4>
      </vt:variant>
    </vt:vector>
  </HeadingPairs>
  <TitlesOfParts>
    <vt:vector size="20" baseType="lpstr">
      <vt:lpstr>önkorm bevét.</vt:lpstr>
      <vt:lpstr>Óvoda bevétel</vt:lpstr>
      <vt:lpstr>Önkorm.összesen bevét.</vt:lpstr>
      <vt:lpstr>Önkorm kiadás</vt:lpstr>
      <vt:lpstr>Óvoda kiadás</vt:lpstr>
      <vt:lpstr>Önkorm. összesen kiadás</vt:lpstr>
      <vt:lpstr>Eredménykimutatás</vt:lpstr>
      <vt:lpstr>Összesített mérleg</vt:lpstr>
      <vt:lpstr>Belső hiány finansz</vt:lpstr>
      <vt:lpstr>Beruházások</vt:lpstr>
      <vt:lpstr>felújítások</vt:lpstr>
      <vt:lpstr>Önkormányzat</vt:lpstr>
      <vt:lpstr>Tőzike Óvoda</vt:lpstr>
      <vt:lpstr>Közvetett támogatások</vt:lpstr>
      <vt:lpstr>Többéves</vt:lpstr>
      <vt:lpstr>Munka1</vt:lpstr>
      <vt:lpstr>Közv. tám.</vt:lpstr>
      <vt:lpstr>Gördülő</vt:lpstr>
      <vt:lpstr>Ütemterv</vt:lpstr>
      <vt:lpstr>Címrend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Windows-felhasználó</cp:lastModifiedBy>
  <cp:lastPrinted>2019-05-15T09:24:13Z</cp:lastPrinted>
  <dcterms:created xsi:type="dcterms:W3CDTF">2014-02-19T12:31:44Z</dcterms:created>
  <dcterms:modified xsi:type="dcterms:W3CDTF">2019-05-20T06:08:24Z</dcterms:modified>
</cp:coreProperties>
</file>