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2300"/>
  </bookViews>
  <sheets>
    <sheet name="kiadások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7" i="1" l="1"/>
  <c r="B95" i="1"/>
  <c r="B94" i="1"/>
  <c r="B93" i="1"/>
  <c r="B92" i="1" s="1"/>
  <c r="B90" i="1"/>
  <c r="B86" i="1"/>
  <c r="B83" i="1"/>
  <c r="B72" i="1"/>
  <c r="B68" i="1"/>
  <c r="B67" i="1"/>
  <c r="B66" i="1"/>
  <c r="B65" i="1" s="1"/>
  <c r="B63" i="1"/>
  <c r="B61" i="1"/>
  <c r="B60" i="1" s="1"/>
  <c r="B59" i="1" s="1"/>
  <c r="B56" i="1"/>
  <c r="B55" i="1"/>
  <c r="B54" i="1"/>
  <c r="B53" i="1" s="1"/>
  <c r="B52" i="1"/>
  <c r="B51" i="1"/>
  <c r="B49" i="1"/>
  <c r="B48" i="1"/>
  <c r="B47" i="1"/>
  <c r="B44" i="1"/>
  <c r="B39" i="1"/>
  <c r="B38" i="1"/>
  <c r="B37" i="1"/>
  <c r="B36" i="1"/>
  <c r="B35" i="1"/>
  <c r="B34" i="1"/>
  <c r="B33" i="1" s="1"/>
  <c r="B31" i="1"/>
  <c r="B30" i="1"/>
  <c r="B29" i="1"/>
  <c r="B28" i="1"/>
  <c r="B25" i="1" s="1"/>
  <c r="B23" i="1"/>
  <c r="B22" i="1"/>
  <c r="B21" i="1"/>
  <c r="B20" i="1"/>
  <c r="B19" i="1" s="1"/>
  <c r="B17" i="1"/>
  <c r="B11" i="1" s="1"/>
  <c r="B16" i="1"/>
  <c r="B10" i="1" s="1"/>
  <c r="B15" i="1"/>
  <c r="B9" i="1" s="1"/>
  <c r="B14" i="1"/>
  <c r="B8" i="1"/>
  <c r="B43" i="1" l="1"/>
  <c r="B41" i="1" s="1"/>
  <c r="B87" i="1" s="1"/>
  <c r="B85" i="1" s="1"/>
  <c r="B7" i="1"/>
  <c r="B98" i="1"/>
  <c r="B13" i="1"/>
  <c r="B84" i="1" l="1"/>
  <c r="B70" i="1"/>
  <c r="B77" i="1" s="1"/>
  <c r="B82" i="1"/>
  <c r="B88" i="1" s="1"/>
  <c r="B100" i="1" s="1"/>
</calcChain>
</file>

<file path=xl/sharedStrings.xml><?xml version="1.0" encoding="utf-8"?>
<sst xmlns="http://schemas.openxmlformats.org/spreadsheetml/2006/main" count="81" uniqueCount="79">
  <si>
    <t>2. melléklet a 2/2021. (II. 10.) önkormányzati rendelethez</t>
  </si>
  <si>
    <t>"2. melléklet az 1/2020. (II.12.) önkormányzati rendelethez</t>
  </si>
  <si>
    <t>2020. évi költségvetési kiadások (adatok Ft-ban)</t>
  </si>
  <si>
    <t>I.  MŰKÖDÉSI KIADÁSOK ÖSSZESEN (1.+2.+3.+ 4.)</t>
  </si>
  <si>
    <t>1. Nagyszénás Nagyközség Önkormányzata</t>
  </si>
  <si>
    <t>2. Polgármesteri Hivatal</t>
  </si>
  <si>
    <t>3. Gondozási Központ</t>
  </si>
  <si>
    <t>4. Nagyszénási Önkormányzati Óvoda és Könyvtár</t>
  </si>
  <si>
    <t xml:space="preserve">1. Személyi juttatások </t>
  </si>
  <si>
    <t>1.1. Nagyszénás Nagyközség Önkormányzata</t>
  </si>
  <si>
    <t>1.2. Polgármesteri Hivatal</t>
  </si>
  <si>
    <t>1.3. Gondozási Központ</t>
  </si>
  <si>
    <t>1.4. Nagyszénási Önkormányzati Óvoda és Könyvtár</t>
  </si>
  <si>
    <t>2. Munkaadókat terhelő járulékok</t>
  </si>
  <si>
    <t>2.1. Nagyszénás Nagyközség Önkormányzata</t>
  </si>
  <si>
    <t>2.2. Polgármesteri Hivatal</t>
  </si>
  <si>
    <t>2.3. Gondozási Központ</t>
  </si>
  <si>
    <t>2.4. Nagyszénási Önkormányzati Óvoda és Könyvtár</t>
  </si>
  <si>
    <t xml:space="preserve">3. Dologi kiadások </t>
  </si>
  <si>
    <t>(közműköltség, irodaszer, nyomtatvány, foglalkozás eü, belső ell., étkeztetés költsége,</t>
  </si>
  <si>
    <t>szakmai készlet, szakmai szolgáltatások, különféle kiadások, befizetések, ÁFA)</t>
  </si>
  <si>
    <t>3.1. Nagyszénás Nagyközség Önkormányzata</t>
  </si>
  <si>
    <t>3.2. Polgármesteri Hivatal</t>
  </si>
  <si>
    <t>3.3. Gondozási Központ</t>
  </si>
  <si>
    <t>3.4. Nagyszénási Önkormányzati Óvoda és Könyvtár</t>
  </si>
  <si>
    <t>4. Működési célú pénzeszköz átadás, egyéb támogatás ÁHT-n kívülre</t>
  </si>
  <si>
    <t xml:space="preserve">4.1. Nagyszénás Nagyközség Önkormányzata </t>
  </si>
  <si>
    <t>4.1.1. társadalmi szervek támogatása</t>
  </si>
  <si>
    <t>4.1.2. egyéb szervezetek támogatása</t>
  </si>
  <si>
    <t xml:space="preserve">4.1.3. rendszeres pénzbeli ellátások </t>
  </si>
  <si>
    <t>4.1.4. eseti  pénzbeli ellátások</t>
  </si>
  <si>
    <t>4.1.5. egyéb átadott pénzeszköz</t>
  </si>
  <si>
    <t>II. FELHALMOZÁSI, FELÚJÍTÁSI KIADÁSOK (1.+2.)</t>
  </si>
  <si>
    <t>1. Beruházási kiadások</t>
  </si>
  <si>
    <t>1.1.1. Településrendezési eszközök felülvizsgálata</t>
  </si>
  <si>
    <t>1.1.2. Gyógyvízzé minősítés kiadásai</t>
  </si>
  <si>
    <t>1.1.3. Kisértékű tárgyieszköz beruházás</t>
  </si>
  <si>
    <t>1.1.4. Települési WIFI-hálózat kiépítése</t>
  </si>
  <si>
    <t>1.1.5. Közfoglalkoztatási beruházások (kerékpártárolók, járdaépítés)</t>
  </si>
  <si>
    <t>1.1.6. Fedőzőgép beszerzése</t>
  </si>
  <si>
    <t>1.2 Gondozási Központ</t>
  </si>
  <si>
    <t>1.2.1. Kisértékű tárgyieszköz beruházás</t>
  </si>
  <si>
    <t>1.3. Nagyszénási Önkormányzati Óvoda és Könyvtár</t>
  </si>
  <si>
    <t>1.3.1. Kisértékű tárgyieszköz beruházás</t>
  </si>
  <si>
    <t>1.4. Polgármesteri Hivatal</t>
  </si>
  <si>
    <t>1.4.1. Kisértékű tárgyieszköz beruházás</t>
  </si>
  <si>
    <t>1.4.2. Klímaberendezések beszerzése a hivatal épületébe</t>
  </si>
  <si>
    <t>2. Felújítási kiadások</t>
  </si>
  <si>
    <t>2.1.1. Ivóvízhálózat felújítási munkái</t>
  </si>
  <si>
    <t>2.1.2. Táncsics utcai óvoda felújítása</t>
  </si>
  <si>
    <t>2.1.3. Evangélikus Egyházközség parókia és szolgálati lakás felújítása</t>
  </si>
  <si>
    <t>III. ÖNKORMÁNYZATI TARTALÉKOK</t>
  </si>
  <si>
    <t xml:space="preserve">1. Általános tartalék </t>
  </si>
  <si>
    <t xml:space="preserve">2. Fejlesztési céltartalék </t>
  </si>
  <si>
    <t>3. Víziközmű és környezetvédelmi tartalék</t>
  </si>
  <si>
    <t>MŰKÖDÉSI ÉS FELHALMOZÁSI CÉLÚ  KIADÁSOK ÉS TARTALÉKOK  ÖSSZESEN: (I+II+III)</t>
  </si>
  <si>
    <t>IV. BELFÖLDI FINANSZÍROZÁSI KIADÁSOK</t>
  </si>
  <si>
    <t xml:space="preserve">1. ÁHT-n belüli megelőlegezés visszafizetése </t>
  </si>
  <si>
    <t>2. Termálvíz-hasznosítási program fejlesztési hitelének visszafizetése</t>
  </si>
  <si>
    <t>3. Folyószámla hitel visszafizetése</t>
  </si>
  <si>
    <t>KIADÁSOK MINDÖSSZESEN (I+II+III+IV)</t>
  </si>
  <si>
    <t xml:space="preserve">                                       Költségvetés egyenlegének finanszírozási módja</t>
  </si>
  <si>
    <t>I. A KÖLTSÉGVETÉS EGYENLEGE A MÜKÖDÉSI BEVÉTELEK,  KIADÁSOK   ÉS A MŰKÖDÉSI CÉLÚ TARTALÉKOK ALAPJÁN(1. -2.):</t>
  </si>
  <si>
    <t xml:space="preserve">1. Működési célú bevételek összesen: </t>
  </si>
  <si>
    <t xml:space="preserve">2. Működési célú kiadások és működési célú tartalékok összesen: </t>
  </si>
  <si>
    <t>II. A  KÖLTSÉGVETÉS EGYENLEGE A FELHALMOZÁSI BEVÉTELEK, KIADÁSOK ÉS FELHALMOZÁSI CÉLÚ TARTALÉKOK  ALAPJÁN(1. -2.):</t>
  </si>
  <si>
    <t xml:space="preserve">1. Felhalmozási célú bevételek összesen: </t>
  </si>
  <si>
    <t xml:space="preserve">2. Felhalmozási célú kiadások és felhalmozási célú tartalékok összesen: </t>
  </si>
  <si>
    <t>III. A KÖLTSÉGVETÉS EGYENLEGE A MÜKÖDÉSI ÉS FELMOZÁSI BEVÉTELEK ÉS KIADÁSOK  ÉS TARTALÉKOK  ALAPJÁN (I+II):</t>
  </si>
  <si>
    <t>IV. KÖLTSÉGVETÉSI MARADVÁNY</t>
  </si>
  <si>
    <t>V.  MÜKÖDÉSI CÉLÚ FINANSZÍROZÁSI MŰVELETEK EGYENLEGE (1.-2.):</t>
  </si>
  <si>
    <t>1. Működési célú finanszírozási bevételek</t>
  </si>
  <si>
    <t>2. Működési célú   finanszírozási kiadások</t>
  </si>
  <si>
    <t>VI.  FELHALMOZÁSI CÉLÚ FINANSZÍROZÁSI MŰVELETEK EGYENLEGE (1.-2.)</t>
  </si>
  <si>
    <t>1. Felhalmozási célú hitel felvétele pénzintézettől</t>
  </si>
  <si>
    <t>2. Felhalmozási célú hitel visszafizetése pénzintézetnek</t>
  </si>
  <si>
    <t>VII. A KÖLTSÉGVETÉSI MARADVÁNY  ÉS A FINASZÍROZÁSI MŰVELETEK EGYÜTTES EGYENLEGE (IV+V+VI)</t>
  </si>
  <si>
    <t>"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</si>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</sst>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#,##0.00&quot;     &quot;;\-#,##0.00&quot;     &quot;;&quot; -&quot;#&quot;     &quot;;@\ "/>
    <numFmt numFmtId="165" formatCode="\ #,##0&quot;     &quot;;\-#,##0&quot;     &quot;;&quot; -&quot;#&quot;     &quot;;@\ "/>
    <numFmt numFmtId="166" formatCode="\ #,##0.000000&quot;     &quot;;\-#,##0.000000&quot;     &quot;;&quot; -&quot;#.0000&quot;     &quot;;@\ 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u/>
      <sz val="8"/>
      <name val="Arial CE"/>
      <family val="2"/>
      <charset val="238"/>
    </font>
    <font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"/>
      <family val="2"/>
      <charset val="238"/>
    </font>
    <font>
      <b/>
      <u/>
      <sz val="8"/>
      <name val="Arial CE"/>
      <charset val="238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1" fillId="0" borderId="0"/>
    <xf numFmtId="0" fontId="17" fillId="0" borderId="0"/>
  </cellStyleXfs>
  <cellXfs count="67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Font="1"/>
    <xf numFmtId="0" fontId="4" fillId="0" borderId="0" xfId="0" applyFont="1"/>
    <xf numFmtId="0" fontId="5" fillId="2" borderId="1" xfId="0" applyFont="1" applyFill="1" applyBorder="1"/>
    <xf numFmtId="3" fontId="6" fillId="2" borderId="2" xfId="0" applyNumberFormat="1" applyFont="1" applyFill="1" applyBorder="1"/>
    <xf numFmtId="0" fontId="7" fillId="0" borderId="0" xfId="0" applyFont="1" applyBorder="1"/>
    <xf numFmtId="3" fontId="4" fillId="0" borderId="0" xfId="0" applyNumberFormat="1" applyFont="1"/>
    <xf numFmtId="0" fontId="8" fillId="0" borderId="0" xfId="0" applyFont="1" applyBorder="1"/>
    <xf numFmtId="0" fontId="8" fillId="0" borderId="0" xfId="0" applyFont="1"/>
    <xf numFmtId="0" fontId="9" fillId="0" borderId="0" xfId="0" applyFont="1"/>
    <xf numFmtId="3" fontId="10" fillId="0" borderId="0" xfId="0" applyNumberFormat="1" applyFont="1"/>
    <xf numFmtId="0" fontId="5" fillId="2" borderId="3" xfId="0" applyFont="1" applyFill="1" applyBorder="1"/>
    <xf numFmtId="3" fontId="6" fillId="2" borderId="4" xfId="0" applyNumberFormat="1" applyFont="1" applyFill="1" applyBorder="1"/>
    <xf numFmtId="0" fontId="8" fillId="0" borderId="5" xfId="0" applyFont="1" applyBorder="1"/>
    <xf numFmtId="3" fontId="4" fillId="0" borderId="5" xfId="0" applyNumberFormat="1" applyFont="1" applyBorder="1"/>
    <xf numFmtId="0" fontId="5" fillId="2" borderId="6" xfId="0" applyFont="1" applyFill="1" applyBorder="1"/>
    <xf numFmtId="3" fontId="6" fillId="2" borderId="5" xfId="0" applyNumberFormat="1" applyFont="1" applyFill="1" applyBorder="1"/>
    <xf numFmtId="0" fontId="11" fillId="0" borderId="0" xfId="0" applyFont="1" applyFill="1" applyBorder="1"/>
    <xf numFmtId="3" fontId="12" fillId="0" borderId="0" xfId="0" applyNumberFormat="1" applyFont="1" applyFill="1" applyBorder="1"/>
    <xf numFmtId="3" fontId="4" fillId="0" borderId="0" xfId="0" applyNumberFormat="1" applyFont="1" applyFill="1" applyBorder="1"/>
    <xf numFmtId="0" fontId="4" fillId="0" borderId="0" xfId="0" applyFont="1" applyAlignment="1">
      <alignment wrapText="1"/>
    </xf>
    <xf numFmtId="0" fontId="13" fillId="0" borderId="0" xfId="0" applyFont="1"/>
    <xf numFmtId="3" fontId="12" fillId="0" borderId="0" xfId="0" applyNumberFormat="1" applyFont="1"/>
    <xf numFmtId="0" fontId="6" fillId="3" borderId="7" xfId="0" applyFont="1" applyFill="1" applyBorder="1"/>
    <xf numFmtId="3" fontId="6" fillId="3" borderId="7" xfId="0" applyNumberFormat="1" applyFont="1" applyFill="1" applyBorder="1"/>
    <xf numFmtId="3" fontId="12" fillId="0" borderId="0" xfId="0" applyNumberFormat="1" applyFont="1" applyFill="1"/>
    <xf numFmtId="49" fontId="4" fillId="0" borderId="0" xfId="0" applyNumberFormat="1" applyFont="1"/>
    <xf numFmtId="0" fontId="4" fillId="0" borderId="5" xfId="0" applyFont="1" applyBorder="1"/>
    <xf numFmtId="3" fontId="4" fillId="0" borderId="0" xfId="1" applyNumberFormat="1" applyFont="1" applyFill="1" applyBorder="1" applyAlignment="1" applyProtection="1"/>
    <xf numFmtId="3" fontId="4" fillId="0" borderId="0" xfId="1" applyNumberFormat="1" applyFont="1" applyFill="1" applyBorder="1" applyAlignment="1" applyProtection="1">
      <alignment horizontal="right"/>
    </xf>
    <xf numFmtId="0" fontId="7" fillId="0" borderId="0" xfId="0" applyFont="1"/>
    <xf numFmtId="3" fontId="6" fillId="3" borderId="7" xfId="1" applyNumberFormat="1" applyFont="1" applyFill="1" applyBorder="1" applyAlignment="1" applyProtection="1"/>
    <xf numFmtId="0" fontId="5" fillId="0" borderId="5" xfId="0" applyFont="1" applyFill="1" applyBorder="1" applyAlignment="1"/>
    <xf numFmtId="3" fontId="6" fillId="0" borderId="5" xfId="1" applyNumberFormat="1" applyFont="1" applyFill="1" applyBorder="1" applyAlignment="1" applyProtection="1"/>
    <xf numFmtId="0" fontId="5" fillId="2" borderId="8" xfId="0" applyFont="1" applyFill="1" applyBorder="1"/>
    <xf numFmtId="3" fontId="6" fillId="2" borderId="5" xfId="1" applyNumberFormat="1" applyFont="1" applyFill="1" applyBorder="1" applyAlignment="1">
      <alignment horizontal="right"/>
    </xf>
    <xf numFmtId="0" fontId="8" fillId="0" borderId="0" xfId="0" applyFont="1" applyAlignment="1"/>
    <xf numFmtId="3" fontId="4" fillId="0" borderId="0" xfId="1" applyNumberFormat="1" applyFont="1" applyAlignment="1">
      <alignment horizontal="right"/>
    </xf>
    <xf numFmtId="2" fontId="7" fillId="0" borderId="0" xfId="0" applyNumberFormat="1" applyFont="1" applyFill="1" applyBorder="1" applyAlignment="1">
      <alignment wrapText="1"/>
    </xf>
    <xf numFmtId="0" fontId="7" fillId="0" borderId="0" xfId="0" applyFont="1" applyFill="1" applyBorder="1"/>
    <xf numFmtId="0" fontId="5" fillId="0" borderId="0" xfId="0" applyFont="1" applyFill="1" applyBorder="1"/>
    <xf numFmtId="3" fontId="6" fillId="0" borderId="0" xfId="0" applyNumberFormat="1" applyFont="1" applyFill="1" applyBorder="1"/>
    <xf numFmtId="0" fontId="14" fillId="0" borderId="0" xfId="0" applyFont="1"/>
    <xf numFmtId="0" fontId="0" fillId="0" borderId="5" xfId="0" applyFont="1" applyBorder="1"/>
    <xf numFmtId="0" fontId="15" fillId="3" borderId="9" xfId="2" applyFont="1" applyFill="1" applyBorder="1" applyAlignment="1">
      <alignment vertical="center" wrapText="1"/>
    </xf>
    <xf numFmtId="3" fontId="15" fillId="3" borderId="5" xfId="2" applyNumberFormat="1" applyFont="1" applyFill="1" applyBorder="1"/>
    <xf numFmtId="3" fontId="4" fillId="0" borderId="5" xfId="1" applyNumberFormat="1" applyFont="1" applyFill="1" applyBorder="1" applyAlignment="1" applyProtection="1"/>
    <xf numFmtId="0" fontId="15" fillId="3" borderId="9" xfId="2" applyFont="1" applyFill="1" applyBorder="1" applyAlignment="1">
      <alignment wrapText="1"/>
    </xf>
    <xf numFmtId="3" fontId="15" fillId="3" borderId="7" xfId="2" applyNumberFormat="1" applyFont="1" applyFill="1" applyBorder="1"/>
    <xf numFmtId="3" fontId="15" fillId="3" borderId="5" xfId="1" applyNumberFormat="1" applyFont="1" applyFill="1" applyBorder="1" applyAlignment="1" applyProtection="1"/>
    <xf numFmtId="0" fontId="15" fillId="0" borderId="0" xfId="2" applyFont="1" applyFill="1" applyBorder="1" applyAlignment="1">
      <alignment wrapText="1"/>
    </xf>
    <xf numFmtId="3" fontId="15" fillId="0" borderId="0" xfId="1" applyNumberFormat="1" applyFont="1" applyFill="1" applyBorder="1" applyAlignment="1" applyProtection="1"/>
    <xf numFmtId="0" fontId="5" fillId="2" borderId="9" xfId="0" applyFont="1" applyFill="1" applyBorder="1"/>
    <xf numFmtId="3" fontId="15" fillId="3" borderId="7" xfId="0" applyNumberFormat="1" applyFont="1" applyFill="1" applyBorder="1"/>
    <xf numFmtId="3" fontId="16" fillId="0" borderId="0" xfId="0" applyNumberFormat="1" applyFont="1"/>
    <xf numFmtId="3" fontId="16" fillId="0" borderId="5" xfId="0" applyNumberFormat="1" applyFont="1" applyBorder="1"/>
    <xf numFmtId="0" fontId="5" fillId="3" borderId="5" xfId="3" applyFont="1" applyFill="1" applyBorder="1" applyAlignment="1">
      <alignment wrapText="1"/>
    </xf>
    <xf numFmtId="3" fontId="15" fillId="3" borderId="5" xfId="0" applyNumberFormat="1" applyFont="1" applyFill="1" applyBorder="1"/>
    <xf numFmtId="165" fontId="4" fillId="0" borderId="0" xfId="1" applyNumberFormat="1" applyFont="1"/>
    <xf numFmtId="166" fontId="4" fillId="0" borderId="0" xfId="1" applyNumberFormat="1" applyFont="1"/>
    <xf numFmtId="0" fontId="1" fillId="0" borderId="0" xfId="0" applyFont="1"/>
  </cellXfs>
  <cellStyles count="4">
    <cellStyle name="Ezres" xfId="1" builtinId="3"/>
    <cellStyle name="Normál" xfId="0" builtinId="0"/>
    <cellStyle name="Normál_2011_költségvetés-I. fordulós anyag-alap" xfId="2"/>
    <cellStyle name="Normál_ktgvetés2007_véglege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&#225;r/2020.%20&#233;vi%20k&#246;lts&#233;gvet&#233;s%20m&#243;dos&#237;t&#225;sa_k&#233;s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finanszírozás"/>
    </sheetNames>
    <sheetDataSet>
      <sheetData sheetId="0"/>
      <sheetData sheetId="1">
        <row r="76">
          <cell r="B76">
            <v>748691656</v>
          </cell>
        </row>
        <row r="86">
          <cell r="B86">
            <v>18887051</v>
          </cell>
        </row>
        <row r="90">
          <cell r="B90">
            <v>108715586</v>
          </cell>
        </row>
        <row r="96">
          <cell r="B96">
            <v>50980661</v>
          </cell>
        </row>
      </sheetData>
      <sheetData sheetId="2"/>
      <sheetData sheetId="3"/>
      <sheetData sheetId="4">
        <row r="14">
          <cell r="B14">
            <v>5500000</v>
          </cell>
        </row>
        <row r="20">
          <cell r="B20">
            <v>29805616</v>
          </cell>
        </row>
        <row r="30">
          <cell r="B30">
            <v>5350000</v>
          </cell>
        </row>
        <row r="34">
          <cell r="B34">
            <v>6100000</v>
          </cell>
        </row>
        <row r="40">
          <cell r="B40">
            <v>4034707</v>
          </cell>
        </row>
        <row r="48">
          <cell r="B48">
            <v>3500000</v>
          </cell>
        </row>
      </sheetData>
      <sheetData sheetId="5">
        <row r="201">
          <cell r="B201">
            <v>108437447</v>
          </cell>
        </row>
        <row r="202">
          <cell r="B202">
            <v>17315768</v>
          </cell>
        </row>
        <row r="203">
          <cell r="B203">
            <v>114087003</v>
          </cell>
        </row>
        <row r="304">
          <cell r="B304">
            <v>74614557</v>
          </cell>
        </row>
        <row r="305">
          <cell r="B305">
            <v>13795867</v>
          </cell>
        </row>
        <row r="306">
          <cell r="B306">
            <v>24799337</v>
          </cell>
        </row>
        <row r="518">
          <cell r="B518">
            <v>137863056</v>
          </cell>
        </row>
        <row r="519">
          <cell r="B519">
            <v>22523579</v>
          </cell>
        </row>
        <row r="520">
          <cell r="B520">
            <v>37824247</v>
          </cell>
        </row>
        <row r="624">
          <cell r="B624">
            <v>79564747</v>
          </cell>
        </row>
        <row r="625">
          <cell r="B625">
            <v>13339159</v>
          </cell>
        </row>
        <row r="626">
          <cell r="B626">
            <v>72908900</v>
          </cell>
        </row>
      </sheetData>
      <sheetData sheetId="6">
        <row r="17">
          <cell r="D17">
            <v>3053675</v>
          </cell>
        </row>
        <row r="21">
          <cell r="D21">
            <v>135363</v>
          </cell>
        </row>
        <row r="30">
          <cell r="D30">
            <v>762000</v>
          </cell>
        </row>
        <row r="36">
          <cell r="D36">
            <v>574000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0"/>
  <sheetViews>
    <sheetView tabSelected="1" workbookViewId="0">
      <selection activeCell="A4" sqref="A4"/>
    </sheetView>
  </sheetViews>
  <sheetFormatPr defaultColWidth="11.5703125" defaultRowHeight="12.75" x14ac:dyDescent="0.2"/>
  <cols>
    <col min="1" max="1" width="69.85546875" customWidth="1"/>
    <col min="2" max="2" width="13.5703125" style="8" customWidth="1"/>
    <col min="3" max="3" width="3.140625" customWidth="1"/>
  </cols>
  <sheetData>
    <row r="1" spans="1:2" x14ac:dyDescent="0.2">
      <c r="A1" s="1" t="s">
        <v>0</v>
      </c>
      <c r="B1" s="1"/>
    </row>
    <row r="2" spans="1:2" x14ac:dyDescent="0.2">
      <c r="A2" s="2"/>
      <c r="B2" s="2"/>
    </row>
    <row r="3" spans="1:2" x14ac:dyDescent="0.2">
      <c r="A3" s="3" t="s">
        <v>1</v>
      </c>
      <c r="B3" s="4"/>
    </row>
    <row r="4" spans="1:2" x14ac:dyDescent="0.2">
      <c r="A4" s="5"/>
      <c r="B4" s="5"/>
    </row>
    <row r="5" spans="1:2" x14ac:dyDescent="0.2">
      <c r="A5" s="6" t="s">
        <v>2</v>
      </c>
      <c r="B5" s="6"/>
    </row>
    <row r="6" spans="1:2" ht="13.5" thickBot="1" x14ac:dyDescent="0.25">
      <c r="A6" s="7"/>
    </row>
    <row r="7" spans="1:2" ht="13.5" thickBot="1" x14ac:dyDescent="0.25">
      <c r="A7" s="9" t="s">
        <v>3</v>
      </c>
      <c r="B7" s="10">
        <f>B8+B9+B10+B11</f>
        <v>771363990</v>
      </c>
    </row>
    <row r="8" spans="1:2" x14ac:dyDescent="0.2">
      <c r="A8" s="11" t="s">
        <v>4</v>
      </c>
      <c r="B8" s="12">
        <f>B14+B20+B28+B34</f>
        <v>294130541</v>
      </c>
    </row>
    <row r="9" spans="1:2" x14ac:dyDescent="0.2">
      <c r="A9" s="13" t="s">
        <v>5</v>
      </c>
      <c r="B9" s="12">
        <f>B15+B21+B29</f>
        <v>113209761</v>
      </c>
    </row>
    <row r="10" spans="1:2" x14ac:dyDescent="0.2">
      <c r="A10" s="13" t="s">
        <v>6</v>
      </c>
      <c r="B10" s="12">
        <f>B16+B22+B30</f>
        <v>198210882</v>
      </c>
    </row>
    <row r="11" spans="1:2" x14ac:dyDescent="0.2">
      <c r="A11" s="13" t="s">
        <v>7</v>
      </c>
      <c r="B11" s="12">
        <f>B17+B23+B31</f>
        <v>165812806</v>
      </c>
    </row>
    <row r="12" spans="1:2" ht="13.5" thickBot="1" x14ac:dyDescent="0.25">
      <c r="A12" s="14"/>
      <c r="B12" s="12"/>
    </row>
    <row r="13" spans="1:2" ht="13.5" thickBot="1" x14ac:dyDescent="0.25">
      <c r="A13" s="9" t="s">
        <v>8</v>
      </c>
      <c r="B13" s="10">
        <f>SUM(B14:B17)</f>
        <v>400479807</v>
      </c>
    </row>
    <row r="14" spans="1:2" x14ac:dyDescent="0.2">
      <c r="A14" s="11" t="s">
        <v>9</v>
      </c>
      <c r="B14" s="12">
        <f>'[1]5_melléklet'!B201</f>
        <v>108437447</v>
      </c>
    </row>
    <row r="15" spans="1:2" x14ac:dyDescent="0.2">
      <c r="A15" s="13" t="s">
        <v>10</v>
      </c>
      <c r="B15" s="12">
        <f>'[1]5_melléklet'!B304</f>
        <v>74614557</v>
      </c>
    </row>
    <row r="16" spans="1:2" x14ac:dyDescent="0.2">
      <c r="A16" s="13" t="s">
        <v>11</v>
      </c>
      <c r="B16" s="12">
        <f>'[1]5_melléklet'!B518</f>
        <v>137863056</v>
      </c>
    </row>
    <row r="17" spans="1:2" x14ac:dyDescent="0.2">
      <c r="A17" s="13" t="s">
        <v>12</v>
      </c>
      <c r="B17" s="12">
        <f>'[1]5_melléklet'!B624</f>
        <v>79564747</v>
      </c>
    </row>
    <row r="18" spans="1:2" ht="13.5" thickBot="1" x14ac:dyDescent="0.25">
      <c r="A18" s="14"/>
      <c r="B18" s="12"/>
    </row>
    <row r="19" spans="1:2" ht="13.5" thickBot="1" x14ac:dyDescent="0.25">
      <c r="A19" s="9" t="s">
        <v>13</v>
      </c>
      <c r="B19" s="10">
        <f>SUM(B20:B23)</f>
        <v>66974373</v>
      </c>
    </row>
    <row r="20" spans="1:2" x14ac:dyDescent="0.2">
      <c r="A20" s="11" t="s">
        <v>14</v>
      </c>
      <c r="B20" s="12">
        <f>'[1]5_melléklet'!B202</f>
        <v>17315768</v>
      </c>
    </row>
    <row r="21" spans="1:2" x14ac:dyDescent="0.2">
      <c r="A21" s="13" t="s">
        <v>15</v>
      </c>
      <c r="B21" s="12">
        <f>'[1]5_melléklet'!B305</f>
        <v>13795867</v>
      </c>
    </row>
    <row r="22" spans="1:2" x14ac:dyDescent="0.2">
      <c r="A22" s="13" t="s">
        <v>16</v>
      </c>
      <c r="B22" s="12">
        <f>'[1]5_melléklet'!B519</f>
        <v>22523579</v>
      </c>
    </row>
    <row r="23" spans="1:2" x14ac:dyDescent="0.2">
      <c r="A23" s="13" t="s">
        <v>17</v>
      </c>
      <c r="B23" s="12">
        <f>'[1]5_melléklet'!B625</f>
        <v>13339159</v>
      </c>
    </row>
    <row r="24" spans="1:2" ht="13.5" thickBot="1" x14ac:dyDescent="0.25">
      <c r="A24" s="14"/>
      <c r="B24" s="12"/>
    </row>
    <row r="25" spans="1:2" ht="13.5" thickBot="1" x14ac:dyDescent="0.25">
      <c r="A25" s="9" t="s">
        <v>18</v>
      </c>
      <c r="B25" s="10">
        <f>SUM(B28:B31)</f>
        <v>249619487</v>
      </c>
    </row>
    <row r="26" spans="1:2" x14ac:dyDescent="0.2">
      <c r="A26" s="14" t="s">
        <v>19</v>
      </c>
      <c r="B26" s="12"/>
    </row>
    <row r="27" spans="1:2" x14ac:dyDescent="0.2">
      <c r="A27" s="14" t="s">
        <v>20</v>
      </c>
      <c r="B27" s="12"/>
    </row>
    <row r="28" spans="1:2" x14ac:dyDescent="0.2">
      <c r="A28" s="11" t="s">
        <v>21</v>
      </c>
      <c r="B28" s="12">
        <f>'[1]5_melléklet'!B203</f>
        <v>114087003</v>
      </c>
    </row>
    <row r="29" spans="1:2" x14ac:dyDescent="0.2">
      <c r="A29" s="13" t="s">
        <v>22</v>
      </c>
      <c r="B29" s="12">
        <f>'[1]5_melléklet'!B306</f>
        <v>24799337</v>
      </c>
    </row>
    <row r="30" spans="1:2" x14ac:dyDescent="0.2">
      <c r="A30" s="13" t="s">
        <v>23</v>
      </c>
      <c r="B30" s="12">
        <f>'[1]5_melléklet'!B520</f>
        <v>37824247</v>
      </c>
    </row>
    <row r="31" spans="1:2" x14ac:dyDescent="0.2">
      <c r="A31" s="13" t="s">
        <v>24</v>
      </c>
      <c r="B31" s="12">
        <f>'[1]5_melléklet'!B626</f>
        <v>72908900</v>
      </c>
    </row>
    <row r="32" spans="1:2" ht="13.5" thickBot="1" x14ac:dyDescent="0.25">
      <c r="A32" s="14"/>
      <c r="B32" s="12"/>
    </row>
    <row r="33" spans="1:2" ht="13.5" thickBot="1" x14ac:dyDescent="0.25">
      <c r="A33" s="9" t="s">
        <v>25</v>
      </c>
      <c r="B33" s="10">
        <f>B34</f>
        <v>54290323</v>
      </c>
    </row>
    <row r="34" spans="1:2" x14ac:dyDescent="0.2">
      <c r="A34" s="15" t="s">
        <v>26</v>
      </c>
      <c r="B34" s="16">
        <f>SUM(B35:B40)</f>
        <v>54290323</v>
      </c>
    </row>
    <row r="35" spans="1:2" x14ac:dyDescent="0.2">
      <c r="A35" s="14" t="s">
        <v>27</v>
      </c>
      <c r="B35" s="12">
        <f>'[1]4_ melléklet'!B14</f>
        <v>5500000</v>
      </c>
    </row>
    <row r="36" spans="1:2" x14ac:dyDescent="0.2">
      <c r="A36" s="14" t="s">
        <v>28</v>
      </c>
      <c r="B36" s="12">
        <f>'[1]4_ melléklet'!B20</f>
        <v>29805616</v>
      </c>
    </row>
    <row r="37" spans="1:2" x14ac:dyDescent="0.2">
      <c r="A37" s="14" t="s">
        <v>29</v>
      </c>
      <c r="B37" s="12">
        <f>'[1]4_ melléklet'!B30</f>
        <v>5350000</v>
      </c>
    </row>
    <row r="38" spans="1:2" x14ac:dyDescent="0.2">
      <c r="A38" s="14" t="s">
        <v>30</v>
      </c>
      <c r="B38" s="12">
        <f>'[1]4_ melléklet'!B34+'[1]4_ melléklet'!B48</f>
        <v>9600000</v>
      </c>
    </row>
    <row r="39" spans="1:2" x14ac:dyDescent="0.2">
      <c r="A39" s="14" t="s">
        <v>31</v>
      </c>
      <c r="B39" s="12">
        <f>'[1]4_ melléklet'!B40</f>
        <v>4034707</v>
      </c>
    </row>
    <row r="40" spans="1:2" ht="13.5" thickBot="1" x14ac:dyDescent="0.25">
      <c r="A40" s="14"/>
      <c r="B40" s="12"/>
    </row>
    <row r="41" spans="1:2" ht="13.5" thickBot="1" x14ac:dyDescent="0.25">
      <c r="A41" s="17" t="s">
        <v>32</v>
      </c>
      <c r="B41" s="18">
        <f>B43+B59</f>
        <v>52566944</v>
      </c>
    </row>
    <row r="42" spans="1:2" ht="13.5" thickBot="1" x14ac:dyDescent="0.25">
      <c r="A42" s="19"/>
      <c r="B42" s="20"/>
    </row>
    <row r="43" spans="1:2" ht="13.5" thickBot="1" x14ac:dyDescent="0.25">
      <c r="A43" s="21" t="s">
        <v>33</v>
      </c>
      <c r="B43" s="22">
        <f>B44+B51+B53+B55</f>
        <v>18638747</v>
      </c>
    </row>
    <row r="44" spans="1:2" x14ac:dyDescent="0.2">
      <c r="A44" s="23" t="s">
        <v>9</v>
      </c>
      <c r="B44" s="24">
        <f>SUM(B45:B50)</f>
        <v>15956190</v>
      </c>
    </row>
    <row r="45" spans="1:2" x14ac:dyDescent="0.2">
      <c r="A45" s="8" t="s">
        <v>34</v>
      </c>
      <c r="B45" s="25">
        <v>3500000</v>
      </c>
    </row>
    <row r="46" spans="1:2" x14ac:dyDescent="0.2">
      <c r="A46" s="8" t="s">
        <v>35</v>
      </c>
      <c r="B46" s="25">
        <v>2933700</v>
      </c>
    </row>
    <row r="47" spans="1:2" x14ac:dyDescent="0.2">
      <c r="A47" s="8" t="s">
        <v>36</v>
      </c>
      <c r="B47" s="25">
        <f>[1]kisértékű!D17+15621+4217-426999</f>
        <v>2646514</v>
      </c>
    </row>
    <row r="48" spans="1:2" x14ac:dyDescent="0.2">
      <c r="A48" s="8" t="s">
        <v>37</v>
      </c>
      <c r="B48" s="25">
        <f>5070900+216151</f>
        <v>5287051</v>
      </c>
    </row>
    <row r="49" spans="1:2" x14ac:dyDescent="0.2">
      <c r="A49" s="26" t="s">
        <v>38</v>
      </c>
      <c r="B49" s="25">
        <f>689287+166172+241299+65150+18</f>
        <v>1161926</v>
      </c>
    </row>
    <row r="50" spans="1:2" x14ac:dyDescent="0.2">
      <c r="A50" s="26" t="s">
        <v>39</v>
      </c>
      <c r="B50" s="25">
        <v>426999</v>
      </c>
    </row>
    <row r="51" spans="1:2" x14ac:dyDescent="0.2">
      <c r="A51" s="27" t="s">
        <v>40</v>
      </c>
      <c r="B51" s="28">
        <f>SUM(B52)</f>
        <v>762000</v>
      </c>
    </row>
    <row r="52" spans="1:2" x14ac:dyDescent="0.2">
      <c r="A52" s="8" t="s">
        <v>41</v>
      </c>
      <c r="B52" s="12">
        <f>[1]kisértékű!D30</f>
        <v>762000</v>
      </c>
    </row>
    <row r="53" spans="1:2" x14ac:dyDescent="0.2">
      <c r="A53" s="27" t="s">
        <v>42</v>
      </c>
      <c r="B53" s="28">
        <f>B54</f>
        <v>574000</v>
      </c>
    </row>
    <row r="54" spans="1:2" x14ac:dyDescent="0.2">
      <c r="A54" s="8" t="s">
        <v>43</v>
      </c>
      <c r="B54" s="12">
        <f>[1]kisértékű!D36</f>
        <v>574000</v>
      </c>
    </row>
    <row r="55" spans="1:2" x14ac:dyDescent="0.2">
      <c r="A55" s="27" t="s">
        <v>44</v>
      </c>
      <c r="B55" s="28">
        <f>B56+B57</f>
        <v>1346557</v>
      </c>
    </row>
    <row r="56" spans="1:2" x14ac:dyDescent="0.2">
      <c r="A56" s="8" t="s">
        <v>45</v>
      </c>
      <c r="B56" s="12">
        <f>[1]kisértékű!D21</f>
        <v>135363</v>
      </c>
    </row>
    <row r="57" spans="1:2" x14ac:dyDescent="0.2">
      <c r="A57" s="8" t="s">
        <v>46</v>
      </c>
      <c r="B57" s="12">
        <v>1211194</v>
      </c>
    </row>
    <row r="58" spans="1:2" ht="13.5" thickBot="1" x14ac:dyDescent="0.25">
      <c r="A58" s="8"/>
      <c r="B58" s="12"/>
    </row>
    <row r="59" spans="1:2" ht="13.5" thickBot="1" x14ac:dyDescent="0.25">
      <c r="A59" s="29" t="s">
        <v>47</v>
      </c>
      <c r="B59" s="30">
        <f>B60</f>
        <v>33928197</v>
      </c>
    </row>
    <row r="60" spans="1:2" x14ac:dyDescent="0.2">
      <c r="A60" s="23" t="s">
        <v>14</v>
      </c>
      <c r="B60" s="31">
        <f>SUM(B61:B63)</f>
        <v>33928197</v>
      </c>
    </row>
    <row r="61" spans="1:2" x14ac:dyDescent="0.2">
      <c r="A61" s="32" t="s">
        <v>48</v>
      </c>
      <c r="B61" s="12">
        <f>5146000-674241-182045</f>
        <v>4289714</v>
      </c>
    </row>
    <row r="62" spans="1:2" x14ac:dyDescent="0.2">
      <c r="A62" s="32" t="s">
        <v>49</v>
      </c>
      <c r="B62" s="12">
        <v>29638483</v>
      </c>
    </row>
    <row r="63" spans="1:2" x14ac:dyDescent="0.2">
      <c r="A63" s="32" t="s">
        <v>50</v>
      </c>
      <c r="B63" s="12">
        <f>937610-738276-199334</f>
        <v>0</v>
      </c>
    </row>
    <row r="64" spans="1:2" ht="13.5" thickBot="1" x14ac:dyDescent="0.25">
      <c r="A64" s="33"/>
      <c r="B64" s="20"/>
    </row>
    <row r="65" spans="1:2" ht="13.5" thickBot="1" x14ac:dyDescent="0.25">
      <c r="A65" s="21" t="s">
        <v>51</v>
      </c>
      <c r="B65" s="22">
        <f>B66+B67+B68</f>
        <v>41091753</v>
      </c>
    </row>
    <row r="66" spans="1:2" x14ac:dyDescent="0.2">
      <c r="A66" s="14" t="s">
        <v>52</v>
      </c>
      <c r="B66" s="34">
        <f>5000000-1039311+1226999-659880-71846-2636000+607600+380000+11664394-6100000+1249800+800000+720000-2347372-1000000+650000+1422400+709667+14715586+707000-600901-1646358+685607+97200-317152</f>
        <v>24217433</v>
      </c>
    </row>
    <row r="67" spans="1:2" x14ac:dyDescent="0.2">
      <c r="A67" s="14" t="s">
        <v>53</v>
      </c>
      <c r="B67" s="35">
        <f>10000000-937610-1211194-485152</f>
        <v>7366044</v>
      </c>
    </row>
    <row r="68" spans="1:2" x14ac:dyDescent="0.2">
      <c r="A68" s="36" t="s">
        <v>54</v>
      </c>
      <c r="B68" s="35">
        <f>10752876-1244600</f>
        <v>9508276</v>
      </c>
    </row>
    <row r="69" spans="1:2" ht="13.5" thickBot="1" x14ac:dyDescent="0.25">
      <c r="A69" s="7"/>
      <c r="B69" s="34"/>
    </row>
    <row r="70" spans="1:2" ht="13.5" thickBot="1" x14ac:dyDescent="0.25">
      <c r="A70" s="9" t="s">
        <v>55</v>
      </c>
      <c r="B70" s="37">
        <f>B7+B41+B65</f>
        <v>865022687</v>
      </c>
    </row>
    <row r="71" spans="1:2" ht="13.5" thickBot="1" x14ac:dyDescent="0.25">
      <c r="A71" s="38"/>
      <c r="B71" s="39"/>
    </row>
    <row r="72" spans="1:2" ht="13.5" thickBot="1" x14ac:dyDescent="0.25">
      <c r="A72" s="40" t="s">
        <v>56</v>
      </c>
      <c r="B72" s="41">
        <f>B73+B74+B75</f>
        <v>62252267</v>
      </c>
    </row>
    <row r="73" spans="1:2" ht="14.45" customHeight="1" x14ac:dyDescent="0.2">
      <c r="A73" s="42" t="s">
        <v>57</v>
      </c>
      <c r="B73" s="43">
        <v>12476267</v>
      </c>
    </row>
    <row r="74" spans="1:2" x14ac:dyDescent="0.2">
      <c r="A74" s="44" t="s">
        <v>58</v>
      </c>
      <c r="B74" s="35">
        <v>19776000</v>
      </c>
    </row>
    <row r="75" spans="1:2" x14ac:dyDescent="0.2">
      <c r="A75" s="44" t="s">
        <v>59</v>
      </c>
      <c r="B75" s="35">
        <v>30000000</v>
      </c>
    </row>
    <row r="76" spans="1:2" ht="13.5" thickBot="1" x14ac:dyDescent="0.25">
      <c r="A76" s="45"/>
      <c r="B76" s="35"/>
    </row>
    <row r="77" spans="1:2" ht="13.5" thickBot="1" x14ac:dyDescent="0.25">
      <c r="A77" s="9" t="s">
        <v>60</v>
      </c>
      <c r="B77" s="18">
        <f>B70+B72</f>
        <v>927274954</v>
      </c>
    </row>
    <row r="78" spans="1:2" x14ac:dyDescent="0.2">
      <c r="A78" s="46"/>
      <c r="B78" s="47"/>
    </row>
    <row r="79" spans="1:2" x14ac:dyDescent="0.2">
      <c r="A79" s="46"/>
      <c r="B79" s="47"/>
    </row>
    <row r="80" spans="1:2" x14ac:dyDescent="0.2">
      <c r="A80" s="48" t="s">
        <v>61</v>
      </c>
    </row>
    <row r="81" spans="1:2" ht="13.5" thickBot="1" x14ac:dyDescent="0.25">
      <c r="A81" s="49"/>
      <c r="B81" s="33"/>
    </row>
    <row r="82" spans="1:2" ht="23.25" thickBot="1" x14ac:dyDescent="0.25">
      <c r="A82" s="50" t="s">
        <v>62</v>
      </c>
      <c r="B82" s="51">
        <f>[1]bevételek!B76-kiadások!B7-kiadások!B66</f>
        <v>-46889767</v>
      </c>
    </row>
    <row r="83" spans="1:2" x14ac:dyDescent="0.2">
      <c r="A83" s="45" t="s">
        <v>63</v>
      </c>
      <c r="B83" s="34">
        <f>[1]bevételek!B76</f>
        <v>748691656</v>
      </c>
    </row>
    <row r="84" spans="1:2" ht="13.5" customHeight="1" thickBot="1" x14ac:dyDescent="0.25">
      <c r="A84" s="45" t="s">
        <v>64</v>
      </c>
      <c r="B84" s="52">
        <f>B7+B66</f>
        <v>795581423</v>
      </c>
    </row>
    <row r="85" spans="1:2" ht="23.25" thickBot="1" x14ac:dyDescent="0.25">
      <c r="A85" s="53" t="s">
        <v>65</v>
      </c>
      <c r="B85" s="54">
        <f>B86-B87</f>
        <v>-50554213</v>
      </c>
    </row>
    <row r="86" spans="1:2" x14ac:dyDescent="0.2">
      <c r="A86" s="45" t="s">
        <v>66</v>
      </c>
      <c r="B86" s="34">
        <f>[1]bevételek!B86</f>
        <v>18887051</v>
      </c>
    </row>
    <row r="87" spans="1:2" ht="13.5" thickBot="1" x14ac:dyDescent="0.25">
      <c r="A87" s="45" t="s">
        <v>67</v>
      </c>
      <c r="B87" s="52">
        <f>B41+B67+B68</f>
        <v>69441264</v>
      </c>
    </row>
    <row r="88" spans="1:2" ht="23.25" thickBot="1" x14ac:dyDescent="0.25">
      <c r="A88" s="50" t="s">
        <v>68</v>
      </c>
      <c r="B88" s="55">
        <f>B82+B85</f>
        <v>-97443980</v>
      </c>
    </row>
    <row r="89" spans="1:2" ht="13.5" thickBot="1" x14ac:dyDescent="0.25">
      <c r="A89" s="56"/>
      <c r="B89" s="57"/>
    </row>
    <row r="90" spans="1:2" ht="13.5" thickBot="1" x14ac:dyDescent="0.25">
      <c r="A90" s="58" t="s">
        <v>69</v>
      </c>
      <c r="B90" s="59">
        <f>[1]bevételek!B96</f>
        <v>50980661</v>
      </c>
    </row>
    <row r="91" spans="1:2" ht="13.5" thickBot="1" x14ac:dyDescent="0.25">
      <c r="A91" s="7"/>
    </row>
    <row r="92" spans="1:2" ht="13.5" thickBot="1" x14ac:dyDescent="0.25">
      <c r="A92" s="9" t="s">
        <v>70</v>
      </c>
      <c r="B92" s="59">
        <f>B93-B94</f>
        <v>66239319</v>
      </c>
    </row>
    <row r="93" spans="1:2" x14ac:dyDescent="0.2">
      <c r="A93" s="14" t="s">
        <v>71</v>
      </c>
      <c r="B93" s="60">
        <f>[1]bevételek!B90</f>
        <v>108715586</v>
      </c>
    </row>
    <row r="94" spans="1:2" ht="13.5" thickBot="1" x14ac:dyDescent="0.25">
      <c r="A94" s="14" t="s">
        <v>72</v>
      </c>
      <c r="B94" s="60">
        <f>B73+B75</f>
        <v>42476267</v>
      </c>
    </row>
    <row r="95" spans="1:2" ht="13.5" thickBot="1" x14ac:dyDescent="0.25">
      <c r="A95" s="9" t="s">
        <v>73</v>
      </c>
      <c r="B95" s="59">
        <f>B96-B97</f>
        <v>-19776000</v>
      </c>
    </row>
    <row r="96" spans="1:2" x14ac:dyDescent="0.2">
      <c r="A96" s="14" t="s">
        <v>74</v>
      </c>
      <c r="B96" s="60">
        <v>0</v>
      </c>
    </row>
    <row r="97" spans="1:3" ht="13.5" thickBot="1" x14ac:dyDescent="0.25">
      <c r="A97" s="19" t="s">
        <v>75</v>
      </c>
      <c r="B97" s="61">
        <f>B74</f>
        <v>19776000</v>
      </c>
    </row>
    <row r="98" spans="1:3" ht="23.25" thickBot="1" x14ac:dyDescent="0.25">
      <c r="A98" s="62" t="s">
        <v>76</v>
      </c>
      <c r="B98" s="63">
        <f>B90+B92+B95</f>
        <v>97443980</v>
      </c>
      <c r="C98" t="s">
        <v>77</v>
      </c>
    </row>
    <row r="99" spans="1:3" x14ac:dyDescent="0.2">
      <c r="A99" s="7"/>
    </row>
    <row r="100" spans="1:3" hidden="1" x14ac:dyDescent="0.2">
      <c r="A100" s="7" t="s">
        <v>78</v>
      </c>
      <c r="B100" s="12">
        <f>B88+B98</f>
        <v>0</v>
      </c>
    </row>
    <row r="101" spans="1:3" x14ac:dyDescent="0.2">
      <c r="A101" s="7"/>
    </row>
    <row r="102" spans="1:3" x14ac:dyDescent="0.2">
      <c r="A102" s="7"/>
      <c r="B102" s="64"/>
    </row>
    <row r="103" spans="1:3" x14ac:dyDescent="0.2">
      <c r="A103" s="7"/>
      <c r="B103" s="64"/>
    </row>
    <row r="104" spans="1:3" ht="19.899999999999999" customHeight="1" x14ac:dyDescent="0.2">
      <c r="A104" s="7"/>
      <c r="B104" s="64"/>
    </row>
    <row r="105" spans="1:3" x14ac:dyDescent="0.2">
      <c r="A105" s="7"/>
      <c r="B105" s="64"/>
    </row>
    <row r="106" spans="1:3" x14ac:dyDescent="0.2">
      <c r="A106" s="7"/>
      <c r="B106" s="65"/>
    </row>
    <row r="107" spans="1:3" x14ac:dyDescent="0.2">
      <c r="A107" s="7"/>
    </row>
    <row r="108" spans="1:3" x14ac:dyDescent="0.2">
      <c r="A108" s="7"/>
    </row>
    <row r="109" spans="1:3" x14ac:dyDescent="0.2">
      <c r="A109" s="7"/>
    </row>
    <row r="110" spans="1:3" x14ac:dyDescent="0.2">
      <c r="A110" s="7"/>
    </row>
    <row r="111" spans="1:3" x14ac:dyDescent="0.2">
      <c r="A111" s="7"/>
    </row>
    <row r="112" spans="1:3" x14ac:dyDescent="0.2">
      <c r="A112" s="7"/>
    </row>
    <row r="113" spans="1:1" x14ac:dyDescent="0.2">
      <c r="A113" s="7"/>
    </row>
    <row r="114" spans="1:1" x14ac:dyDescent="0.2">
      <c r="A114" s="7"/>
    </row>
    <row r="115" spans="1:1" x14ac:dyDescent="0.2">
      <c r="A115" s="7"/>
    </row>
    <row r="116" spans="1:1" x14ac:dyDescent="0.2">
      <c r="A116" s="7"/>
    </row>
    <row r="117" spans="1:1" x14ac:dyDescent="0.2">
      <c r="A117" s="7"/>
    </row>
    <row r="118" spans="1:1" x14ac:dyDescent="0.2">
      <c r="A118" s="7"/>
    </row>
    <row r="119" spans="1:1" x14ac:dyDescent="0.2">
      <c r="A119" s="7"/>
    </row>
    <row r="120" spans="1:1" x14ac:dyDescent="0.2">
      <c r="A120" s="7"/>
    </row>
    <row r="121" spans="1:1" x14ac:dyDescent="0.2">
      <c r="A121" s="7"/>
    </row>
    <row r="122" spans="1:1" x14ac:dyDescent="0.2">
      <c r="A122" s="7"/>
    </row>
    <row r="123" spans="1:1" x14ac:dyDescent="0.2">
      <c r="A123" s="7"/>
    </row>
    <row r="124" spans="1:1" x14ac:dyDescent="0.2">
      <c r="A124" s="7"/>
    </row>
    <row r="125" spans="1:1" x14ac:dyDescent="0.2">
      <c r="A125" s="7"/>
    </row>
    <row r="126" spans="1:1" x14ac:dyDescent="0.2">
      <c r="A126" s="7"/>
    </row>
    <row r="127" spans="1:1" x14ac:dyDescent="0.2">
      <c r="A127" s="7"/>
    </row>
    <row r="128" spans="1:1" x14ac:dyDescent="0.2">
      <c r="A128" s="7"/>
    </row>
    <row r="129" spans="1:1" x14ac:dyDescent="0.2">
      <c r="A129" s="7"/>
    </row>
    <row r="130" spans="1:1" x14ac:dyDescent="0.2">
      <c r="A130" s="7"/>
    </row>
    <row r="131" spans="1:1" x14ac:dyDescent="0.2">
      <c r="A131" s="7"/>
    </row>
    <row r="132" spans="1:1" x14ac:dyDescent="0.2">
      <c r="A132" s="7"/>
    </row>
    <row r="133" spans="1:1" x14ac:dyDescent="0.2">
      <c r="A133" s="7"/>
    </row>
    <row r="134" spans="1:1" x14ac:dyDescent="0.2">
      <c r="A134" s="7"/>
    </row>
    <row r="135" spans="1:1" x14ac:dyDescent="0.2">
      <c r="A135" s="7"/>
    </row>
    <row r="136" spans="1:1" x14ac:dyDescent="0.2">
      <c r="A136" s="7"/>
    </row>
    <row r="137" spans="1:1" x14ac:dyDescent="0.2">
      <c r="A137" s="7"/>
    </row>
    <row r="138" spans="1:1" x14ac:dyDescent="0.2">
      <c r="A138" s="7"/>
    </row>
    <row r="139" spans="1:1" x14ac:dyDescent="0.2">
      <c r="A139" s="7"/>
    </row>
    <row r="140" spans="1:1" x14ac:dyDescent="0.2">
      <c r="A140" s="7"/>
    </row>
    <row r="141" spans="1:1" x14ac:dyDescent="0.2">
      <c r="A141" s="7"/>
    </row>
    <row r="142" spans="1:1" x14ac:dyDescent="0.2">
      <c r="A142" s="7"/>
    </row>
    <row r="143" spans="1:1" x14ac:dyDescent="0.2">
      <c r="A143" s="7"/>
    </row>
    <row r="144" spans="1:1" x14ac:dyDescent="0.2">
      <c r="A144" s="7"/>
    </row>
    <row r="145" spans="1:1" x14ac:dyDescent="0.2">
      <c r="A145" s="7"/>
    </row>
    <row r="146" spans="1:1" x14ac:dyDescent="0.2">
      <c r="A146" s="7"/>
    </row>
    <row r="147" spans="1:1" x14ac:dyDescent="0.2">
      <c r="A147" s="7"/>
    </row>
    <row r="148" spans="1:1" x14ac:dyDescent="0.2">
      <c r="A148" s="7"/>
    </row>
    <row r="149" spans="1:1" x14ac:dyDescent="0.2">
      <c r="A149" s="7"/>
    </row>
    <row r="150" spans="1:1" x14ac:dyDescent="0.2">
      <c r="A150" s="7"/>
    </row>
    <row r="151" spans="1:1" x14ac:dyDescent="0.2">
      <c r="A151" s="7"/>
    </row>
    <row r="152" spans="1:1" x14ac:dyDescent="0.2">
      <c r="A152" s="7"/>
    </row>
    <row r="153" spans="1:1" x14ac:dyDescent="0.2">
      <c r="A153" s="7"/>
    </row>
    <row r="154" spans="1:1" x14ac:dyDescent="0.2">
      <c r="A154" s="7"/>
    </row>
    <row r="155" spans="1:1" x14ac:dyDescent="0.2">
      <c r="A155" s="7"/>
    </row>
    <row r="156" spans="1:1" x14ac:dyDescent="0.2">
      <c r="A156" s="7"/>
    </row>
    <row r="157" spans="1:1" x14ac:dyDescent="0.2">
      <c r="A157" s="7"/>
    </row>
    <row r="158" spans="1:1" x14ac:dyDescent="0.2">
      <c r="A158" s="7"/>
    </row>
    <row r="159" spans="1:1" x14ac:dyDescent="0.2">
      <c r="A159" s="7"/>
    </row>
    <row r="160" spans="1:1" x14ac:dyDescent="0.2">
      <c r="A160" s="7"/>
    </row>
    <row r="161" spans="1:1" x14ac:dyDescent="0.2">
      <c r="A161" s="7"/>
    </row>
    <row r="162" spans="1:1" x14ac:dyDescent="0.2">
      <c r="A162" s="7"/>
    </row>
    <row r="163" spans="1:1" x14ac:dyDescent="0.2">
      <c r="A163" s="7"/>
    </row>
    <row r="164" spans="1:1" x14ac:dyDescent="0.2">
      <c r="A164" s="7"/>
    </row>
    <row r="165" spans="1:1" x14ac:dyDescent="0.2">
      <c r="A165" s="7"/>
    </row>
    <row r="166" spans="1:1" x14ac:dyDescent="0.2">
      <c r="A166" s="7"/>
    </row>
    <row r="167" spans="1:1" x14ac:dyDescent="0.2">
      <c r="A167" s="7"/>
    </row>
    <row r="168" spans="1:1" x14ac:dyDescent="0.2">
      <c r="A168" s="7"/>
    </row>
    <row r="169" spans="1:1" x14ac:dyDescent="0.2">
      <c r="A169" s="7"/>
    </row>
    <row r="170" spans="1:1" x14ac:dyDescent="0.2">
      <c r="A170" s="7"/>
    </row>
    <row r="171" spans="1:1" x14ac:dyDescent="0.2">
      <c r="A171" s="7"/>
    </row>
    <row r="172" spans="1:1" x14ac:dyDescent="0.2">
      <c r="A172" s="7"/>
    </row>
    <row r="173" spans="1:1" x14ac:dyDescent="0.2">
      <c r="A173" s="7"/>
    </row>
    <row r="174" spans="1:1" x14ac:dyDescent="0.2">
      <c r="A174" s="7"/>
    </row>
    <row r="175" spans="1:1" x14ac:dyDescent="0.2">
      <c r="A175" s="7"/>
    </row>
    <row r="176" spans="1:1" x14ac:dyDescent="0.2">
      <c r="A176" s="7"/>
    </row>
    <row r="177" spans="1:1" x14ac:dyDescent="0.2">
      <c r="A177" s="7"/>
    </row>
    <row r="178" spans="1:1" x14ac:dyDescent="0.2">
      <c r="A178" s="7"/>
    </row>
    <row r="179" spans="1:1" x14ac:dyDescent="0.2">
      <c r="A179" s="7"/>
    </row>
    <row r="180" spans="1:1" x14ac:dyDescent="0.2">
      <c r="A180" s="7"/>
    </row>
    <row r="181" spans="1:1" x14ac:dyDescent="0.2">
      <c r="A181" s="7"/>
    </row>
    <row r="182" spans="1:1" x14ac:dyDescent="0.2">
      <c r="A182" s="7"/>
    </row>
    <row r="183" spans="1:1" x14ac:dyDescent="0.2">
      <c r="A183" s="7"/>
    </row>
    <row r="184" spans="1:1" x14ac:dyDescent="0.2">
      <c r="A184" s="7"/>
    </row>
    <row r="185" spans="1:1" x14ac:dyDescent="0.2">
      <c r="A185" s="7"/>
    </row>
    <row r="186" spans="1:1" x14ac:dyDescent="0.2">
      <c r="A186" s="7"/>
    </row>
    <row r="187" spans="1:1" x14ac:dyDescent="0.2">
      <c r="A187" s="7"/>
    </row>
    <row r="188" spans="1:1" x14ac:dyDescent="0.2">
      <c r="A188" s="7"/>
    </row>
    <row r="189" spans="1:1" x14ac:dyDescent="0.2">
      <c r="A189" s="7"/>
    </row>
    <row r="190" spans="1:1" x14ac:dyDescent="0.2">
      <c r="A190" s="7"/>
    </row>
    <row r="191" spans="1:1" x14ac:dyDescent="0.2">
      <c r="A191" s="7"/>
    </row>
    <row r="192" spans="1:1" x14ac:dyDescent="0.2">
      <c r="A192" s="7"/>
    </row>
    <row r="193" spans="1:1" x14ac:dyDescent="0.2">
      <c r="A193" s="7"/>
    </row>
    <row r="194" spans="1:1" x14ac:dyDescent="0.2">
      <c r="A194" s="7"/>
    </row>
    <row r="195" spans="1:1" x14ac:dyDescent="0.2">
      <c r="A195" s="7"/>
    </row>
    <row r="196" spans="1:1" x14ac:dyDescent="0.2">
      <c r="A196" s="7"/>
    </row>
    <row r="197" spans="1:1" x14ac:dyDescent="0.2">
      <c r="A197" s="7"/>
    </row>
    <row r="198" spans="1:1" x14ac:dyDescent="0.2">
      <c r="A198" s="7"/>
    </row>
    <row r="199" spans="1:1" x14ac:dyDescent="0.2">
      <c r="A199" s="7"/>
    </row>
    <row r="200" spans="1:1" x14ac:dyDescent="0.2">
      <c r="A200" s="7"/>
    </row>
    <row r="201" spans="1:1" x14ac:dyDescent="0.2">
      <c r="A201" s="7"/>
    </row>
    <row r="202" spans="1:1" x14ac:dyDescent="0.2">
      <c r="A202" s="7"/>
    </row>
    <row r="203" spans="1:1" x14ac:dyDescent="0.2">
      <c r="A203" s="7"/>
    </row>
    <row r="204" spans="1:1" x14ac:dyDescent="0.2">
      <c r="A204" s="7"/>
    </row>
    <row r="205" spans="1:1" x14ac:dyDescent="0.2">
      <c r="A205" s="7"/>
    </row>
    <row r="206" spans="1:1" x14ac:dyDescent="0.2">
      <c r="A206" s="7"/>
    </row>
    <row r="207" spans="1:1" x14ac:dyDescent="0.2">
      <c r="A207" s="7"/>
    </row>
    <row r="208" spans="1:1" x14ac:dyDescent="0.2">
      <c r="A208" s="7"/>
    </row>
    <row r="209" spans="1:1" x14ac:dyDescent="0.2">
      <c r="A209" s="7"/>
    </row>
    <row r="210" spans="1:1" x14ac:dyDescent="0.2">
      <c r="A210" s="7"/>
    </row>
    <row r="211" spans="1:1" x14ac:dyDescent="0.2">
      <c r="A211" s="7"/>
    </row>
    <row r="212" spans="1:1" x14ac:dyDescent="0.2">
      <c r="A212" s="7"/>
    </row>
    <row r="213" spans="1:1" x14ac:dyDescent="0.2">
      <c r="A213" s="7"/>
    </row>
    <row r="214" spans="1:1" x14ac:dyDescent="0.2">
      <c r="A214" s="7"/>
    </row>
    <row r="215" spans="1:1" x14ac:dyDescent="0.2">
      <c r="A215" s="7"/>
    </row>
    <row r="216" spans="1:1" x14ac:dyDescent="0.2">
      <c r="A216" s="7"/>
    </row>
    <row r="217" spans="1:1" x14ac:dyDescent="0.2">
      <c r="A217" s="7"/>
    </row>
    <row r="218" spans="1:1" x14ac:dyDescent="0.2">
      <c r="A218" s="7"/>
    </row>
    <row r="219" spans="1:1" x14ac:dyDescent="0.2">
      <c r="A219" s="7"/>
    </row>
    <row r="220" spans="1:1" x14ac:dyDescent="0.2">
      <c r="A220" s="7"/>
    </row>
    <row r="221" spans="1:1" x14ac:dyDescent="0.2">
      <c r="A221" s="7"/>
    </row>
    <row r="222" spans="1:1" x14ac:dyDescent="0.2">
      <c r="A222" s="7"/>
    </row>
    <row r="223" spans="1:1" x14ac:dyDescent="0.2">
      <c r="A223" s="7"/>
    </row>
    <row r="224" spans="1:1" x14ac:dyDescent="0.2">
      <c r="A224" s="7"/>
    </row>
    <row r="225" spans="1:1" x14ac:dyDescent="0.2">
      <c r="A225" s="7"/>
    </row>
    <row r="226" spans="1:1" x14ac:dyDescent="0.2">
      <c r="A226" s="7"/>
    </row>
    <row r="227" spans="1:1" x14ac:dyDescent="0.2">
      <c r="A227" s="7"/>
    </row>
    <row r="228" spans="1:1" x14ac:dyDescent="0.2">
      <c r="A228" s="7"/>
    </row>
    <row r="229" spans="1:1" x14ac:dyDescent="0.2">
      <c r="A229" s="7"/>
    </row>
    <row r="230" spans="1:1" x14ac:dyDescent="0.2">
      <c r="A230" s="7"/>
    </row>
    <row r="231" spans="1:1" x14ac:dyDescent="0.2">
      <c r="A231" s="7"/>
    </row>
    <row r="232" spans="1:1" x14ac:dyDescent="0.2">
      <c r="A232" s="7"/>
    </row>
    <row r="233" spans="1:1" x14ac:dyDescent="0.2">
      <c r="A233" s="7"/>
    </row>
    <row r="234" spans="1:1" x14ac:dyDescent="0.2">
      <c r="A234" s="7"/>
    </row>
    <row r="235" spans="1:1" x14ac:dyDescent="0.2">
      <c r="A235" s="7"/>
    </row>
    <row r="236" spans="1:1" x14ac:dyDescent="0.2">
      <c r="A236" s="7"/>
    </row>
    <row r="237" spans="1:1" x14ac:dyDescent="0.2">
      <c r="A237" s="7"/>
    </row>
    <row r="238" spans="1:1" x14ac:dyDescent="0.2">
      <c r="A238" s="7"/>
    </row>
    <row r="239" spans="1:1" x14ac:dyDescent="0.2">
      <c r="A239" s="7"/>
    </row>
    <row r="240" spans="1:1" x14ac:dyDescent="0.2">
      <c r="A240" s="7"/>
    </row>
    <row r="241" spans="1:1" x14ac:dyDescent="0.2">
      <c r="A241" s="7"/>
    </row>
    <row r="242" spans="1:1" x14ac:dyDescent="0.2">
      <c r="A242" s="7"/>
    </row>
    <row r="243" spans="1:1" x14ac:dyDescent="0.2">
      <c r="A243" s="7"/>
    </row>
    <row r="244" spans="1:1" x14ac:dyDescent="0.2">
      <c r="A244" s="7"/>
    </row>
    <row r="245" spans="1:1" x14ac:dyDescent="0.2">
      <c r="A245" s="7"/>
    </row>
    <row r="246" spans="1:1" x14ac:dyDescent="0.2">
      <c r="A246" s="7"/>
    </row>
    <row r="247" spans="1:1" x14ac:dyDescent="0.2">
      <c r="A247" s="7"/>
    </row>
    <row r="248" spans="1:1" x14ac:dyDescent="0.2">
      <c r="A248" s="7"/>
    </row>
    <row r="249" spans="1:1" x14ac:dyDescent="0.2">
      <c r="A249" s="7"/>
    </row>
    <row r="250" spans="1:1" x14ac:dyDescent="0.2">
      <c r="A250" s="7"/>
    </row>
    <row r="251" spans="1:1" x14ac:dyDescent="0.2">
      <c r="A251" s="7"/>
    </row>
    <row r="252" spans="1:1" x14ac:dyDescent="0.2">
      <c r="A252" s="7"/>
    </row>
    <row r="253" spans="1:1" x14ac:dyDescent="0.2">
      <c r="A253" s="7"/>
    </row>
    <row r="254" spans="1:1" x14ac:dyDescent="0.2">
      <c r="A254" s="7"/>
    </row>
    <row r="255" spans="1:1" x14ac:dyDescent="0.2">
      <c r="A255" s="7"/>
    </row>
    <row r="256" spans="1:1" x14ac:dyDescent="0.2">
      <c r="A256" s="7"/>
    </row>
    <row r="257" spans="1:1" x14ac:dyDescent="0.2">
      <c r="A257" s="7"/>
    </row>
    <row r="258" spans="1:1" x14ac:dyDescent="0.2">
      <c r="A258" s="7"/>
    </row>
    <row r="259" spans="1:1" x14ac:dyDescent="0.2">
      <c r="A259" s="7"/>
    </row>
    <row r="260" spans="1:1" x14ac:dyDescent="0.2">
      <c r="A260" s="7"/>
    </row>
    <row r="261" spans="1:1" x14ac:dyDescent="0.2">
      <c r="A261" s="7"/>
    </row>
    <row r="262" spans="1:1" x14ac:dyDescent="0.2">
      <c r="A262" s="7"/>
    </row>
    <row r="263" spans="1:1" x14ac:dyDescent="0.2">
      <c r="A263" s="7"/>
    </row>
    <row r="264" spans="1:1" x14ac:dyDescent="0.2">
      <c r="A264" s="7"/>
    </row>
    <row r="265" spans="1:1" x14ac:dyDescent="0.2">
      <c r="A265" s="7"/>
    </row>
    <row r="266" spans="1:1" x14ac:dyDescent="0.2">
      <c r="A266" s="7"/>
    </row>
    <row r="267" spans="1:1" x14ac:dyDescent="0.2">
      <c r="A267" s="7"/>
    </row>
    <row r="268" spans="1:1" x14ac:dyDescent="0.2">
      <c r="A268" s="7"/>
    </row>
    <row r="269" spans="1:1" x14ac:dyDescent="0.2">
      <c r="A269" s="7"/>
    </row>
    <row r="270" spans="1:1" x14ac:dyDescent="0.2">
      <c r="A270" s="7"/>
    </row>
    <row r="271" spans="1:1" x14ac:dyDescent="0.2">
      <c r="A271" s="7"/>
    </row>
    <row r="272" spans="1:1" x14ac:dyDescent="0.2">
      <c r="A272" s="7"/>
    </row>
    <row r="273" spans="1:1" x14ac:dyDescent="0.2">
      <c r="A273" s="7"/>
    </row>
    <row r="274" spans="1:1" x14ac:dyDescent="0.2">
      <c r="A274" s="7"/>
    </row>
    <row r="275" spans="1:1" x14ac:dyDescent="0.2">
      <c r="A275" s="7"/>
    </row>
    <row r="276" spans="1:1" x14ac:dyDescent="0.2">
      <c r="A276" s="7"/>
    </row>
    <row r="277" spans="1:1" x14ac:dyDescent="0.2">
      <c r="A277" s="7"/>
    </row>
    <row r="278" spans="1:1" x14ac:dyDescent="0.2">
      <c r="A278" s="7"/>
    </row>
    <row r="279" spans="1:1" x14ac:dyDescent="0.2">
      <c r="A279" s="7"/>
    </row>
    <row r="280" spans="1:1" x14ac:dyDescent="0.2">
      <c r="A280" s="7"/>
    </row>
    <row r="281" spans="1:1" x14ac:dyDescent="0.2">
      <c r="A281" s="7"/>
    </row>
    <row r="282" spans="1:1" x14ac:dyDescent="0.2">
      <c r="A282" s="7"/>
    </row>
    <row r="283" spans="1:1" x14ac:dyDescent="0.2">
      <c r="A283" s="7"/>
    </row>
    <row r="284" spans="1:1" x14ac:dyDescent="0.2">
      <c r="A284" s="66"/>
    </row>
    <row r="285" spans="1:1" x14ac:dyDescent="0.2">
      <c r="A285" s="66"/>
    </row>
    <row r="286" spans="1:1" x14ac:dyDescent="0.2">
      <c r="A286" s="66"/>
    </row>
    <row r="287" spans="1:1" x14ac:dyDescent="0.2">
      <c r="A287" s="66"/>
    </row>
    <row r="288" spans="1:1" x14ac:dyDescent="0.2">
      <c r="A288" s="66"/>
    </row>
    <row r="289" spans="1:1" x14ac:dyDescent="0.2">
      <c r="A289" s="66"/>
    </row>
    <row r="290" spans="1:1" x14ac:dyDescent="0.2">
      <c r="A290" s="66"/>
    </row>
    <row r="291" spans="1:1" x14ac:dyDescent="0.2">
      <c r="A291" s="66"/>
    </row>
    <row r="292" spans="1:1" x14ac:dyDescent="0.2">
      <c r="A292" s="66"/>
    </row>
    <row r="293" spans="1:1" x14ac:dyDescent="0.2">
      <c r="A293" s="66"/>
    </row>
    <row r="294" spans="1:1" x14ac:dyDescent="0.2">
      <c r="A294" s="66"/>
    </row>
    <row r="295" spans="1:1" x14ac:dyDescent="0.2">
      <c r="A295" s="66"/>
    </row>
    <row r="296" spans="1:1" x14ac:dyDescent="0.2">
      <c r="A296" s="66"/>
    </row>
    <row r="297" spans="1:1" x14ac:dyDescent="0.2">
      <c r="A297" s="66"/>
    </row>
    <row r="298" spans="1:1" x14ac:dyDescent="0.2">
      <c r="A298" s="66"/>
    </row>
    <row r="299" spans="1:1" x14ac:dyDescent="0.2">
      <c r="A299" s="66"/>
    </row>
    <row r="300" spans="1:1" x14ac:dyDescent="0.2">
      <c r="A300" s="66"/>
    </row>
    <row r="301" spans="1:1" x14ac:dyDescent="0.2">
      <c r="A301" s="66"/>
    </row>
    <row r="302" spans="1:1" x14ac:dyDescent="0.2">
      <c r="A302" s="66"/>
    </row>
    <row r="303" spans="1:1" x14ac:dyDescent="0.2">
      <c r="A303" s="66"/>
    </row>
    <row r="304" spans="1:1" x14ac:dyDescent="0.2">
      <c r="A304" s="66"/>
    </row>
    <row r="305" spans="1:1" x14ac:dyDescent="0.2">
      <c r="A305" s="66"/>
    </row>
    <row r="306" spans="1:1" x14ac:dyDescent="0.2">
      <c r="A306" s="66"/>
    </row>
    <row r="307" spans="1:1" x14ac:dyDescent="0.2">
      <c r="A307" s="66"/>
    </row>
    <row r="308" spans="1:1" x14ac:dyDescent="0.2">
      <c r="A308" s="66"/>
    </row>
    <row r="309" spans="1:1" x14ac:dyDescent="0.2">
      <c r="A309" s="66"/>
    </row>
    <row r="310" spans="1:1" x14ac:dyDescent="0.2">
      <c r="A310" s="66"/>
    </row>
    <row r="311" spans="1:1" x14ac:dyDescent="0.2">
      <c r="A311" s="66"/>
    </row>
    <row r="312" spans="1:1" x14ac:dyDescent="0.2">
      <c r="A312" s="66"/>
    </row>
    <row r="313" spans="1:1" x14ac:dyDescent="0.2">
      <c r="A313" s="66"/>
    </row>
    <row r="314" spans="1:1" x14ac:dyDescent="0.2">
      <c r="A314" s="66"/>
    </row>
    <row r="315" spans="1:1" x14ac:dyDescent="0.2">
      <c r="A315" s="66"/>
    </row>
    <row r="316" spans="1:1" x14ac:dyDescent="0.2">
      <c r="A316" s="66"/>
    </row>
    <row r="317" spans="1:1" x14ac:dyDescent="0.2">
      <c r="A317" s="66"/>
    </row>
    <row r="318" spans="1:1" x14ac:dyDescent="0.2">
      <c r="A318" s="66"/>
    </row>
    <row r="319" spans="1:1" x14ac:dyDescent="0.2">
      <c r="A319" s="66"/>
    </row>
    <row r="320" spans="1:1" x14ac:dyDescent="0.2">
      <c r="A320" s="66"/>
    </row>
    <row r="321" spans="1:1" x14ac:dyDescent="0.2">
      <c r="A321" s="66"/>
    </row>
    <row r="322" spans="1:1" x14ac:dyDescent="0.2">
      <c r="A322" s="66"/>
    </row>
    <row r="323" spans="1:1" x14ac:dyDescent="0.2">
      <c r="A323" s="66"/>
    </row>
    <row r="324" spans="1:1" x14ac:dyDescent="0.2">
      <c r="A324" s="66"/>
    </row>
    <row r="325" spans="1:1" x14ac:dyDescent="0.2">
      <c r="A325" s="66"/>
    </row>
    <row r="326" spans="1:1" x14ac:dyDescent="0.2">
      <c r="A326" s="66"/>
    </row>
    <row r="327" spans="1:1" x14ac:dyDescent="0.2">
      <c r="A327" s="66"/>
    </row>
    <row r="328" spans="1:1" x14ac:dyDescent="0.2">
      <c r="A328" s="66"/>
    </row>
    <row r="329" spans="1:1" x14ac:dyDescent="0.2">
      <c r="A329" s="66"/>
    </row>
    <row r="330" spans="1:1" x14ac:dyDescent="0.2">
      <c r="A330" s="66"/>
    </row>
  </sheetData>
  <mergeCells count="3">
    <mergeCell ref="A1:B1"/>
    <mergeCell ref="A3:B3"/>
    <mergeCell ref="A5:B5"/>
  </mergeCells>
  <printOptions gridLines="1"/>
  <pageMargins left="0.78740157480314965" right="0.78740157480314965" top="0.86614173228346458" bottom="1.0629921259842521" header="0.78740157480314965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2021-02-08T13:14:55Z</dcterms:created>
  <dcterms:modified xsi:type="dcterms:W3CDTF">2021-02-08T13:15:11Z</dcterms:modified>
</cp:coreProperties>
</file>