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E14" i="1"/>
  <c r="C14" i="1"/>
  <c r="C9" i="1" s="1"/>
  <c r="E13" i="1"/>
  <c r="F13" i="1" s="1"/>
  <c r="E12" i="1"/>
  <c r="F12" i="1" s="1"/>
  <c r="E11" i="1"/>
  <c r="F11" i="1" s="1"/>
  <c r="E10" i="1"/>
  <c r="F10" i="1" s="1"/>
  <c r="E9" i="1"/>
  <c r="A1" i="1"/>
  <c r="F9" i="1" l="1"/>
  <c r="C38" i="1"/>
  <c r="F42" i="1"/>
  <c r="F47" i="1"/>
  <c r="F14" i="1"/>
  <c r="C43" i="1" l="1"/>
  <c r="F43" i="1" s="1"/>
  <c r="F3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<sst xmlns="http://schemas.openxmlformats.org/spreadsheetml/2006/main" count="112" uniqueCount="98">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</sst>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C9">
            <v>1382012</v>
          </cell>
        </row>
        <row r="14">
          <cell r="C14">
            <v>1382012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1740871</v>
          </cell>
        </row>
        <row r="39">
          <cell r="C39">
            <v>99748670</v>
          </cell>
        </row>
        <row r="40">
          <cell r="C40">
            <v>820681</v>
          </cell>
        </row>
        <row r="42">
          <cell r="C42">
            <v>98927989</v>
          </cell>
        </row>
        <row r="43">
          <cell r="C43">
            <v>101489541</v>
          </cell>
        </row>
        <row r="47">
          <cell r="C47">
            <v>100507445</v>
          </cell>
        </row>
        <row r="48">
          <cell r="C48">
            <v>72608327</v>
          </cell>
        </row>
        <row r="49">
          <cell r="C49">
            <v>12971494</v>
          </cell>
        </row>
        <row r="50">
          <cell r="C50">
            <v>14927624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101118295</v>
          </cell>
        </row>
        <row r="61">
          <cell r="C61">
            <v>21</v>
          </cell>
        </row>
      </sheetData>
      <sheetData sheetId="42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tabSelected="1" zoomScale="130" zoomScaleNormal="130" workbookViewId="0">
      <selection activeCell="C14" sqref="C14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2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CONCATENATE("28. melléklet ",[1]ALAPADATOK!A7," ",[1]ALAPADATOK!B7," ",[1]ALAPADATOK!C7," ",[1]ALAPADATOK!D7," ",[1]ALAPADATOK!E7," ",[1]ALAPADATOK!F7," ",[1]ALAPADATOK!G7," ",[1]ALAPADATOK!H7)</f>
        <v>28. melléklet a 14. / 2020. ( V.28.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1382012</v>
      </c>
      <c r="F9" s="33">
        <f>C9-E9</f>
        <v>-371246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1382012-371246</f>
        <v>1010766</v>
      </c>
      <c r="E14" s="33">
        <f>'[1]9.7.1. sz. mell TIB  '!C14+'[1]9.7.2. sz. mell TIB'!C14</f>
        <v>1382012</v>
      </c>
      <c r="F14" s="33">
        <f t="shared" si="0"/>
        <v>-371246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'[1]9.7.1. sz. mell TIB  '!C17+'[1]9.7.2. sz. mell TIB'!C17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'[1]9.7.1. sz. mell TIB  '!C19+'[1]9.7.2. sz. mell TIB'!C19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'[1]9.7.1. sz. mell TIB  '!C22+'[1]9.7.2. sz. mell TIB'!C22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'[1]9.7.1. sz. mell TIB  '!C26+'[1]9.7.2. sz. mell TIB'!C26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'[1]9.7.1. sz. mell TIB  '!C28+'[1]9.7.2. sz. mell TIB'!C28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'[1]9.7.1. sz. mell TIB  '!C29+'[1]9.7.2. sz. mell TIB'!C29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'[1]9.7.1. sz. mell TIB  '!C30+'[1]9.7.2. sz. mell TIB'!C30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'[1]9.7.1. sz. mell TIB  '!C31+'[1]9.7.2. sz. mell TIB'!C31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'[1]9.7.1. sz. mell TIB  '!C33+'[1]9.7.2. sz. mell TIB'!C33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2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1369625</v>
      </c>
      <c r="E38" s="33">
        <f>'[1]9.7.1. sz. mell TIB  '!C38+'[1]9.7.2. sz. mell TIB'!C38</f>
        <v>1740871</v>
      </c>
      <c r="F38" s="33">
        <f t="shared" si="0"/>
        <v>-371246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60">
        <f>+C40+C41+C42</f>
        <v>99748670</v>
      </c>
      <c r="E39" s="33">
        <f>'[1]9.7.1. sz. mell TIB  '!C39+'[1]9.7.2. sz. mell TIB'!C39</f>
        <v>99748670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2"/>
      <c r="E41" s="33">
        <f>'[1]9.7.1. sz. mell TIB  '!C41+'[1]9.7.2. sz. mell TIB'!C41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1">
        <f>97939593+640498+1160572-812674</f>
        <v>98927989</v>
      </c>
      <c r="E42" s="33">
        <f>'[1]9.7.1. sz. mell TIB  '!C42+'[1]9.7.2. sz. mell TIB'!C42</f>
        <v>98927989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2" t="s">
        <v>82</v>
      </c>
      <c r="C43" s="60">
        <f>+C38+C39</f>
        <v>101118295</v>
      </c>
      <c r="E43" s="33">
        <f>'[1]9.7.1. sz. mell TIB  '!C43+'[1]9.7.2. sz. mell TIB'!C43</f>
        <v>101489541</v>
      </c>
      <c r="F43" s="33">
        <f t="shared" si="0"/>
        <v>-371246</v>
      </c>
    </row>
    <row r="44" spans="1:6" x14ac:dyDescent="0.2">
      <c r="A44" s="63"/>
      <c r="B44" s="64"/>
      <c r="C44" s="65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'[1]9.7.1. sz. mell TIB  '!C45+'[1]9.7.2. sz. mell TIB'!C45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73">
        <f>SUM(C48:C52)</f>
        <v>100507445</v>
      </c>
      <c r="E47" s="33">
        <f>'[1]9.7.1. sz. mell TIB  '!C47+'[1]9.7.2. sz. mell TIB'!C47</f>
        <v>100507445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4">
        <f>71236352+545105+826870</f>
        <v>72608327</v>
      </c>
      <c r="E48" s="33">
        <f>'[1]9.7.1. sz. mell TIB  '!C48+'[1]9.7.2. sz. mell TIB'!C48</f>
        <v>72608327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5">
        <f>12731399+95393+144702</f>
        <v>12971494</v>
      </c>
      <c r="E49" s="33">
        <f>'[1]9.7.1. sz. mell TIB  '!C49+'[1]9.7.2. sz. mell TIB'!C49</f>
        <v>12971494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0">
        <f>15922544+189000-45500+45500-1183920</f>
        <v>14927624</v>
      </c>
      <c r="E50" s="33">
        <f>'[1]9.7.1. sz. mell TIB  '!C50+'[1]9.7.2. sz. mell TIB'!C50</f>
        <v>14927624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2" customFormat="1" ht="12" customHeight="1" thickBot="1" x14ac:dyDescent="0.25">
      <c r="A53" s="48" t="s">
        <v>38</v>
      </c>
      <c r="B53" s="49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6" t="s">
        <v>96</v>
      </c>
      <c r="C59" s="73">
        <f>+C47+C53+C58</f>
        <v>101118295</v>
      </c>
      <c r="E59" s="33">
        <f>'[1]9.7.1. sz. mell TIB  '!C59+'[1]9.7.2. sz. mell TIB'!C59</f>
        <v>101118295</v>
      </c>
      <c r="F59" s="33">
        <f t="shared" si="0"/>
        <v>0</v>
      </c>
    </row>
    <row r="60" spans="1:6" ht="14.25" customHeight="1" thickBot="1" x14ac:dyDescent="0.25">
      <c r="C60" s="78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2020-05-29T09:35:37Z</dcterms:created>
  <dcterms:modified xsi:type="dcterms:W3CDTF">2020-05-29T09:35:37Z</dcterms:modified>
</cp:coreProperties>
</file>