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activeTab="11"/>
  </bookViews>
  <sheets>
    <sheet name="1. M." sheetId="19" r:id="rId1"/>
    <sheet name="2.M." sheetId="7" r:id="rId2"/>
    <sheet name="3.M." sheetId="9" r:id="rId3"/>
    <sheet name="4.M." sheetId="5" r:id="rId4"/>
    <sheet name="5.M." sheetId="20" r:id="rId5"/>
    <sheet name="6.M." sheetId="24" r:id="rId6"/>
    <sheet name="7.M." sheetId="22" r:id="rId7"/>
    <sheet name="8.M." sheetId="23" r:id="rId8"/>
    <sheet name="9.M." sheetId="25" r:id="rId9"/>
    <sheet name="10.M." sheetId="26" r:id="rId10"/>
    <sheet name="11.M." sheetId="27" r:id="rId11"/>
    <sheet name="12.M" sheetId="28" r:id="rId12"/>
  </sheets>
  <definedNames>
    <definedName name="_xlnm.Print_Area" localSheetId="0">'1. M.'!$A$1:$K$62</definedName>
    <definedName name="_xlnm.Print_Area" localSheetId="1">'2.M.'!$A$1:$K$98</definedName>
    <definedName name="_xlnm.Print_Area" localSheetId="2">'3.M.'!$A$1:$H$44</definedName>
  </definedNames>
  <calcPr calcId="124519"/>
</workbook>
</file>

<file path=xl/calcChain.xml><?xml version="1.0" encoding="utf-8"?>
<calcChain xmlns="http://schemas.openxmlformats.org/spreadsheetml/2006/main">
  <c r="B8" i="26"/>
  <c r="B3"/>
  <c r="C8" i="22"/>
  <c r="C5"/>
  <c r="V10" i="20"/>
  <c r="U10"/>
  <c r="U12" s="1"/>
  <c r="T10"/>
  <c r="V11"/>
  <c r="U11"/>
  <c r="T11"/>
  <c r="T12" s="1"/>
  <c r="V13"/>
  <c r="U13"/>
  <c r="T13"/>
  <c r="R12"/>
  <c r="K12"/>
  <c r="J12"/>
  <c r="I12"/>
  <c r="I11"/>
  <c r="G11"/>
  <c r="J11" s="1"/>
  <c r="K10"/>
  <c r="J10"/>
  <c r="I10"/>
  <c r="R9"/>
  <c r="K9"/>
  <c r="J9"/>
  <c r="I9"/>
  <c r="V8"/>
  <c r="U8"/>
  <c r="T8"/>
  <c r="G8"/>
  <c r="J8" s="1"/>
  <c r="V7"/>
  <c r="U7"/>
  <c r="T7"/>
  <c r="K7"/>
  <c r="J7"/>
  <c r="I7"/>
  <c r="V6"/>
  <c r="U6"/>
  <c r="T6"/>
  <c r="K6"/>
  <c r="J6"/>
  <c r="I6"/>
  <c r="V5"/>
  <c r="U5"/>
  <c r="T5"/>
  <c r="K5"/>
  <c r="J5"/>
  <c r="I5"/>
  <c r="V4"/>
  <c r="U4"/>
  <c r="T4"/>
  <c r="T9" s="1"/>
  <c r="K4"/>
  <c r="J4"/>
  <c r="I4"/>
  <c r="J17" i="5"/>
  <c r="J16"/>
  <c r="G17"/>
  <c r="G16"/>
  <c r="F16"/>
  <c r="J7"/>
  <c r="J9"/>
  <c r="G7"/>
  <c r="G15"/>
  <c r="D17"/>
  <c r="D16"/>
  <c r="D7"/>
  <c r="D9"/>
  <c r="D12"/>
  <c r="D15"/>
  <c r="H44" i="9"/>
  <c r="E44"/>
  <c r="H95" i="7"/>
  <c r="K91"/>
  <c r="K83"/>
  <c r="K87"/>
  <c r="K92"/>
  <c r="K96"/>
  <c r="H82"/>
  <c r="H57"/>
  <c r="H39"/>
  <c r="H31"/>
  <c r="H17"/>
  <c r="H40"/>
  <c r="H9"/>
  <c r="H7"/>
  <c r="H10"/>
  <c r="H92"/>
  <c r="H96"/>
  <c r="E31"/>
  <c r="E39"/>
  <c r="E17"/>
  <c r="E40"/>
  <c r="E95"/>
  <c r="E91"/>
  <c r="E83"/>
  <c r="E87"/>
  <c r="E82"/>
  <c r="E57"/>
  <c r="E9"/>
  <c r="E7"/>
  <c r="E10"/>
  <c r="E92"/>
  <c r="E96"/>
  <c r="K30" i="19"/>
  <c r="K55"/>
  <c r="K62"/>
  <c r="H61"/>
  <c r="H46"/>
  <c r="H37"/>
  <c r="H40"/>
  <c r="H15"/>
  <c r="H23"/>
  <c r="H26"/>
  <c r="H55"/>
  <c r="H62"/>
  <c r="E57"/>
  <c r="E61"/>
  <c r="E46"/>
  <c r="E37"/>
  <c r="E40"/>
  <c r="E30"/>
  <c r="E15"/>
  <c r="E23"/>
  <c r="E26"/>
  <c r="E55"/>
  <c r="E62"/>
  <c r="I17" i="5"/>
  <c r="I16"/>
  <c r="I7"/>
  <c r="I9"/>
  <c r="G44" i="9"/>
  <c r="J91" i="7"/>
  <c r="J83"/>
  <c r="J87"/>
  <c r="J77"/>
  <c r="J82"/>
  <c r="J92"/>
  <c r="J96"/>
  <c r="J30" i="19"/>
  <c r="J55"/>
  <c r="J62"/>
  <c r="F17" i="5"/>
  <c r="F7"/>
  <c r="F9"/>
  <c r="F15"/>
  <c r="G61" i="19"/>
  <c r="F61"/>
  <c r="C17" i="5"/>
  <c r="C16"/>
  <c r="C7"/>
  <c r="D44" i="9"/>
  <c r="G95" i="7"/>
  <c r="G77"/>
  <c r="G82"/>
  <c r="G57"/>
  <c r="G39"/>
  <c r="G31"/>
  <c r="G17"/>
  <c r="G40"/>
  <c r="G9"/>
  <c r="G7"/>
  <c r="G10"/>
  <c r="G92"/>
  <c r="G96"/>
  <c r="D9"/>
  <c r="G46" i="19"/>
  <c r="G37"/>
  <c r="G40"/>
  <c r="G15"/>
  <c r="G23"/>
  <c r="G26"/>
  <c r="G55"/>
  <c r="G62"/>
  <c r="D15"/>
  <c r="D23"/>
  <c r="D26"/>
  <c r="D57"/>
  <c r="D61"/>
  <c r="D46"/>
  <c r="D37"/>
  <c r="D40"/>
  <c r="D30"/>
  <c r="D95" i="7"/>
  <c r="D91"/>
  <c r="D83"/>
  <c r="D87"/>
  <c r="D82"/>
  <c r="D57"/>
  <c r="D39"/>
  <c r="D31"/>
  <c r="D17"/>
  <c r="D7"/>
  <c r="H17" i="5"/>
  <c r="F44" i="9"/>
  <c r="I91" i="7"/>
  <c r="I83"/>
  <c r="I87"/>
  <c r="I77"/>
  <c r="I82"/>
  <c r="I61" i="19"/>
  <c r="I54"/>
  <c r="I55"/>
  <c r="I62"/>
  <c r="F46" i="7"/>
  <c r="F41"/>
  <c r="F35"/>
  <c r="F39"/>
  <c r="F26"/>
  <c r="F21"/>
  <c r="F20"/>
  <c r="F12"/>
  <c r="F17"/>
  <c r="C26"/>
  <c r="E17" i="5"/>
  <c r="F66" i="7"/>
  <c r="C66"/>
  <c r="C58"/>
  <c r="C12"/>
  <c r="C17"/>
  <c r="C23" i="19"/>
  <c r="C26"/>
  <c r="F23"/>
  <c r="F26"/>
  <c r="C32"/>
  <c r="C40"/>
  <c r="F32"/>
  <c r="C34"/>
  <c r="F34"/>
  <c r="C37"/>
  <c r="F37"/>
  <c r="F40"/>
  <c r="C39"/>
  <c r="F39"/>
  <c r="C46"/>
  <c r="F46"/>
  <c r="C57"/>
  <c r="C61"/>
  <c r="C44" i="9"/>
  <c r="F7" i="7"/>
  <c r="F9"/>
  <c r="C91"/>
  <c r="F58"/>
  <c r="C20"/>
  <c r="C9"/>
  <c r="C7"/>
  <c r="C10"/>
  <c r="F77"/>
  <c r="C21"/>
  <c r="C31"/>
  <c r="C35"/>
  <c r="C39"/>
  <c r="C83"/>
  <c r="C87"/>
  <c r="C46"/>
  <c r="C41"/>
  <c r="C57"/>
  <c r="B17" i="5"/>
  <c r="C77" i="7"/>
  <c r="F10"/>
  <c r="F57"/>
  <c r="F31"/>
  <c r="F40"/>
  <c r="D40"/>
  <c r="C82"/>
  <c r="F82"/>
  <c r="D10"/>
  <c r="D92"/>
  <c r="D96"/>
  <c r="F92"/>
  <c r="F96"/>
  <c r="F55" i="19"/>
  <c r="F62"/>
  <c r="C40" i="7"/>
  <c r="C92"/>
  <c r="C96"/>
  <c r="C55" i="19"/>
  <c r="C62"/>
  <c r="I92" i="7"/>
  <c r="I96"/>
  <c r="D55" i="19"/>
  <c r="D62"/>
  <c r="C9" i="22" l="1"/>
  <c r="C11" s="1"/>
  <c r="V9" i="20"/>
  <c r="R14"/>
  <c r="V12"/>
  <c r="K11"/>
  <c r="G14"/>
  <c r="I14" s="1"/>
  <c r="K8"/>
  <c r="I8"/>
  <c r="T14"/>
  <c r="U9"/>
  <c r="U14" s="1"/>
  <c r="V14" l="1"/>
  <c r="K14"/>
  <c r="J14"/>
</calcChain>
</file>

<file path=xl/sharedStrings.xml><?xml version="1.0" encoding="utf-8"?>
<sst xmlns="http://schemas.openxmlformats.org/spreadsheetml/2006/main" count="552" uniqueCount="465">
  <si>
    <t>Megnevezés</t>
  </si>
  <si>
    <t>Költségvetési bevételek</t>
  </si>
  <si>
    <t>Költségvetési kiadások</t>
  </si>
  <si>
    <t>Előző évek pénzmaradványának igénybevétele</t>
  </si>
  <si>
    <t>Tárgyévi kiadások</t>
  </si>
  <si>
    <t>Tárgyévi bevételek</t>
  </si>
  <si>
    <t xml:space="preserve"> /adatok e Ft-ban/</t>
  </si>
  <si>
    <t>Költségvetési bevételek:</t>
  </si>
  <si>
    <t>Rovat száma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</si>
  <si>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</si>
  <si>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</si>
  <si>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</si>
  <si>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</si>
  <si>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</si>
  <si>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</si>
  <si>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</si>
  <si>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</si>
  <si>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</si>
  <si>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</si>
  <si>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 xml:space="preserve"> -Magánszemélyek kommunális adója</t>
  </si>
  <si>
    <t>Gépjárműadó</t>
  </si>
  <si>
    <t>Egyéb áruhasználati és szolgáltatási adók (talajterhelési díj)</t>
  </si>
  <si>
    <t>Egyéb közhatalmi bevételek</t>
  </si>
  <si>
    <t xml:space="preserve"> -Adópótlék, adóbírság</t>
  </si>
  <si>
    <t>B3</t>
  </si>
  <si>
    <t>Kamatbevétel</t>
  </si>
  <si>
    <t>B4</t>
  </si>
  <si>
    <t>B7</t>
  </si>
  <si>
    <t>B1-B7</t>
  </si>
  <si>
    <t>Előző év költségvetési maradványának igénybevétele</t>
  </si>
  <si>
    <t>Maradvány igénybevétele</t>
  </si>
  <si>
    <t>B8</t>
  </si>
  <si>
    <t>TÁRGYÉVI BEVÉTELEK ÖSSZESEN:</t>
  </si>
  <si>
    <t>Tervezett előirányzat</t>
  </si>
  <si>
    <t>Rövid lejáratú hitel, kölcsön felvét</t>
  </si>
  <si>
    <t xml:space="preserve">                                                                                 ( Adatok ezer Ft- ban ) </t>
  </si>
  <si>
    <t>Egyéb külső személyi juttatások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</si>
  <si>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</si>
  <si>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</si>
  <si>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</si>
  <si>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</si>
  <si>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</si>
  <si>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</si>
  <si>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-Munkaruha, védőruha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</si>
  <si>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</si>
  <si>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</si>
  <si>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</si>
  <si>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</si>
  <si>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</si>
  <si>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</si>
  <si>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</si>
  <si>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</si>
  <si>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</si>
  <si>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</si>
  <si>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Betegséggel kapcsolatos (nem társadalombiztosítási) ellátások</t>
  </si>
  <si>
    <t xml:space="preserve"> -Ápolási díj</t>
  </si>
  <si>
    <t xml:space="preserve"> -Közgyógyellátás</t>
  </si>
  <si>
    <t>Foglalkoztatással, munkanélküliséggel kapcsolatos ellátások (FHT.)</t>
  </si>
  <si>
    <t>Lakhatással kapcsolatos ellátások (Lakásfenntartási támogatás)</t>
  </si>
  <si>
    <t>Egyéb nem intézményi ellátások</t>
  </si>
  <si>
    <t xml:space="preserve"> -Átmeneti segély</t>
  </si>
  <si>
    <t xml:space="preserve">  -Temetési segély</t>
  </si>
  <si>
    <t>K4</t>
  </si>
  <si>
    <t>Egyéb működési célú támogatások államháztartáson belülre</t>
  </si>
  <si>
    <t xml:space="preserve"> -Óvoda finanszírozás</t>
  </si>
  <si>
    <t xml:space="preserve"> -Iskolai étkeztetése</t>
  </si>
  <si>
    <t xml:space="preserve"> -Észak-Nyugat Zalai Kistérségi Társulás tagdíj hozzájárulás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</si>
  <si>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</si>
  <si>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</si>
  <si>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</si>
  <si>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</si>
  <si>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</si>
  <si>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</si>
  <si>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Beruházási célú előzetesen felszámított általános forgalmi adó</t>
  </si>
  <si>
    <t>K6</t>
  </si>
  <si>
    <t>K7</t>
  </si>
  <si>
    <t xml:space="preserve">Költségvetési kiadások 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</si>
  <si>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</si>
  <si>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</si>
  <si>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</si>
  <si>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</si>
  <si>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</si>
  <si>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</si>
  <si>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</si>
  <si>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</si>
  <si>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</si>
  <si>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</si>
  <si>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</si>
  <si>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</si>
  <si>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</si>
  <si>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</si>
  <si>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</si>
  <si>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</si>
  <si>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</si>
  <si>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</si>
  <si>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</si>
  <si>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</si>
  <si>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</si>
  <si>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</si>
  <si>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</si>
  <si>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</si>
  <si>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Hitelműveletek igénybevétele utáni többlet / hiány</t>
  </si>
  <si>
    <t>Előző évek pénzmaradványának igénybevétele uáni többlet / hiány</t>
  </si>
  <si>
    <t>Törvény szerinti illetmények, munkabérek</t>
  </si>
  <si>
    <t>I. Kiadások és bevételek kormányzati funkcióként</t>
  </si>
  <si>
    <t>052020</t>
  </si>
  <si>
    <t>Szennyvíz gyűjtése, tisztítása, elhelyezése</t>
  </si>
  <si>
    <t>051030</t>
  </si>
  <si>
    <t>Nem veszélyes (települési) hulladék vegyes (ömlesztett) begyűjtése, szállítása, átrakása</t>
  </si>
  <si>
    <t>013350</t>
  </si>
  <si>
    <t>Önkormányzati vagyonnal való gazdálkodással kapcsolatos feladatok (önkormányzati tulajdonú üzlethelyiségek, irodák, más ingatlanok hasznosítása)</t>
  </si>
  <si>
    <t>011130</t>
  </si>
  <si>
    <t>Önkormányzatok és önkormányzati hivatalok jogalkotó és általános igazgatási tevékenysége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</si>
  <si>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</si>
  <si>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</si>
  <si>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</si>
  <si>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</si>
  <si>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</si>
  <si>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</si>
  <si>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</si>
  <si>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</si>
  <si>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</si>
  <si>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</si>
  <si>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</si>
  <si>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</si>
  <si>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072311</t>
  </si>
  <si>
    <t>Fogorvosi alapellátás</t>
  </si>
  <si>
    <t>101150</t>
  </si>
  <si>
    <t>Betegséggel kapcsolatos pénzbeli ellátások, támogatások</t>
  </si>
  <si>
    <t>107060</t>
  </si>
  <si>
    <t>Egyéb szociális pénzbeli ellátások, támogatások</t>
  </si>
  <si>
    <t>103010</t>
  </si>
  <si>
    <t>Elhunyt személyek hátramaradottainak pénzbeli ellátása</t>
  </si>
  <si>
    <t>041233</t>
  </si>
  <si>
    <t>Hosszabb időtartamú közfoglalkoztatás (Vállalkozás részére foglalkoztatást helyettesítő támogatásban részesülő személy foglalkoztatásához nyújtható támogatás )</t>
  </si>
  <si>
    <t>082094</t>
  </si>
  <si>
    <t>Közművelődés-kulturális alapú gazdaságfejlesztés</t>
  </si>
  <si>
    <t>013320</t>
  </si>
  <si>
    <t>Köztemető - fenntartás és - működtetés</t>
  </si>
  <si>
    <t>105010</t>
  </si>
  <si>
    <t>Munkanélküli aktív korúak ellátásai</t>
  </si>
  <si>
    <t>106020</t>
  </si>
  <si>
    <t>Lakásfenntartással, lakhatással összefüggő ellátások</t>
  </si>
  <si>
    <t>045160</t>
  </si>
  <si>
    <t>Közutak, hidak, alagutak üzemeltetése, fenntartása</t>
  </si>
  <si>
    <t>107055</t>
  </si>
  <si>
    <t>Falugondnoki, tanyagondnoki szolgáltatás</t>
  </si>
  <si>
    <t>084031</t>
  </si>
  <si>
    <t>Civil szervezetek működési támogatása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</si>
  <si>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</si>
  <si>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</si>
  <si>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</si>
  <si>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</si>
  <si>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</si>
  <si>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önk.</t>
  </si>
  <si>
    <t>Bevételi  forrás  megnevezése</t>
  </si>
  <si>
    <t xml:space="preserve"> - Rendszeres szociális segély</t>
  </si>
  <si>
    <t xml:space="preserve"> - Önkormányzat által saját hatáskörben adott pénzügyi ellátás (Ebből:tankönyvtámogatás: 525 e Ft, babakelengye: 60 e Ft)</t>
  </si>
  <si>
    <t>Családi támogatások</t>
  </si>
  <si>
    <t>Természetben nyújtott rendkívüli gyermekvédelmi támogatás</t>
  </si>
  <si>
    <t xml:space="preserve"> - Egervár orvosi rendelőhöz hozzájárulás</t>
  </si>
  <si>
    <t xml:space="preserve"> - Zalatáj Kiadó Bt. működési támogatás </t>
  </si>
  <si>
    <t xml:space="preserve"> - Bursa Hungarica ösztöndíj pályázat</t>
  </si>
  <si>
    <t xml:space="preserve"> - Szállítási szolgáltatás</t>
  </si>
  <si>
    <t xml:space="preserve"> - Egyéb üzemeltetési, fenntartási szolgáltatások</t>
  </si>
  <si>
    <t xml:space="preserve">Helyi önkormányzatok kiegészítő támogatásai </t>
  </si>
  <si>
    <t xml:space="preserve"> - Egyes jövedelem pótló támogatások kiegészítése</t>
  </si>
  <si>
    <t xml:space="preserve"> - Egyéb működési célú központi támogatás (Erzsébet-utalvány)</t>
  </si>
  <si>
    <t xml:space="preserve"> - Helyi iparűzési adó</t>
  </si>
  <si>
    <t>Értékesítési és forgalmi adók</t>
  </si>
  <si>
    <t xml:space="preserve"> -Lakásépítési kölcsön visszatérülés háztartásoktól</t>
  </si>
  <si>
    <t>Hitel-, kölcsön felvétel államháztartáson kívülről</t>
  </si>
  <si>
    <t>Rövid lejáratú hitel-, kölcsön felvét</t>
  </si>
  <si>
    <t>Költségvetési egyenleg megállapítása, hiány finanszírozásának módja, többlet felhasználása - 4. melléklet</t>
  </si>
  <si>
    <t>900060</t>
  </si>
  <si>
    <t>Forgatási és befektetési célú finanszírozási műveletek</t>
  </si>
  <si>
    <t>072111</t>
  </si>
  <si>
    <t>Háziorvosi alapellátás</t>
  </si>
  <si>
    <t>107052</t>
  </si>
  <si>
    <t>Házi segítségnyújtás</t>
  </si>
  <si>
    <t>082044</t>
  </si>
  <si>
    <t>Könyvtári szolgáltatások</t>
  </si>
  <si>
    <t>081030</t>
  </si>
  <si>
    <t>Sportlétesítmények, edzőtáborok működtetése és fejlesztése</t>
  </si>
  <si>
    <t xml:space="preserve"> - Bérleti- és lízingdíjak</t>
  </si>
  <si>
    <t>Kiküldetések kiadásai (belföldi kiküldetés)</t>
  </si>
  <si>
    <t xml:space="preserve"> - Biztosítási díjak (KGFB; Casco; Vagyonbiztosítás)</t>
  </si>
  <si>
    <t>Szakmai tevékenységet segítő szolgáltatások (pályázatírás)</t>
  </si>
  <si>
    <t xml:space="preserve"> - Római Katolikus Egyházközösség támogatása</t>
  </si>
  <si>
    <t xml:space="preserve"> - Jogcímekhez kapcsolódó kiegészítés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</si>
  <si>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</si>
  <si>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</si>
  <si>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</si>
  <si>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</si>
  <si>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Felhalmozási célú támogatások államháztartáson belülről</t>
  </si>
  <si>
    <t>B2</t>
  </si>
  <si>
    <t>Tulajdonosi bevételek (temető igénybevételi díj, közterület használat, bérleti díj)</t>
  </si>
  <si>
    <t>Fizetendő általános forgalmi adó</t>
  </si>
  <si>
    <t xml:space="preserve"> -Tófeji Intézményfenntartó Társulás tagdíj hozzájárulás</t>
  </si>
  <si>
    <t xml:space="preserve"> - Tófeji Intézményfenntartó Társulás szociális alapszolgáltatás</t>
  </si>
  <si>
    <t xml:space="preserve"> - Gősfai Polgárőr  Egyesület támogatása (50 e 2014. évről áthúzódó)</t>
  </si>
  <si>
    <t xml:space="preserve"> - Gősfa Kultúrájáért-és Fejlődéséért Egyesület  támogatása (50 e 2014. évről áthúzódó)</t>
  </si>
  <si>
    <t xml:space="preserve"> - Helytörténeti és Községszépítő Egyesület Egervár (Stúdió) támogatása  </t>
  </si>
  <si>
    <t xml:space="preserve"> - Fogorvosi ügyelet hozzájárulás</t>
  </si>
  <si>
    <t xml:space="preserve">   - Zalai Falvakért Egyesület Tagdíj hozzájárulás </t>
  </si>
  <si>
    <t xml:space="preserve"> - Változó kamatozású betét tartalékba helyezése  </t>
  </si>
  <si>
    <t xml:space="preserve"> - Felújítás  </t>
  </si>
  <si>
    <t xml:space="preserve"> - Felújítási célú előzetesen felszámított áfa   </t>
  </si>
  <si>
    <t>2015. évi erdeti eir. Összesen</t>
  </si>
  <si>
    <t>2015. évi eredeti eir. Működési</t>
  </si>
  <si>
    <t xml:space="preserve">2015. évi eredeti eir. Felhalmozási </t>
  </si>
  <si>
    <t>Felújítások</t>
  </si>
  <si>
    <t xml:space="preserve"> - Telefon</t>
  </si>
  <si>
    <t xml:space="preserve"> - Pénzügyi szolgáltatások kiadásai (bankköltség)</t>
  </si>
  <si>
    <t xml:space="preserve"> - Céltartalék -tartalék a Vízműtől átvett pénzeszköz elkülönítésére</t>
  </si>
  <si>
    <t>Tárgyi eszközök beszerzése, létesítése</t>
  </si>
  <si>
    <t>2015. évi kormányzati funkció</t>
  </si>
  <si>
    <t>Bevétel 2015. évi eredeti előirányzata</t>
  </si>
  <si>
    <t>2015. évi kormányzati funkció elnevezése</t>
  </si>
  <si>
    <t>Kiadás 2015. évi eredeti előirányzata</t>
  </si>
  <si>
    <t xml:space="preserve"> - 85/1. HRSZ.-ú út sérült burkolatának, továbbá a 26. és 84/8. HRSZ.-ú utak mentén található nyílt, betonlapokkal burkolt vízelvezető árkok burkolatának helyreállítása</t>
  </si>
  <si>
    <t xml:space="preserve"> - </t>
  </si>
  <si>
    <t>Eredeti előirányzat Összesen:</t>
  </si>
  <si>
    <t>I. Módosítás Összesen:</t>
  </si>
  <si>
    <t>I. Módosítás Működési</t>
  </si>
  <si>
    <t>I. Módosítás Felhalmozási</t>
  </si>
  <si>
    <t>Bevétel 2015. évi I. Módosítás</t>
  </si>
  <si>
    <t>Kiadás 2015. évi I. Módosítás</t>
  </si>
  <si>
    <t>2015. évi I. Módosítás Összesen</t>
  </si>
  <si>
    <t>2015. évi I. Módosítás Működési</t>
  </si>
  <si>
    <t xml:space="preserve">2015. évi I. Módosítás Felhalmozási </t>
  </si>
  <si>
    <t>Közlekedési költségtérítés</t>
  </si>
  <si>
    <t>K9</t>
  </si>
  <si>
    <t>K1-K9</t>
  </si>
  <si>
    <t>Rövid lejáratú hitelek, kölcsönök törlesztése pénzügyi vállalkozásoknak</t>
  </si>
  <si>
    <t>Szolgáltatások ellenértéke</t>
  </si>
  <si>
    <t>Működési célú átvett pénzeszközök</t>
  </si>
  <si>
    <t>B6</t>
  </si>
  <si>
    <t>Egyéb működési célú átvett pénzeszközök</t>
  </si>
  <si>
    <t>Felhalmozási célú visszatérítendő kölcsönök visszatérülése államháztartáson kívülről</t>
  </si>
  <si>
    <t>Államháztartáson belüli megelőlegezések</t>
  </si>
  <si>
    <t xml:space="preserve"> - Lakott külterülettel kapcsolatos feladatok támogatása</t>
  </si>
  <si>
    <t xml:space="preserve"> - 2014. évről áthúzózdó bérkompenzáció támogatása</t>
  </si>
  <si>
    <t>Működési célú központosított előirányzatok (lakott külterület)</t>
  </si>
  <si>
    <t>Működési célú költségvetési támogatások és kiegészítő támogatások</t>
  </si>
  <si>
    <t xml:space="preserve"> - 2015. évi bérkompenzáció támogatása</t>
  </si>
  <si>
    <t xml:space="preserve"> - Szociális ágazati kiegészítő pótlék</t>
  </si>
  <si>
    <t xml:space="preserve"> - Lakossági víz- és csatornaszolgáltatás támogatása</t>
  </si>
  <si>
    <t>Egyéb működési célú támogatások bevételei államháztartáson belülről (közfoglalkoztatottak bére, diákmunka támogatása)</t>
  </si>
  <si>
    <t xml:space="preserve"> - Rendkívüli önkormányzati támogatás (ÖNHIKI)</t>
  </si>
  <si>
    <t xml:space="preserve"> - Felhalmozási célú önkormányzati támogatások (Vis maior)</t>
  </si>
  <si>
    <t xml:space="preserve"> - Közművelődési érdekeltségnövelő támogatás</t>
  </si>
  <si>
    <t xml:space="preserve"> - Falugondnoki gépjármű vásárlásának támogatása</t>
  </si>
  <si>
    <t xml:space="preserve"> - Hulladék gyűjtés, -elhelyezés, ISPA használati díj</t>
  </si>
  <si>
    <t xml:space="preserve"> - Más rovaton nem szerepeltethető dologi jellegű kiadások</t>
  </si>
  <si>
    <t>Tankönyvtámogatás</t>
  </si>
  <si>
    <t>Újszülött gyermek támogatása</t>
  </si>
  <si>
    <t>Temetési költségek viseléséhez hozzájárulás</t>
  </si>
  <si>
    <t>Települési támogatás</t>
  </si>
  <si>
    <t xml:space="preserve"> -  Lakossági víz- és csatornaszolgáltatás támogatás továbbutalása</t>
  </si>
  <si>
    <t>Államháztartáson belüli megelőlegezések visszafizetése</t>
  </si>
  <si>
    <t>Finanszírozási kiadások</t>
  </si>
  <si>
    <t xml:space="preserve"> - Felhalmozási célú tartalék</t>
  </si>
  <si>
    <t>Opel Vivaro Combi falugondnoki gépjármű beszerzése</t>
  </si>
  <si>
    <t>018030</t>
  </si>
  <si>
    <t>Támogatási célú finanszírozási műveletek</t>
  </si>
  <si>
    <t>051020</t>
  </si>
  <si>
    <t>Nem veszélyes (települési) hulladék vegyes elkülönített begyűjtése, szállítása, átrakása</t>
  </si>
  <si>
    <t>072312</t>
  </si>
  <si>
    <t>Fogorvosi ügyeleti ellátás</t>
  </si>
  <si>
    <t>082042</t>
  </si>
  <si>
    <t>Könyvtári állomány gyarapítása, nyilvántartása</t>
  </si>
  <si>
    <t>082091</t>
  </si>
  <si>
    <t>Közművelődés -közösségi és társadalmi részvétel fejlesztése</t>
  </si>
  <si>
    <t>104051</t>
  </si>
  <si>
    <t>Gyermekvédelmi pénzbeli és természetbeni ellátások</t>
  </si>
  <si>
    <t>013330</t>
  </si>
  <si>
    <t>Pályázat- és támogatáskezelés, ellenőrzés</t>
  </si>
  <si>
    <t>018020</t>
  </si>
  <si>
    <t>Központi költségvetési befizetések</t>
  </si>
  <si>
    <t>900020</t>
  </si>
  <si>
    <t>Önkormányzatok funkcióra nem sorolható bevételi államháztartáson kívülről</t>
  </si>
  <si>
    <t>900010</t>
  </si>
  <si>
    <t>Központi költségvetés funkcióra nem sorolható bevételi államháztartáson kívülről</t>
  </si>
  <si>
    <t>Rövid lejáratú hitel, kölcsön törlesztése</t>
  </si>
  <si>
    <t>Államháztartáson belüli megelőlegezés</t>
  </si>
  <si>
    <t>Államháztartáson belüli megelőlegezés visszafizetése</t>
  </si>
  <si>
    <t>-</t>
  </si>
  <si>
    <t>Államháztartáson belüli megelőlegezés igénybevétele utáni többlet/hiány</t>
  </si>
  <si>
    <t>Költségvetési többlet/hiány</t>
  </si>
  <si>
    <t>Gősfa Község Önkormányzatának 2015. évi TELJESÍTETT bevételi előirányzatai működési és felhalmozási cél szerinti bontásban (adatok e Ft-ban)  - 1. melléklet</t>
  </si>
  <si>
    <t>Az önkormányzat 2015. évi TELJESÍTETT költségvetési kiadásai működési és felhalmozási cél szerinti bontásban és létszám előirányzata (adatok e Ft-ban) - 2. melléklet</t>
  </si>
  <si>
    <t>Helyi önkormányzat 2015. évi TELJESÍTETT bevételei és kiadásai kormányzati funkciók szerinti bontásban (adatok e Ft-ban)- 3. melléklet</t>
  </si>
  <si>
    <t>2015. évi TELJESÍTÉS</t>
  </si>
  <si>
    <t>2015. évi Teljesítés összesen</t>
  </si>
  <si>
    <t>2015. évi Teljesített bevétel összesen</t>
  </si>
  <si>
    <t>2015. évi Teljesített kiadás összesen</t>
  </si>
  <si>
    <t>2015. évi Teljesítés működési</t>
  </si>
  <si>
    <t>2015. évi Teljesítés felhalmozási</t>
  </si>
  <si>
    <t>2015. évi Teljesítés Felhalmozási</t>
  </si>
  <si>
    <t>2015. évi Teljesítés Működési</t>
  </si>
  <si>
    <t>Egyéb működési célú központi támogatás (Erzsébet-utalvány)</t>
  </si>
  <si>
    <t xml:space="preserve"> - Göcsej-Zala mente Leader Egyesület tagdíj hozzájárulás</t>
  </si>
  <si>
    <t>BEVÉTELEK</t>
  </si>
  <si>
    <t>2015. ÉVI TELJESÍTÉS</t>
  </si>
  <si>
    <t>2016. terv</t>
  </si>
  <si>
    <t>2017. terv</t>
  </si>
  <si>
    <t>2018. terv</t>
  </si>
  <si>
    <t>KIADÁSOK</t>
  </si>
  <si>
    <t>Működéi bevételek</t>
  </si>
  <si>
    <t>Működési költségvetési bevételek</t>
  </si>
  <si>
    <t>Működési költségvetési kiadások</t>
  </si>
  <si>
    <t>Felhalmozási célú átvett pénzeszközök</t>
  </si>
  <si>
    <t>Felhalmozási költségvetési bevételek</t>
  </si>
  <si>
    <t>Finanszírozási bevételek                                    B8</t>
  </si>
  <si>
    <t>Felhalmozási költségvetési kiadások</t>
  </si>
  <si>
    <t>Finanszírozási kiadások                                           K9</t>
  </si>
  <si>
    <t>BEVÉTELEK ÖSSZESEN:</t>
  </si>
  <si>
    <t>KIADÁSOK ÖSSZESEN:</t>
  </si>
  <si>
    <t>Költségvetési mérleg közgazdasági tagolásban a követő három év várható adataival egységes szerkezetben 2015. évi teljesítés  (adatok e Ft-ban) - 5. Melléklet</t>
  </si>
  <si>
    <t>K1-K7</t>
  </si>
  <si>
    <t>Összeg</t>
  </si>
  <si>
    <t>01</t>
  </si>
  <si>
    <t>01 Alaptevékenység költségvetési bevételei</t>
  </si>
  <si>
    <t>02</t>
  </si>
  <si>
    <t>02 Alaptevékenység költségvetési kiadásai</t>
  </si>
  <si>
    <t>03</t>
  </si>
  <si>
    <t xml:space="preserve"> I Alaptevékenység költségvetési egyenlege (=01-02)</t>
  </si>
  <si>
    <t>04</t>
  </si>
  <si>
    <t>03 Alaptevékenység finanszírozási bevételei</t>
  </si>
  <si>
    <t>05</t>
  </si>
  <si>
    <t>04 Alaptevékenység finanszírozási kiadásai</t>
  </si>
  <si>
    <t>06</t>
  </si>
  <si>
    <t>II Alaptevékenység finanszírozási egyenlege (=03-04)</t>
  </si>
  <si>
    <t>07</t>
  </si>
  <si>
    <t>A) Alaptevékenység maradványa (+/- I +/-II)</t>
  </si>
  <si>
    <t>08</t>
  </si>
  <si>
    <t>B) Vállalkozási tevékenység maradványa</t>
  </si>
  <si>
    <t>09</t>
  </si>
  <si>
    <t>C) Összes maradvány (A+B)</t>
  </si>
  <si>
    <t>10</t>
  </si>
  <si>
    <t>D) Alaptevékenység kötelezettségvállalással terhelt maradványa</t>
  </si>
  <si>
    <t>MARADVÁNYKIMUTATÁS 2015. év - 7. melléklet /adatok e Ft-ban/</t>
  </si>
  <si>
    <t>Elengedés, kedvezmény jogalapja</t>
  </si>
  <si>
    <t>Közvetett támogatás összege (e Ft)</t>
  </si>
  <si>
    <t>Ellátottak térítési díjának, kártérítésének méltányossági alapon történő elengedése</t>
  </si>
  <si>
    <t xml:space="preserve"> -</t>
  </si>
  <si>
    <t>Lakosság részére lakásépítéshez, lakásfelújításhoz nyújtott kölcsönök elengedésének összege</t>
  </si>
  <si>
    <t>Helyi adónál biztosított kedvezmény, mentesség</t>
  </si>
  <si>
    <t>Gépjárműadónál biztosított kedvezmény, mentesség</t>
  </si>
  <si>
    <t>Helységek, eszközök hasznosításából származó bevételből nyújtott kedvezmény, mentesség</t>
  </si>
  <si>
    <t>Egyéb nyújtott kedvezmény vagy kölcsön elengedése</t>
  </si>
  <si>
    <r>
      <t>Közvetett támogatásokat tartalmazó kimutatás 2015. év -</t>
    </r>
    <r>
      <rPr>
        <b/>
        <i/>
        <sz val="11"/>
        <color indexed="8"/>
        <rFont val="Garamond"/>
        <family val="1"/>
        <charset val="238"/>
      </rPr>
      <t xml:space="preserve"> 8. melléklet </t>
    </r>
    <r>
      <rPr>
        <b/>
        <sz val="11"/>
        <color indexed="8"/>
        <rFont val="Garamond"/>
        <family val="1"/>
        <charset val="238"/>
      </rPr>
      <t>/adatok e Ft-ban/</t>
    </r>
  </si>
  <si>
    <t>Gépjárműadóról szóló 1991. évi LXXXII. törvény 5. §</t>
  </si>
  <si>
    <t>Projekt megnevezése</t>
  </si>
  <si>
    <t>2015. évi várható bevétel (e Ft) Eredeti ei.</t>
  </si>
  <si>
    <t>2015. évi várható bevétel (e Ft) Módosított ei.</t>
  </si>
  <si>
    <t>2015. évi bevétel Teljesítés</t>
  </si>
  <si>
    <t>2015. évi várható kiadás (e Ft)  Eredeti ei.</t>
  </si>
  <si>
    <t>2015. évi várható kiadás (e Ft) Módosított ei.</t>
  </si>
  <si>
    <t>2015. évi kiadás Teljesítés</t>
  </si>
  <si>
    <t>Európai Uniós forrásból finanszírozott támogatással megvalósuló projektek bevételei, kiadásai, az azokhoz történő hozzájárulás (adatok e Ft-ban) - 6. melléklet</t>
  </si>
  <si>
    <t xml:space="preserve">A helyi önkormányzatok általános működéséhez, ágazati feladataihoz kapcsolódó támogatások 2015. évi teljesítési adatok /adatok e Ft-ban/ </t>
  </si>
  <si>
    <t>A települési önkormányzatok működésének támogatása, kiegészítés után 2015. évi teljesítés:</t>
  </si>
  <si>
    <t xml:space="preserve">Településüzemeltetéshez kapcsolódó feladatellátás támogatása </t>
  </si>
  <si>
    <t>Egyéb kötelező önkormányzati feladatok támogatása</t>
  </si>
  <si>
    <t>Lakott külterülettel kapcsolatos feladatok támogatása</t>
  </si>
  <si>
    <t>Kiegészítés</t>
  </si>
  <si>
    <t>Költségvetési törvény alapján feladatátvétellel/feladatellátással korrigált hozzájárulás</t>
  </si>
  <si>
    <t>Tényleges hozzájárulás</t>
  </si>
  <si>
    <t>Központosított előiárnyzatok és egyéb kötött felhasználású támogatások elszámolása(e Ft)</t>
  </si>
  <si>
    <t>A központi költségvetésből támogatásként rendelkezésre bocsátott összeg</t>
  </si>
  <si>
    <t>Az önkormányzat által az adott célra ténylegesen felhasznált összeg</t>
  </si>
  <si>
    <t>Az önkormáyzat által fel nem használt, de a következő évben jogszerűen felhasználható összeg</t>
  </si>
  <si>
    <t>Lakossági víz- és csatornaszolgáltatás támogatása</t>
  </si>
  <si>
    <t>A 2014. évről áthúzódó bérkompenzáció támogatása</t>
  </si>
  <si>
    <t>Péénzbeli szociális ellátások kiegészítése</t>
  </si>
  <si>
    <t>A települési önkormányzatok szociális feladatainak egyéb támogatása</t>
  </si>
  <si>
    <t>Könyvtári, közművelődési feladatok támogatása</t>
  </si>
  <si>
    <t>A költségvetési szerveknék foglalkoztatottak 2015. évi kompenzációja</t>
  </si>
  <si>
    <t>Az előző évi (2014.) kötelezettségvállalással terhelt központosított előirányzatok és maradványaik elszámolása (e Ft)</t>
  </si>
  <si>
    <t>Az önkormányzat által 2014. évben fel nem használt, 2015. évben jogszerűen felhasználható összeg</t>
  </si>
  <si>
    <t>Ebből 2015. évben ez előírt határidőig elszámolt összeg</t>
  </si>
  <si>
    <t>Felhalmozási célú önkormányzati támogatások (e Ft)</t>
  </si>
  <si>
    <t>9/2011. (II.15.) Korm. rend. alapján 2015. évben folyósított támogatás (vis maior)</t>
  </si>
  <si>
    <t>9. melléklet</t>
  </si>
  <si>
    <t>Szociális ágazati pótlék</t>
  </si>
  <si>
    <t>Szociális ágazati kiegészítő pótlék támogatása</t>
  </si>
  <si>
    <t>Közművelődési érdekeltségnövelő támogatás</t>
  </si>
  <si>
    <t>Települési önkormányzatok rendkívüli támogatása</t>
  </si>
  <si>
    <t>Egyes szociális és gyermekjóléti feladatok támogatása</t>
  </si>
  <si>
    <t>10 153 e Ft</t>
  </si>
  <si>
    <t>Adósságkonszolidációban részt nem vett önkormányzatok támogatásának több éves elszámolása (e Ft)</t>
  </si>
  <si>
    <t>A Magyarország 2014. évi központi költségvetéséről szóló 2013. évi CCXXX. Törvény 3. melléklet 10. a) pontja szerinti, az adósságkonszolidációban részt nem vett települési önkormányzatok fejlesztésének táűmogatása</t>
  </si>
  <si>
    <t>Az éves központi költségvetésből támogatásként rendelkezésre bocsátott összeg</t>
  </si>
  <si>
    <t>Az önkormányzat által az adott célra ténylegese felhasznált összeg 2014-ben</t>
  </si>
  <si>
    <t>Az önkormányzat által az adott célra ténylegese felhasznált összeg 2015-ben</t>
  </si>
  <si>
    <t xml:space="preserve">Nyitó pénzkészlet 2015. január 1-jén </t>
  </si>
  <si>
    <t xml:space="preserve">    - Forintban vezetett költségvetési pénzforgalmi számlák egyenlege</t>
  </si>
  <si>
    <t xml:space="preserve">    - Forintpénztárak és betétkönyvek egyenlege</t>
  </si>
  <si>
    <t xml:space="preserve">Összes pénzforgalmi bevétel összege </t>
  </si>
  <si>
    <t>Záró pénzkészlet összege 2015. dec. 31-én</t>
  </si>
  <si>
    <t>Pénzeszközök állományának változása 2015. évben -10. melléklet - adatok e Ft-ban</t>
  </si>
  <si>
    <t>Összes pénzforgalmi kiadás összege (36-os főkönyvvel korrigáltan)</t>
  </si>
  <si>
    <t>Gősfa Község Önkormányzatának vagyonkimutatása 2015. december 31.-i fordulónappal - 11. melléklet</t>
  </si>
  <si>
    <t>Mérleg /adatok e Ft-ban/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</si>
  <si>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</si>
  <si>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</si>
  <si>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</si>
  <si>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</si>
  <si>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</si>
  <si>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</si>
  <si>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</si>
  <si>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C/II/1 Forintpénztár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</si>
  <si>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</si>
  <si>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</si>
  <si>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</si>
  <si>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</si>
  <si>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</si>
  <si>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</si>
  <si>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</si>
  <si>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</si>
  <si>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</si>
  <si>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</si>
  <si>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</si>
  <si>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</si>
  <si>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</si>
  <si>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</si>
  <si>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</si>
  <si>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D/II/3d - ebből: költségvetési évet követően esedékes követelések vagyoni típusú adókra</t>
  </si>
  <si>
    <t>D/II/4 Költségvetési évet követően esedékes követelések működési bevételre (=D/II/4a+…+D/II/4i)</t>
  </si>
  <si>
    <t>D/II/4b - ebből: költségvetési évet követően esedékes követelések tulajdonosi bevételekre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</si>
  <si>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</si>
  <si>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</si>
  <si>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</si>
  <si>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D/III/4 Forgótőke elszámolása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</si>
  <si>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</si>
  <si>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</si>
  <si>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</si>
  <si>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</si>
  <si>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</si>
  <si>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</si>
  <si>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</si>
  <si>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</si>
  <si>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</si>
  <si>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</si>
  <si>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</si>
  <si>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</si>
  <si>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</si>
  <si>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</si>
  <si>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</si>
  <si>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</si>
  <si>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</si>
  <si>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</si>
  <si>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</si>
  <si>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</si>
  <si>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Társaság neve</t>
  </si>
  <si>
    <t>Részvények darabszáma (db)</t>
  </si>
  <si>
    <t>Tulajdon %-a</t>
  </si>
  <si>
    <t>Tulajdon összege (e Ft)</t>
  </si>
  <si>
    <t>Észak- Zalai Víz-és Csatornamű Zrt.</t>
  </si>
  <si>
    <t>4</t>
  </si>
  <si>
    <t>Önkormányzati részvények alakulása 2015. évben - 12. melléklet</t>
  </si>
  <si>
    <t>2015. évi támogatások EU-s projekthez kapcsolódóan</t>
  </si>
  <si>
    <t>Pályázati támogatás falugondnoki gépjármű vásárlásához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</si>
</sst>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6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sz val="11"/>
      <color indexed="8"/>
      <name val="Arial "/>
      <charset val="238"/>
    </font>
    <font>
      <sz val="11"/>
      <color indexed="8"/>
      <name val="Calibri"/>
      <family val="2"/>
      <charset val="238"/>
    </font>
    <font>
      <b/>
      <sz val="24"/>
      <name val="Garamond"/>
      <family val="1"/>
      <charset val="238"/>
    </font>
    <font>
      <sz val="24"/>
      <name val="Garamond"/>
      <family val="1"/>
      <charset val="238"/>
    </font>
    <font>
      <b/>
      <i/>
      <sz val="24"/>
      <name val="Garamond"/>
      <family val="1"/>
      <charset val="238"/>
    </font>
    <font>
      <i/>
      <sz val="24"/>
      <name val="Garamond"/>
      <family val="1"/>
      <charset val="238"/>
    </font>
    <font>
      <sz val="24"/>
      <color indexed="8"/>
      <name val="Garamond"/>
      <family val="1"/>
      <charset val="238"/>
    </font>
    <font>
      <sz val="24"/>
      <color indexed="10"/>
      <name val="Garamond"/>
      <family val="1"/>
      <charset val="238"/>
    </font>
    <font>
      <b/>
      <sz val="26"/>
      <name val="Garamond"/>
      <family val="1"/>
      <charset val="238"/>
    </font>
    <font>
      <b/>
      <i/>
      <u/>
      <sz val="24"/>
      <name val="Garamond"/>
      <family val="1"/>
      <charset val="238"/>
    </font>
    <font>
      <i/>
      <u/>
      <sz val="24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i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sz val="11"/>
      <color theme="1"/>
      <name val="Garamond"/>
      <family val="1"/>
      <charset val="238"/>
    </font>
    <font>
      <b/>
      <i/>
      <sz val="11"/>
      <color indexed="8"/>
      <name val="Garamond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4"/>
      <name val="Garamond"/>
      <family val="1"/>
      <charset val="238"/>
    </font>
    <font>
      <b/>
      <sz val="14"/>
      <color indexed="8"/>
      <name val="Garamond"/>
      <family val="1"/>
      <charset val="238"/>
    </font>
    <font>
      <b/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2" fillId="0" borderId="0"/>
    <xf numFmtId="0" fontId="3" fillId="0" borderId="0"/>
    <xf numFmtId="0" fontId="3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52" fillId="0" borderId="0"/>
  </cellStyleXfs>
  <cellXfs count="662">
    <xf numFmtId="0" fontId="0" fillId="0" borderId="0" xfId="0"/>
    <xf numFmtId="0" fontId="2" fillId="0" borderId="0" xfId="38"/>
    <xf numFmtId="0" fontId="2" fillId="0" borderId="0" xfId="38" applyBorder="1"/>
    <xf numFmtId="3" fontId="2" fillId="0" borderId="0" xfId="38" applyNumberFormat="1" applyBorder="1"/>
    <xf numFmtId="3" fontId="2" fillId="0" borderId="0" xfId="38" applyNumberFormat="1"/>
    <xf numFmtId="0" fontId="20" fillId="0" borderId="0" xfId="38" applyFont="1" applyBorder="1" applyAlignment="1">
      <alignment vertical="center" wrapText="1"/>
    </xf>
    <xf numFmtId="0" fontId="20" fillId="0" borderId="0" xfId="38" applyFont="1" applyBorder="1" applyAlignment="1">
      <alignment horizontal="center"/>
    </xf>
    <xf numFmtId="0" fontId="21" fillId="0" borderId="0" xfId="38" applyFont="1"/>
    <xf numFmtId="0" fontId="21" fillId="0" borderId="0" xfId="38" applyFont="1" applyBorder="1" applyAlignment="1">
      <alignment horizontal="centerContinuous"/>
    </xf>
    <xf numFmtId="0" fontId="21" fillId="0" borderId="0" xfId="38" applyFont="1" applyBorder="1" applyAlignment="1">
      <alignment horizontal="center"/>
    </xf>
    <xf numFmtId="0" fontId="21" fillId="0" borderId="0" xfId="38" applyFont="1" applyBorder="1" applyAlignment="1">
      <alignment horizontal="left"/>
    </xf>
    <xf numFmtId="0" fontId="21" fillId="0" borderId="0" xfId="38" applyFont="1" applyBorder="1"/>
    <xf numFmtId="0" fontId="20" fillId="0" borderId="0" xfId="38" applyFont="1" applyBorder="1"/>
    <xf numFmtId="0" fontId="22" fillId="0" borderId="0" xfId="38" applyFont="1"/>
    <xf numFmtId="0" fontId="22" fillId="0" borderId="0" xfId="38" applyFont="1" applyBorder="1"/>
    <xf numFmtId="0" fontId="3" fillId="0" borderId="0" xfId="39"/>
    <xf numFmtId="0" fontId="23" fillId="0" borderId="0" xfId="39" applyFont="1"/>
    <xf numFmtId="0" fontId="3" fillId="24" borderId="0" xfId="39" applyFill="1"/>
    <xf numFmtId="0" fontId="21" fillId="0" borderId="0" xfId="38" applyFont="1" applyFill="1" applyBorder="1"/>
    <xf numFmtId="0" fontId="21" fillId="0" borderId="0" xfId="38" applyFont="1" applyFill="1"/>
    <xf numFmtId="0" fontId="26" fillId="0" borderId="10" xfId="38" applyFont="1" applyFill="1" applyBorder="1" applyAlignment="1">
      <alignment vertical="center" wrapText="1"/>
    </xf>
    <xf numFmtId="0" fontId="26" fillId="0" borderId="11" xfId="38" applyFont="1" applyFill="1" applyBorder="1" applyAlignment="1">
      <alignment wrapText="1"/>
    </xf>
    <xf numFmtId="3" fontId="26" fillId="0" borderId="11" xfId="38" applyNumberFormat="1" applyFont="1" applyFill="1" applyBorder="1" applyAlignment="1">
      <alignment horizontal="left"/>
    </xf>
    <xf numFmtId="3" fontId="26" fillId="0" borderId="12" xfId="38" applyNumberFormat="1" applyFont="1" applyFill="1" applyBorder="1"/>
    <xf numFmtId="3" fontId="27" fillId="0" borderId="13" xfId="38" applyNumberFormat="1" applyFont="1" applyFill="1" applyBorder="1"/>
    <xf numFmtId="0" fontId="25" fillId="0" borderId="14" xfId="38" applyFont="1" applyFill="1" applyBorder="1"/>
    <xf numFmtId="0" fontId="25" fillId="0" borderId="15" xfId="38" applyFont="1" applyFill="1" applyBorder="1"/>
    <xf numFmtId="0" fontId="25" fillId="0" borderId="16" xfId="38" applyFont="1" applyFill="1" applyBorder="1"/>
    <xf numFmtId="0" fontId="25" fillId="0" borderId="17" xfId="38" applyFont="1" applyFill="1" applyBorder="1" applyAlignment="1">
      <alignment horizontal="center" wrapText="1"/>
    </xf>
    <xf numFmtId="0" fontId="25" fillId="0" borderId="18" xfId="38" applyFont="1" applyFill="1" applyBorder="1" applyAlignment="1">
      <alignment horizontal="center"/>
    </xf>
    <xf numFmtId="0" fontId="26" fillId="0" borderId="19" xfId="38" applyFont="1" applyFill="1" applyBorder="1" applyAlignment="1">
      <alignment vertical="center" wrapText="1"/>
    </xf>
    <xf numFmtId="0" fontId="26" fillId="0" borderId="13" xfId="38" applyFont="1" applyFill="1" applyBorder="1" applyAlignment="1">
      <alignment wrapText="1"/>
    </xf>
    <xf numFmtId="0" fontId="25" fillId="0" borderId="20" xfId="38" applyFont="1" applyFill="1" applyBorder="1" applyAlignment="1">
      <alignment horizontal="right"/>
    </xf>
    <xf numFmtId="49" fontId="26" fillId="0" borderId="19" xfId="38" applyNumberFormat="1" applyFont="1" applyFill="1" applyBorder="1" applyAlignment="1">
      <alignment horizontal="right" vertical="center" wrapText="1"/>
    </xf>
    <xf numFmtId="49" fontId="26" fillId="0" borderId="13" xfId="38" applyNumberFormat="1" applyFont="1" applyFill="1" applyBorder="1" applyAlignment="1">
      <alignment wrapText="1"/>
    </xf>
    <xf numFmtId="3" fontId="26" fillId="0" borderId="13" xfId="38" applyNumberFormat="1" applyFont="1" applyFill="1" applyBorder="1" applyAlignment="1">
      <alignment horizontal="left"/>
    </xf>
    <xf numFmtId="0" fontId="26" fillId="0" borderId="19" xfId="38" applyFont="1" applyFill="1" applyBorder="1" applyAlignment="1">
      <alignment horizontal="left" vertical="center" wrapText="1"/>
    </xf>
    <xf numFmtId="0" fontId="25" fillId="0" borderId="20" xfId="38" applyFont="1" applyFill="1" applyBorder="1" applyAlignment="1">
      <alignment horizontal="center"/>
    </xf>
    <xf numFmtId="0" fontId="26" fillId="0" borderId="19" xfId="38" applyFont="1" applyFill="1" applyBorder="1" applyAlignment="1">
      <alignment horizontal="right" vertical="center" wrapText="1"/>
    </xf>
    <xf numFmtId="3" fontId="26" fillId="0" borderId="13" xfId="38" applyNumberFormat="1" applyFont="1" applyFill="1" applyBorder="1"/>
    <xf numFmtId="3" fontId="26" fillId="0" borderId="20" xfId="38" applyNumberFormat="1" applyFont="1" applyFill="1" applyBorder="1"/>
    <xf numFmtId="3" fontId="26" fillId="0" borderId="11" xfId="38" applyNumberFormat="1" applyFont="1" applyFill="1" applyBorder="1"/>
    <xf numFmtId="3" fontId="26" fillId="0" borderId="10" xfId="38" applyNumberFormat="1" applyFont="1" applyFill="1" applyBorder="1" applyAlignment="1">
      <alignment horizontal="right" vertical="center" wrapText="1"/>
    </xf>
    <xf numFmtId="3" fontId="26" fillId="0" borderId="11" xfId="38" applyNumberFormat="1" applyFont="1" applyFill="1" applyBorder="1" applyAlignment="1">
      <alignment wrapText="1"/>
    </xf>
    <xf numFmtId="3" fontId="25" fillId="0" borderId="13" xfId="38" applyNumberFormat="1" applyFont="1" applyFill="1" applyBorder="1"/>
    <xf numFmtId="3" fontId="25" fillId="0" borderId="20" xfId="38" applyNumberFormat="1" applyFont="1" applyFill="1" applyBorder="1"/>
    <xf numFmtId="0" fontId="25" fillId="0" borderId="21" xfId="38" applyFont="1" applyFill="1" applyBorder="1" applyAlignment="1">
      <alignment vertical="center" wrapText="1"/>
    </xf>
    <xf numFmtId="0" fontId="25" fillId="0" borderId="22" xfId="38" applyFont="1" applyFill="1" applyBorder="1" applyAlignment="1">
      <alignment wrapText="1"/>
    </xf>
    <xf numFmtId="3" fontId="25" fillId="0" borderId="22" xfId="38" applyNumberFormat="1" applyFont="1" applyFill="1" applyBorder="1"/>
    <xf numFmtId="3" fontId="25" fillId="0" borderId="23" xfId="38" applyNumberFormat="1" applyFont="1" applyFill="1" applyBorder="1"/>
    <xf numFmtId="0" fontId="26" fillId="0" borderId="21" xfId="38" applyFont="1" applyFill="1" applyBorder="1" applyAlignment="1">
      <alignment horizontal="right" vertical="center" wrapText="1"/>
    </xf>
    <xf numFmtId="3" fontId="26" fillId="0" borderId="22" xfId="38" applyNumberFormat="1" applyFont="1" applyFill="1" applyBorder="1" applyAlignment="1">
      <alignment horizontal="left"/>
    </xf>
    <xf numFmtId="0" fontId="29" fillId="0" borderId="19" xfId="38" applyFont="1" applyFill="1" applyBorder="1" applyAlignment="1">
      <alignment vertical="center" wrapText="1"/>
    </xf>
    <xf numFmtId="0" fontId="29" fillId="0" borderId="13" xfId="38" applyFont="1" applyFill="1" applyBorder="1"/>
    <xf numFmtId="3" fontId="29" fillId="0" borderId="13" xfId="38" applyNumberFormat="1" applyFont="1" applyFill="1" applyBorder="1" applyAlignment="1">
      <alignment horizontal="left"/>
    </xf>
    <xf numFmtId="3" fontId="30" fillId="0" borderId="20" xfId="38" applyNumberFormat="1" applyFont="1" applyFill="1" applyBorder="1"/>
    <xf numFmtId="0" fontId="25" fillId="0" borderId="19" xfId="38" applyFont="1" applyFill="1" applyBorder="1" applyAlignment="1">
      <alignment vertical="center"/>
    </xf>
    <xf numFmtId="0" fontId="25" fillId="0" borderId="13" xfId="38" applyFont="1" applyFill="1" applyBorder="1"/>
    <xf numFmtId="0" fontId="26" fillId="0" borderId="19" xfId="38" applyFont="1" applyFill="1" applyBorder="1" applyAlignment="1">
      <alignment horizontal="right" vertical="center"/>
    </xf>
    <xf numFmtId="0" fontId="26" fillId="0" borderId="13" xfId="38" applyFont="1" applyFill="1" applyBorder="1"/>
    <xf numFmtId="0" fontId="25" fillId="0" borderId="14" xfId="38" applyFont="1" applyFill="1" applyBorder="1" applyAlignment="1">
      <alignment vertical="center" wrapText="1"/>
    </xf>
    <xf numFmtId="0" fontId="25" fillId="0" borderId="24" xfId="38" applyFont="1" applyFill="1" applyBorder="1" applyAlignment="1">
      <alignment horizontal="center" wrapText="1"/>
    </xf>
    <xf numFmtId="3" fontId="25" fillId="0" borderId="24" xfId="38" applyNumberFormat="1" applyFont="1" applyFill="1" applyBorder="1"/>
    <xf numFmtId="3" fontId="26" fillId="0" borderId="25" xfId="38" applyNumberFormat="1" applyFont="1" applyFill="1" applyBorder="1"/>
    <xf numFmtId="0" fontId="26" fillId="0" borderId="26" xfId="38" applyFont="1" applyFill="1" applyBorder="1" applyAlignment="1">
      <alignment horizontal="right" vertical="center" wrapText="1"/>
    </xf>
    <xf numFmtId="0" fontId="26" fillId="0" borderId="27" xfId="38" applyFont="1" applyFill="1" applyBorder="1" applyAlignment="1">
      <alignment wrapText="1"/>
    </xf>
    <xf numFmtId="3" fontId="26" fillId="0" borderId="27" xfId="38" applyNumberFormat="1" applyFont="1" applyFill="1" applyBorder="1" applyAlignment="1">
      <alignment horizontal="left" vertical="center"/>
    </xf>
    <xf numFmtId="0" fontId="26" fillId="0" borderId="27" xfId="38" applyFont="1" applyFill="1" applyBorder="1" applyAlignment="1">
      <alignment horizontal="left"/>
    </xf>
    <xf numFmtId="3" fontId="25" fillId="0" borderId="24" xfId="38" applyNumberFormat="1" applyFont="1" applyFill="1" applyBorder="1" applyAlignment="1">
      <alignment horizontal="right"/>
    </xf>
    <xf numFmtId="0" fontId="28" fillId="0" borderId="13" xfId="38" applyFont="1" applyFill="1" applyBorder="1" applyAlignment="1">
      <alignment wrapText="1"/>
    </xf>
    <xf numFmtId="0" fontId="25" fillId="0" borderId="13" xfId="38" applyFont="1" applyFill="1" applyBorder="1" applyAlignment="1">
      <alignment wrapText="1"/>
    </xf>
    <xf numFmtId="0" fontId="26" fillId="0" borderId="13" xfId="38" applyFont="1" applyFill="1" applyBorder="1" applyAlignment="1">
      <alignment horizontal="left" wrapText="1"/>
    </xf>
    <xf numFmtId="0" fontId="31" fillId="0" borderId="14" xfId="38" applyFont="1" applyFill="1" applyBorder="1" applyAlignment="1">
      <alignment vertical="center"/>
    </xf>
    <xf numFmtId="0" fontId="31" fillId="0" borderId="24" xfId="38" applyFont="1" applyFill="1" applyBorder="1"/>
    <xf numFmtId="3" fontId="31" fillId="0" borderId="24" xfId="38" applyNumberFormat="1" applyFont="1" applyFill="1" applyBorder="1"/>
    <xf numFmtId="0" fontId="25" fillId="0" borderId="19" xfId="38" applyFont="1" applyFill="1" applyBorder="1" applyAlignment="1">
      <alignment vertical="center" wrapText="1"/>
    </xf>
    <xf numFmtId="0" fontId="27" fillId="0" borderId="20" xfId="38" applyFont="1" applyFill="1" applyBorder="1" applyAlignment="1">
      <alignment horizontal="right"/>
    </xf>
    <xf numFmtId="0" fontId="27" fillId="0" borderId="19" xfId="38" applyFont="1" applyFill="1" applyBorder="1" applyAlignment="1">
      <alignment horizontal="left" vertical="center" wrapText="1"/>
    </xf>
    <xf numFmtId="0" fontId="27" fillId="0" borderId="13" xfId="38" applyFont="1" applyFill="1" applyBorder="1" applyAlignment="1">
      <alignment wrapText="1"/>
    </xf>
    <xf numFmtId="3" fontId="27" fillId="0" borderId="13" xfId="38" applyNumberFormat="1" applyFont="1" applyFill="1" applyBorder="1" applyAlignment="1">
      <alignment horizontal="right"/>
    </xf>
    <xf numFmtId="0" fontId="27" fillId="0" borderId="20" xfId="38" applyFont="1" applyFill="1" applyBorder="1" applyAlignment="1">
      <alignment horizontal="center"/>
    </xf>
    <xf numFmtId="0" fontId="32" fillId="0" borderId="19" xfId="38" applyFont="1" applyFill="1" applyBorder="1" applyAlignment="1">
      <alignment vertical="center"/>
    </xf>
    <xf numFmtId="0" fontId="32" fillId="0" borderId="13" xfId="38" applyFont="1" applyFill="1" applyBorder="1"/>
    <xf numFmtId="3" fontId="32" fillId="0" borderId="13" xfId="38" applyNumberFormat="1" applyFont="1" applyFill="1" applyBorder="1"/>
    <xf numFmtId="3" fontId="33" fillId="0" borderId="20" xfId="38" applyNumberFormat="1" applyFont="1" applyFill="1" applyBorder="1"/>
    <xf numFmtId="0" fontId="26" fillId="0" borderId="10" xfId="38" applyFont="1" applyFill="1" applyBorder="1" applyAlignment="1">
      <alignment horizontal="right" vertical="center" wrapText="1"/>
    </xf>
    <xf numFmtId="0" fontId="27" fillId="0" borderId="10" xfId="38" applyFont="1" applyFill="1" applyBorder="1" applyAlignment="1">
      <alignment vertical="center" wrapText="1"/>
    </xf>
    <xf numFmtId="0" fontId="27" fillId="0" borderId="11" xfId="38" applyFont="1" applyFill="1" applyBorder="1" applyAlignment="1">
      <alignment wrapText="1"/>
    </xf>
    <xf numFmtId="3" fontId="27" fillId="0" borderId="11" xfId="38" applyNumberFormat="1" applyFont="1" applyFill="1" applyBorder="1"/>
    <xf numFmtId="3" fontId="27" fillId="0" borderId="12" xfId="38" applyNumberFormat="1" applyFont="1" applyFill="1" applyBorder="1"/>
    <xf numFmtId="0" fontId="27" fillId="0" borderId="19" xfId="38" applyFont="1" applyFill="1" applyBorder="1" applyAlignment="1">
      <alignment vertical="center" wrapText="1"/>
    </xf>
    <xf numFmtId="3" fontId="27" fillId="0" borderId="20" xfId="38" applyNumberFormat="1" applyFont="1" applyFill="1" applyBorder="1"/>
    <xf numFmtId="0" fontId="26" fillId="0" borderId="16" xfId="38" applyFont="1" applyFill="1" applyBorder="1" applyAlignment="1">
      <alignment horizontal="right" vertical="center" wrapText="1"/>
    </xf>
    <xf numFmtId="0" fontId="25" fillId="0" borderId="18" xfId="38" applyFont="1" applyFill="1" applyBorder="1" applyAlignment="1">
      <alignment horizontal="center" wrapText="1"/>
    </xf>
    <xf numFmtId="3" fontId="26" fillId="0" borderId="18" xfId="38" applyNumberFormat="1" applyFont="1" applyFill="1" applyBorder="1" applyAlignment="1">
      <alignment horizontal="left"/>
    </xf>
    <xf numFmtId="3" fontId="25" fillId="0" borderId="18" xfId="38" applyNumberFormat="1" applyFont="1" applyFill="1" applyBorder="1"/>
    <xf numFmtId="0" fontId="26" fillId="0" borderId="22" xfId="38" applyFont="1" applyFill="1" applyBorder="1" applyAlignment="1">
      <alignment wrapText="1"/>
    </xf>
    <xf numFmtId="0" fontId="36" fillId="0" borderId="19" xfId="38" applyFont="1" applyBorder="1" applyAlignment="1">
      <alignment horizontal="right"/>
    </xf>
    <xf numFmtId="0" fontId="36" fillId="0" borderId="26" xfId="38" applyFont="1" applyFill="1" applyBorder="1" applyAlignment="1">
      <alignment wrapText="1"/>
    </xf>
    <xf numFmtId="0" fontId="37" fillId="0" borderId="0" xfId="38" applyFont="1" applyBorder="1" applyAlignment="1">
      <alignment horizontal="center"/>
    </xf>
    <xf numFmtId="0" fontId="36" fillId="0" borderId="0" xfId="38" applyFont="1"/>
    <xf numFmtId="0" fontId="37" fillId="0" borderId="28" xfId="38" applyFont="1" applyBorder="1"/>
    <xf numFmtId="0" fontId="36" fillId="0" borderId="29" xfId="38" applyFont="1" applyBorder="1"/>
    <xf numFmtId="0" fontId="37" fillId="0" borderId="0" xfId="38" applyFont="1" applyBorder="1"/>
    <xf numFmtId="0" fontId="37" fillId="0" borderId="14" xfId="38" applyFont="1" applyBorder="1"/>
    <xf numFmtId="0" fontId="36" fillId="0" borderId="21" xfId="38" applyFont="1" applyBorder="1" applyAlignment="1">
      <alignment horizontal="right"/>
    </xf>
    <xf numFmtId="0" fontId="37" fillId="0" borderId="22" xfId="38" applyFont="1" applyBorder="1"/>
    <xf numFmtId="3" fontId="36" fillId="0" borderId="22" xfId="38" applyNumberFormat="1" applyFont="1" applyBorder="1" applyAlignment="1">
      <alignment horizontal="left"/>
    </xf>
    <xf numFmtId="3" fontId="36" fillId="0" borderId="23" xfId="38" applyNumberFormat="1" applyFont="1" applyBorder="1"/>
    <xf numFmtId="0" fontId="37" fillId="0" borderId="19" xfId="38" applyFont="1" applyBorder="1"/>
    <xf numFmtId="0" fontId="36" fillId="0" borderId="13" xfId="38" applyFont="1" applyBorder="1"/>
    <xf numFmtId="3" fontId="37" fillId="0" borderId="13" xfId="38" applyNumberFormat="1" applyFont="1" applyBorder="1"/>
    <xf numFmtId="3" fontId="37" fillId="0" borderId="20" xfId="38" applyNumberFormat="1" applyFont="1" applyBorder="1"/>
    <xf numFmtId="0" fontId="36" fillId="0" borderId="0" xfId="38" applyFont="1" applyBorder="1"/>
    <xf numFmtId="0" fontId="37" fillId="0" borderId="13" xfId="38" applyFont="1" applyBorder="1"/>
    <xf numFmtId="3" fontId="36" fillId="0" borderId="13" xfId="38" applyNumberFormat="1" applyFont="1" applyBorder="1" applyAlignment="1">
      <alignment horizontal="left"/>
    </xf>
    <xf numFmtId="3" fontId="36" fillId="0" borderId="20" xfId="38" applyNumberFormat="1" applyFont="1" applyBorder="1"/>
    <xf numFmtId="0" fontId="37" fillId="0" borderId="10" xfId="38" applyFont="1" applyBorder="1"/>
    <xf numFmtId="0" fontId="36" fillId="0" borderId="11" xfId="38" applyFont="1" applyBorder="1"/>
    <xf numFmtId="3" fontId="37" fillId="0" borderId="11" xfId="38" applyNumberFormat="1" applyFont="1" applyBorder="1"/>
    <xf numFmtId="3" fontId="37" fillId="0" borderId="12" xfId="38" applyNumberFormat="1" applyFont="1" applyBorder="1"/>
    <xf numFmtId="0" fontId="37" fillId="0" borderId="24" xfId="38" applyFont="1" applyBorder="1" applyAlignment="1">
      <alignment horizontal="center"/>
    </xf>
    <xf numFmtId="3" fontId="37" fillId="0" borderId="24" xfId="38" applyNumberFormat="1" applyFont="1" applyBorder="1"/>
    <xf numFmtId="3" fontId="37" fillId="0" borderId="25" xfId="38" applyNumberFormat="1" applyFont="1" applyBorder="1"/>
    <xf numFmtId="0" fontId="37" fillId="0" borderId="14" xfId="38" applyFont="1" applyBorder="1" applyAlignment="1">
      <alignment wrapText="1"/>
    </xf>
    <xf numFmtId="0" fontId="36" fillId="0" borderId="21" xfId="38" applyFont="1" applyBorder="1"/>
    <xf numFmtId="0" fontId="36" fillId="0" borderId="22" xfId="38" applyFont="1" applyBorder="1"/>
    <xf numFmtId="3" fontId="36" fillId="0" borderId="22" xfId="38" applyNumberFormat="1" applyFont="1" applyBorder="1"/>
    <xf numFmtId="3" fontId="36" fillId="0" borderId="20" xfId="38" applyNumberFormat="1" applyFont="1" applyBorder="1" applyAlignment="1">
      <alignment horizontal="left"/>
    </xf>
    <xf numFmtId="3" fontId="36" fillId="0" borderId="13" xfId="38" applyNumberFormat="1" applyFont="1" applyBorder="1"/>
    <xf numFmtId="0" fontId="36" fillId="0" borderId="19" xfId="38" applyFont="1" applyBorder="1"/>
    <xf numFmtId="3" fontId="36" fillId="24" borderId="13" xfId="38" applyNumberFormat="1" applyFont="1" applyFill="1" applyBorder="1"/>
    <xf numFmtId="0" fontId="36" fillId="0" borderId="19" xfId="38" applyFont="1" applyFill="1" applyBorder="1" applyAlignment="1">
      <alignment wrapText="1"/>
    </xf>
    <xf numFmtId="0" fontId="36" fillId="0" borderId="13" xfId="38" applyFont="1" applyFill="1" applyBorder="1"/>
    <xf numFmtId="3" fontId="36" fillId="0" borderId="13" xfId="38" applyNumberFormat="1" applyFont="1" applyFill="1" applyBorder="1"/>
    <xf numFmtId="0" fontId="36" fillId="0" borderId="10" xfId="38" applyFont="1" applyBorder="1" applyAlignment="1">
      <alignment horizontal="right"/>
    </xf>
    <xf numFmtId="3" fontId="36" fillId="0" borderId="11" xfId="38" applyNumberFormat="1" applyFont="1" applyBorder="1" applyAlignment="1">
      <alignment horizontal="left"/>
    </xf>
    <xf numFmtId="3" fontId="36" fillId="0" borderId="12" xfId="38" applyNumberFormat="1" applyFont="1" applyBorder="1"/>
    <xf numFmtId="0" fontId="38" fillId="0" borderId="0" xfId="38" applyFont="1" applyBorder="1"/>
    <xf numFmtId="0" fontId="39" fillId="0" borderId="0" xfId="38" applyFont="1"/>
    <xf numFmtId="0" fontId="36" fillId="0" borderId="10" xfId="38" applyFont="1" applyBorder="1" applyAlignment="1">
      <alignment horizontal="right" wrapText="1"/>
    </xf>
    <xf numFmtId="0" fontId="37" fillId="0" borderId="13" xfId="38" applyFont="1" applyBorder="1" applyAlignment="1">
      <alignment horizontal="right"/>
    </xf>
    <xf numFmtId="0" fontId="37" fillId="0" borderId="0" xfId="38" applyFont="1" applyBorder="1" applyAlignment="1">
      <alignment horizontal="right"/>
    </xf>
    <xf numFmtId="0" fontId="36" fillId="0" borderId="0" xfId="38" applyFont="1" applyAlignment="1">
      <alignment horizontal="right"/>
    </xf>
    <xf numFmtId="0" fontId="37" fillId="0" borderId="13" xfId="38" applyFont="1" applyBorder="1" applyAlignment="1">
      <alignment horizontal="center"/>
    </xf>
    <xf numFmtId="0" fontId="36" fillId="0" borderId="19" xfId="0" applyFont="1" applyBorder="1" applyAlignment="1">
      <alignment horizontal="right"/>
    </xf>
    <xf numFmtId="3" fontId="36" fillId="0" borderId="13" xfId="0" applyNumberFormat="1" applyFont="1" applyFill="1" applyBorder="1" applyAlignment="1">
      <alignment horizontal="left"/>
    </xf>
    <xf numFmtId="0" fontId="34" fillId="0" borderId="19" xfId="0" applyFont="1" applyBorder="1" applyAlignment="1">
      <alignment horizontal="right" wrapText="1"/>
    </xf>
    <xf numFmtId="3" fontId="34" fillId="0" borderId="13" xfId="0" applyNumberFormat="1" applyFont="1" applyFill="1" applyBorder="1" applyAlignment="1">
      <alignment horizontal="left"/>
    </xf>
    <xf numFmtId="0" fontId="34" fillId="0" borderId="19" xfId="0" applyFont="1" applyBorder="1" applyAlignment="1">
      <alignment horizontal="right"/>
    </xf>
    <xf numFmtId="0" fontId="36" fillId="0" borderId="19" xfId="38" applyFont="1" applyBorder="1" applyAlignment="1">
      <alignment horizontal="right" wrapText="1"/>
    </xf>
    <xf numFmtId="0" fontId="36" fillId="0" borderId="26" xfId="38" applyFont="1" applyBorder="1" applyAlignment="1">
      <alignment horizontal="right"/>
    </xf>
    <xf numFmtId="0" fontId="36" fillId="0" borderId="27" xfId="38" applyFont="1" applyBorder="1"/>
    <xf numFmtId="3" fontId="36" fillId="0" borderId="27" xfId="38" applyNumberFormat="1" applyFont="1" applyBorder="1" applyAlignment="1">
      <alignment horizontal="left"/>
    </xf>
    <xf numFmtId="0" fontId="37" fillId="0" borderId="22" xfId="38" applyFont="1" applyBorder="1" applyAlignment="1">
      <alignment horizontal="center"/>
    </xf>
    <xf numFmtId="3" fontId="37" fillId="0" borderId="22" xfId="38" applyNumberFormat="1" applyFont="1" applyBorder="1" applyAlignment="1">
      <alignment horizontal="center"/>
    </xf>
    <xf numFmtId="3" fontId="37" fillId="0" borderId="13" xfId="38" applyNumberFormat="1" applyFont="1" applyBorder="1" applyAlignment="1">
      <alignment horizontal="center"/>
    </xf>
    <xf numFmtId="3" fontId="37" fillId="0" borderId="11" xfId="38" applyNumberFormat="1" applyFont="1" applyBorder="1" applyAlignment="1">
      <alignment horizontal="center"/>
    </xf>
    <xf numFmtId="3" fontId="37" fillId="0" borderId="24" xfId="38" applyNumberFormat="1" applyFont="1" applyBorder="1" applyAlignment="1">
      <alignment horizontal="center"/>
    </xf>
    <xf numFmtId="0" fontId="37" fillId="0" borderId="14" xfId="38" applyFont="1" applyBorder="1" applyAlignment="1">
      <alignment horizontal="left" wrapText="1"/>
    </xf>
    <xf numFmtId="3" fontId="37" fillId="0" borderId="24" xfId="38" applyNumberFormat="1" applyFont="1" applyBorder="1" applyAlignment="1">
      <alignment horizontal="right"/>
    </xf>
    <xf numFmtId="0" fontId="37" fillId="0" borderId="30" xfId="38" applyFont="1" applyFill="1" applyBorder="1"/>
    <xf numFmtId="3" fontId="37" fillId="0" borderId="31" xfId="38" applyNumberFormat="1" applyFont="1" applyFill="1" applyBorder="1"/>
    <xf numFmtId="3" fontId="37" fillId="0" borderId="31" xfId="38" applyNumberFormat="1" applyFont="1" applyFill="1" applyBorder="1" applyAlignment="1">
      <alignment horizontal="right"/>
    </xf>
    <xf numFmtId="0" fontId="36" fillId="0" borderId="21" xfId="38" applyFont="1" applyFill="1" applyBorder="1"/>
    <xf numFmtId="0" fontId="36" fillId="0" borderId="22" xfId="38" applyFont="1" applyFill="1" applyBorder="1"/>
    <xf numFmtId="0" fontId="37" fillId="0" borderId="22" xfId="38" applyFont="1" applyFill="1" applyBorder="1" applyAlignment="1">
      <alignment horizontal="right"/>
    </xf>
    <xf numFmtId="0" fontId="36" fillId="0" borderId="23" xfId="38" applyFont="1" applyFill="1" applyBorder="1" applyAlignment="1">
      <alignment horizontal="right"/>
    </xf>
    <xf numFmtId="0" fontId="36" fillId="0" borderId="27" xfId="38" applyFont="1" applyFill="1" applyBorder="1"/>
    <xf numFmtId="0" fontId="37" fillId="0" borderId="27" xfId="38" applyFont="1" applyFill="1" applyBorder="1" applyAlignment="1">
      <alignment horizontal="right"/>
    </xf>
    <xf numFmtId="0" fontId="36" fillId="0" borderId="32" xfId="38" applyFont="1" applyFill="1" applyBorder="1" applyAlignment="1">
      <alignment horizontal="right"/>
    </xf>
    <xf numFmtId="3" fontId="36" fillId="0" borderId="0" xfId="38" applyNumberFormat="1" applyFont="1"/>
    <xf numFmtId="2" fontId="36" fillId="0" borderId="21" xfId="38" applyNumberFormat="1" applyFont="1" applyFill="1" applyBorder="1" applyAlignment="1">
      <alignment wrapText="1"/>
    </xf>
    <xf numFmtId="2" fontId="36" fillId="0" borderId="22" xfId="38" applyNumberFormat="1" applyFont="1" applyFill="1" applyBorder="1" applyAlignment="1">
      <alignment wrapText="1"/>
    </xf>
    <xf numFmtId="3" fontId="36" fillId="0" borderId="22" xfId="38" applyNumberFormat="1" applyFont="1" applyFill="1" applyBorder="1"/>
    <xf numFmtId="3" fontId="36" fillId="0" borderId="23" xfId="38" applyNumberFormat="1" applyFont="1" applyFill="1" applyBorder="1"/>
    <xf numFmtId="2" fontId="36" fillId="0" borderId="19" xfId="38" applyNumberFormat="1" applyFont="1" applyFill="1" applyBorder="1" applyAlignment="1">
      <alignment horizontal="right" wrapText="1"/>
    </xf>
    <xf numFmtId="2" fontId="36" fillId="0" borderId="13" xfId="38" applyNumberFormat="1" applyFont="1" applyFill="1" applyBorder="1" applyAlignment="1">
      <alignment wrapText="1"/>
    </xf>
    <xf numFmtId="3" fontId="36" fillId="0" borderId="13" xfId="38" applyNumberFormat="1" applyFont="1" applyFill="1" applyBorder="1" applyAlignment="1">
      <alignment horizontal="left"/>
    </xf>
    <xf numFmtId="3" fontId="36" fillId="0" borderId="20" xfId="38" applyNumberFormat="1" applyFont="1" applyFill="1" applyBorder="1" applyAlignment="1">
      <alignment horizontal="left"/>
    </xf>
    <xf numFmtId="0" fontId="38" fillId="0" borderId="13" xfId="38" applyFont="1" applyFill="1" applyBorder="1"/>
    <xf numFmtId="3" fontId="36" fillId="0" borderId="20" xfId="38" applyNumberFormat="1" applyFont="1" applyFill="1" applyBorder="1"/>
    <xf numFmtId="0" fontId="36" fillId="0" borderId="19" xfId="38" applyFont="1" applyFill="1" applyBorder="1"/>
    <xf numFmtId="0" fontId="36" fillId="0" borderId="19" xfId="38" applyFont="1" applyFill="1" applyBorder="1" applyAlignment="1">
      <alignment horizontal="right"/>
    </xf>
    <xf numFmtId="0" fontId="36" fillId="0" borderId="10" xfId="38" applyFont="1" applyFill="1" applyBorder="1" applyAlignment="1">
      <alignment horizontal="right" wrapText="1"/>
    </xf>
    <xf numFmtId="0" fontId="36" fillId="0" borderId="11" xfId="38" applyFont="1" applyFill="1" applyBorder="1"/>
    <xf numFmtId="3" fontId="36" fillId="0" borderId="11" xfId="38" applyNumberFormat="1" applyFont="1" applyFill="1" applyBorder="1" applyAlignment="1">
      <alignment horizontal="left"/>
    </xf>
    <xf numFmtId="3" fontId="36" fillId="0" borderId="12" xfId="38" applyNumberFormat="1" applyFont="1" applyFill="1" applyBorder="1" applyAlignment="1">
      <alignment horizontal="left"/>
    </xf>
    <xf numFmtId="0" fontId="36" fillId="0" borderId="10" xfId="38" applyFont="1" applyFill="1" applyBorder="1" applyAlignment="1">
      <alignment horizontal="right"/>
    </xf>
    <xf numFmtId="0" fontId="36" fillId="0" borderId="19" xfId="38" applyFont="1" applyFill="1" applyBorder="1" applyAlignment="1">
      <alignment horizontal="left" wrapText="1"/>
    </xf>
    <xf numFmtId="3" fontId="36" fillId="0" borderId="13" xfId="38" applyNumberFormat="1" applyFont="1" applyFill="1" applyBorder="1" applyAlignment="1">
      <alignment horizontal="right"/>
    </xf>
    <xf numFmtId="0" fontId="39" fillId="0" borderId="11" xfId="38" applyFont="1" applyFill="1" applyBorder="1"/>
    <xf numFmtId="0" fontId="36" fillId="0" borderId="11" xfId="38" applyFont="1" applyFill="1" applyBorder="1" applyAlignment="1">
      <alignment horizontal="left"/>
    </xf>
    <xf numFmtId="0" fontId="38" fillId="0" borderId="13" xfId="38" applyFont="1" applyBorder="1"/>
    <xf numFmtId="3" fontId="38" fillId="0" borderId="13" xfId="38" applyNumberFormat="1" applyFont="1" applyBorder="1"/>
    <xf numFmtId="0" fontId="38" fillId="0" borderId="19" xfId="38" applyFont="1" applyBorder="1" applyAlignment="1">
      <alignment wrapText="1"/>
    </xf>
    <xf numFmtId="3" fontId="39" fillId="0" borderId="20" xfId="38" applyNumberFormat="1" applyFont="1" applyBorder="1"/>
    <xf numFmtId="0" fontId="38" fillId="0" borderId="22" xfId="38" applyFont="1" applyBorder="1"/>
    <xf numFmtId="3" fontId="38" fillId="0" borderId="22" xfId="38" applyNumberFormat="1" applyFont="1" applyBorder="1"/>
    <xf numFmtId="0" fontId="38" fillId="0" borderId="21" xfId="38" applyFont="1" applyBorder="1" applyAlignment="1">
      <alignment wrapText="1"/>
    </xf>
    <xf numFmtId="3" fontId="39" fillId="0" borderId="23" xfId="38" applyNumberFormat="1" applyFont="1" applyBorder="1"/>
    <xf numFmtId="0" fontId="40" fillId="0" borderId="19" xfId="39" applyFont="1" applyBorder="1" applyAlignment="1">
      <alignment horizontal="center" wrapText="1"/>
    </xf>
    <xf numFmtId="0" fontId="40" fillId="0" borderId="13" xfId="39" applyFont="1" applyBorder="1" applyAlignment="1">
      <alignment horizontal="center" vertical="center" wrapText="1"/>
    </xf>
    <xf numFmtId="49" fontId="42" fillId="0" borderId="19" xfId="39" applyNumberFormat="1" applyFont="1" applyBorder="1" applyAlignment="1">
      <alignment wrapText="1"/>
    </xf>
    <xf numFmtId="0" fontId="42" fillId="0" borderId="13" xfId="39" applyFont="1" applyBorder="1" applyAlignment="1">
      <alignment wrapText="1"/>
    </xf>
    <xf numFmtId="49" fontId="42" fillId="0" borderId="19" xfId="39" applyNumberFormat="1" applyFont="1" applyBorder="1"/>
    <xf numFmtId="3" fontId="40" fillId="0" borderId="24" xfId="39" applyNumberFormat="1" applyFont="1" applyBorder="1" applyAlignment="1">
      <alignment horizontal="right" wrapText="1"/>
    </xf>
    <xf numFmtId="3" fontId="40" fillId="0" borderId="25" xfId="39" applyNumberFormat="1" applyFont="1" applyBorder="1" applyAlignment="1">
      <alignment horizontal="right" wrapText="1"/>
    </xf>
    <xf numFmtId="49" fontId="34" fillId="0" borderId="19" xfId="39" applyNumberFormat="1" applyFont="1" applyBorder="1"/>
    <xf numFmtId="0" fontId="35" fillId="0" borderId="13" xfId="39" applyFont="1" applyBorder="1" applyAlignment="1">
      <alignment wrapText="1"/>
    </xf>
    <xf numFmtId="49" fontId="34" fillId="0" borderId="10" xfId="39" applyNumberFormat="1" applyFont="1" applyBorder="1"/>
    <xf numFmtId="0" fontId="35" fillId="0" borderId="11" xfId="39" applyFont="1" applyBorder="1" applyAlignment="1">
      <alignment wrapText="1"/>
    </xf>
    <xf numFmtId="165" fontId="42" fillId="24" borderId="13" xfId="29" applyNumberFormat="1" applyFont="1" applyFill="1" applyBorder="1" applyAlignment="1">
      <alignment horizontal="right" wrapText="1"/>
    </xf>
    <xf numFmtId="165" fontId="42" fillId="24" borderId="20" xfId="29" applyNumberFormat="1" applyFont="1" applyFill="1" applyBorder="1" applyAlignment="1">
      <alignment horizontal="right" wrapText="1"/>
    </xf>
    <xf numFmtId="165" fontId="43" fillId="24" borderId="13" xfId="29" applyNumberFormat="1" applyFont="1" applyFill="1" applyBorder="1" applyAlignment="1">
      <alignment horizontal="right" wrapText="1"/>
    </xf>
    <xf numFmtId="165" fontId="43" fillId="24" borderId="20" xfId="29" applyNumberFormat="1" applyFont="1" applyFill="1" applyBorder="1" applyAlignment="1">
      <alignment horizontal="right" wrapText="1"/>
    </xf>
    <xf numFmtId="165" fontId="42" fillId="24" borderId="13" xfId="29" applyNumberFormat="1" applyFont="1" applyFill="1" applyBorder="1" applyAlignment="1">
      <alignment wrapText="1"/>
    </xf>
    <xf numFmtId="165" fontId="42" fillId="0" borderId="13" xfId="29" applyNumberFormat="1" applyFont="1" applyBorder="1" applyAlignment="1">
      <alignment horizontal="right" wrapText="1"/>
    </xf>
    <xf numFmtId="165" fontId="42" fillId="0" borderId="13" xfId="29" applyNumberFormat="1" applyFont="1" applyBorder="1" applyAlignment="1">
      <alignment wrapText="1"/>
    </xf>
    <xf numFmtId="165" fontId="34" fillId="0" borderId="13" xfId="29" applyNumberFormat="1" applyFont="1" applyBorder="1" applyAlignment="1">
      <alignment wrapText="1"/>
    </xf>
    <xf numFmtId="165" fontId="35" fillId="0" borderId="11" xfId="29" applyNumberFormat="1" applyFont="1" applyBorder="1" applyAlignment="1">
      <alignment wrapText="1"/>
    </xf>
    <xf numFmtId="165" fontId="42" fillId="24" borderId="13" xfId="29" applyNumberFormat="1" applyFont="1" applyFill="1" applyBorder="1" applyAlignment="1">
      <alignment horizontal="right" vertical="center" wrapText="1"/>
    </xf>
    <xf numFmtId="165" fontId="42" fillId="24" borderId="20" xfId="29" applyNumberFormat="1" applyFont="1" applyFill="1" applyBorder="1" applyAlignment="1">
      <alignment horizontal="right" vertical="center" wrapText="1"/>
    </xf>
    <xf numFmtId="0" fontId="35" fillId="0" borderId="13" xfId="38" applyFont="1" applyBorder="1" applyAlignment="1">
      <alignment horizontal="center" vertical="center" wrapText="1"/>
    </xf>
    <xf numFmtId="3" fontId="34" fillId="0" borderId="13" xfId="38" applyNumberFormat="1" applyFont="1" applyBorder="1" applyAlignment="1">
      <alignment horizontal="center"/>
    </xf>
    <xf numFmtId="3" fontId="36" fillId="0" borderId="13" xfId="38" applyNumberFormat="1" applyFont="1" applyBorder="1" applyAlignment="1">
      <alignment horizontal="center"/>
    </xf>
    <xf numFmtId="3" fontId="35" fillId="0" borderId="13" xfId="38" applyNumberFormat="1" applyFont="1" applyBorder="1" applyAlignment="1">
      <alignment horizontal="center"/>
    </xf>
    <xf numFmtId="0" fontId="37" fillId="24" borderId="33" xfId="38" applyFont="1" applyFill="1" applyBorder="1"/>
    <xf numFmtId="0" fontId="37" fillId="24" borderId="34" xfId="38" applyFont="1" applyFill="1" applyBorder="1" applyAlignment="1">
      <alignment horizontal="center"/>
    </xf>
    <xf numFmtId="3" fontId="37" fillId="24" borderId="34" xfId="38" applyNumberFormat="1" applyFont="1" applyFill="1" applyBorder="1"/>
    <xf numFmtId="3" fontId="27" fillId="0" borderId="35" xfId="38" applyNumberFormat="1" applyFont="1" applyFill="1" applyBorder="1" applyAlignment="1">
      <alignment horizontal="right"/>
    </xf>
    <xf numFmtId="3" fontId="26" fillId="0" borderId="35" xfId="38" applyNumberFormat="1" applyFont="1" applyFill="1" applyBorder="1" applyAlignment="1">
      <alignment horizontal="left"/>
    </xf>
    <xf numFmtId="3" fontId="26" fillId="0" borderId="35" xfId="38" applyNumberFormat="1" applyFont="1" applyFill="1" applyBorder="1" applyAlignment="1">
      <alignment horizontal="right"/>
    </xf>
    <xf numFmtId="3" fontId="27" fillId="0" borderId="35" xfId="38" applyNumberFormat="1" applyFont="1" applyFill="1" applyBorder="1"/>
    <xf numFmtId="3" fontId="27" fillId="0" borderId="36" xfId="38" applyNumberFormat="1" applyFont="1" applyFill="1" applyBorder="1"/>
    <xf numFmtId="3" fontId="26" fillId="0" borderId="36" xfId="38" applyNumberFormat="1" applyFont="1" applyFill="1" applyBorder="1" applyAlignment="1">
      <alignment horizontal="left"/>
    </xf>
    <xf numFmtId="3" fontId="32" fillId="0" borderId="35" xfId="38" applyNumberFormat="1" applyFont="1" applyFill="1" applyBorder="1"/>
    <xf numFmtId="3" fontId="26" fillId="0" borderId="36" xfId="38" applyNumberFormat="1" applyFont="1" applyFill="1" applyBorder="1"/>
    <xf numFmtId="3" fontId="25" fillId="0" borderId="37" xfId="38" applyNumberFormat="1" applyFont="1" applyFill="1" applyBorder="1"/>
    <xf numFmtId="3" fontId="25" fillId="0" borderId="38" xfId="38" applyNumberFormat="1" applyFont="1" applyFill="1" applyBorder="1"/>
    <xf numFmtId="3" fontId="26" fillId="0" borderId="39" xfId="38" applyNumberFormat="1" applyFont="1" applyFill="1" applyBorder="1" applyAlignment="1">
      <alignment horizontal="left"/>
    </xf>
    <xf numFmtId="3" fontId="25" fillId="0" borderId="39" xfId="38" applyNumberFormat="1" applyFont="1" applyFill="1" applyBorder="1"/>
    <xf numFmtId="3" fontId="29" fillId="0" borderId="35" xfId="38" applyNumberFormat="1" applyFont="1" applyFill="1" applyBorder="1" applyAlignment="1">
      <alignment horizontal="left"/>
    </xf>
    <xf numFmtId="3" fontId="25" fillId="0" borderId="35" xfId="38" applyNumberFormat="1" applyFont="1" applyFill="1" applyBorder="1"/>
    <xf numFmtId="3" fontId="26" fillId="0" borderId="35" xfId="38" applyNumberFormat="1" applyFont="1" applyFill="1" applyBorder="1"/>
    <xf numFmtId="0" fontId="26" fillId="0" borderId="40" xfId="38" applyFont="1" applyFill="1" applyBorder="1" applyAlignment="1">
      <alignment horizontal="left"/>
    </xf>
    <xf numFmtId="3" fontId="25" fillId="0" borderId="41" xfId="38" applyNumberFormat="1" applyFont="1" applyFill="1" applyBorder="1"/>
    <xf numFmtId="3" fontId="26" fillId="0" borderId="42" xfId="38" applyNumberFormat="1" applyFont="1" applyFill="1" applyBorder="1" applyAlignment="1">
      <alignment horizontal="left"/>
    </xf>
    <xf numFmtId="3" fontId="25" fillId="0" borderId="42" xfId="38" applyNumberFormat="1" applyFont="1" applyFill="1" applyBorder="1"/>
    <xf numFmtId="3" fontId="36" fillId="0" borderId="39" xfId="38" applyNumberFormat="1" applyFont="1" applyBorder="1" applyAlignment="1">
      <alignment horizontal="left"/>
    </xf>
    <xf numFmtId="3" fontId="37" fillId="0" borderId="35" xfId="38" applyNumberFormat="1" applyFont="1" applyBorder="1"/>
    <xf numFmtId="3" fontId="36" fillId="0" borderId="35" xfId="38" applyNumberFormat="1" applyFont="1" applyBorder="1" applyAlignment="1">
      <alignment horizontal="left"/>
    </xf>
    <xf numFmtId="3" fontId="37" fillId="0" borderId="36" xfId="38" applyNumberFormat="1" applyFont="1" applyBorder="1"/>
    <xf numFmtId="3" fontId="37" fillId="0" borderId="37" xfId="38" applyNumberFormat="1" applyFont="1" applyBorder="1"/>
    <xf numFmtId="3" fontId="36" fillId="0" borderId="39" xfId="38" applyNumberFormat="1" applyFont="1" applyBorder="1"/>
    <xf numFmtId="3" fontId="36" fillId="0" borderId="35" xfId="38" applyNumberFormat="1" applyFont="1" applyBorder="1"/>
    <xf numFmtId="3" fontId="36" fillId="24" borderId="35" xfId="38" applyNumberFormat="1" applyFont="1" applyFill="1" applyBorder="1"/>
    <xf numFmtId="3" fontId="36" fillId="0" borderId="35" xfId="38" applyNumberFormat="1" applyFont="1" applyFill="1" applyBorder="1"/>
    <xf numFmtId="3" fontId="36" fillId="0" borderId="36" xfId="38" applyNumberFormat="1" applyFont="1" applyBorder="1" applyAlignment="1">
      <alignment horizontal="left"/>
    </xf>
    <xf numFmtId="3" fontId="36" fillId="0" borderId="39" xfId="38" applyNumberFormat="1" applyFont="1" applyFill="1" applyBorder="1"/>
    <xf numFmtId="3" fontId="36" fillId="0" borderId="35" xfId="38" applyNumberFormat="1" applyFont="1" applyFill="1" applyBorder="1" applyAlignment="1">
      <alignment horizontal="left"/>
    </xf>
    <xf numFmtId="3" fontId="36" fillId="0" borderId="36" xfId="38" applyNumberFormat="1" applyFont="1" applyFill="1" applyBorder="1" applyAlignment="1">
      <alignment horizontal="left"/>
    </xf>
    <xf numFmtId="0" fontId="36" fillId="0" borderId="36" xfId="38" applyFont="1" applyFill="1" applyBorder="1" applyAlignment="1">
      <alignment horizontal="left"/>
    </xf>
    <xf numFmtId="3" fontId="38" fillId="0" borderId="39" xfId="38" applyNumberFormat="1" applyFont="1" applyBorder="1"/>
    <xf numFmtId="3" fontId="38" fillId="0" borderId="35" xfId="38" applyNumberFormat="1" applyFont="1" applyBorder="1"/>
    <xf numFmtId="3" fontId="36" fillId="0" borderId="35" xfId="0" applyNumberFormat="1" applyFont="1" applyFill="1" applyBorder="1" applyAlignment="1">
      <alignment horizontal="left"/>
    </xf>
    <xf numFmtId="3" fontId="34" fillId="0" borderId="35" xfId="0" applyNumberFormat="1" applyFont="1" applyFill="1" applyBorder="1" applyAlignment="1">
      <alignment horizontal="left"/>
    </xf>
    <xf numFmtId="3" fontId="37" fillId="0" borderId="39" xfId="38" applyNumberFormat="1" applyFont="1" applyBorder="1" applyAlignment="1">
      <alignment horizontal="center"/>
    </xf>
    <xf numFmtId="3" fontId="37" fillId="0" borderId="35" xfId="38" applyNumberFormat="1" applyFont="1" applyBorder="1" applyAlignment="1">
      <alignment horizontal="center"/>
    </xf>
    <xf numFmtId="3" fontId="37" fillId="0" borderId="36" xfId="38" applyNumberFormat="1" applyFont="1" applyBorder="1" applyAlignment="1">
      <alignment horizontal="center"/>
    </xf>
    <xf numFmtId="3" fontId="37" fillId="0" borderId="37" xfId="38" applyNumberFormat="1" applyFont="1" applyBorder="1" applyAlignment="1">
      <alignment horizontal="center"/>
    </xf>
    <xf numFmtId="0" fontId="36" fillId="0" borderId="39" xfId="38" applyFont="1" applyFill="1" applyBorder="1"/>
    <xf numFmtId="0" fontId="36" fillId="0" borderId="40" xfId="38" applyFont="1" applyFill="1" applyBorder="1"/>
    <xf numFmtId="3" fontId="37" fillId="24" borderId="43" xfId="38" applyNumberFormat="1" applyFont="1" applyFill="1" applyBorder="1"/>
    <xf numFmtId="3" fontId="36" fillId="0" borderId="44" xfId="38" applyNumberFormat="1" applyFont="1" applyBorder="1" applyAlignment="1">
      <alignment horizontal="left"/>
    </xf>
    <xf numFmtId="165" fontId="42" fillId="24" borderId="42" xfId="29" applyNumberFormat="1" applyFont="1" applyFill="1" applyBorder="1" applyAlignment="1">
      <alignment horizontal="right" wrapText="1"/>
    </xf>
    <xf numFmtId="165" fontId="42" fillId="24" borderId="42" xfId="29" applyNumberFormat="1" applyFont="1" applyFill="1" applyBorder="1" applyAlignment="1">
      <alignment horizontal="right" vertical="center" wrapText="1"/>
    </xf>
    <xf numFmtId="0" fontId="40" fillId="0" borderId="45" xfId="39" applyFont="1" applyBorder="1" applyAlignment="1">
      <alignment horizontal="center" vertical="center" wrapText="1"/>
    </xf>
    <xf numFmtId="165" fontId="35" fillId="0" borderId="45" xfId="29" applyNumberFormat="1" applyFont="1" applyBorder="1" applyAlignment="1">
      <alignment horizontal="right" wrapText="1"/>
    </xf>
    <xf numFmtId="165" fontId="35" fillId="24" borderId="46" xfId="29" applyNumberFormat="1" applyFont="1" applyFill="1" applyBorder="1" applyAlignment="1">
      <alignment horizontal="right" wrapText="1"/>
    </xf>
    <xf numFmtId="3" fontId="40" fillId="0" borderId="47" xfId="39" applyNumberFormat="1" applyFont="1" applyBorder="1" applyAlignment="1">
      <alignment horizontal="right" wrapText="1"/>
    </xf>
    <xf numFmtId="0" fontId="25" fillId="0" borderId="34" xfId="38" applyFont="1" applyFill="1" applyBorder="1" applyAlignment="1">
      <alignment horizontal="center"/>
    </xf>
    <xf numFmtId="3" fontId="37" fillId="0" borderId="48" xfId="38" applyNumberFormat="1" applyFont="1" applyBorder="1"/>
    <xf numFmtId="0" fontId="35" fillId="0" borderId="47" xfId="0" applyFont="1" applyBorder="1" applyAlignment="1">
      <alignment horizontal="center"/>
    </xf>
    <xf numFmtId="0" fontId="35" fillId="0" borderId="41" xfId="0" applyFont="1" applyBorder="1" applyAlignment="1">
      <alignment horizontal="center" wrapText="1"/>
    </xf>
    <xf numFmtId="0" fontId="35" fillId="0" borderId="37" xfId="0" applyFont="1" applyBorder="1" applyAlignment="1">
      <alignment horizontal="center" wrapText="1"/>
    </xf>
    <xf numFmtId="0" fontId="37" fillId="0" borderId="30" xfId="38" applyFont="1" applyBorder="1" applyAlignment="1">
      <alignment horizontal="left" wrapText="1"/>
    </xf>
    <xf numFmtId="0" fontId="37" fillId="0" borderId="31" xfId="38" applyFont="1" applyBorder="1" applyAlignment="1">
      <alignment horizontal="center"/>
    </xf>
    <xf numFmtId="3" fontId="37" fillId="0" borderId="31" xfId="38" applyNumberFormat="1" applyFont="1" applyBorder="1" applyAlignment="1">
      <alignment horizontal="right"/>
    </xf>
    <xf numFmtId="3" fontId="37" fillId="0" borderId="49" xfId="38" applyNumberFormat="1" applyFont="1" applyBorder="1" applyAlignment="1">
      <alignment horizontal="right"/>
    </xf>
    <xf numFmtId="3" fontId="37" fillId="0" borderId="50" xfId="38" applyNumberFormat="1" applyFont="1" applyBorder="1" applyAlignment="1">
      <alignment horizontal="right"/>
    </xf>
    <xf numFmtId="0" fontId="37" fillId="0" borderId="31" xfId="38" applyFont="1" applyFill="1" applyBorder="1" applyAlignment="1">
      <alignment horizontal="center"/>
    </xf>
    <xf numFmtId="0" fontId="36" fillId="0" borderId="30" xfId="38" applyFont="1" applyBorder="1" applyAlignment="1">
      <alignment horizontal="left" wrapText="1"/>
    </xf>
    <xf numFmtId="3" fontId="36" fillId="0" borderId="31" xfId="38" applyNumberFormat="1" applyFont="1" applyBorder="1" applyAlignment="1">
      <alignment horizontal="right"/>
    </xf>
    <xf numFmtId="0" fontId="36" fillId="0" borderId="31" xfId="38" applyFont="1" applyBorder="1" applyAlignment="1">
      <alignment horizontal="center"/>
    </xf>
    <xf numFmtId="3" fontId="36" fillId="0" borderId="50" xfId="38" applyNumberFormat="1" applyFont="1" applyBorder="1" applyAlignment="1">
      <alignment horizontal="right"/>
    </xf>
    <xf numFmtId="0" fontId="36" fillId="0" borderId="33" xfId="38" applyFont="1" applyBorder="1" applyAlignment="1">
      <alignment horizontal="left" wrapText="1"/>
    </xf>
    <xf numFmtId="0" fontId="36" fillId="0" borderId="34" xfId="38" applyFont="1" applyBorder="1" applyAlignment="1">
      <alignment horizontal="center"/>
    </xf>
    <xf numFmtId="3" fontId="36" fillId="0" borderId="34" xfId="38" applyNumberFormat="1" applyFont="1" applyBorder="1" applyAlignment="1">
      <alignment horizontal="right"/>
    </xf>
    <xf numFmtId="3" fontId="36" fillId="0" borderId="51" xfId="38" applyNumberFormat="1" applyFont="1" applyBorder="1" applyAlignment="1">
      <alignment horizontal="right"/>
    </xf>
    <xf numFmtId="3" fontId="25" fillId="0" borderId="34" xfId="38" applyNumberFormat="1" applyFont="1" applyFill="1" applyBorder="1"/>
    <xf numFmtId="0" fontId="25" fillId="0" borderId="22" xfId="38" applyFont="1" applyFill="1" applyBorder="1" applyAlignment="1">
      <alignment horizontal="center" wrapText="1"/>
    </xf>
    <xf numFmtId="3" fontId="26" fillId="0" borderId="52" xfId="38" applyNumberFormat="1" applyFont="1" applyFill="1" applyBorder="1"/>
    <xf numFmtId="0" fontId="26" fillId="0" borderId="16" xfId="38" applyFont="1" applyFill="1" applyBorder="1" applyAlignment="1">
      <alignment vertical="center" wrapText="1"/>
    </xf>
    <xf numFmtId="0" fontId="26" fillId="0" borderId="18" xfId="38" applyFont="1" applyFill="1" applyBorder="1" applyAlignment="1">
      <alignment horizontal="center" wrapText="1"/>
    </xf>
    <xf numFmtId="3" fontId="26" fillId="0" borderId="18" xfId="38" applyNumberFormat="1" applyFont="1" applyFill="1" applyBorder="1"/>
    <xf numFmtId="3" fontId="26" fillId="0" borderId="38" xfId="38" applyNumberFormat="1" applyFont="1" applyFill="1" applyBorder="1"/>
    <xf numFmtId="3" fontId="26" fillId="0" borderId="18" xfId="38" applyNumberFormat="1" applyFont="1" applyFill="1" applyBorder="1" applyAlignment="1">
      <alignment horizontal="right"/>
    </xf>
    <xf numFmtId="3" fontId="26" fillId="0" borderId="53" xfId="38" applyNumberFormat="1" applyFont="1" applyFill="1" applyBorder="1"/>
    <xf numFmtId="3" fontId="26" fillId="0" borderId="41" xfId="38" applyNumberFormat="1" applyFont="1" applyFill="1" applyBorder="1"/>
    <xf numFmtId="0" fontId="26" fillId="0" borderId="33" xfId="38" applyFont="1" applyFill="1" applyBorder="1" applyAlignment="1">
      <alignment vertical="center" wrapText="1"/>
    </xf>
    <xf numFmtId="0" fontId="25" fillId="0" borderId="34" xfId="38" applyFont="1" applyFill="1" applyBorder="1" applyAlignment="1">
      <alignment horizontal="center" wrapText="1"/>
    </xf>
    <xf numFmtId="3" fontId="26" fillId="0" borderId="34" xfId="38" applyNumberFormat="1" applyFont="1" applyFill="1" applyBorder="1" applyAlignment="1">
      <alignment horizontal="right"/>
    </xf>
    <xf numFmtId="0" fontId="26" fillId="0" borderId="34" xfId="38" applyFont="1" applyFill="1" applyBorder="1" applyAlignment="1">
      <alignment horizontal="center" wrapText="1"/>
    </xf>
    <xf numFmtId="0" fontId="26" fillId="0" borderId="13" xfId="38" applyFont="1" applyFill="1" applyBorder="1" applyAlignment="1">
      <alignment horizontal="center" wrapText="1"/>
    </xf>
    <xf numFmtId="0" fontId="26" fillId="0" borderId="35" xfId="38" applyFont="1" applyFill="1" applyBorder="1"/>
    <xf numFmtId="0" fontId="26" fillId="0" borderId="18" xfId="38" applyFont="1" applyFill="1" applyBorder="1" applyAlignment="1">
      <alignment wrapText="1"/>
    </xf>
    <xf numFmtId="3" fontId="26" fillId="0" borderId="12" xfId="38" applyNumberFormat="1" applyFont="1" applyFill="1" applyBorder="1" applyAlignment="1">
      <alignment horizontal="left"/>
    </xf>
    <xf numFmtId="3" fontId="26" fillId="0" borderId="34" xfId="38" applyNumberFormat="1" applyFont="1" applyFill="1" applyBorder="1" applyAlignment="1">
      <alignment horizontal="left"/>
    </xf>
    <xf numFmtId="0" fontId="25" fillId="0" borderId="13" xfId="38" applyFont="1" applyFill="1" applyBorder="1" applyAlignment="1">
      <alignment horizontal="center" wrapText="1"/>
    </xf>
    <xf numFmtId="3" fontId="37" fillId="0" borderId="27" xfId="38" applyNumberFormat="1" applyFont="1" applyBorder="1"/>
    <xf numFmtId="0" fontId="37" fillId="0" borderId="47" xfId="38" applyFont="1" applyFill="1" applyBorder="1" applyAlignment="1">
      <alignment horizontal="center" wrapText="1"/>
    </xf>
    <xf numFmtId="0" fontId="37" fillId="0" borderId="24" xfId="38" applyFont="1" applyBorder="1" applyAlignment="1">
      <alignment horizontal="center" wrapText="1"/>
    </xf>
    <xf numFmtId="0" fontId="37" fillId="0" borderId="18" xfId="38" applyFont="1" applyBorder="1" applyAlignment="1">
      <alignment horizontal="center"/>
    </xf>
    <xf numFmtId="0" fontId="36" fillId="0" borderId="10" xfId="38" applyFont="1" applyFill="1" applyBorder="1" applyAlignment="1">
      <alignment horizontal="center" wrapText="1"/>
    </xf>
    <xf numFmtId="0" fontId="36" fillId="0" borderId="11" xfId="38" applyFont="1" applyFill="1" applyBorder="1" applyAlignment="1">
      <alignment horizontal="center"/>
    </xf>
    <xf numFmtId="3" fontId="36" fillId="0" borderId="11" xfId="38" applyNumberFormat="1" applyFont="1" applyFill="1" applyBorder="1" applyAlignment="1">
      <alignment horizontal="center"/>
    </xf>
    <xf numFmtId="3" fontId="36" fillId="0" borderId="36" xfId="38" applyNumberFormat="1" applyFont="1" applyFill="1" applyBorder="1" applyAlignment="1">
      <alignment horizontal="center"/>
    </xf>
    <xf numFmtId="3" fontId="36" fillId="0" borderId="12" xfId="38" applyNumberFormat="1" applyFont="1" applyFill="1" applyBorder="1" applyAlignment="1">
      <alignment horizontal="center"/>
    </xf>
    <xf numFmtId="0" fontId="38" fillId="0" borderId="0" xfId="38" applyFont="1" applyBorder="1" applyAlignment="1">
      <alignment horizontal="center"/>
    </xf>
    <xf numFmtId="0" fontId="39" fillId="0" borderId="0" xfId="38" applyFont="1" applyAlignment="1">
      <alignment horizontal="center"/>
    </xf>
    <xf numFmtId="0" fontId="36" fillId="0" borderId="13" xfId="38" applyFont="1" applyFill="1" applyBorder="1" applyAlignment="1">
      <alignment horizontal="center"/>
    </xf>
    <xf numFmtId="3" fontId="36" fillId="0" borderId="13" xfId="38" applyNumberFormat="1" applyFont="1" applyFill="1" applyBorder="1" applyAlignment="1">
      <alignment horizontal="center"/>
    </xf>
    <xf numFmtId="3" fontId="36" fillId="0" borderId="45" xfId="38" applyNumberFormat="1" applyFont="1" applyFill="1" applyBorder="1" applyAlignment="1">
      <alignment horizontal="center"/>
    </xf>
    <xf numFmtId="0" fontId="36" fillId="0" borderId="16" xfId="38" applyFont="1" applyBorder="1" applyAlignment="1">
      <alignment horizontal="right" wrapText="1"/>
    </xf>
    <xf numFmtId="3" fontId="36" fillId="0" borderId="18" xfId="38" applyNumberFormat="1" applyFont="1" applyBorder="1" applyAlignment="1">
      <alignment horizontal="left"/>
    </xf>
    <xf numFmtId="3" fontId="36" fillId="0" borderId="53" xfId="38" applyNumberFormat="1" applyFont="1" applyBorder="1"/>
    <xf numFmtId="3" fontId="36" fillId="0" borderId="27" xfId="38" applyNumberFormat="1" applyFont="1" applyFill="1" applyBorder="1" applyAlignment="1">
      <alignment horizontal="left"/>
    </xf>
    <xf numFmtId="0" fontId="25" fillId="0" borderId="52" xfId="38" applyFont="1" applyFill="1" applyBorder="1" applyAlignment="1">
      <alignment horizontal="center" wrapText="1"/>
    </xf>
    <xf numFmtId="3" fontId="26" fillId="0" borderId="51" xfId="38" applyNumberFormat="1" applyFont="1" applyFill="1" applyBorder="1" applyAlignment="1">
      <alignment horizontal="left"/>
    </xf>
    <xf numFmtId="3" fontId="26" fillId="0" borderId="20" xfId="38" applyNumberFormat="1" applyFont="1" applyFill="1" applyBorder="1" applyAlignment="1">
      <alignment horizontal="left"/>
    </xf>
    <xf numFmtId="3" fontId="26" fillId="0" borderId="52" xfId="38" applyNumberFormat="1" applyFont="1" applyFill="1" applyBorder="1" applyAlignment="1">
      <alignment horizontal="left"/>
    </xf>
    <xf numFmtId="3" fontId="25" fillId="0" borderId="25" xfId="38" applyNumberFormat="1" applyFont="1" applyFill="1" applyBorder="1"/>
    <xf numFmtId="3" fontId="26" fillId="0" borderId="32" xfId="38" applyNumberFormat="1" applyFont="1" applyFill="1" applyBorder="1" applyAlignment="1">
      <alignment horizontal="left" vertical="center"/>
    </xf>
    <xf numFmtId="0" fontId="36" fillId="0" borderId="19" xfId="38" applyFont="1" applyFill="1" applyBorder="1" applyAlignment="1">
      <alignment horizontal="center" wrapText="1"/>
    </xf>
    <xf numFmtId="3" fontId="36" fillId="0" borderId="20" xfId="38" applyNumberFormat="1" applyFont="1" applyFill="1" applyBorder="1" applyAlignment="1">
      <alignment horizontal="center"/>
    </xf>
    <xf numFmtId="3" fontId="36" fillId="0" borderId="12" xfId="38" applyNumberFormat="1" applyFont="1" applyBorder="1" applyAlignment="1">
      <alignment horizontal="left"/>
    </xf>
    <xf numFmtId="3" fontId="36" fillId="0" borderId="23" xfId="38" applyNumberFormat="1" applyFont="1" applyBorder="1" applyAlignment="1">
      <alignment horizontal="left"/>
    </xf>
    <xf numFmtId="3" fontId="37" fillId="0" borderId="25" xfId="38" applyNumberFormat="1" applyFont="1" applyBorder="1" applyAlignment="1">
      <alignment horizontal="right"/>
    </xf>
    <xf numFmtId="3" fontId="37" fillId="0" borderId="54" xfId="38" applyNumberFormat="1" applyFont="1" applyFill="1" applyBorder="1" applyAlignment="1">
      <alignment horizontal="right"/>
    </xf>
    <xf numFmtId="0" fontId="34" fillId="0" borderId="55" xfId="0" applyFont="1" applyBorder="1" applyAlignment="1">
      <alignment horizontal="right" wrapText="1"/>
    </xf>
    <xf numFmtId="0" fontId="21" fillId="0" borderId="13" xfId="38" applyFont="1" applyBorder="1"/>
    <xf numFmtId="3" fontId="25" fillId="0" borderId="35" xfId="38" applyNumberFormat="1" applyFont="1" applyFill="1" applyBorder="1" applyAlignment="1">
      <alignment horizontal="right"/>
    </xf>
    <xf numFmtId="3" fontId="36" fillId="0" borderId="35" xfId="38" applyNumberFormat="1" applyFont="1" applyFill="1" applyBorder="1" applyAlignment="1">
      <alignment horizontal="center"/>
    </xf>
    <xf numFmtId="3" fontId="36" fillId="0" borderId="35" xfId="38" applyNumberFormat="1" applyFont="1" applyFill="1" applyBorder="1" applyAlignment="1">
      <alignment horizontal="right"/>
    </xf>
    <xf numFmtId="165" fontId="35" fillId="0" borderId="13" xfId="29" applyNumberFormat="1" applyFont="1" applyBorder="1" applyAlignment="1">
      <alignment horizontal="right" wrapText="1"/>
    </xf>
    <xf numFmtId="165" fontId="35" fillId="0" borderId="48" xfId="29" applyNumberFormat="1" applyFont="1" applyBorder="1" applyAlignment="1">
      <alignment wrapText="1"/>
    </xf>
    <xf numFmtId="165" fontId="34" fillId="0" borderId="45" xfId="29" applyNumberFormat="1" applyFont="1" applyBorder="1" applyAlignment="1">
      <alignment wrapText="1"/>
    </xf>
    <xf numFmtId="165" fontId="35" fillId="0" borderId="27" xfId="29" applyNumberFormat="1" applyFont="1" applyBorder="1" applyAlignment="1">
      <alignment wrapText="1"/>
    </xf>
    <xf numFmtId="165" fontId="35" fillId="24" borderId="27" xfId="29" applyNumberFormat="1" applyFont="1" applyFill="1" applyBorder="1" applyAlignment="1">
      <alignment horizontal="right" wrapText="1"/>
    </xf>
    <xf numFmtId="3" fontId="26" fillId="0" borderId="43" xfId="38" applyNumberFormat="1" applyFont="1" applyFill="1" applyBorder="1"/>
    <xf numFmtId="0" fontId="37" fillId="0" borderId="13" xfId="38" applyFont="1" applyFill="1" applyBorder="1" applyAlignment="1">
      <alignment horizontal="center" wrapText="1"/>
    </xf>
    <xf numFmtId="0" fontId="36" fillId="0" borderId="13" xfId="38" applyFont="1" applyBorder="1" applyAlignment="1">
      <alignment horizontal="left"/>
    </xf>
    <xf numFmtId="0" fontId="40" fillId="0" borderId="13" xfId="39" applyFont="1" applyFill="1" applyBorder="1" applyAlignment="1">
      <alignment horizontal="center" vertical="center" wrapText="1"/>
    </xf>
    <xf numFmtId="0" fontId="35" fillId="0" borderId="13" xfId="38" applyFont="1" applyFill="1" applyBorder="1" applyAlignment="1">
      <alignment horizontal="center" vertical="center" wrapText="1"/>
    </xf>
    <xf numFmtId="0" fontId="35" fillId="0" borderId="20" xfId="38" applyFont="1" applyFill="1" applyBorder="1" applyAlignment="1">
      <alignment horizontal="center" vertical="center" wrapText="1"/>
    </xf>
    <xf numFmtId="0" fontId="25" fillId="0" borderId="51" xfId="38" applyFont="1" applyFill="1" applyBorder="1" applyAlignment="1">
      <alignment horizontal="center" wrapText="1"/>
    </xf>
    <xf numFmtId="3" fontId="31" fillId="0" borderId="25" xfId="38" applyNumberFormat="1" applyFont="1" applyFill="1" applyBorder="1"/>
    <xf numFmtId="0" fontId="37" fillId="0" borderId="37" xfId="38" applyFont="1" applyFill="1" applyBorder="1" applyAlignment="1">
      <alignment horizontal="center" wrapText="1"/>
    </xf>
    <xf numFmtId="0" fontId="37" fillId="0" borderId="56" xfId="38" applyFont="1" applyFill="1" applyBorder="1" applyAlignment="1">
      <alignment horizontal="center" wrapText="1"/>
    </xf>
    <xf numFmtId="0" fontId="40" fillId="0" borderId="20" xfId="39" applyFont="1" applyFill="1" applyBorder="1" applyAlignment="1">
      <alignment horizontal="center" vertical="center" wrapText="1"/>
    </xf>
    <xf numFmtId="165" fontId="35" fillId="0" borderId="20" xfId="29" applyNumberFormat="1" applyFont="1" applyBorder="1" applyAlignment="1">
      <alignment horizontal="right" wrapText="1"/>
    </xf>
    <xf numFmtId="165" fontId="35" fillId="24" borderId="32" xfId="29" applyNumberFormat="1" applyFont="1" applyFill="1" applyBorder="1" applyAlignment="1">
      <alignment horizontal="right" wrapText="1"/>
    </xf>
    <xf numFmtId="0" fontId="32" fillId="0" borderId="11" xfId="38" applyFont="1" applyFill="1" applyBorder="1"/>
    <xf numFmtId="3" fontId="32" fillId="0" borderId="11" xfId="38" applyNumberFormat="1" applyFont="1" applyFill="1" applyBorder="1"/>
    <xf numFmtId="3" fontId="32" fillId="0" borderId="36" xfId="38" applyNumberFormat="1" applyFont="1" applyFill="1" applyBorder="1"/>
    <xf numFmtId="3" fontId="33" fillId="0" borderId="12" xfId="38" applyNumberFormat="1" applyFont="1" applyFill="1" applyBorder="1"/>
    <xf numFmtId="0" fontId="26" fillId="0" borderId="10" xfId="38" applyFont="1" applyFill="1" applyBorder="1" applyAlignment="1">
      <alignment horizontal="left" vertical="center" wrapText="1"/>
    </xf>
    <xf numFmtId="0" fontId="36" fillId="0" borderId="13" xfId="38" applyFont="1" applyBorder="1" applyAlignment="1">
      <alignment horizontal="center" vertical="center" wrapText="1"/>
    </xf>
    <xf numFmtId="0" fontId="36" fillId="0" borderId="35" xfId="38" applyFont="1" applyBorder="1" applyAlignment="1">
      <alignment horizontal="center" vertical="center" wrapText="1"/>
    </xf>
    <xf numFmtId="3" fontId="36" fillId="0" borderId="13" xfId="38" applyNumberFormat="1" applyFont="1" applyBorder="1" applyAlignment="1">
      <alignment horizontal="center"/>
    </xf>
    <xf numFmtId="3" fontId="36" fillId="0" borderId="66" xfId="38" applyNumberFormat="1" applyFont="1" applyBorder="1" applyAlignment="1">
      <alignment horizontal="center"/>
    </xf>
    <xf numFmtId="3" fontId="36" fillId="0" borderId="22" xfId="38" applyNumberFormat="1" applyFont="1" applyBorder="1" applyAlignment="1">
      <alignment horizontal="center"/>
    </xf>
    <xf numFmtId="3" fontId="36" fillId="0" borderId="67" xfId="38" applyNumberFormat="1" applyFont="1" applyBorder="1" applyAlignment="1">
      <alignment horizontal="center"/>
    </xf>
    <xf numFmtId="3" fontId="37" fillId="0" borderId="66" xfId="38" applyNumberFormat="1" applyFont="1" applyBorder="1" applyAlignment="1">
      <alignment horizontal="center"/>
    </xf>
    <xf numFmtId="3" fontId="37" fillId="0" borderId="67" xfId="38" applyNumberFormat="1" applyFont="1" applyBorder="1" applyAlignment="1">
      <alignment horizontal="center"/>
    </xf>
    <xf numFmtId="3" fontId="36" fillId="0" borderId="11" xfId="38" applyNumberFormat="1" applyFont="1" applyBorder="1" applyAlignment="1">
      <alignment horizontal="center"/>
    </xf>
    <xf numFmtId="3" fontId="37" fillId="0" borderId="65" xfId="38" applyNumberFormat="1" applyFont="1" applyBorder="1" applyAlignment="1">
      <alignment horizontal="center"/>
    </xf>
    <xf numFmtId="0" fontId="37" fillId="0" borderId="13" xfId="38" applyFont="1" applyBorder="1" applyAlignment="1">
      <alignment horizontal="left"/>
    </xf>
    <xf numFmtId="3" fontId="37" fillId="0" borderId="70" xfId="38" applyNumberFormat="1" applyFont="1" applyBorder="1" applyAlignment="1">
      <alignment horizontal="center"/>
    </xf>
    <xf numFmtId="3" fontId="37" fillId="0" borderId="31" xfId="38" applyNumberFormat="1" applyFont="1" applyBorder="1" applyAlignment="1">
      <alignment horizontal="center"/>
    </xf>
    <xf numFmtId="3" fontId="37" fillId="0" borderId="71" xfId="38" applyNumberFormat="1" applyFont="1" applyBorder="1" applyAlignment="1">
      <alignment horizontal="center"/>
    </xf>
    <xf numFmtId="3" fontId="37" fillId="0" borderId="27" xfId="38" applyNumberFormat="1" applyFont="1" applyBorder="1" applyAlignment="1">
      <alignment horizontal="center"/>
    </xf>
    <xf numFmtId="0" fontId="34" fillId="0" borderId="0" xfId="46" applyFont="1"/>
    <xf numFmtId="0" fontId="35" fillId="0" borderId="19" xfId="46" applyFont="1" applyBorder="1"/>
    <xf numFmtId="0" fontId="35" fillId="0" borderId="20" xfId="46" applyFont="1" applyBorder="1" applyAlignment="1">
      <alignment horizontal="center"/>
    </xf>
    <xf numFmtId="49" fontId="34" fillId="0" borderId="35" xfId="46" applyNumberFormat="1" applyFont="1" applyBorder="1" applyAlignment="1">
      <alignment horizontal="right"/>
    </xf>
    <xf numFmtId="0" fontId="34" fillId="0" borderId="19" xfId="46" applyFont="1" applyBorder="1"/>
    <xf numFmtId="3" fontId="34" fillId="0" borderId="20" xfId="46" applyNumberFormat="1" applyFont="1" applyBorder="1"/>
    <xf numFmtId="49" fontId="35" fillId="0" borderId="35" xfId="46" applyNumberFormat="1" applyFont="1" applyBorder="1" applyAlignment="1">
      <alignment horizontal="right"/>
    </xf>
    <xf numFmtId="3" fontId="35" fillId="0" borderId="20" xfId="46" applyNumberFormat="1" applyFont="1" applyBorder="1"/>
    <xf numFmtId="3" fontId="34" fillId="0" borderId="20" xfId="46" applyNumberFormat="1" applyFont="1" applyBorder="1" applyAlignment="1">
      <alignment horizontal="right"/>
    </xf>
    <xf numFmtId="3" fontId="35" fillId="0" borderId="20" xfId="46" applyNumberFormat="1" applyFont="1" applyBorder="1" applyAlignment="1">
      <alignment horizontal="right"/>
    </xf>
    <xf numFmtId="0" fontId="35" fillId="0" borderId="26" xfId="0" applyFont="1" applyBorder="1"/>
    <xf numFmtId="3" fontId="35" fillId="0" borderId="32" xfId="46" applyNumberFormat="1" applyFont="1" applyBorder="1" applyAlignment="1">
      <alignment horizontal="right"/>
    </xf>
    <xf numFmtId="0" fontId="34" fillId="0" borderId="0" xfId="47" applyFont="1"/>
    <xf numFmtId="0" fontId="35" fillId="0" borderId="19" xfId="47" applyFont="1" applyBorder="1" applyAlignment="1">
      <alignment horizontal="center" vertical="center"/>
    </xf>
    <xf numFmtId="0" fontId="35" fillId="0" borderId="13" xfId="47" applyFont="1" applyBorder="1" applyAlignment="1">
      <alignment horizontal="center" vertical="center" wrapText="1"/>
    </xf>
    <xf numFmtId="0" fontId="35" fillId="0" borderId="20" xfId="47" applyFont="1" applyBorder="1" applyAlignment="1">
      <alignment horizontal="center" vertical="center" wrapText="1"/>
    </xf>
    <xf numFmtId="0" fontId="34" fillId="0" borderId="19" xfId="47" applyFont="1" applyBorder="1" applyAlignment="1">
      <alignment vertical="center" wrapText="1"/>
    </xf>
    <xf numFmtId="0" fontId="34" fillId="0" borderId="13" xfId="47" applyFont="1" applyBorder="1" applyAlignment="1">
      <alignment horizontal="center" vertical="center"/>
    </xf>
    <xf numFmtId="0" fontId="34" fillId="0" borderId="20" xfId="47" applyFont="1" applyBorder="1" applyAlignment="1">
      <alignment horizontal="center" vertical="center"/>
    </xf>
    <xf numFmtId="0" fontId="34" fillId="0" borderId="19" xfId="47" applyFont="1" applyBorder="1" applyAlignment="1">
      <alignment vertical="center"/>
    </xf>
    <xf numFmtId="0" fontId="34" fillId="0" borderId="26" xfId="47" applyFont="1" applyBorder="1" applyAlignment="1">
      <alignment vertical="center"/>
    </xf>
    <xf numFmtId="0" fontId="34" fillId="0" borderId="27" xfId="47" applyFont="1" applyBorder="1" applyAlignment="1">
      <alignment horizontal="center" vertical="center"/>
    </xf>
    <xf numFmtId="0" fontId="34" fillId="0" borderId="32" xfId="47" applyFont="1" applyBorder="1" applyAlignment="1">
      <alignment horizontal="center" vertical="center"/>
    </xf>
    <xf numFmtId="0" fontId="48" fillId="0" borderId="13" xfId="48" applyNumberFormat="1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49" fillId="0" borderId="0" xfId="0" applyFont="1" applyBorder="1"/>
    <xf numFmtId="0" fontId="50" fillId="0" borderId="0" xfId="0" applyFont="1"/>
    <xf numFmtId="3" fontId="35" fillId="0" borderId="42" xfId="0" applyNumberFormat="1" applyFont="1" applyBorder="1" applyAlignment="1">
      <alignment horizontal="right" vertical="center"/>
    </xf>
    <xf numFmtId="0" fontId="34" fillId="0" borderId="21" xfId="46" applyFont="1" applyBorder="1" applyAlignment="1">
      <alignment horizontal="center" vertical="center"/>
    </xf>
    <xf numFmtId="0" fontId="34" fillId="0" borderId="13" xfId="46" applyFont="1" applyBorder="1" applyAlignment="1">
      <alignment horizontal="center" vertical="center" wrapText="1"/>
    </xf>
    <xf numFmtId="0" fontId="34" fillId="0" borderId="42" xfId="46" applyFont="1" applyBorder="1" applyAlignment="1">
      <alignment horizontal="center" vertical="center" wrapText="1"/>
    </xf>
    <xf numFmtId="0" fontId="34" fillId="0" borderId="19" xfId="46" applyFont="1" applyBorder="1" applyAlignment="1">
      <alignment wrapText="1"/>
    </xf>
    <xf numFmtId="3" fontId="34" fillId="0" borderId="13" xfId="46" applyNumberFormat="1" applyFont="1" applyBorder="1" applyAlignment="1">
      <alignment horizontal="center" vertical="center"/>
    </xf>
    <xf numFmtId="0" fontId="35" fillId="0" borderId="26" xfId="46" applyFont="1" applyBorder="1"/>
    <xf numFmtId="3" fontId="35" fillId="0" borderId="27" xfId="46" applyNumberFormat="1" applyFont="1" applyBorder="1" applyAlignment="1">
      <alignment horizontal="center" vertical="center"/>
    </xf>
    <xf numFmtId="0" fontId="34" fillId="0" borderId="0" xfId="46" applyFont="1" applyBorder="1" applyAlignment="1"/>
    <xf numFmtId="0" fontId="34" fillId="0" borderId="19" xfId="46" applyFont="1" applyBorder="1" applyAlignment="1">
      <alignment horizontal="center" vertical="center"/>
    </xf>
    <xf numFmtId="0" fontId="35" fillId="0" borderId="13" xfId="46" applyFont="1" applyBorder="1" applyAlignment="1">
      <alignment horizontal="center" vertical="center" wrapText="1"/>
    </xf>
    <xf numFmtId="3" fontId="35" fillId="0" borderId="20" xfId="46" applyNumberFormat="1" applyFont="1" applyBorder="1" applyAlignment="1">
      <alignment horizontal="center" wrapText="1"/>
    </xf>
    <xf numFmtId="0" fontId="34" fillId="0" borderId="19" xfId="46" applyFont="1" applyFill="1" applyBorder="1" applyAlignment="1">
      <alignment horizontal="left" vertical="center"/>
    </xf>
    <xf numFmtId="0" fontId="34" fillId="0" borderId="13" xfId="46" applyFont="1" applyFill="1" applyBorder="1" applyAlignment="1">
      <alignment horizontal="right" vertical="center" wrapText="1"/>
    </xf>
    <xf numFmtId="0" fontId="35" fillId="0" borderId="13" xfId="46" applyFont="1" applyFill="1" applyBorder="1" applyAlignment="1">
      <alignment horizontal="right" vertical="center" wrapText="1"/>
    </xf>
    <xf numFmtId="3" fontId="34" fillId="0" borderId="20" xfId="46" applyNumberFormat="1" applyFont="1" applyBorder="1" applyAlignment="1">
      <alignment horizontal="right" vertical="center"/>
    </xf>
    <xf numFmtId="0" fontId="34" fillId="0" borderId="19" xfId="46" applyFont="1" applyFill="1" applyBorder="1" applyAlignment="1">
      <alignment vertical="center" wrapText="1"/>
    </xf>
    <xf numFmtId="3" fontId="34" fillId="0" borderId="13" xfId="46" applyNumberFormat="1" applyFont="1" applyFill="1" applyBorder="1" applyAlignment="1">
      <alignment vertical="center"/>
    </xf>
    <xf numFmtId="3" fontId="35" fillId="0" borderId="13" xfId="46" applyNumberFormat="1" applyFont="1" applyFill="1" applyBorder="1" applyAlignment="1">
      <alignment vertical="center"/>
    </xf>
    <xf numFmtId="0" fontId="34" fillId="0" borderId="20" xfId="46" applyFont="1" applyBorder="1" applyAlignment="1">
      <alignment horizontal="right" vertical="center"/>
    </xf>
    <xf numFmtId="3" fontId="34" fillId="0" borderId="0" xfId="46" applyNumberFormat="1" applyFont="1"/>
    <xf numFmtId="0" fontId="34" fillId="0" borderId="26" xfId="46" applyFont="1" applyFill="1" applyBorder="1" applyAlignment="1">
      <alignment vertical="center" wrapText="1"/>
    </xf>
    <xf numFmtId="3" fontId="34" fillId="0" borderId="27" xfId="46" applyNumberFormat="1" applyFont="1" applyFill="1" applyBorder="1" applyAlignment="1">
      <alignment vertical="center"/>
    </xf>
    <xf numFmtId="3" fontId="35" fillId="0" borderId="27" xfId="46" applyNumberFormat="1" applyFont="1" applyFill="1" applyBorder="1" applyAlignment="1">
      <alignment vertical="center"/>
    </xf>
    <xf numFmtId="3" fontId="34" fillId="0" borderId="32" xfId="46" applyNumberFormat="1" applyFont="1" applyBorder="1" applyAlignment="1">
      <alignment horizontal="right" vertical="center"/>
    </xf>
    <xf numFmtId="0" fontId="34" fillId="0" borderId="0" xfId="46" applyFont="1" applyFill="1" applyBorder="1" applyAlignment="1">
      <alignment wrapText="1"/>
    </xf>
    <xf numFmtId="3" fontId="34" fillId="0" borderId="0" xfId="46" applyNumberFormat="1" applyFont="1" applyFill="1" applyBorder="1"/>
    <xf numFmtId="3" fontId="35" fillId="0" borderId="0" xfId="46" applyNumberFormat="1" applyFont="1" applyFill="1" applyBorder="1"/>
    <xf numFmtId="3" fontId="34" fillId="0" borderId="0" xfId="46" applyNumberFormat="1" applyFont="1" applyBorder="1"/>
    <xf numFmtId="0" fontId="34" fillId="0" borderId="19" xfId="46" applyFont="1" applyBorder="1" applyAlignment="1">
      <alignment vertical="center"/>
    </xf>
    <xf numFmtId="3" fontId="34" fillId="0" borderId="13" xfId="46" applyNumberFormat="1" applyFont="1" applyFill="1" applyBorder="1" applyAlignment="1">
      <alignment horizontal="center" wrapText="1"/>
    </xf>
    <xf numFmtId="3" fontId="35" fillId="0" borderId="20" xfId="46" applyNumberFormat="1" applyFont="1" applyFill="1" applyBorder="1" applyAlignment="1">
      <alignment horizontal="center" vertical="center" wrapText="1"/>
    </xf>
    <xf numFmtId="0" fontId="34" fillId="0" borderId="26" xfId="46" applyFont="1" applyFill="1" applyBorder="1" applyAlignment="1">
      <alignment wrapText="1"/>
    </xf>
    <xf numFmtId="3" fontId="34" fillId="0" borderId="27" xfId="46" applyNumberFormat="1" applyFont="1" applyFill="1" applyBorder="1"/>
    <xf numFmtId="3" fontId="35" fillId="0" borderId="32" xfId="46" applyNumberFormat="1" applyFont="1" applyFill="1" applyBorder="1"/>
    <xf numFmtId="0" fontId="34" fillId="0" borderId="26" xfId="0" applyFont="1" applyFill="1" applyBorder="1" applyAlignment="1">
      <alignment wrapText="1"/>
    </xf>
    <xf numFmtId="3" fontId="34" fillId="0" borderId="27" xfId="46" applyNumberFormat="1" applyFont="1" applyBorder="1"/>
    <xf numFmtId="3" fontId="35" fillId="0" borderId="32" xfId="46" applyNumberFormat="1" applyFont="1" applyBorder="1"/>
    <xf numFmtId="0" fontId="34" fillId="0" borderId="42" xfId="46" applyFont="1" applyBorder="1" applyAlignment="1">
      <alignment horizontal="right" vertical="center"/>
    </xf>
    <xf numFmtId="0" fontId="34" fillId="0" borderId="13" xfId="46" applyFont="1" applyBorder="1" applyAlignment="1">
      <alignment horizontal="right" vertical="center"/>
    </xf>
    <xf numFmtId="0" fontId="35" fillId="0" borderId="65" xfId="0" applyFont="1" applyBorder="1" applyAlignment="1">
      <alignment horizontal="center" vertical="center"/>
    </xf>
    <xf numFmtId="3" fontId="35" fillId="0" borderId="49" xfId="46" applyNumberFormat="1" applyFont="1" applyBorder="1" applyAlignment="1">
      <alignment horizontal="center" vertical="center"/>
    </xf>
    <xf numFmtId="0" fontId="0" fillId="0" borderId="0" xfId="0" applyBorder="1" applyAlignment="1"/>
    <xf numFmtId="3" fontId="35" fillId="0" borderId="0" xfId="46" applyNumberFormat="1" applyFont="1" applyBorder="1" applyAlignment="1">
      <alignment horizontal="center" wrapText="1"/>
    </xf>
    <xf numFmtId="3" fontId="34" fillId="0" borderId="0" xfId="46" applyNumberFormat="1" applyFont="1" applyBorder="1" applyAlignment="1">
      <alignment horizontal="right" vertical="center"/>
    </xf>
    <xf numFmtId="0" fontId="34" fillId="0" borderId="0" xfId="46" applyFont="1" applyBorder="1" applyAlignment="1">
      <alignment horizontal="right" vertical="center"/>
    </xf>
    <xf numFmtId="3" fontId="34" fillId="0" borderId="71" xfId="46" applyNumberFormat="1" applyFont="1" applyBorder="1"/>
    <xf numFmtId="0" fontId="34" fillId="0" borderId="71" xfId="46" applyFont="1" applyBorder="1"/>
    <xf numFmtId="0" fontId="34" fillId="0" borderId="32" xfId="46" applyFont="1" applyBorder="1"/>
    <xf numFmtId="0" fontId="34" fillId="0" borderId="19" xfId="46" applyFont="1" applyBorder="1" applyAlignment="1">
      <alignment horizontal="center" vertical="center" wrapText="1"/>
    </xf>
    <xf numFmtId="3" fontId="34" fillId="0" borderId="40" xfId="46" applyNumberFormat="1" applyFont="1" applyBorder="1"/>
    <xf numFmtId="0" fontId="34" fillId="0" borderId="20" xfId="46" applyFont="1" applyBorder="1" applyAlignment="1">
      <alignment horizontal="center" vertical="center" wrapText="1"/>
    </xf>
    <xf numFmtId="0" fontId="37" fillId="0" borderId="19" xfId="46" applyFont="1" applyBorder="1" applyAlignment="1">
      <alignment horizontal="center" vertical="center"/>
    </xf>
    <xf numFmtId="0" fontId="37" fillId="0" borderId="20" xfId="46" applyFont="1" applyBorder="1" applyAlignment="1">
      <alignment horizontal="center" vertical="center"/>
    </xf>
    <xf numFmtId="0" fontId="37" fillId="0" borderId="19" xfId="46" applyFont="1" applyBorder="1" applyAlignment="1">
      <alignment vertical="center"/>
    </xf>
    <xf numFmtId="3" fontId="37" fillId="0" borderId="20" xfId="46" applyNumberFormat="1" applyFont="1" applyFill="1" applyBorder="1" applyAlignment="1">
      <alignment vertical="center"/>
    </xf>
    <xf numFmtId="0" fontId="36" fillId="0" borderId="19" xfId="46" applyFont="1" applyBorder="1" applyAlignment="1">
      <alignment vertical="center"/>
    </xf>
    <xf numFmtId="3" fontId="36" fillId="0" borderId="20" xfId="46" applyNumberFormat="1" applyFont="1" applyFill="1" applyBorder="1" applyAlignment="1">
      <alignment vertical="center"/>
    </xf>
    <xf numFmtId="0" fontId="36" fillId="0" borderId="26" xfId="46" applyFont="1" applyBorder="1" applyAlignment="1">
      <alignment vertical="center"/>
    </xf>
    <xf numFmtId="3" fontId="36" fillId="0" borderId="32" xfId="46" applyNumberFormat="1" applyFont="1" applyFill="1" applyBorder="1" applyAlignment="1">
      <alignment vertical="center"/>
    </xf>
    <xf numFmtId="0" fontId="52" fillId="0" borderId="0" xfId="50"/>
    <xf numFmtId="3" fontId="51" fillId="0" borderId="13" xfId="50" applyNumberFormat="1" applyFont="1" applyBorder="1" applyAlignment="1">
      <alignment horizontal="right" vertical="top" wrapText="1"/>
    </xf>
    <xf numFmtId="3" fontId="55" fillId="0" borderId="13" xfId="50" applyNumberFormat="1" applyFont="1" applyBorder="1" applyAlignment="1">
      <alignment horizontal="right" vertical="top" wrapText="1"/>
    </xf>
    <xf numFmtId="3" fontId="51" fillId="0" borderId="20" xfId="50" applyNumberFormat="1" applyFont="1" applyBorder="1" applyAlignment="1">
      <alignment horizontal="right" vertical="top" wrapText="1"/>
    </xf>
    <xf numFmtId="3" fontId="55" fillId="0" borderId="20" xfId="50" applyNumberFormat="1" applyFont="1" applyBorder="1" applyAlignment="1">
      <alignment horizontal="right" vertical="top" wrapText="1"/>
    </xf>
    <xf numFmtId="3" fontId="55" fillId="0" borderId="27" xfId="50" applyNumberFormat="1" applyFont="1" applyBorder="1" applyAlignment="1">
      <alignment horizontal="right" vertical="top" wrapText="1"/>
    </xf>
    <xf numFmtId="3" fontId="55" fillId="0" borderId="32" xfId="50" applyNumberFormat="1" applyFont="1" applyBorder="1" applyAlignment="1">
      <alignment horizontal="right" vertical="top" wrapText="1"/>
    </xf>
    <xf numFmtId="0" fontId="51" fillId="0" borderId="19" xfId="50" applyFont="1" applyBorder="1" applyAlignment="1">
      <alignment horizontal="left" vertical="top" wrapText="1"/>
    </xf>
    <xf numFmtId="0" fontId="55" fillId="0" borderId="19" xfId="50" applyFont="1" applyBorder="1" applyAlignment="1">
      <alignment horizontal="left" vertical="top" wrapText="1"/>
    </xf>
    <xf numFmtId="0" fontId="55" fillId="0" borderId="26" xfId="50" applyFont="1" applyBorder="1" applyAlignment="1">
      <alignment horizontal="left" vertical="top" wrapText="1"/>
    </xf>
    <xf numFmtId="0" fontId="37" fillId="0" borderId="13" xfId="49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42" fillId="0" borderId="26" xfId="0" applyFont="1" applyFill="1" applyBorder="1" applyAlignment="1">
      <alignment vertical="center" wrapText="1"/>
    </xf>
    <xf numFmtId="3" fontId="42" fillId="0" borderId="27" xfId="0" applyNumberFormat="1" applyFont="1" applyFill="1" applyBorder="1" applyAlignment="1">
      <alignment horizontal="center" vertical="center"/>
    </xf>
    <xf numFmtId="3" fontId="42" fillId="0" borderId="27" xfId="0" applyNumberFormat="1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35" fillId="0" borderId="19" xfId="49" applyFont="1" applyBorder="1" applyAlignment="1">
      <alignment horizontal="center" vertical="center"/>
    </xf>
    <xf numFmtId="0" fontId="37" fillId="0" borderId="20" xfId="49" applyFont="1" applyBorder="1" applyAlignment="1">
      <alignment horizontal="center" vertical="center"/>
    </xf>
    <xf numFmtId="0" fontId="36" fillId="0" borderId="26" xfId="38" applyFont="1" applyBorder="1" applyAlignment="1">
      <alignment horizontal="left" vertical="center" wrapText="1"/>
    </xf>
    <xf numFmtId="10" fontId="36" fillId="0" borderId="27" xfId="49" applyNumberFormat="1" applyFont="1" applyBorder="1" applyAlignment="1">
      <alignment horizontal="center" vertical="center"/>
    </xf>
    <xf numFmtId="0" fontId="36" fillId="0" borderId="32" xfId="49" applyFont="1" applyBorder="1" applyAlignment="1">
      <alignment horizontal="center" vertical="center"/>
    </xf>
    <xf numFmtId="0" fontId="35" fillId="0" borderId="19" xfId="38" applyFont="1" applyBorder="1" applyAlignment="1">
      <alignment horizontal="center" vertical="center" wrapText="1"/>
    </xf>
    <xf numFmtId="0" fontId="34" fillId="0" borderId="19" xfId="38" applyFont="1" applyBorder="1"/>
    <xf numFmtId="3" fontId="34" fillId="0" borderId="20" xfId="38" applyNumberFormat="1" applyFont="1" applyBorder="1" applyAlignment="1">
      <alignment horizontal="center"/>
    </xf>
    <xf numFmtId="0" fontId="34" fillId="0" borderId="19" xfId="38" applyFont="1" applyBorder="1" applyAlignment="1">
      <alignment wrapText="1"/>
    </xf>
    <xf numFmtId="0" fontId="35" fillId="0" borderId="19" xfId="38" applyFont="1" applyBorder="1"/>
    <xf numFmtId="3" fontId="35" fillId="0" borderId="20" xfId="38" applyNumberFormat="1" applyFont="1" applyBorder="1" applyAlignment="1">
      <alignment horizontal="center"/>
    </xf>
    <xf numFmtId="0" fontId="35" fillId="0" borderId="26" xfId="38" applyFont="1" applyBorder="1"/>
    <xf numFmtId="3" fontId="35" fillId="0" borderId="27" xfId="38" applyNumberFormat="1" applyFont="1" applyBorder="1" applyAlignment="1">
      <alignment horizontal="center"/>
    </xf>
    <xf numFmtId="3" fontId="35" fillId="0" borderId="32" xfId="38" applyNumberFormat="1" applyFont="1" applyBorder="1" applyAlignment="1">
      <alignment horizontal="center"/>
    </xf>
    <xf numFmtId="0" fontId="25" fillId="0" borderId="57" xfId="38" applyFont="1" applyFill="1" applyBorder="1" applyAlignment="1">
      <alignment horizontal="center" vertical="center" wrapText="1"/>
    </xf>
    <xf numFmtId="0" fontId="25" fillId="0" borderId="15" xfId="38" applyFont="1" applyFill="1" applyBorder="1" applyAlignment="1">
      <alignment horizontal="center" vertical="center" wrapText="1"/>
    </xf>
    <xf numFmtId="0" fontId="25" fillId="0" borderId="41" xfId="38" applyFont="1" applyFill="1" applyBorder="1" applyAlignment="1">
      <alignment horizontal="center" vertical="center" wrapText="1"/>
    </xf>
    <xf numFmtId="0" fontId="25" fillId="0" borderId="37" xfId="38" applyFont="1" applyFill="1" applyBorder="1" applyAlignment="1">
      <alignment horizontal="center"/>
    </xf>
    <xf numFmtId="0" fontId="25" fillId="0" borderId="15" xfId="38" applyFont="1" applyFill="1" applyBorder="1" applyAlignment="1">
      <alignment horizontal="center"/>
    </xf>
    <xf numFmtId="0" fontId="25" fillId="0" borderId="41" xfId="38" applyFont="1" applyFill="1" applyBorder="1" applyAlignment="1">
      <alignment horizontal="center"/>
    </xf>
    <xf numFmtId="0" fontId="37" fillId="0" borderId="57" xfId="38" applyFont="1" applyBorder="1" applyAlignment="1">
      <alignment horizontal="center" vertical="center" wrapText="1"/>
    </xf>
    <xf numFmtId="0" fontId="37" fillId="0" borderId="15" xfId="38" applyFont="1" applyBorder="1" applyAlignment="1">
      <alignment horizontal="center" vertical="center" wrapText="1"/>
    </xf>
    <xf numFmtId="0" fontId="37" fillId="0" borderId="41" xfId="38" applyFont="1" applyBorder="1" applyAlignment="1">
      <alignment horizontal="center" vertical="center" wrapText="1"/>
    </xf>
    <xf numFmtId="0" fontId="36" fillId="0" borderId="58" xfId="38" applyFont="1" applyBorder="1" applyAlignment="1">
      <alignment horizontal="center" wrapText="1"/>
    </xf>
    <xf numFmtId="0" fontId="36" fillId="0" borderId="29" xfId="38" applyFont="1" applyBorder="1" applyAlignment="1">
      <alignment horizontal="center" wrapText="1"/>
    </xf>
    <xf numFmtId="0" fontId="36" fillId="0" borderId="59" xfId="38" applyFont="1" applyBorder="1" applyAlignment="1">
      <alignment horizontal="center" wrapText="1"/>
    </xf>
    <xf numFmtId="0" fontId="37" fillId="0" borderId="60" xfId="38" applyFont="1" applyBorder="1" applyAlignment="1">
      <alignment horizontal="center" wrapText="1"/>
    </xf>
    <xf numFmtId="0" fontId="37" fillId="0" borderId="29" xfId="38" applyFont="1" applyBorder="1" applyAlignment="1">
      <alignment horizontal="center" wrapText="1"/>
    </xf>
    <xf numFmtId="0" fontId="34" fillId="0" borderId="29" xfId="0" applyFont="1" applyBorder="1" applyAlignment="1"/>
    <xf numFmtId="0" fontId="34" fillId="0" borderId="59" xfId="0" applyFont="1" applyBorder="1" applyAlignment="1"/>
    <xf numFmtId="0" fontId="40" fillId="0" borderId="33" xfId="39" applyFont="1" applyBorder="1" applyAlignment="1">
      <alignment horizontal="center" vertical="center"/>
    </xf>
    <xf numFmtId="0" fontId="40" fillId="0" borderId="34" xfId="39" applyFont="1" applyBorder="1" applyAlignment="1">
      <alignment horizontal="center" vertical="center"/>
    </xf>
    <xf numFmtId="0" fontId="40" fillId="0" borderId="61" xfId="39" applyFont="1" applyBorder="1" applyAlignment="1">
      <alignment horizontal="center" vertical="center"/>
    </xf>
    <xf numFmtId="0" fontId="40" fillId="0" borderId="51" xfId="39" applyFont="1" applyBorder="1" applyAlignment="1">
      <alignment horizontal="center" vertical="center"/>
    </xf>
    <xf numFmtId="0" fontId="41" fillId="0" borderId="19" xfId="39" applyFont="1" applyBorder="1" applyAlignment="1">
      <alignment wrapText="1"/>
    </xf>
    <xf numFmtId="0" fontId="41" fillId="0" borderId="13" xfId="39" applyFont="1" applyBorder="1" applyAlignment="1">
      <alignment wrapText="1"/>
    </xf>
    <xf numFmtId="0" fontId="41" fillId="0" borderId="35" xfId="39" applyFont="1" applyBorder="1" applyAlignment="1">
      <alignment wrapText="1"/>
    </xf>
    <xf numFmtId="0" fontId="41" fillId="0" borderId="20" xfId="39" applyFont="1" applyBorder="1" applyAlignment="1">
      <alignment wrapText="1"/>
    </xf>
    <xf numFmtId="0" fontId="40" fillId="0" borderId="14" xfId="39" applyFont="1" applyBorder="1" applyAlignment="1">
      <alignment wrapText="1"/>
    </xf>
    <xf numFmtId="0" fontId="40" fillId="0" borderId="24" xfId="39" applyFont="1" applyBorder="1" applyAlignment="1">
      <alignment wrapText="1"/>
    </xf>
    <xf numFmtId="0" fontId="35" fillId="0" borderId="33" xfId="38" applyFont="1" applyBorder="1" applyAlignment="1">
      <alignment horizontal="center"/>
    </xf>
    <xf numFmtId="0" fontId="35" fillId="0" borderId="34" xfId="38" applyFont="1" applyBorder="1" applyAlignment="1">
      <alignment horizontal="center"/>
    </xf>
    <xf numFmtId="0" fontId="35" fillId="0" borderId="51" xfId="38" applyFont="1" applyBorder="1" applyAlignment="1">
      <alignment horizontal="center"/>
    </xf>
    <xf numFmtId="0" fontId="34" fillId="0" borderId="19" xfId="38" applyFont="1" applyBorder="1" applyAlignment="1">
      <alignment horizontal="center" wrapText="1"/>
    </xf>
    <xf numFmtId="0" fontId="34" fillId="0" borderId="13" xfId="38" applyFont="1" applyBorder="1" applyAlignment="1">
      <alignment horizontal="center" wrapText="1"/>
    </xf>
    <xf numFmtId="0" fontId="34" fillId="0" borderId="20" xfId="38" applyFont="1" applyBorder="1" applyAlignment="1">
      <alignment horizontal="center" wrapText="1"/>
    </xf>
    <xf numFmtId="0" fontId="35" fillId="0" borderId="19" xfId="38" applyFont="1" applyBorder="1" applyAlignment="1">
      <alignment horizontal="center" wrapText="1"/>
    </xf>
    <xf numFmtId="0" fontId="44" fillId="0" borderId="13" xfId="38" applyFont="1" applyBorder="1" applyAlignment="1">
      <alignment horizontal="center" wrapText="1"/>
    </xf>
    <xf numFmtId="0" fontId="44" fillId="0" borderId="20" xfId="38" applyFont="1" applyBorder="1" applyAlignment="1">
      <alignment horizontal="center" wrapText="1"/>
    </xf>
    <xf numFmtId="0" fontId="45" fillId="0" borderId="62" xfId="38" applyFont="1" applyBorder="1" applyAlignment="1">
      <alignment horizontal="center" vertical="center"/>
    </xf>
    <xf numFmtId="0" fontId="46" fillId="0" borderId="63" xfId="0" applyFont="1" applyBorder="1" applyAlignment="1"/>
    <xf numFmtId="0" fontId="0" fillId="0" borderId="63" xfId="0" applyBorder="1" applyAlignment="1"/>
    <xf numFmtId="0" fontId="0" fillId="0" borderId="43" xfId="0" applyBorder="1" applyAlignment="1"/>
    <xf numFmtId="0" fontId="36" fillId="0" borderId="64" xfId="38" applyFont="1" applyBorder="1" applyAlignment="1">
      <alignment horizontal="center"/>
    </xf>
    <xf numFmtId="0" fontId="36" fillId="0" borderId="65" xfId="38" applyFont="1" applyBorder="1" applyAlignment="1">
      <alignment horizontal="center"/>
    </xf>
    <xf numFmtId="0" fontId="36" fillId="0" borderId="42" xfId="38" applyFont="1" applyBorder="1" applyAlignment="1">
      <alignment horizontal="center"/>
    </xf>
    <xf numFmtId="0" fontId="37" fillId="0" borderId="64" xfId="38" applyFont="1" applyBorder="1" applyAlignment="1">
      <alignment horizontal="left" vertical="center"/>
    </xf>
    <xf numFmtId="0" fontId="37" fillId="0" borderId="65" xfId="38" applyFont="1" applyBorder="1" applyAlignment="1">
      <alignment horizontal="left" vertical="center"/>
    </xf>
    <xf numFmtId="0" fontId="37" fillId="0" borderId="45" xfId="38" applyFont="1" applyBorder="1" applyAlignment="1">
      <alignment horizontal="left" vertical="center"/>
    </xf>
    <xf numFmtId="0" fontId="38" fillId="0" borderId="13" xfId="38" applyFont="1" applyBorder="1" applyAlignment="1">
      <alignment horizontal="center" vertical="center" wrapText="1"/>
    </xf>
    <xf numFmtId="0" fontId="37" fillId="0" borderId="13" xfId="38" applyFont="1" applyBorder="1" applyAlignment="1">
      <alignment horizontal="left" vertical="center"/>
    </xf>
    <xf numFmtId="0" fontId="36" fillId="0" borderId="13" xfId="38" applyFont="1" applyBorder="1" applyAlignment="1">
      <alignment horizontal="center" vertical="center"/>
    </xf>
    <xf numFmtId="0" fontId="36" fillId="0" borderId="20" xfId="38" applyFont="1" applyBorder="1" applyAlignment="1">
      <alignment horizontal="center" vertical="center"/>
    </xf>
    <xf numFmtId="3" fontId="36" fillId="0" borderId="13" xfId="38" applyNumberFormat="1" applyFont="1" applyBorder="1" applyAlignment="1">
      <alignment horizontal="center"/>
    </xf>
    <xf numFmtId="3" fontId="36" fillId="0" borderId="20" xfId="38" applyNumberFormat="1" applyFont="1" applyBorder="1" applyAlignment="1">
      <alignment horizontal="center"/>
    </xf>
    <xf numFmtId="0" fontId="36" fillId="0" borderId="21" xfId="38" applyFont="1" applyBorder="1" applyAlignment="1">
      <alignment horizontal="center" vertical="center"/>
    </xf>
    <xf numFmtId="0" fontId="36" fillId="0" borderId="22" xfId="38" applyFont="1" applyBorder="1" applyAlignment="1">
      <alignment horizontal="center" vertical="center"/>
    </xf>
    <xf numFmtId="0" fontId="36" fillId="0" borderId="22" xfId="38" applyFont="1" applyBorder="1" applyAlignment="1">
      <alignment horizontal="left" vertical="center" wrapText="1"/>
    </xf>
    <xf numFmtId="0" fontId="36" fillId="0" borderId="39" xfId="38" applyFont="1" applyBorder="1" applyAlignment="1">
      <alignment horizontal="left" vertical="center" wrapText="1"/>
    </xf>
    <xf numFmtId="3" fontId="36" fillId="0" borderId="22" xfId="38" applyNumberFormat="1" applyFont="1" applyBorder="1" applyAlignment="1">
      <alignment horizontal="center"/>
    </xf>
    <xf numFmtId="0" fontId="36" fillId="0" borderId="22" xfId="38" applyFont="1" applyBorder="1" applyAlignment="1">
      <alignment horizontal="center"/>
    </xf>
    <xf numFmtId="0" fontId="36" fillId="0" borderId="13" xfId="38" applyFont="1" applyBorder="1" applyAlignment="1">
      <alignment horizontal="center"/>
    </xf>
    <xf numFmtId="0" fontId="36" fillId="0" borderId="13" xfId="38" applyFont="1" applyBorder="1" applyAlignment="1">
      <alignment horizontal="left" vertical="center" wrapText="1"/>
    </xf>
    <xf numFmtId="0" fontId="36" fillId="0" borderId="19" xfId="38" applyFont="1" applyBorder="1" applyAlignment="1">
      <alignment horizontal="center" vertical="center"/>
    </xf>
    <xf numFmtId="0" fontId="36" fillId="0" borderId="35" xfId="38" applyFont="1" applyBorder="1" applyAlignment="1">
      <alignment horizontal="left" vertical="center" wrapText="1"/>
    </xf>
    <xf numFmtId="0" fontId="36" fillId="0" borderId="13" xfId="38" applyFont="1" applyBorder="1" applyAlignment="1">
      <alignment horizontal="left" vertical="center"/>
    </xf>
    <xf numFmtId="0" fontId="36" fillId="0" borderId="64" xfId="38" applyFont="1" applyBorder="1" applyAlignment="1">
      <alignment horizontal="center" vertical="center"/>
    </xf>
    <xf numFmtId="0" fontId="36" fillId="0" borderId="45" xfId="38" applyFont="1" applyBorder="1" applyAlignment="1">
      <alignment horizontal="center" vertical="center"/>
    </xf>
    <xf numFmtId="0" fontId="46" fillId="0" borderId="65" xfId="0" applyFont="1" applyBorder="1" applyAlignment="1">
      <alignment horizontal="left" vertical="center" wrapText="1"/>
    </xf>
    <xf numFmtId="0" fontId="46" fillId="0" borderId="45" xfId="0" applyFont="1" applyBorder="1" applyAlignment="1">
      <alignment horizontal="left" vertical="center" wrapText="1"/>
    </xf>
    <xf numFmtId="3" fontId="36" fillId="0" borderId="35" xfId="38" applyNumberFormat="1" applyFont="1" applyBorder="1" applyAlignment="1">
      <alignment horizontal="center"/>
    </xf>
    <xf numFmtId="0" fontId="46" fillId="0" borderId="4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7" fillId="0" borderId="35" xfId="38" applyNumberFormat="1" applyFont="1" applyBorder="1" applyAlignment="1">
      <alignment horizontal="center"/>
    </xf>
    <xf numFmtId="3" fontId="37" fillId="0" borderId="42" xfId="38" applyNumberFormat="1" applyFont="1" applyBorder="1" applyAlignment="1">
      <alignment horizontal="center"/>
    </xf>
    <xf numFmtId="0" fontId="37" fillId="0" borderId="19" xfId="38" applyFont="1" applyBorder="1" applyAlignment="1">
      <alignment horizontal="left" vertical="center"/>
    </xf>
    <xf numFmtId="0" fontId="37" fillId="0" borderId="35" xfId="38" applyFont="1" applyBorder="1" applyAlignment="1">
      <alignment horizontal="left" vertical="center"/>
    </xf>
    <xf numFmtId="3" fontId="37" fillId="0" borderId="13" xfId="38" applyNumberFormat="1" applyFont="1" applyBorder="1" applyAlignment="1">
      <alignment horizontal="center"/>
    </xf>
    <xf numFmtId="0" fontId="37" fillId="0" borderId="13" xfId="38" applyFont="1" applyBorder="1" applyAlignment="1">
      <alignment horizontal="center"/>
    </xf>
    <xf numFmtId="0" fontId="46" fillId="0" borderId="65" xfId="0" applyFont="1" applyBorder="1" applyAlignment="1">
      <alignment vertical="center" wrapText="1"/>
    </xf>
    <xf numFmtId="0" fontId="46" fillId="0" borderId="45" xfId="0" applyFont="1" applyBorder="1" applyAlignment="1">
      <alignment vertical="center" wrapText="1"/>
    </xf>
    <xf numFmtId="0" fontId="37" fillId="0" borderId="13" xfId="38" applyFont="1" applyBorder="1" applyAlignment="1">
      <alignment horizontal="left"/>
    </xf>
    <xf numFmtId="0" fontId="36" fillId="0" borderId="68" xfId="38" applyFont="1" applyBorder="1" applyAlignment="1">
      <alignment horizontal="center" vertical="center"/>
    </xf>
    <xf numFmtId="0" fontId="36" fillId="0" borderId="48" xfId="38" applyFont="1" applyBorder="1" applyAlignment="1">
      <alignment horizontal="center" vertical="center"/>
    </xf>
    <xf numFmtId="0" fontId="36" fillId="0" borderId="36" xfId="38" applyFont="1" applyBorder="1" applyAlignment="1">
      <alignment horizontal="left" vertical="center" wrapText="1"/>
    </xf>
    <xf numFmtId="0" fontId="36" fillId="0" borderId="69" xfId="38" applyFont="1" applyBorder="1" applyAlignment="1">
      <alignment horizontal="left" vertical="center" wrapText="1"/>
    </xf>
    <xf numFmtId="0" fontId="36" fillId="0" borderId="48" xfId="38" applyFont="1" applyBorder="1" applyAlignment="1">
      <alignment horizontal="left" vertical="center" wrapText="1"/>
    </xf>
    <xf numFmtId="3" fontId="36" fillId="0" borderId="45" xfId="38" applyNumberFormat="1" applyFont="1" applyBorder="1" applyAlignment="1">
      <alignment horizontal="center"/>
    </xf>
    <xf numFmtId="3" fontId="37" fillId="0" borderId="13" xfId="38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vertical="center"/>
    </xf>
    <xf numFmtId="3" fontId="37" fillId="0" borderId="22" xfId="38" applyNumberFormat="1" applyFont="1" applyBorder="1" applyAlignment="1">
      <alignment horizontal="center"/>
    </xf>
    <xf numFmtId="0" fontId="44" fillId="0" borderId="19" xfId="38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vertical="center"/>
    </xf>
    <xf numFmtId="3" fontId="37" fillId="0" borderId="20" xfId="38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7" fillId="0" borderId="26" xfId="38" applyFont="1" applyBorder="1" applyAlignment="1">
      <alignment horizontal="left"/>
    </xf>
    <xf numFmtId="0" fontId="37" fillId="0" borderId="27" xfId="38" applyFont="1" applyBorder="1" applyAlignment="1">
      <alignment horizontal="left"/>
    </xf>
    <xf numFmtId="0" fontId="37" fillId="0" borderId="31" xfId="38" applyFont="1" applyBorder="1" applyAlignment="1">
      <alignment horizontal="left"/>
    </xf>
    <xf numFmtId="0" fontId="37" fillId="0" borderId="49" xfId="38" applyFont="1" applyBorder="1" applyAlignment="1">
      <alignment horizontal="left"/>
    </xf>
    <xf numFmtId="3" fontId="37" fillId="0" borderId="31" xfId="38" applyNumberFormat="1" applyFont="1" applyBorder="1" applyAlignment="1">
      <alignment horizontal="center"/>
    </xf>
    <xf numFmtId="3" fontId="37" fillId="0" borderId="27" xfId="38" applyNumberFormat="1" applyFont="1" applyBorder="1" applyAlignment="1">
      <alignment horizontal="center"/>
    </xf>
    <xf numFmtId="0" fontId="37" fillId="0" borderId="27" xfId="38" applyFont="1" applyBorder="1" applyAlignment="1">
      <alignment horizontal="center"/>
    </xf>
    <xf numFmtId="3" fontId="37" fillId="0" borderId="32" xfId="38" applyNumberFormat="1" applyFont="1" applyBorder="1" applyAlignment="1">
      <alignment horizont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34" fillId="0" borderId="35" xfId="46" applyFont="1" applyBorder="1" applyAlignment="1">
      <alignment horizontal="center"/>
    </xf>
    <xf numFmtId="0" fontId="35" fillId="0" borderId="33" xfId="46" applyFont="1" applyBorder="1" applyAlignment="1">
      <alignment horizontal="center" vertical="center"/>
    </xf>
    <xf numFmtId="0" fontId="35" fillId="0" borderId="51" xfId="46" applyFont="1" applyBorder="1" applyAlignment="1">
      <alignment horizontal="center" vertical="center"/>
    </xf>
    <xf numFmtId="0" fontId="35" fillId="0" borderId="33" xfId="47" applyFont="1" applyBorder="1" applyAlignment="1">
      <alignment horizontal="center" vertical="center"/>
    </xf>
    <xf numFmtId="0" fontId="35" fillId="0" borderId="34" xfId="47" applyFont="1" applyBorder="1" applyAlignment="1">
      <alignment horizontal="center" vertical="center"/>
    </xf>
    <xf numFmtId="0" fontId="35" fillId="0" borderId="51" xfId="47" applyFont="1" applyBorder="1" applyAlignment="1">
      <alignment horizontal="center" vertical="center"/>
    </xf>
    <xf numFmtId="0" fontId="34" fillId="0" borderId="62" xfId="46" applyFont="1" applyBorder="1" applyAlignment="1">
      <alignment horizontal="center" vertical="center" wrapText="1"/>
    </xf>
    <xf numFmtId="0" fontId="34" fillId="0" borderId="63" xfId="46" applyFont="1" applyBorder="1" applyAlignment="1">
      <alignment horizontal="center" vertical="center" wrapText="1"/>
    </xf>
    <xf numFmtId="0" fontId="34" fillId="0" borderId="43" xfId="46" applyFont="1" applyBorder="1" applyAlignment="1">
      <alignment horizontal="center" vertical="center" wrapText="1"/>
    </xf>
    <xf numFmtId="0" fontId="47" fillId="0" borderId="57" xfId="46" applyFont="1" applyBorder="1" applyAlignment="1">
      <alignment horizontal="center" vertical="center" wrapText="1"/>
    </xf>
    <xf numFmtId="0" fontId="47" fillId="0" borderId="15" xfId="46" applyFont="1" applyBorder="1" applyAlignment="1">
      <alignment horizontal="center" vertical="center" wrapText="1"/>
    </xf>
    <xf numFmtId="0" fontId="47" fillId="0" borderId="41" xfId="46" applyFont="1" applyBorder="1" applyAlignment="1">
      <alignment horizontal="center" vertical="center" wrapText="1"/>
    </xf>
    <xf numFmtId="0" fontId="34" fillId="0" borderId="21" xfId="46" applyFont="1" applyBorder="1" applyAlignment="1">
      <alignment horizontal="center" vertical="center"/>
    </xf>
    <xf numFmtId="0" fontId="34" fillId="0" borderId="22" xfId="46" applyFont="1" applyBorder="1" applyAlignment="1">
      <alignment horizontal="center" vertical="center"/>
    </xf>
    <xf numFmtId="0" fontId="34" fillId="0" borderId="39" xfId="46" applyFont="1" applyBorder="1" applyAlignment="1">
      <alignment horizontal="center" vertical="center"/>
    </xf>
    <xf numFmtId="0" fontId="34" fillId="0" borderId="23" xfId="46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3" fontId="34" fillId="0" borderId="12" xfId="46" applyNumberFormat="1" applyFont="1" applyBorder="1" applyAlignment="1">
      <alignment horizontal="center" vertical="center"/>
    </xf>
    <xf numFmtId="3" fontId="34" fillId="0" borderId="54" xfId="46" applyNumberFormat="1" applyFont="1" applyBorder="1" applyAlignment="1">
      <alignment horizontal="center" vertical="center"/>
    </xf>
    <xf numFmtId="0" fontId="34" fillId="0" borderId="33" xfId="46" applyFont="1" applyBorder="1" applyAlignment="1">
      <alignment horizontal="center" vertical="center"/>
    </xf>
    <xf numFmtId="0" fontId="34" fillId="0" borderId="34" xfId="46" applyFont="1" applyBorder="1" applyAlignment="1">
      <alignment horizontal="center" vertical="center"/>
    </xf>
    <xf numFmtId="0" fontId="0" fillId="0" borderId="51" xfId="0" applyBorder="1" applyAlignment="1"/>
    <xf numFmtId="0" fontId="34" fillId="0" borderId="62" xfId="46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7" fillId="0" borderId="33" xfId="46" applyFont="1" applyBorder="1" applyAlignment="1">
      <alignment horizontal="center" vertical="center"/>
    </xf>
    <xf numFmtId="0" fontId="54" fillId="0" borderId="62" xfId="50" applyFont="1" applyBorder="1" applyAlignment="1">
      <alignment horizontal="center" vertical="center" wrapText="1"/>
    </xf>
    <xf numFmtId="0" fontId="54" fillId="0" borderId="63" xfId="50" applyFont="1" applyBorder="1" applyAlignment="1">
      <alignment horizontal="center" vertical="center" wrapText="1"/>
    </xf>
    <xf numFmtId="0" fontId="54" fillId="0" borderId="43" xfId="50" applyFont="1" applyBorder="1" applyAlignment="1">
      <alignment horizontal="center" vertical="center" wrapText="1"/>
    </xf>
    <xf numFmtId="0" fontId="53" fillId="0" borderId="57" xfId="50" applyFont="1" applyBorder="1" applyAlignment="1">
      <alignment horizontal="center" vertical="center"/>
    </xf>
    <xf numFmtId="0" fontId="53" fillId="0" borderId="15" xfId="50" applyFont="1" applyBorder="1" applyAlignment="1">
      <alignment horizontal="center" vertical="center"/>
    </xf>
    <xf numFmtId="0" fontId="53" fillId="0" borderId="41" xfId="50" applyFont="1" applyBorder="1" applyAlignment="1">
      <alignment horizontal="center" vertical="center"/>
    </xf>
    <xf numFmtId="0" fontId="35" fillId="0" borderId="62" xfId="49" applyFont="1" applyBorder="1" applyAlignment="1">
      <alignment horizontal="center" vertical="center" wrapText="1"/>
    </xf>
    <xf numFmtId="0" fontId="35" fillId="0" borderId="63" xfId="49" applyFont="1" applyBorder="1" applyAlignment="1">
      <alignment horizontal="center" vertical="center" wrapText="1"/>
    </xf>
    <xf numFmtId="0" fontId="35" fillId="0" borderId="43" xfId="49" applyFont="1" applyBorder="1" applyAlignment="1">
      <alignment horizontal="center" vertical="center" wrapText="1"/>
    </xf>
    <xf numFmtId="0" fontId="35" fillId="0" borderId="35" xfId="49" applyFont="1" applyBorder="1" applyAlignment="1">
      <alignment horizontal="center" vertical="center"/>
    </xf>
    <xf numFmtId="0" fontId="35" fillId="0" borderId="45" xfId="49" applyFont="1" applyBorder="1" applyAlignment="1">
      <alignment horizontal="center" vertical="center"/>
    </xf>
    <xf numFmtId="49" fontId="36" fillId="0" borderId="40" xfId="38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29" builtinId="3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ál" xfId="0" builtinId="0"/>
    <cellStyle name="Normál 2" xfId="38"/>
    <cellStyle name="Normál 2 2" xfId="50"/>
    <cellStyle name="Normál 3" xfId="45"/>
    <cellStyle name="Normál_7. sz. m." xfId="39"/>
    <cellStyle name="Normál_PEHTŐHENYE MINTA" xfId="48"/>
    <cellStyle name="Normál_Táblák Kispáli" xfId="46"/>
    <cellStyle name="Normál_Táblák Nagypáli Zárszámadás 2012." xfId="49"/>
    <cellStyle name="Normál_Xl0000193" xfId="47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topLeftCell="A25" zoomScale="60" zoomScaleNormal="60" workbookViewId="0">
      <selection activeCell="A24" sqref="A24"/>
    </sheetView>
  </sheetViews>
  <sheetFormatPr defaultColWidth="9.109375" defaultRowHeight="13.2"/>
  <cols>
    <col min="1" max="1" width="91.88671875" style="1" customWidth="1"/>
    <col min="2" max="2" width="26.88671875" style="1" customWidth="1"/>
    <col min="3" max="5" width="39.109375" style="1" customWidth="1"/>
    <col min="6" max="10" width="36.88671875" style="1" customWidth="1"/>
    <col min="11" max="11" width="36" style="1" customWidth="1"/>
    <col min="12" max="12" width="11.109375" style="1" customWidth="1"/>
    <col min="13" max="14" width="10.109375" style="1" customWidth="1"/>
    <col min="15" max="15" width="8.5546875" style="1" customWidth="1"/>
    <col min="16" max="18" width="30.44140625" style="1" customWidth="1"/>
    <col min="19" max="16384" width="9.109375" style="1"/>
  </cols>
  <sheetData>
    <row r="1" spans="1:18" s="7" customFormat="1" ht="60.75" customHeight="1" thickBot="1">
      <c r="A1" s="515" t="s">
        <v>290</v>
      </c>
      <c r="B1" s="516"/>
      <c r="C1" s="516"/>
      <c r="D1" s="516"/>
      <c r="E1" s="516"/>
      <c r="F1" s="516"/>
      <c r="G1" s="516"/>
      <c r="H1" s="516"/>
      <c r="I1" s="516"/>
      <c r="J1" s="516"/>
      <c r="K1" s="517"/>
      <c r="L1" s="5"/>
      <c r="M1" s="6"/>
      <c r="N1" s="6"/>
      <c r="O1" s="6"/>
      <c r="P1" s="6"/>
      <c r="Q1" s="6"/>
      <c r="R1" s="6"/>
    </row>
    <row r="2" spans="1:18" s="7" customFormat="1" ht="31.8" thickBot="1">
      <c r="A2" s="25" t="s">
        <v>155</v>
      </c>
      <c r="B2" s="26"/>
      <c r="C2" s="518" t="s">
        <v>33</v>
      </c>
      <c r="D2" s="519"/>
      <c r="E2" s="519"/>
      <c r="F2" s="519"/>
      <c r="G2" s="519"/>
      <c r="H2" s="519"/>
      <c r="I2" s="519"/>
      <c r="J2" s="519"/>
      <c r="K2" s="520"/>
      <c r="L2" s="6"/>
      <c r="M2" s="8"/>
      <c r="N2" s="9"/>
      <c r="O2" s="8"/>
      <c r="P2" s="10"/>
      <c r="Q2" s="8"/>
      <c r="R2" s="8"/>
    </row>
    <row r="3" spans="1:18" s="7" customFormat="1" ht="62.4" customHeight="1">
      <c r="A3" s="27" t="s">
        <v>7</v>
      </c>
      <c r="B3" s="28" t="s">
        <v>8</v>
      </c>
      <c r="C3" s="93" t="s">
        <v>222</v>
      </c>
      <c r="D3" s="93" t="s">
        <v>223</v>
      </c>
      <c r="E3" s="319" t="s">
        <v>294</v>
      </c>
      <c r="F3" s="29" t="s">
        <v>9</v>
      </c>
      <c r="G3" s="93" t="s">
        <v>224</v>
      </c>
      <c r="H3" s="319" t="s">
        <v>300</v>
      </c>
      <c r="I3" s="281" t="s">
        <v>10</v>
      </c>
      <c r="J3" s="338" t="s">
        <v>225</v>
      </c>
      <c r="K3" s="366" t="s">
        <v>299</v>
      </c>
      <c r="L3" s="8"/>
      <c r="M3" s="8"/>
      <c r="N3" s="8"/>
      <c r="O3" s="10"/>
      <c r="P3" s="8"/>
      <c r="Q3" s="8"/>
    </row>
    <row r="4" spans="1:18" s="7" customFormat="1" ht="62.4">
      <c r="A4" s="90" t="s">
        <v>11</v>
      </c>
      <c r="B4" s="78"/>
      <c r="C4" s="79">
        <v>7528</v>
      </c>
      <c r="D4" s="79">
        <v>7680</v>
      </c>
      <c r="E4" s="79">
        <v>7680</v>
      </c>
      <c r="F4" s="79">
        <v>7528</v>
      </c>
      <c r="G4" s="79">
        <v>7680</v>
      </c>
      <c r="H4" s="79">
        <v>7680</v>
      </c>
      <c r="I4" s="230"/>
      <c r="J4" s="230"/>
      <c r="K4" s="76"/>
      <c r="L4" s="8"/>
      <c r="M4" s="8"/>
      <c r="N4" s="8"/>
      <c r="O4" s="10"/>
      <c r="P4" s="8"/>
      <c r="Q4" s="8"/>
    </row>
    <row r="5" spans="1:18" s="7" customFormat="1" ht="93.6">
      <c r="A5" s="33" t="s">
        <v>12</v>
      </c>
      <c r="B5" s="34"/>
      <c r="C5" s="35">
        <v>2530</v>
      </c>
      <c r="D5" s="35">
        <v>2530</v>
      </c>
      <c r="E5" s="35">
        <v>2530</v>
      </c>
      <c r="F5" s="35">
        <v>2530</v>
      </c>
      <c r="G5" s="35">
        <v>2530</v>
      </c>
      <c r="H5" s="35">
        <v>2530</v>
      </c>
      <c r="I5" s="231"/>
      <c r="J5" s="231"/>
      <c r="K5" s="32"/>
      <c r="L5" s="8"/>
      <c r="M5" s="8"/>
      <c r="N5" s="8"/>
      <c r="O5" s="10"/>
      <c r="P5" s="8"/>
      <c r="Q5" s="8"/>
    </row>
    <row r="6" spans="1:18" s="7" customFormat="1" ht="31.2">
      <c r="A6" s="33" t="s">
        <v>13</v>
      </c>
      <c r="B6" s="34"/>
      <c r="C6" s="35">
        <v>4000</v>
      </c>
      <c r="D6" s="35">
        <v>4000</v>
      </c>
      <c r="E6" s="35">
        <v>4000</v>
      </c>
      <c r="F6" s="35">
        <v>4000</v>
      </c>
      <c r="G6" s="35">
        <v>4000</v>
      </c>
      <c r="H6" s="35">
        <v>4000</v>
      </c>
      <c r="I6" s="231"/>
      <c r="J6" s="231"/>
      <c r="K6" s="32"/>
      <c r="L6" s="8"/>
      <c r="M6" s="8"/>
      <c r="N6" s="8"/>
      <c r="O6" s="10"/>
      <c r="P6" s="8"/>
      <c r="Q6" s="8"/>
    </row>
    <row r="7" spans="1:18" s="7" customFormat="1" ht="63.75" customHeight="1">
      <c r="A7" s="33" t="s">
        <v>189</v>
      </c>
      <c r="B7" s="34"/>
      <c r="C7" s="35">
        <v>998</v>
      </c>
      <c r="D7" s="35">
        <v>998</v>
      </c>
      <c r="E7" s="35">
        <v>998</v>
      </c>
      <c r="F7" s="35">
        <v>998</v>
      </c>
      <c r="G7" s="35">
        <v>998</v>
      </c>
      <c r="H7" s="35">
        <v>998</v>
      </c>
      <c r="I7" s="231"/>
      <c r="J7" s="231"/>
      <c r="K7" s="32"/>
      <c r="L7" s="8"/>
      <c r="M7" s="8"/>
      <c r="N7" s="8"/>
      <c r="O7" s="10"/>
      <c r="P7" s="8"/>
      <c r="Q7" s="8"/>
    </row>
    <row r="8" spans="1:18" s="7" customFormat="1" ht="63.75" customHeight="1">
      <c r="A8" s="33" t="s">
        <v>242</v>
      </c>
      <c r="B8" s="34"/>
      <c r="C8" s="35"/>
      <c r="D8" s="35">
        <v>27</v>
      </c>
      <c r="E8" s="35">
        <v>27</v>
      </c>
      <c r="F8" s="35"/>
      <c r="G8" s="35">
        <v>27</v>
      </c>
      <c r="H8" s="35">
        <v>27</v>
      </c>
      <c r="I8" s="231"/>
      <c r="J8" s="231"/>
      <c r="K8" s="32"/>
      <c r="L8" s="8"/>
      <c r="M8" s="8"/>
      <c r="N8" s="8"/>
      <c r="O8" s="10"/>
      <c r="P8" s="8"/>
      <c r="Q8" s="8"/>
    </row>
    <row r="9" spans="1:18" s="7" customFormat="1" ht="63.75" customHeight="1">
      <c r="A9" s="33" t="s">
        <v>241</v>
      </c>
      <c r="B9" s="34"/>
      <c r="C9" s="35"/>
      <c r="D9" s="35">
        <v>125</v>
      </c>
      <c r="E9" s="35">
        <v>125</v>
      </c>
      <c r="F9" s="35"/>
      <c r="G9" s="35">
        <v>125</v>
      </c>
      <c r="H9" s="35">
        <v>125</v>
      </c>
      <c r="I9" s="231"/>
      <c r="J9" s="231"/>
      <c r="K9" s="32"/>
      <c r="L9" s="8"/>
      <c r="M9" s="8"/>
      <c r="N9" s="8"/>
      <c r="O9" s="10"/>
      <c r="P9" s="8"/>
      <c r="Q9" s="8"/>
    </row>
    <row r="10" spans="1:18" s="7" customFormat="1" ht="62.4">
      <c r="A10" s="77" t="s">
        <v>14</v>
      </c>
      <c r="B10" s="78"/>
      <c r="C10" s="79">
        <v>3897</v>
      </c>
      <c r="D10" s="79">
        <v>4628</v>
      </c>
      <c r="E10" s="79">
        <v>4628</v>
      </c>
      <c r="F10" s="79">
        <v>3897</v>
      </c>
      <c r="G10" s="79">
        <v>4628</v>
      </c>
      <c r="H10" s="79">
        <v>4628</v>
      </c>
      <c r="I10" s="230"/>
      <c r="J10" s="230"/>
      <c r="K10" s="80"/>
      <c r="L10" s="8"/>
      <c r="M10" s="8"/>
      <c r="N10" s="8"/>
      <c r="O10" s="10"/>
      <c r="P10" s="8"/>
      <c r="Q10" s="8"/>
    </row>
    <row r="11" spans="1:18" s="7" customFormat="1" ht="62.4">
      <c r="A11" s="38" t="s">
        <v>190</v>
      </c>
      <c r="B11" s="31"/>
      <c r="C11" s="35">
        <v>1397</v>
      </c>
      <c r="D11" s="35">
        <v>2128</v>
      </c>
      <c r="E11" s="35">
        <v>2128</v>
      </c>
      <c r="F11" s="35">
        <v>1397</v>
      </c>
      <c r="G11" s="35">
        <v>2128</v>
      </c>
      <c r="H11" s="35">
        <v>2128</v>
      </c>
      <c r="I11" s="232"/>
      <c r="J11" s="232"/>
      <c r="K11" s="37"/>
      <c r="L11" s="8"/>
      <c r="M11" s="8"/>
      <c r="N11" s="8"/>
      <c r="O11" s="10"/>
      <c r="P11" s="8"/>
      <c r="Q11" s="8"/>
    </row>
    <row r="12" spans="1:18" s="7" customFormat="1" ht="31.2">
      <c r="A12" s="38" t="s">
        <v>15</v>
      </c>
      <c r="B12" s="31"/>
      <c r="C12" s="35">
        <v>2500</v>
      </c>
      <c r="D12" s="35">
        <v>2500</v>
      </c>
      <c r="E12" s="35">
        <v>2500</v>
      </c>
      <c r="F12" s="35">
        <v>2500</v>
      </c>
      <c r="G12" s="35">
        <v>2500</v>
      </c>
      <c r="H12" s="35">
        <v>2500</v>
      </c>
      <c r="I12" s="231"/>
      <c r="J12" s="231"/>
      <c r="K12" s="37"/>
      <c r="L12" s="8"/>
      <c r="M12" s="8"/>
      <c r="N12" s="8"/>
      <c r="O12" s="10"/>
      <c r="P12" s="8"/>
      <c r="Q12" s="8"/>
    </row>
    <row r="13" spans="1:18" s="7" customFormat="1" ht="62.4">
      <c r="A13" s="90" t="s">
        <v>16</v>
      </c>
      <c r="B13" s="78"/>
      <c r="C13" s="79">
        <v>1200</v>
      </c>
      <c r="D13" s="79">
        <v>1200</v>
      </c>
      <c r="E13" s="79">
        <v>1200</v>
      </c>
      <c r="F13" s="79">
        <v>1200</v>
      </c>
      <c r="G13" s="79">
        <v>1200</v>
      </c>
      <c r="H13" s="79">
        <v>1200</v>
      </c>
      <c r="I13" s="230"/>
      <c r="J13" s="230"/>
      <c r="K13" s="80"/>
      <c r="L13" s="8"/>
      <c r="M13" s="9"/>
      <c r="N13" s="8"/>
      <c r="O13" s="10"/>
      <c r="P13" s="8"/>
      <c r="Q13" s="8"/>
    </row>
    <row r="14" spans="1:18" s="7" customFormat="1" ht="62.4">
      <c r="A14" s="90" t="s">
        <v>243</v>
      </c>
      <c r="B14" s="78"/>
      <c r="C14" s="24">
        <v>125</v>
      </c>
      <c r="D14" s="24"/>
      <c r="E14" s="24"/>
      <c r="F14" s="24">
        <v>125</v>
      </c>
      <c r="G14" s="24"/>
      <c r="H14" s="24"/>
      <c r="I14" s="233"/>
      <c r="J14" s="233"/>
      <c r="K14" s="91"/>
      <c r="L14" s="11"/>
      <c r="M14" s="11"/>
      <c r="N14" s="11"/>
      <c r="O14" s="11"/>
      <c r="P14" s="11"/>
      <c r="Q14" s="11"/>
    </row>
    <row r="15" spans="1:18" s="7" customFormat="1" ht="62.4">
      <c r="A15" s="90" t="s">
        <v>244</v>
      </c>
      <c r="B15" s="87"/>
      <c r="C15" s="88"/>
      <c r="D15" s="88">
        <f>SUM(D16:D19)</f>
        <v>3424</v>
      </c>
      <c r="E15" s="88">
        <f>SUM(E16:E19)</f>
        <v>3424</v>
      </c>
      <c r="F15" s="88"/>
      <c r="G15" s="88">
        <f>SUM(G16:G19)</f>
        <v>3424</v>
      </c>
      <c r="H15" s="88">
        <f>SUM(H16:H19)</f>
        <v>3424</v>
      </c>
      <c r="I15" s="234"/>
      <c r="J15" s="234"/>
      <c r="K15" s="89"/>
      <c r="L15" s="11"/>
      <c r="M15" s="11"/>
      <c r="N15" s="11"/>
      <c r="O15" s="11"/>
      <c r="P15" s="11"/>
      <c r="Q15" s="11"/>
    </row>
    <row r="16" spans="1:18" s="7" customFormat="1" ht="31.2">
      <c r="A16" s="85" t="s">
        <v>245</v>
      </c>
      <c r="B16" s="87"/>
      <c r="C16" s="88"/>
      <c r="D16" s="22">
        <v>288</v>
      </c>
      <c r="E16" s="22">
        <v>288</v>
      </c>
      <c r="F16" s="22"/>
      <c r="G16" s="22">
        <v>288</v>
      </c>
      <c r="H16" s="22">
        <v>288</v>
      </c>
      <c r="I16" s="235"/>
      <c r="J16" s="235"/>
      <c r="K16" s="317"/>
      <c r="L16" s="11"/>
      <c r="M16" s="11"/>
      <c r="N16" s="11"/>
      <c r="O16" s="11"/>
      <c r="P16" s="11"/>
      <c r="Q16" s="11"/>
    </row>
    <row r="17" spans="1:17" s="7" customFormat="1" ht="31.2">
      <c r="A17" s="85" t="s">
        <v>246</v>
      </c>
      <c r="B17" s="87"/>
      <c r="C17" s="88"/>
      <c r="D17" s="22">
        <v>144</v>
      </c>
      <c r="E17" s="22">
        <v>144</v>
      </c>
      <c r="F17" s="22"/>
      <c r="G17" s="22">
        <v>144</v>
      </c>
      <c r="H17" s="22">
        <v>144</v>
      </c>
      <c r="I17" s="235"/>
      <c r="J17" s="235"/>
      <c r="K17" s="317"/>
      <c r="L17" s="11"/>
      <c r="M17" s="11"/>
      <c r="N17" s="11"/>
      <c r="O17" s="11"/>
      <c r="P17" s="11"/>
      <c r="Q17" s="11"/>
    </row>
    <row r="18" spans="1:17" s="7" customFormat="1" ht="35.4" customHeight="1">
      <c r="A18" s="85" t="s">
        <v>247</v>
      </c>
      <c r="B18" s="87"/>
      <c r="C18" s="88"/>
      <c r="D18" s="22">
        <v>2477</v>
      </c>
      <c r="E18" s="22">
        <v>2477</v>
      </c>
      <c r="F18" s="22"/>
      <c r="G18" s="22">
        <v>2477</v>
      </c>
      <c r="H18" s="22">
        <v>2477</v>
      </c>
      <c r="I18" s="235"/>
      <c r="J18" s="235"/>
      <c r="K18" s="317"/>
      <c r="L18" s="11"/>
      <c r="M18" s="11"/>
      <c r="N18" s="11"/>
      <c r="O18" s="11"/>
      <c r="P18" s="11"/>
      <c r="Q18" s="11"/>
    </row>
    <row r="19" spans="1:17" s="7" customFormat="1" ht="31.2">
      <c r="A19" s="85" t="s">
        <v>249</v>
      </c>
      <c r="B19" s="87"/>
      <c r="C19" s="88"/>
      <c r="D19" s="22">
        <v>515</v>
      </c>
      <c r="E19" s="22">
        <v>515</v>
      </c>
      <c r="F19" s="22"/>
      <c r="G19" s="22">
        <v>515</v>
      </c>
      <c r="H19" s="22">
        <v>515</v>
      </c>
      <c r="I19" s="235"/>
      <c r="J19" s="235"/>
      <c r="K19" s="317"/>
      <c r="L19" s="11"/>
      <c r="M19" s="11"/>
      <c r="N19" s="11"/>
      <c r="O19" s="11"/>
      <c r="P19" s="11"/>
      <c r="Q19" s="11"/>
    </row>
    <row r="20" spans="1:17" s="7" customFormat="1" ht="62.4">
      <c r="A20" s="86" t="s">
        <v>165</v>
      </c>
      <c r="B20" s="87"/>
      <c r="C20" s="88">
        <v>441</v>
      </c>
      <c r="D20" s="88"/>
      <c r="E20" s="88"/>
      <c r="F20" s="88">
        <v>441</v>
      </c>
      <c r="G20" s="88"/>
      <c r="H20" s="88"/>
      <c r="I20" s="234"/>
      <c r="J20" s="234"/>
      <c r="K20" s="89"/>
      <c r="L20" s="11"/>
      <c r="M20" s="11"/>
      <c r="N20" s="11"/>
      <c r="O20" s="11"/>
      <c r="P20" s="11"/>
      <c r="Q20" s="11"/>
    </row>
    <row r="21" spans="1:17" s="19" customFormat="1" ht="62.4">
      <c r="A21" s="85" t="s">
        <v>167</v>
      </c>
      <c r="B21" s="21"/>
      <c r="C21" s="22">
        <v>85</v>
      </c>
      <c r="D21" s="22"/>
      <c r="E21" s="22"/>
      <c r="F21" s="22">
        <v>85</v>
      </c>
      <c r="G21" s="22"/>
      <c r="H21" s="22"/>
      <c r="I21" s="235"/>
      <c r="J21" s="235"/>
      <c r="K21" s="23"/>
      <c r="L21" s="18"/>
      <c r="M21" s="18"/>
      <c r="N21" s="18"/>
      <c r="O21" s="18"/>
      <c r="P21" s="18"/>
      <c r="Q21" s="18"/>
    </row>
    <row r="22" spans="1:17" s="7" customFormat="1" ht="31.2">
      <c r="A22" s="42" t="s">
        <v>166</v>
      </c>
      <c r="B22" s="43"/>
      <c r="C22" s="22">
        <v>356</v>
      </c>
      <c r="D22" s="22"/>
      <c r="E22" s="22"/>
      <c r="F22" s="22">
        <v>356</v>
      </c>
      <c r="G22" s="22"/>
      <c r="H22" s="22"/>
      <c r="I22" s="235"/>
      <c r="J22" s="235"/>
      <c r="K22" s="23"/>
      <c r="L22" s="11"/>
      <c r="M22" s="11"/>
      <c r="N22" s="11"/>
      <c r="O22" s="11"/>
      <c r="P22" s="11"/>
      <c r="Q22" s="11"/>
    </row>
    <row r="23" spans="1:17" s="7" customFormat="1" ht="40.5" customHeight="1">
      <c r="A23" s="81" t="s">
        <v>92</v>
      </c>
      <c r="B23" s="82"/>
      <c r="C23" s="83">
        <f>C4+C10+C13+C14+C20</f>
        <v>13191</v>
      </c>
      <c r="D23" s="83">
        <f>D4+D10+D13+D15+D20</f>
        <v>16932</v>
      </c>
      <c r="E23" s="83">
        <f>E4+E10+E13+E15+E20</f>
        <v>16932</v>
      </c>
      <c r="F23" s="83">
        <f>F4+F10+F13+F14+F20</f>
        <v>13191</v>
      </c>
      <c r="G23" s="83">
        <f>G4+G10+G13+G15+G20</f>
        <v>16932</v>
      </c>
      <c r="H23" s="83">
        <f>H4+H10+H13+H15+H20</f>
        <v>16932</v>
      </c>
      <c r="I23" s="236"/>
      <c r="J23" s="236"/>
      <c r="K23" s="84"/>
      <c r="L23" s="11"/>
      <c r="M23" s="11"/>
      <c r="N23" s="11"/>
      <c r="O23" s="11"/>
      <c r="P23" s="11"/>
      <c r="Q23" s="11"/>
    </row>
    <row r="24" spans="1:17" s="7" customFormat="1" ht="64.2" customHeight="1">
      <c r="A24" s="377" t="s">
        <v>301</v>
      </c>
      <c r="B24" s="373"/>
      <c r="C24" s="374"/>
      <c r="D24" s="41">
        <v>93</v>
      </c>
      <c r="E24" s="41">
        <v>93</v>
      </c>
      <c r="F24" s="374"/>
      <c r="G24" s="41">
        <v>93</v>
      </c>
      <c r="H24" s="41">
        <v>93</v>
      </c>
      <c r="I24" s="375"/>
      <c r="J24" s="375"/>
      <c r="K24" s="376"/>
      <c r="L24" s="11"/>
      <c r="M24" s="11"/>
      <c r="N24" s="11"/>
      <c r="O24" s="11"/>
      <c r="P24" s="11"/>
      <c r="Q24" s="11"/>
    </row>
    <row r="25" spans="1:17" s="7" customFormat="1" ht="94.2" thickBot="1">
      <c r="A25" s="20" t="s">
        <v>248</v>
      </c>
      <c r="B25" s="21"/>
      <c r="C25" s="41">
        <v>2000</v>
      </c>
      <c r="D25" s="41">
        <v>3806</v>
      </c>
      <c r="E25" s="41">
        <v>3806</v>
      </c>
      <c r="F25" s="41">
        <v>2000</v>
      </c>
      <c r="G25" s="41">
        <v>3806</v>
      </c>
      <c r="H25" s="41">
        <v>3806</v>
      </c>
      <c r="I25" s="237"/>
      <c r="J25" s="237"/>
      <c r="K25" s="23"/>
      <c r="L25" s="11"/>
      <c r="M25" s="11"/>
      <c r="N25" s="11"/>
      <c r="O25" s="11"/>
      <c r="P25" s="11"/>
      <c r="Q25" s="11"/>
    </row>
    <row r="26" spans="1:17" s="7" customFormat="1" ht="63" thickBot="1">
      <c r="A26" s="60" t="s">
        <v>93</v>
      </c>
      <c r="B26" s="61" t="s">
        <v>17</v>
      </c>
      <c r="C26" s="62">
        <f t="shared" ref="C26:H26" si="0">SUM(C23:C25)</f>
        <v>15191</v>
      </c>
      <c r="D26" s="62">
        <f t="shared" si="0"/>
        <v>20831</v>
      </c>
      <c r="E26" s="62">
        <f t="shared" si="0"/>
        <v>20831</v>
      </c>
      <c r="F26" s="62">
        <f t="shared" si="0"/>
        <v>15191</v>
      </c>
      <c r="G26" s="62">
        <f t="shared" si="0"/>
        <v>20831</v>
      </c>
      <c r="H26" s="62">
        <f t="shared" si="0"/>
        <v>20831</v>
      </c>
      <c r="I26" s="238"/>
      <c r="J26" s="238"/>
      <c r="K26" s="63"/>
      <c r="L26" s="11"/>
      <c r="M26" s="11"/>
      <c r="N26" s="11"/>
      <c r="O26" s="11"/>
      <c r="P26" s="11"/>
      <c r="Q26" s="11"/>
    </row>
    <row r="27" spans="1:17" s="7" customFormat="1" ht="62.4">
      <c r="A27" s="50" t="s">
        <v>250</v>
      </c>
      <c r="B27" s="301"/>
      <c r="C27" s="51">
        <v>1302</v>
      </c>
      <c r="D27" s="318">
        <v>1258</v>
      </c>
      <c r="E27" s="318">
        <v>1258</v>
      </c>
      <c r="F27" s="48"/>
      <c r="G27" s="241"/>
      <c r="H27" s="241"/>
      <c r="I27" s="51">
        <v>1302</v>
      </c>
      <c r="J27" s="339">
        <v>1258</v>
      </c>
      <c r="K27" s="339">
        <v>1258</v>
      </c>
      <c r="L27" s="11"/>
      <c r="M27" s="11"/>
      <c r="N27" s="11"/>
      <c r="O27" s="11"/>
      <c r="P27" s="11"/>
      <c r="Q27" s="11"/>
    </row>
    <row r="28" spans="1:17" s="7" customFormat="1" ht="39.6" customHeight="1">
      <c r="A28" s="38" t="s">
        <v>251</v>
      </c>
      <c r="B28" s="319"/>
      <c r="C28" s="35"/>
      <c r="D28" s="35">
        <v>112</v>
      </c>
      <c r="E28" s="35">
        <v>112</v>
      </c>
      <c r="F28" s="44"/>
      <c r="G28" s="243"/>
      <c r="H28" s="243"/>
      <c r="I28" s="35"/>
      <c r="J28" s="340">
        <v>112</v>
      </c>
      <c r="K28" s="340">
        <v>112</v>
      </c>
      <c r="L28" s="11"/>
      <c r="M28" s="11"/>
      <c r="N28" s="11"/>
      <c r="O28" s="11"/>
      <c r="P28" s="11"/>
      <c r="Q28" s="11"/>
    </row>
    <row r="29" spans="1:17" s="7" customFormat="1" ht="42" customHeight="1" thickBot="1">
      <c r="A29" s="92" t="s">
        <v>252</v>
      </c>
      <c r="B29" s="93"/>
      <c r="C29" s="94"/>
      <c r="D29" s="94">
        <v>7990</v>
      </c>
      <c r="E29" s="94">
        <v>7990</v>
      </c>
      <c r="F29" s="95"/>
      <c r="G29" s="239"/>
      <c r="H29" s="239"/>
      <c r="I29" s="94"/>
      <c r="J29" s="341">
        <v>7990</v>
      </c>
      <c r="K29" s="341">
        <v>7990</v>
      </c>
      <c r="L29" s="11"/>
      <c r="M29" s="11"/>
      <c r="N29" s="11"/>
      <c r="O29" s="11"/>
      <c r="P29" s="11"/>
      <c r="Q29" s="11"/>
    </row>
    <row r="30" spans="1:17" s="7" customFormat="1" ht="63" thickBot="1">
      <c r="A30" s="60" t="s">
        <v>194</v>
      </c>
      <c r="B30" s="61" t="s">
        <v>195</v>
      </c>
      <c r="C30" s="62">
        <v>1302</v>
      </c>
      <c r="D30" s="62">
        <f>SUM(D27:D29)</f>
        <v>9360</v>
      </c>
      <c r="E30" s="62">
        <f>SUM(E27:E29)</f>
        <v>9360</v>
      </c>
      <c r="F30" s="62"/>
      <c r="G30" s="238"/>
      <c r="H30" s="238"/>
      <c r="I30" s="62">
        <v>1302</v>
      </c>
      <c r="J30" s="342">
        <f>SUM(J27:J29)</f>
        <v>9360</v>
      </c>
      <c r="K30" s="342">
        <f>SUM(K27:K29)</f>
        <v>9360</v>
      </c>
      <c r="L30" s="11"/>
      <c r="M30" s="11"/>
      <c r="N30" s="11"/>
      <c r="O30" s="11"/>
      <c r="P30" s="11"/>
      <c r="Q30" s="11"/>
    </row>
    <row r="31" spans="1:17" s="7" customFormat="1" ht="31.2">
      <c r="A31" s="50" t="s">
        <v>19</v>
      </c>
      <c r="B31" s="96"/>
      <c r="C31" s="51">
        <v>225</v>
      </c>
      <c r="D31" s="51">
        <v>195</v>
      </c>
      <c r="E31" s="51">
        <v>195</v>
      </c>
      <c r="F31" s="51">
        <v>225</v>
      </c>
      <c r="G31" s="51">
        <v>195</v>
      </c>
      <c r="H31" s="51">
        <v>195</v>
      </c>
      <c r="I31" s="240"/>
      <c r="J31" s="240"/>
      <c r="K31" s="49"/>
      <c r="L31" s="12"/>
      <c r="M31" s="12"/>
      <c r="N31" s="12"/>
      <c r="O31" s="11"/>
      <c r="P31" s="11"/>
      <c r="Q31" s="11"/>
    </row>
    <row r="32" spans="1:17" s="7" customFormat="1" ht="31.2">
      <c r="A32" s="46" t="s">
        <v>18</v>
      </c>
      <c r="B32" s="47"/>
      <c r="C32" s="48">
        <f>C31</f>
        <v>225</v>
      </c>
      <c r="D32" s="48">
        <v>195</v>
      </c>
      <c r="E32" s="48">
        <v>195</v>
      </c>
      <c r="F32" s="48">
        <f>F31</f>
        <v>225</v>
      </c>
      <c r="G32" s="48">
        <v>195</v>
      </c>
      <c r="H32" s="48">
        <v>195</v>
      </c>
      <c r="I32" s="241"/>
      <c r="J32" s="241"/>
      <c r="K32" s="49"/>
      <c r="L32" s="12"/>
      <c r="M32" s="12"/>
      <c r="N32" s="12"/>
      <c r="O32" s="11"/>
      <c r="P32" s="11"/>
      <c r="Q32" s="11"/>
    </row>
    <row r="33" spans="1:17" s="7" customFormat="1" ht="31.2">
      <c r="A33" s="50" t="s">
        <v>168</v>
      </c>
      <c r="B33" s="47"/>
      <c r="C33" s="51">
        <v>1500</v>
      </c>
      <c r="D33" s="51">
        <v>1377</v>
      </c>
      <c r="E33" s="51">
        <v>1377</v>
      </c>
      <c r="F33" s="51">
        <v>1500</v>
      </c>
      <c r="G33" s="51">
        <v>1377</v>
      </c>
      <c r="H33" s="51">
        <v>1377</v>
      </c>
      <c r="I33" s="240"/>
      <c r="J33" s="240"/>
      <c r="K33" s="49"/>
      <c r="L33" s="12"/>
      <c r="M33" s="12"/>
      <c r="N33" s="12"/>
      <c r="O33" s="11"/>
      <c r="P33" s="11"/>
      <c r="Q33" s="11"/>
    </row>
    <row r="34" spans="1:17" s="7" customFormat="1" ht="31.2">
      <c r="A34" s="46" t="s">
        <v>169</v>
      </c>
      <c r="B34" s="47"/>
      <c r="C34" s="48">
        <f>C33</f>
        <v>1500</v>
      </c>
      <c r="D34" s="48">
        <v>1377</v>
      </c>
      <c r="E34" s="48">
        <v>1377</v>
      </c>
      <c r="F34" s="48">
        <f>F33</f>
        <v>1500</v>
      </c>
      <c r="G34" s="48">
        <v>1377</v>
      </c>
      <c r="H34" s="48">
        <v>1377</v>
      </c>
      <c r="I34" s="241"/>
      <c r="J34" s="241"/>
      <c r="K34" s="49"/>
      <c r="L34" s="12"/>
      <c r="M34" s="12"/>
      <c r="N34" s="12"/>
      <c r="O34" s="11"/>
      <c r="P34" s="11"/>
      <c r="Q34" s="11"/>
    </row>
    <row r="35" spans="1:17" s="7" customFormat="1" ht="31.2">
      <c r="A35" s="30" t="s">
        <v>20</v>
      </c>
      <c r="B35" s="31"/>
      <c r="C35" s="35">
        <v>800</v>
      </c>
      <c r="D35" s="35">
        <v>710</v>
      </c>
      <c r="E35" s="35">
        <v>710</v>
      </c>
      <c r="F35" s="35">
        <v>800</v>
      </c>
      <c r="G35" s="35">
        <v>710</v>
      </c>
      <c r="H35" s="35">
        <v>710</v>
      </c>
      <c r="I35" s="231"/>
      <c r="J35" s="231"/>
      <c r="K35" s="40"/>
      <c r="L35" s="12"/>
      <c r="M35" s="12"/>
      <c r="N35" s="12"/>
      <c r="O35" s="11"/>
      <c r="P35" s="11"/>
      <c r="Q35" s="11"/>
    </row>
    <row r="36" spans="1:17" s="7" customFormat="1" ht="62.4">
      <c r="A36" s="52" t="s">
        <v>21</v>
      </c>
      <c r="B36" s="53"/>
      <c r="C36" s="54">
        <v>35</v>
      </c>
      <c r="D36" s="54">
        <v>2</v>
      </c>
      <c r="E36" s="54">
        <v>2</v>
      </c>
      <c r="F36" s="54">
        <v>35</v>
      </c>
      <c r="G36" s="54">
        <v>2</v>
      </c>
      <c r="H36" s="54">
        <v>2</v>
      </c>
      <c r="I36" s="242"/>
      <c r="J36" s="242"/>
      <c r="K36" s="55"/>
      <c r="L36" s="11"/>
      <c r="M36" s="11"/>
      <c r="N36" s="11"/>
      <c r="O36" s="11"/>
      <c r="P36" s="11"/>
      <c r="Q36" s="11"/>
    </row>
    <row r="37" spans="1:17" s="7" customFormat="1" ht="31.2">
      <c r="A37" s="56" t="s">
        <v>94</v>
      </c>
      <c r="B37" s="57"/>
      <c r="C37" s="44">
        <f t="shared" ref="C37:H37" si="1">C35+C36</f>
        <v>835</v>
      </c>
      <c r="D37" s="44">
        <f t="shared" si="1"/>
        <v>712</v>
      </c>
      <c r="E37" s="44">
        <f t="shared" si="1"/>
        <v>712</v>
      </c>
      <c r="F37" s="44">
        <f t="shared" si="1"/>
        <v>835</v>
      </c>
      <c r="G37" s="44">
        <f t="shared" si="1"/>
        <v>712</v>
      </c>
      <c r="H37" s="44">
        <f t="shared" si="1"/>
        <v>712</v>
      </c>
      <c r="I37" s="243"/>
      <c r="J37" s="243"/>
      <c r="K37" s="40"/>
      <c r="L37" s="11"/>
      <c r="M37" s="11"/>
      <c r="N37" s="11"/>
      <c r="O37" s="11"/>
      <c r="P37" s="11"/>
      <c r="Q37" s="11"/>
    </row>
    <row r="38" spans="1:17" s="7" customFormat="1" ht="31.2">
      <c r="A38" s="58" t="s">
        <v>23</v>
      </c>
      <c r="B38" s="59"/>
      <c r="C38" s="35">
        <v>200</v>
      </c>
      <c r="D38" s="35">
        <v>204</v>
      </c>
      <c r="E38" s="35">
        <v>204</v>
      </c>
      <c r="F38" s="35">
        <v>200</v>
      </c>
      <c r="G38" s="35">
        <v>204</v>
      </c>
      <c r="H38" s="35">
        <v>204</v>
      </c>
      <c r="I38" s="231"/>
      <c r="J38" s="231"/>
      <c r="K38" s="40"/>
      <c r="L38" s="11"/>
      <c r="M38" s="11"/>
      <c r="N38" s="11"/>
      <c r="O38" s="11"/>
      <c r="P38" s="11"/>
      <c r="Q38" s="11"/>
    </row>
    <row r="39" spans="1:17" s="7" customFormat="1" ht="31.8" thickBot="1">
      <c r="A39" s="56" t="s">
        <v>22</v>
      </c>
      <c r="B39" s="57"/>
      <c r="C39" s="44">
        <f>SUM(C38:C38)</f>
        <v>200</v>
      </c>
      <c r="D39" s="44">
        <v>204</v>
      </c>
      <c r="E39" s="44">
        <v>204</v>
      </c>
      <c r="F39" s="44">
        <f>SUM(F38:F38)</f>
        <v>200</v>
      </c>
      <c r="G39" s="44">
        <v>204</v>
      </c>
      <c r="H39" s="44">
        <v>204</v>
      </c>
      <c r="I39" s="243"/>
      <c r="J39" s="243"/>
      <c r="K39" s="45"/>
      <c r="L39" s="11"/>
      <c r="M39" s="11"/>
      <c r="N39" s="11"/>
      <c r="O39" s="11"/>
      <c r="P39" s="11"/>
      <c r="Q39" s="11"/>
    </row>
    <row r="40" spans="1:17" s="7" customFormat="1" ht="31.8" thickBot="1">
      <c r="A40" s="60" t="s">
        <v>95</v>
      </c>
      <c r="B40" s="61" t="s">
        <v>24</v>
      </c>
      <c r="C40" s="62">
        <f t="shared" ref="C40:H40" si="2">C32+C34+C37+C39</f>
        <v>2760</v>
      </c>
      <c r="D40" s="62">
        <f t="shared" si="2"/>
        <v>2488</v>
      </c>
      <c r="E40" s="62">
        <f t="shared" si="2"/>
        <v>2488</v>
      </c>
      <c r="F40" s="62">
        <f t="shared" si="2"/>
        <v>2760</v>
      </c>
      <c r="G40" s="62">
        <f t="shared" si="2"/>
        <v>2488</v>
      </c>
      <c r="H40" s="62">
        <f t="shared" si="2"/>
        <v>2488</v>
      </c>
      <c r="I40" s="238"/>
      <c r="J40" s="238"/>
      <c r="K40" s="63"/>
      <c r="L40" s="11"/>
      <c r="M40" s="11"/>
      <c r="N40" s="11"/>
      <c r="O40" s="11"/>
      <c r="P40" s="11"/>
      <c r="Q40" s="11"/>
    </row>
    <row r="41" spans="1:17" s="7" customFormat="1" ht="31.2">
      <c r="A41" s="303" t="s">
        <v>235</v>
      </c>
      <c r="B41" s="304"/>
      <c r="C41" s="305"/>
      <c r="D41" s="307">
        <v>1</v>
      </c>
      <c r="E41" s="307">
        <v>1</v>
      </c>
      <c r="F41" s="305"/>
      <c r="G41" s="307">
        <v>1</v>
      </c>
      <c r="H41" s="307">
        <v>1</v>
      </c>
      <c r="I41" s="306"/>
      <c r="J41" s="306"/>
      <c r="K41" s="302"/>
      <c r="L41" s="11"/>
      <c r="M41" s="11"/>
      <c r="N41" s="11"/>
      <c r="O41" s="11"/>
      <c r="P41" s="11"/>
      <c r="Q41" s="11"/>
    </row>
    <row r="42" spans="1:17" s="7" customFormat="1" ht="62.4">
      <c r="A42" s="30" t="s">
        <v>196</v>
      </c>
      <c r="B42" s="31"/>
      <c r="C42" s="39">
        <v>480</v>
      </c>
      <c r="D42" s="39">
        <v>365</v>
      </c>
      <c r="E42" s="39">
        <v>365</v>
      </c>
      <c r="F42" s="39">
        <v>480</v>
      </c>
      <c r="G42" s="39">
        <v>365</v>
      </c>
      <c r="H42" s="39">
        <v>365</v>
      </c>
      <c r="I42" s="244"/>
      <c r="J42" s="244"/>
      <c r="K42" s="40"/>
      <c r="L42" s="11"/>
      <c r="M42" s="11"/>
      <c r="N42" s="11"/>
      <c r="O42" s="11"/>
      <c r="P42" s="11"/>
      <c r="Q42" s="11"/>
    </row>
    <row r="43" spans="1:17" s="7" customFormat="1" ht="31.2">
      <c r="A43" s="20" t="s">
        <v>191</v>
      </c>
      <c r="B43" s="21"/>
      <c r="C43" s="41">
        <v>100</v>
      </c>
      <c r="D43" s="41">
        <v>220</v>
      </c>
      <c r="E43" s="41">
        <v>220</v>
      </c>
      <c r="F43" s="41">
        <v>100</v>
      </c>
      <c r="G43" s="41">
        <v>220</v>
      </c>
      <c r="H43" s="41">
        <v>220</v>
      </c>
      <c r="I43" s="237"/>
      <c r="J43" s="237"/>
      <c r="K43" s="23"/>
      <c r="L43" s="11"/>
      <c r="M43" s="11"/>
      <c r="N43" s="11"/>
      <c r="O43" s="11"/>
      <c r="P43" s="11"/>
      <c r="Q43" s="11"/>
    </row>
    <row r="44" spans="1:17" s="7" customFormat="1" ht="31.2">
      <c r="A44" s="20" t="s">
        <v>192</v>
      </c>
      <c r="B44" s="21"/>
      <c r="C44" s="41">
        <v>800</v>
      </c>
      <c r="D44" s="41">
        <v>866</v>
      </c>
      <c r="E44" s="41">
        <v>866</v>
      </c>
      <c r="F44" s="41">
        <v>800</v>
      </c>
      <c r="G44" s="41">
        <v>866</v>
      </c>
      <c r="H44" s="41">
        <v>866</v>
      </c>
      <c r="I44" s="237"/>
      <c r="J44" s="237"/>
      <c r="K44" s="23"/>
      <c r="L44" s="11"/>
      <c r="M44" s="11"/>
      <c r="N44" s="11"/>
      <c r="O44" s="11"/>
      <c r="P44" s="11"/>
      <c r="Q44" s="11"/>
    </row>
    <row r="45" spans="1:17" s="7" customFormat="1" ht="31.8" thickBot="1">
      <c r="A45" s="20" t="s">
        <v>25</v>
      </c>
      <c r="B45" s="21"/>
      <c r="C45" s="41">
        <v>14</v>
      </c>
      <c r="D45" s="41">
        <v>22</v>
      </c>
      <c r="E45" s="41">
        <v>22</v>
      </c>
      <c r="F45" s="41">
        <v>14</v>
      </c>
      <c r="G45" s="41">
        <v>22</v>
      </c>
      <c r="H45" s="41">
        <v>22</v>
      </c>
      <c r="I45" s="237"/>
      <c r="J45" s="237"/>
      <c r="K45" s="23"/>
      <c r="L45" s="11"/>
      <c r="M45" s="11"/>
      <c r="N45" s="11"/>
      <c r="O45" s="11"/>
      <c r="P45" s="11"/>
      <c r="Q45" s="11"/>
    </row>
    <row r="46" spans="1:17" s="7" customFormat="1" ht="31.8" thickBot="1">
      <c r="A46" s="60" t="s">
        <v>96</v>
      </c>
      <c r="B46" s="61" t="s">
        <v>26</v>
      </c>
      <c r="C46" s="62">
        <f>SUM(C42:C45)</f>
        <v>1394</v>
      </c>
      <c r="D46" s="62">
        <f>SUM(D41:D45)</f>
        <v>1474</v>
      </c>
      <c r="E46" s="62">
        <f>SUM(E41:E45)</f>
        <v>1474</v>
      </c>
      <c r="F46" s="62">
        <f>SUM(F42:F45)</f>
        <v>1394</v>
      </c>
      <c r="G46" s="62">
        <f>SUM(G41:G45)</f>
        <v>1474</v>
      </c>
      <c r="H46" s="62">
        <f>SUM(H41:H45)</f>
        <v>1474</v>
      </c>
      <c r="I46" s="238"/>
      <c r="J46" s="238"/>
      <c r="K46" s="63"/>
      <c r="L46" s="11"/>
      <c r="M46" s="11"/>
      <c r="N46" s="11"/>
      <c r="O46" s="11"/>
      <c r="P46" s="11"/>
      <c r="Q46" s="11"/>
    </row>
    <row r="47" spans="1:17" s="7" customFormat="1" ht="31.2">
      <c r="A47" s="310" t="s">
        <v>238</v>
      </c>
      <c r="B47" s="311"/>
      <c r="C47" s="300"/>
      <c r="D47" s="312">
        <v>75</v>
      </c>
      <c r="E47" s="312">
        <v>75</v>
      </c>
      <c r="F47" s="300"/>
      <c r="G47" s="312">
        <v>75</v>
      </c>
      <c r="H47" s="312">
        <v>75</v>
      </c>
      <c r="I47" s="300"/>
      <c r="J47" s="300"/>
      <c r="K47" s="360"/>
      <c r="L47" s="11"/>
      <c r="M47" s="11"/>
      <c r="N47" s="11"/>
      <c r="O47" s="11"/>
      <c r="P47" s="11"/>
      <c r="Q47" s="11"/>
    </row>
    <row r="48" spans="1:17" s="7" customFormat="1" ht="31.8" thickBot="1">
      <c r="A48" s="303"/>
      <c r="B48" s="93"/>
      <c r="C48" s="95"/>
      <c r="D48" s="94">
        <v>75</v>
      </c>
      <c r="E48" s="94">
        <v>75</v>
      </c>
      <c r="F48" s="95"/>
      <c r="G48" s="94">
        <v>75</v>
      </c>
      <c r="H48" s="94">
        <v>75</v>
      </c>
      <c r="I48" s="95"/>
      <c r="J48" s="95"/>
      <c r="K48" s="308"/>
      <c r="L48" s="11"/>
      <c r="M48" s="11"/>
      <c r="N48" s="11"/>
      <c r="O48" s="11"/>
      <c r="P48" s="11"/>
      <c r="Q48" s="11"/>
    </row>
    <row r="49" spans="1:17" s="7" customFormat="1" ht="31.8" thickBot="1">
      <c r="A49" s="60" t="s">
        <v>236</v>
      </c>
      <c r="B49" s="61" t="s">
        <v>237</v>
      </c>
      <c r="C49" s="62"/>
      <c r="D49" s="62">
        <v>75</v>
      </c>
      <c r="E49" s="62">
        <v>75</v>
      </c>
      <c r="F49" s="62"/>
      <c r="G49" s="62">
        <v>75</v>
      </c>
      <c r="H49" s="62">
        <v>75</v>
      </c>
      <c r="I49" s="62"/>
      <c r="J49" s="62"/>
      <c r="K49" s="309"/>
      <c r="L49" s="11"/>
      <c r="M49" s="11"/>
      <c r="N49" s="11"/>
      <c r="O49" s="11"/>
      <c r="P49" s="11"/>
      <c r="Q49" s="11"/>
    </row>
    <row r="50" spans="1:17" s="7" customFormat="1" ht="62.4">
      <c r="A50" s="303" t="s">
        <v>239</v>
      </c>
      <c r="B50" s="313"/>
      <c r="C50" s="305"/>
      <c r="D50" s="305">
        <v>50</v>
      </c>
      <c r="E50" s="305">
        <v>50</v>
      </c>
      <c r="F50" s="305"/>
      <c r="G50" s="306"/>
      <c r="H50" s="306"/>
      <c r="I50" s="305"/>
      <c r="J50" s="302">
        <v>50</v>
      </c>
      <c r="K50" s="302">
        <v>50</v>
      </c>
      <c r="L50" s="11"/>
      <c r="M50" s="11"/>
      <c r="N50" s="11"/>
      <c r="O50" s="11"/>
      <c r="P50" s="11"/>
      <c r="Q50" s="11"/>
    </row>
    <row r="51" spans="1:17" s="7" customFormat="1" ht="31.2">
      <c r="A51" s="85" t="s">
        <v>170</v>
      </c>
      <c r="B51" s="304"/>
      <c r="C51" s="39"/>
      <c r="D51" s="35">
        <v>50</v>
      </c>
      <c r="E51" s="35">
        <v>50</v>
      </c>
      <c r="F51" s="39"/>
      <c r="G51" s="244"/>
      <c r="H51" s="244"/>
      <c r="I51" s="39"/>
      <c r="J51" s="340">
        <v>50</v>
      </c>
      <c r="K51" s="340">
        <v>50</v>
      </c>
      <c r="L51" s="11"/>
      <c r="M51" s="11"/>
      <c r="N51" s="11"/>
      <c r="O51" s="11"/>
      <c r="P51" s="11"/>
      <c r="Q51" s="11"/>
    </row>
    <row r="52" spans="1:17" s="7" customFormat="1" ht="31.2">
      <c r="A52" s="30" t="s">
        <v>193</v>
      </c>
      <c r="B52" s="314"/>
      <c r="C52" s="39">
        <v>60</v>
      </c>
      <c r="D52" s="39"/>
      <c r="E52" s="39"/>
      <c r="F52" s="59"/>
      <c r="G52" s="315"/>
      <c r="H52" s="315"/>
      <c r="I52" s="39">
        <v>60</v>
      </c>
      <c r="J52" s="40"/>
      <c r="K52" s="40"/>
      <c r="L52" s="11"/>
      <c r="M52" s="11"/>
      <c r="N52" s="11"/>
      <c r="O52" s="11"/>
      <c r="P52" s="11"/>
      <c r="Q52" s="11"/>
    </row>
    <row r="53" spans="1:17" s="7" customFormat="1" ht="31.8" thickBot="1">
      <c r="A53" s="64" t="s">
        <v>170</v>
      </c>
      <c r="B53" s="65"/>
      <c r="C53" s="66">
        <v>60</v>
      </c>
      <c r="D53" s="66"/>
      <c r="E53" s="66"/>
      <c r="F53" s="67"/>
      <c r="G53" s="245"/>
      <c r="H53" s="245"/>
      <c r="I53" s="66">
        <v>60</v>
      </c>
      <c r="J53" s="343"/>
      <c r="K53" s="343"/>
      <c r="L53" s="11"/>
      <c r="M53" s="11"/>
      <c r="N53" s="11"/>
      <c r="O53" s="11"/>
      <c r="P53" s="11"/>
      <c r="Q53" s="11"/>
    </row>
    <row r="54" spans="1:17" s="7" customFormat="1" ht="31.8" thickBot="1">
      <c r="A54" s="60" t="s">
        <v>97</v>
      </c>
      <c r="B54" s="61" t="s">
        <v>27</v>
      </c>
      <c r="C54" s="62">
        <v>60</v>
      </c>
      <c r="D54" s="62">
        <v>50</v>
      </c>
      <c r="E54" s="62">
        <v>50</v>
      </c>
      <c r="F54" s="62"/>
      <c r="G54" s="238"/>
      <c r="H54" s="238"/>
      <c r="I54" s="62">
        <f>SUM(I53:I53)</f>
        <v>60</v>
      </c>
      <c r="J54" s="342">
        <v>50</v>
      </c>
      <c r="K54" s="342">
        <v>50</v>
      </c>
      <c r="L54" s="11"/>
      <c r="M54" s="11"/>
      <c r="N54" s="11"/>
      <c r="O54" s="11"/>
      <c r="P54" s="11"/>
      <c r="Q54" s="11"/>
    </row>
    <row r="55" spans="1:17" s="7" customFormat="1" ht="31.8" thickBot="1">
      <c r="A55" s="60" t="s">
        <v>98</v>
      </c>
      <c r="B55" s="61" t="s">
        <v>28</v>
      </c>
      <c r="C55" s="68">
        <f>C26+C30+C40+C46+C54</f>
        <v>20707</v>
      </c>
      <c r="D55" s="68">
        <f>D26+D30+D40+D46+D54+D49</f>
        <v>34278</v>
      </c>
      <c r="E55" s="68">
        <f>E26+E30+E40+E46+E54+E49</f>
        <v>34278</v>
      </c>
      <c r="F55" s="68">
        <f>F26+F40+F46+F54</f>
        <v>19345</v>
      </c>
      <c r="G55" s="68">
        <f>G26+G40+G46+G54+G49</f>
        <v>24868</v>
      </c>
      <c r="H55" s="68">
        <f>H26+H40+H46+H54+H49</f>
        <v>24868</v>
      </c>
      <c r="I55" s="62">
        <f>SUM(I30,I54)</f>
        <v>1362</v>
      </c>
      <c r="J55" s="342">
        <f>SUM(J30,J54)</f>
        <v>9410</v>
      </c>
      <c r="K55" s="342">
        <f>SUM(K30,K54)</f>
        <v>9410</v>
      </c>
      <c r="L55" s="11"/>
      <c r="M55" s="11"/>
      <c r="N55" s="11"/>
      <c r="O55" s="11"/>
      <c r="P55" s="11"/>
      <c r="Q55" s="11"/>
    </row>
    <row r="56" spans="1:17" s="7" customFormat="1" ht="62.4">
      <c r="A56" s="30" t="s">
        <v>29</v>
      </c>
      <c r="B56" s="69"/>
      <c r="C56" s="35">
        <v>14848</v>
      </c>
      <c r="D56" s="35">
        <v>15151</v>
      </c>
      <c r="E56" s="35">
        <v>15151</v>
      </c>
      <c r="F56" s="35">
        <v>879</v>
      </c>
      <c r="G56" s="231">
        <v>5252</v>
      </c>
      <c r="H56" s="231"/>
      <c r="I56" s="35">
        <v>13969</v>
      </c>
      <c r="J56" s="247">
        <v>9899</v>
      </c>
      <c r="K56" s="247">
        <v>15151</v>
      </c>
      <c r="L56" s="11"/>
      <c r="M56" s="11"/>
      <c r="N56" s="11"/>
      <c r="O56" s="11"/>
      <c r="P56" s="11"/>
      <c r="Q56" s="11"/>
    </row>
    <row r="57" spans="1:17" s="7" customFormat="1" ht="31.2">
      <c r="A57" s="75" t="s">
        <v>30</v>
      </c>
      <c r="B57" s="70"/>
      <c r="C57" s="44">
        <f>C56</f>
        <v>14848</v>
      </c>
      <c r="D57" s="44">
        <f>D56</f>
        <v>15151</v>
      </c>
      <c r="E57" s="44">
        <f>E56</f>
        <v>15151</v>
      </c>
      <c r="F57" s="44">
        <v>879</v>
      </c>
      <c r="G57" s="352">
        <v>5252</v>
      </c>
      <c r="H57" s="352"/>
      <c r="I57" s="44">
        <v>13969</v>
      </c>
      <c r="J57" s="248">
        <v>9899</v>
      </c>
      <c r="K57" s="248">
        <v>15151</v>
      </c>
      <c r="L57" s="11"/>
      <c r="M57" s="11"/>
      <c r="N57" s="11"/>
      <c r="O57" s="11"/>
      <c r="P57" s="11"/>
      <c r="Q57" s="11"/>
    </row>
    <row r="58" spans="1:17" s="7" customFormat="1" ht="31.2">
      <c r="A58" s="36" t="s">
        <v>172</v>
      </c>
      <c r="B58" s="71"/>
      <c r="C58" s="35">
        <v>1045</v>
      </c>
      <c r="D58" s="35">
        <v>7990</v>
      </c>
      <c r="E58" s="35">
        <v>7990</v>
      </c>
      <c r="F58" s="35">
        <v>1045</v>
      </c>
      <c r="G58" s="351"/>
      <c r="H58" s="11"/>
      <c r="I58" s="44"/>
      <c r="J58" s="340">
        <v>7990</v>
      </c>
      <c r="K58" s="340">
        <v>7990</v>
      </c>
      <c r="L58" s="11"/>
      <c r="M58" s="11"/>
      <c r="N58" s="11"/>
      <c r="O58" s="11"/>
      <c r="P58" s="11"/>
      <c r="Q58" s="11"/>
    </row>
    <row r="59" spans="1:17" s="7" customFormat="1" ht="62.4">
      <c r="A59" s="75" t="s">
        <v>171</v>
      </c>
      <c r="B59" s="70"/>
      <c r="C59" s="44">
        <v>1045</v>
      </c>
      <c r="D59" s="44">
        <v>7990</v>
      </c>
      <c r="E59" s="44">
        <v>7990</v>
      </c>
      <c r="F59" s="44">
        <v>1045</v>
      </c>
      <c r="G59" s="351"/>
      <c r="H59" s="351"/>
      <c r="I59" s="44"/>
      <c r="J59" s="45">
        <v>7990</v>
      </c>
      <c r="K59" s="45">
        <v>7990</v>
      </c>
      <c r="L59" s="11"/>
      <c r="M59" s="11"/>
      <c r="N59" s="11"/>
      <c r="O59" s="11"/>
      <c r="P59" s="11"/>
      <c r="Q59" s="11"/>
    </row>
    <row r="60" spans="1:17" s="7" customFormat="1" ht="31.8" thickBot="1">
      <c r="A60" s="303" t="s">
        <v>240</v>
      </c>
      <c r="B60" s="316"/>
      <c r="C60" s="305"/>
      <c r="D60" s="305">
        <v>606</v>
      </c>
      <c r="E60" s="305">
        <v>606</v>
      </c>
      <c r="F60" s="305"/>
      <c r="G60" s="305">
        <v>606</v>
      </c>
      <c r="H60" s="305">
        <v>606</v>
      </c>
      <c r="I60" s="305"/>
      <c r="J60" s="308"/>
      <c r="K60" s="308"/>
      <c r="L60" s="11"/>
      <c r="M60" s="11"/>
      <c r="N60" s="11"/>
      <c r="O60" s="11"/>
      <c r="P60" s="11"/>
      <c r="Q60" s="11"/>
    </row>
    <row r="61" spans="1:17" s="7" customFormat="1" ht="31.8" thickBot="1">
      <c r="A61" s="60" t="s">
        <v>99</v>
      </c>
      <c r="B61" s="61" t="s">
        <v>31</v>
      </c>
      <c r="C61" s="62">
        <f>C57+C59</f>
        <v>15893</v>
      </c>
      <c r="D61" s="62">
        <f>D57+D59+D60</f>
        <v>23747</v>
      </c>
      <c r="E61" s="62">
        <f>E57+E59+E60</f>
        <v>23747</v>
      </c>
      <c r="F61" s="62">
        <f>F57+F59</f>
        <v>1924</v>
      </c>
      <c r="G61" s="62">
        <f>G57+G60</f>
        <v>5858</v>
      </c>
      <c r="H61" s="62">
        <f>H57+H60</f>
        <v>606</v>
      </c>
      <c r="I61" s="62">
        <f>SUM(I57)</f>
        <v>13969</v>
      </c>
      <c r="J61" s="246"/>
      <c r="K61" s="246"/>
      <c r="L61" s="11"/>
      <c r="M61" s="11"/>
      <c r="N61" s="11"/>
      <c r="O61" s="11"/>
      <c r="P61" s="11"/>
      <c r="Q61" s="11"/>
    </row>
    <row r="62" spans="1:17" s="13" customFormat="1" ht="30" customHeight="1" thickBot="1">
      <c r="A62" s="72" t="s">
        <v>32</v>
      </c>
      <c r="B62" s="73"/>
      <c r="C62" s="74">
        <f>C55+C57+C59</f>
        <v>36600</v>
      </c>
      <c r="D62" s="74">
        <f>D55+D61</f>
        <v>58025</v>
      </c>
      <c r="E62" s="74">
        <f>E55+E61</f>
        <v>58025</v>
      </c>
      <c r="F62" s="74">
        <f>F55+F57+F59</f>
        <v>21269</v>
      </c>
      <c r="G62" s="74">
        <f>G55+G57+G60</f>
        <v>30726</v>
      </c>
      <c r="H62" s="74">
        <f>H55+H57+H60</f>
        <v>25474</v>
      </c>
      <c r="I62" s="74">
        <f>I55+I57</f>
        <v>15331</v>
      </c>
      <c r="J62" s="74">
        <f>J55+J57+J59</f>
        <v>27299</v>
      </c>
      <c r="K62" s="367">
        <f>K55+K57+K59</f>
        <v>32551</v>
      </c>
      <c r="M62" s="14"/>
      <c r="N62" s="14"/>
      <c r="O62" s="14"/>
    </row>
    <row r="63" spans="1:17">
      <c r="N63" s="2"/>
      <c r="O63" s="2"/>
      <c r="P63" s="2"/>
    </row>
    <row r="64" spans="1:17">
      <c r="N64" s="2"/>
      <c r="O64" s="3"/>
      <c r="P64" s="2"/>
    </row>
    <row r="65" spans="6:16">
      <c r="N65" s="2"/>
      <c r="O65" s="2"/>
      <c r="P65" s="2"/>
    </row>
    <row r="66" spans="6:16">
      <c r="N66" s="2"/>
      <c r="O66" s="2"/>
      <c r="P66" s="2"/>
    </row>
    <row r="67" spans="6:16">
      <c r="F67" s="4"/>
      <c r="G67" s="4"/>
      <c r="H67" s="4"/>
      <c r="I67" s="4"/>
      <c r="J67" s="4"/>
      <c r="N67" s="2"/>
      <c r="O67" s="2"/>
      <c r="P67" s="2"/>
    </row>
    <row r="68" spans="6:16">
      <c r="N68" s="2"/>
      <c r="O68" s="2"/>
      <c r="P68" s="2"/>
    </row>
    <row r="69" spans="6:16">
      <c r="N69" s="2"/>
      <c r="O69" s="2"/>
      <c r="P69" s="2"/>
    </row>
    <row r="70" spans="6:16">
      <c r="N70" s="2"/>
      <c r="O70" s="2"/>
      <c r="P70" s="2"/>
    </row>
    <row r="71" spans="6:16">
      <c r="N71" s="2"/>
      <c r="O71" s="2"/>
      <c r="P71" s="2"/>
    </row>
  </sheetData>
  <mergeCells count="2">
    <mergeCell ref="A1:K1"/>
    <mergeCell ref="C2:K2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8" scale="3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"/>
  <sheetViews>
    <sheetView zoomScale="130" zoomScaleNormal="130" workbookViewId="0">
      <selection activeCell="A17" sqref="A17"/>
    </sheetView>
  </sheetViews>
  <sheetFormatPr defaultColWidth="9.109375" defaultRowHeight="14.4"/>
  <cols>
    <col min="1" max="1" width="66.44140625" style="393" customWidth="1"/>
    <col min="2" max="2" width="29.33203125" style="393" customWidth="1"/>
    <col min="3" max="256" width="9.109375" style="393"/>
    <col min="257" max="257" width="66.44140625" style="393" customWidth="1"/>
    <col min="258" max="258" width="29.33203125" style="393" customWidth="1"/>
    <col min="259" max="512" width="9.109375" style="393"/>
    <col min="513" max="513" width="66.44140625" style="393" customWidth="1"/>
    <col min="514" max="514" width="29.33203125" style="393" customWidth="1"/>
    <col min="515" max="768" width="9.109375" style="393"/>
    <col min="769" max="769" width="66.44140625" style="393" customWidth="1"/>
    <col min="770" max="770" width="29.33203125" style="393" customWidth="1"/>
    <col min="771" max="1024" width="9.109375" style="393"/>
    <col min="1025" max="1025" width="66.44140625" style="393" customWidth="1"/>
    <col min="1026" max="1026" width="29.33203125" style="393" customWidth="1"/>
    <col min="1027" max="1280" width="9.109375" style="393"/>
    <col min="1281" max="1281" width="66.44140625" style="393" customWidth="1"/>
    <col min="1282" max="1282" width="29.33203125" style="393" customWidth="1"/>
    <col min="1283" max="1536" width="9.109375" style="393"/>
    <col min="1537" max="1537" width="66.44140625" style="393" customWidth="1"/>
    <col min="1538" max="1538" width="29.33203125" style="393" customWidth="1"/>
    <col min="1539" max="1792" width="9.109375" style="393"/>
    <col min="1793" max="1793" width="66.44140625" style="393" customWidth="1"/>
    <col min="1794" max="1794" width="29.33203125" style="393" customWidth="1"/>
    <col min="1795" max="2048" width="9.109375" style="393"/>
    <col min="2049" max="2049" width="66.44140625" style="393" customWidth="1"/>
    <col min="2050" max="2050" width="29.33203125" style="393" customWidth="1"/>
    <col min="2051" max="2304" width="9.109375" style="393"/>
    <col min="2305" max="2305" width="66.44140625" style="393" customWidth="1"/>
    <col min="2306" max="2306" width="29.33203125" style="393" customWidth="1"/>
    <col min="2307" max="2560" width="9.109375" style="393"/>
    <col min="2561" max="2561" width="66.44140625" style="393" customWidth="1"/>
    <col min="2562" max="2562" width="29.33203125" style="393" customWidth="1"/>
    <col min="2563" max="2816" width="9.109375" style="393"/>
    <col min="2817" max="2817" width="66.44140625" style="393" customWidth="1"/>
    <col min="2818" max="2818" width="29.33203125" style="393" customWidth="1"/>
    <col min="2819" max="3072" width="9.109375" style="393"/>
    <col min="3073" max="3073" width="66.44140625" style="393" customWidth="1"/>
    <col min="3074" max="3074" width="29.33203125" style="393" customWidth="1"/>
    <col min="3075" max="3328" width="9.109375" style="393"/>
    <col min="3329" max="3329" width="66.44140625" style="393" customWidth="1"/>
    <col min="3330" max="3330" width="29.33203125" style="393" customWidth="1"/>
    <col min="3331" max="3584" width="9.109375" style="393"/>
    <col min="3585" max="3585" width="66.44140625" style="393" customWidth="1"/>
    <col min="3586" max="3586" width="29.33203125" style="393" customWidth="1"/>
    <col min="3587" max="3840" width="9.109375" style="393"/>
    <col min="3841" max="3841" width="66.44140625" style="393" customWidth="1"/>
    <col min="3842" max="3842" width="29.33203125" style="393" customWidth="1"/>
    <col min="3843" max="4096" width="9.109375" style="393"/>
    <col min="4097" max="4097" width="66.44140625" style="393" customWidth="1"/>
    <col min="4098" max="4098" width="29.33203125" style="393" customWidth="1"/>
    <col min="4099" max="4352" width="9.109375" style="393"/>
    <col min="4353" max="4353" width="66.44140625" style="393" customWidth="1"/>
    <col min="4354" max="4354" width="29.33203125" style="393" customWidth="1"/>
    <col min="4355" max="4608" width="9.109375" style="393"/>
    <col min="4609" max="4609" width="66.44140625" style="393" customWidth="1"/>
    <col min="4610" max="4610" width="29.33203125" style="393" customWidth="1"/>
    <col min="4611" max="4864" width="9.109375" style="393"/>
    <col min="4865" max="4865" width="66.44140625" style="393" customWidth="1"/>
    <col min="4866" max="4866" width="29.33203125" style="393" customWidth="1"/>
    <col min="4867" max="5120" width="9.109375" style="393"/>
    <col min="5121" max="5121" width="66.44140625" style="393" customWidth="1"/>
    <col min="5122" max="5122" width="29.33203125" style="393" customWidth="1"/>
    <col min="5123" max="5376" width="9.109375" style="393"/>
    <col min="5377" max="5377" width="66.44140625" style="393" customWidth="1"/>
    <col min="5378" max="5378" width="29.33203125" style="393" customWidth="1"/>
    <col min="5379" max="5632" width="9.109375" style="393"/>
    <col min="5633" max="5633" width="66.44140625" style="393" customWidth="1"/>
    <col min="5634" max="5634" width="29.33203125" style="393" customWidth="1"/>
    <col min="5635" max="5888" width="9.109375" style="393"/>
    <col min="5889" max="5889" width="66.44140625" style="393" customWidth="1"/>
    <col min="5890" max="5890" width="29.33203125" style="393" customWidth="1"/>
    <col min="5891" max="6144" width="9.109375" style="393"/>
    <col min="6145" max="6145" width="66.44140625" style="393" customWidth="1"/>
    <col min="6146" max="6146" width="29.33203125" style="393" customWidth="1"/>
    <col min="6147" max="6400" width="9.109375" style="393"/>
    <col min="6401" max="6401" width="66.44140625" style="393" customWidth="1"/>
    <col min="6402" max="6402" width="29.33203125" style="393" customWidth="1"/>
    <col min="6403" max="6656" width="9.109375" style="393"/>
    <col min="6657" max="6657" width="66.44140625" style="393" customWidth="1"/>
    <col min="6658" max="6658" width="29.33203125" style="393" customWidth="1"/>
    <col min="6659" max="6912" width="9.109375" style="393"/>
    <col min="6913" max="6913" width="66.44140625" style="393" customWidth="1"/>
    <col min="6914" max="6914" width="29.33203125" style="393" customWidth="1"/>
    <col min="6915" max="7168" width="9.109375" style="393"/>
    <col min="7169" max="7169" width="66.44140625" style="393" customWidth="1"/>
    <col min="7170" max="7170" width="29.33203125" style="393" customWidth="1"/>
    <col min="7171" max="7424" width="9.109375" style="393"/>
    <col min="7425" max="7425" width="66.44140625" style="393" customWidth="1"/>
    <col min="7426" max="7426" width="29.33203125" style="393" customWidth="1"/>
    <col min="7427" max="7680" width="9.109375" style="393"/>
    <col min="7681" max="7681" width="66.44140625" style="393" customWidth="1"/>
    <col min="7682" max="7682" width="29.33203125" style="393" customWidth="1"/>
    <col min="7683" max="7936" width="9.109375" style="393"/>
    <col min="7937" max="7937" width="66.44140625" style="393" customWidth="1"/>
    <col min="7938" max="7938" width="29.33203125" style="393" customWidth="1"/>
    <col min="7939" max="8192" width="9.109375" style="393"/>
    <col min="8193" max="8193" width="66.44140625" style="393" customWidth="1"/>
    <col min="8194" max="8194" width="29.33203125" style="393" customWidth="1"/>
    <col min="8195" max="8448" width="9.109375" style="393"/>
    <col min="8449" max="8449" width="66.44140625" style="393" customWidth="1"/>
    <col min="8450" max="8450" width="29.33203125" style="393" customWidth="1"/>
    <col min="8451" max="8704" width="9.109375" style="393"/>
    <col min="8705" max="8705" width="66.44140625" style="393" customWidth="1"/>
    <col min="8706" max="8706" width="29.33203125" style="393" customWidth="1"/>
    <col min="8707" max="8960" width="9.109375" style="393"/>
    <col min="8961" max="8961" width="66.44140625" style="393" customWidth="1"/>
    <col min="8962" max="8962" width="29.33203125" style="393" customWidth="1"/>
    <col min="8963" max="9216" width="9.109375" style="393"/>
    <col min="9217" max="9217" width="66.44140625" style="393" customWidth="1"/>
    <col min="9218" max="9218" width="29.33203125" style="393" customWidth="1"/>
    <col min="9219" max="9472" width="9.109375" style="393"/>
    <col min="9473" max="9473" width="66.44140625" style="393" customWidth="1"/>
    <col min="9474" max="9474" width="29.33203125" style="393" customWidth="1"/>
    <col min="9475" max="9728" width="9.109375" style="393"/>
    <col min="9729" max="9729" width="66.44140625" style="393" customWidth="1"/>
    <col min="9730" max="9730" width="29.33203125" style="393" customWidth="1"/>
    <col min="9731" max="9984" width="9.109375" style="393"/>
    <col min="9985" max="9985" width="66.44140625" style="393" customWidth="1"/>
    <col min="9986" max="9986" width="29.33203125" style="393" customWidth="1"/>
    <col min="9987" max="10240" width="9.109375" style="393"/>
    <col min="10241" max="10241" width="66.44140625" style="393" customWidth="1"/>
    <col min="10242" max="10242" width="29.33203125" style="393" customWidth="1"/>
    <col min="10243" max="10496" width="9.109375" style="393"/>
    <col min="10497" max="10497" width="66.44140625" style="393" customWidth="1"/>
    <col min="10498" max="10498" width="29.33203125" style="393" customWidth="1"/>
    <col min="10499" max="10752" width="9.109375" style="393"/>
    <col min="10753" max="10753" width="66.44140625" style="393" customWidth="1"/>
    <col min="10754" max="10754" width="29.33203125" style="393" customWidth="1"/>
    <col min="10755" max="11008" width="9.109375" style="393"/>
    <col min="11009" max="11009" width="66.44140625" style="393" customWidth="1"/>
    <col min="11010" max="11010" width="29.33203125" style="393" customWidth="1"/>
    <col min="11011" max="11264" width="9.109375" style="393"/>
    <col min="11265" max="11265" width="66.44140625" style="393" customWidth="1"/>
    <col min="11266" max="11266" width="29.33203125" style="393" customWidth="1"/>
    <col min="11267" max="11520" width="9.109375" style="393"/>
    <col min="11521" max="11521" width="66.44140625" style="393" customWidth="1"/>
    <col min="11522" max="11522" width="29.33203125" style="393" customWidth="1"/>
    <col min="11523" max="11776" width="9.109375" style="393"/>
    <col min="11777" max="11777" width="66.44140625" style="393" customWidth="1"/>
    <col min="11778" max="11778" width="29.33203125" style="393" customWidth="1"/>
    <col min="11779" max="12032" width="9.109375" style="393"/>
    <col min="12033" max="12033" width="66.44140625" style="393" customWidth="1"/>
    <col min="12034" max="12034" width="29.33203125" style="393" customWidth="1"/>
    <col min="12035" max="12288" width="9.109375" style="393"/>
    <col min="12289" max="12289" width="66.44140625" style="393" customWidth="1"/>
    <col min="12290" max="12290" width="29.33203125" style="393" customWidth="1"/>
    <col min="12291" max="12544" width="9.109375" style="393"/>
    <col min="12545" max="12545" width="66.44140625" style="393" customWidth="1"/>
    <col min="12546" max="12546" width="29.33203125" style="393" customWidth="1"/>
    <col min="12547" max="12800" width="9.109375" style="393"/>
    <col min="12801" max="12801" width="66.44140625" style="393" customWidth="1"/>
    <col min="12802" max="12802" width="29.33203125" style="393" customWidth="1"/>
    <col min="12803" max="13056" width="9.109375" style="393"/>
    <col min="13057" max="13057" width="66.44140625" style="393" customWidth="1"/>
    <col min="13058" max="13058" width="29.33203125" style="393" customWidth="1"/>
    <col min="13059" max="13312" width="9.109375" style="393"/>
    <col min="13313" max="13313" width="66.44140625" style="393" customWidth="1"/>
    <col min="13314" max="13314" width="29.33203125" style="393" customWidth="1"/>
    <col min="13315" max="13568" width="9.109375" style="393"/>
    <col min="13569" max="13569" width="66.44140625" style="393" customWidth="1"/>
    <col min="13570" max="13570" width="29.33203125" style="393" customWidth="1"/>
    <col min="13571" max="13824" width="9.109375" style="393"/>
    <col min="13825" max="13825" width="66.44140625" style="393" customWidth="1"/>
    <col min="13826" max="13826" width="29.33203125" style="393" customWidth="1"/>
    <col min="13827" max="14080" width="9.109375" style="393"/>
    <col min="14081" max="14081" width="66.44140625" style="393" customWidth="1"/>
    <col min="14082" max="14082" width="29.33203125" style="393" customWidth="1"/>
    <col min="14083" max="14336" width="9.109375" style="393"/>
    <col min="14337" max="14337" width="66.44140625" style="393" customWidth="1"/>
    <col min="14338" max="14338" width="29.33203125" style="393" customWidth="1"/>
    <col min="14339" max="14592" width="9.109375" style="393"/>
    <col min="14593" max="14593" width="66.44140625" style="393" customWidth="1"/>
    <col min="14594" max="14594" width="29.33203125" style="393" customWidth="1"/>
    <col min="14595" max="14848" width="9.109375" style="393"/>
    <col min="14849" max="14849" width="66.44140625" style="393" customWidth="1"/>
    <col min="14850" max="14850" width="29.33203125" style="393" customWidth="1"/>
    <col min="14851" max="15104" width="9.109375" style="393"/>
    <col min="15105" max="15105" width="66.44140625" style="393" customWidth="1"/>
    <col min="15106" max="15106" width="29.33203125" style="393" customWidth="1"/>
    <col min="15107" max="15360" width="9.109375" style="393"/>
    <col min="15361" max="15361" width="66.44140625" style="393" customWidth="1"/>
    <col min="15362" max="15362" width="29.33203125" style="393" customWidth="1"/>
    <col min="15363" max="15616" width="9.109375" style="393"/>
    <col min="15617" max="15617" width="66.44140625" style="393" customWidth="1"/>
    <col min="15618" max="15618" width="29.33203125" style="393" customWidth="1"/>
    <col min="15619" max="15872" width="9.109375" style="393"/>
    <col min="15873" max="15873" width="66.44140625" style="393" customWidth="1"/>
    <col min="15874" max="15874" width="29.33203125" style="393" customWidth="1"/>
    <col min="15875" max="16128" width="9.109375" style="393"/>
    <col min="16129" max="16129" width="66.44140625" style="393" customWidth="1"/>
    <col min="16130" max="16130" width="29.33203125" style="393" customWidth="1"/>
    <col min="16131" max="16384" width="9.109375" style="393"/>
  </cols>
  <sheetData>
    <row r="1" spans="1:2" ht="34.5" customHeight="1">
      <c r="A1" s="648" t="s">
        <v>402</v>
      </c>
      <c r="B1" s="623"/>
    </row>
    <row r="2" spans="1:2">
      <c r="A2" s="475" t="s">
        <v>0</v>
      </c>
      <c r="B2" s="476" t="s">
        <v>321</v>
      </c>
    </row>
    <row r="3" spans="1:2">
      <c r="A3" s="477" t="s">
        <v>397</v>
      </c>
      <c r="B3" s="478">
        <f>SUM(B4:B5)</f>
        <v>14854</v>
      </c>
    </row>
    <row r="4" spans="1:2">
      <c r="A4" s="479" t="s">
        <v>398</v>
      </c>
      <c r="B4" s="480">
        <v>14778</v>
      </c>
    </row>
    <row r="5" spans="1:2">
      <c r="A5" s="479" t="s">
        <v>399</v>
      </c>
      <c r="B5" s="480">
        <v>76</v>
      </c>
    </row>
    <row r="6" spans="1:2">
      <c r="A6" s="479" t="s">
        <v>400</v>
      </c>
      <c r="B6" s="480">
        <v>42874</v>
      </c>
    </row>
    <row r="7" spans="1:2">
      <c r="A7" s="479" t="s">
        <v>403</v>
      </c>
      <c r="B7" s="480">
        <v>42029</v>
      </c>
    </row>
    <row r="8" spans="1:2">
      <c r="A8" s="477" t="s">
        <v>401</v>
      </c>
      <c r="B8" s="478">
        <f>B3+B6-B7</f>
        <v>15699</v>
      </c>
    </row>
    <row r="9" spans="1:2">
      <c r="A9" s="479" t="s">
        <v>398</v>
      </c>
      <c r="B9" s="480">
        <v>15426</v>
      </c>
    </row>
    <row r="10" spans="1:2" ht="15" thickBot="1">
      <c r="A10" s="481" t="s">
        <v>399</v>
      </c>
      <c r="B10" s="482">
        <v>273</v>
      </c>
    </row>
  </sheetData>
  <mergeCells count="1">
    <mergeCell ref="A1:B1"/>
  </mergeCells>
  <pageMargins left="0.78" right="0.27559055118110237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2"/>
  <sheetViews>
    <sheetView view="pageBreakPreview" zoomScale="60" workbookViewId="0">
      <pane ySplit="3" topLeftCell="A16" activePane="bottomLeft" state="frozen"/>
      <selection pane="bottomLeft" activeCell="G16" sqref="G16"/>
    </sheetView>
  </sheetViews>
  <sheetFormatPr defaultRowHeight="12.6"/>
  <cols>
    <col min="1" max="1" width="82" style="483" customWidth="1"/>
    <col min="2" max="2" width="19.33203125" style="483" customWidth="1"/>
    <col min="3" max="3" width="19.109375" style="483" customWidth="1"/>
    <col min="4" max="255" width="8.88671875" style="483"/>
    <col min="256" max="256" width="8.21875" style="483" customWidth="1"/>
    <col min="257" max="257" width="82" style="483" customWidth="1"/>
    <col min="258" max="258" width="19.33203125" style="483" customWidth="1"/>
    <col min="259" max="259" width="19.109375" style="483" customWidth="1"/>
    <col min="260" max="511" width="8.88671875" style="483"/>
    <col min="512" max="512" width="8.21875" style="483" customWidth="1"/>
    <col min="513" max="513" width="82" style="483" customWidth="1"/>
    <col min="514" max="514" width="19.33203125" style="483" customWidth="1"/>
    <col min="515" max="515" width="19.109375" style="483" customWidth="1"/>
    <col min="516" max="767" width="8.88671875" style="483"/>
    <col min="768" max="768" width="8.21875" style="483" customWidth="1"/>
    <col min="769" max="769" width="82" style="483" customWidth="1"/>
    <col min="770" max="770" width="19.33203125" style="483" customWidth="1"/>
    <col min="771" max="771" width="19.109375" style="483" customWidth="1"/>
    <col min="772" max="1023" width="8.88671875" style="483"/>
    <col min="1024" max="1024" width="8.21875" style="483" customWidth="1"/>
    <col min="1025" max="1025" width="82" style="483" customWidth="1"/>
    <col min="1026" max="1026" width="19.33203125" style="483" customWidth="1"/>
    <col min="1027" max="1027" width="19.109375" style="483" customWidth="1"/>
    <col min="1028" max="1279" width="8.88671875" style="483"/>
    <col min="1280" max="1280" width="8.21875" style="483" customWidth="1"/>
    <col min="1281" max="1281" width="82" style="483" customWidth="1"/>
    <col min="1282" max="1282" width="19.33203125" style="483" customWidth="1"/>
    <col min="1283" max="1283" width="19.109375" style="483" customWidth="1"/>
    <col min="1284" max="1535" width="8.88671875" style="483"/>
    <col min="1536" max="1536" width="8.21875" style="483" customWidth="1"/>
    <col min="1537" max="1537" width="82" style="483" customWidth="1"/>
    <col min="1538" max="1538" width="19.33203125" style="483" customWidth="1"/>
    <col min="1539" max="1539" width="19.109375" style="483" customWidth="1"/>
    <col min="1540" max="1791" width="8.88671875" style="483"/>
    <col min="1792" max="1792" width="8.21875" style="483" customWidth="1"/>
    <col min="1793" max="1793" width="82" style="483" customWidth="1"/>
    <col min="1794" max="1794" width="19.33203125" style="483" customWidth="1"/>
    <col min="1795" max="1795" width="19.109375" style="483" customWidth="1"/>
    <col min="1796" max="2047" width="8.88671875" style="483"/>
    <col min="2048" max="2048" width="8.21875" style="483" customWidth="1"/>
    <col min="2049" max="2049" width="82" style="483" customWidth="1"/>
    <col min="2050" max="2050" width="19.33203125" style="483" customWidth="1"/>
    <col min="2051" max="2051" width="19.109375" style="483" customWidth="1"/>
    <col min="2052" max="2303" width="8.88671875" style="483"/>
    <col min="2304" max="2304" width="8.21875" style="483" customWidth="1"/>
    <col min="2305" max="2305" width="82" style="483" customWidth="1"/>
    <col min="2306" max="2306" width="19.33203125" style="483" customWidth="1"/>
    <col min="2307" max="2307" width="19.109375" style="483" customWidth="1"/>
    <col min="2308" max="2559" width="8.88671875" style="483"/>
    <col min="2560" max="2560" width="8.21875" style="483" customWidth="1"/>
    <col min="2561" max="2561" width="82" style="483" customWidth="1"/>
    <col min="2562" max="2562" width="19.33203125" style="483" customWidth="1"/>
    <col min="2563" max="2563" width="19.109375" style="483" customWidth="1"/>
    <col min="2564" max="2815" width="8.88671875" style="483"/>
    <col min="2816" max="2816" width="8.21875" style="483" customWidth="1"/>
    <col min="2817" max="2817" width="82" style="483" customWidth="1"/>
    <col min="2818" max="2818" width="19.33203125" style="483" customWidth="1"/>
    <col min="2819" max="2819" width="19.109375" style="483" customWidth="1"/>
    <col min="2820" max="3071" width="8.88671875" style="483"/>
    <col min="3072" max="3072" width="8.21875" style="483" customWidth="1"/>
    <col min="3073" max="3073" width="82" style="483" customWidth="1"/>
    <col min="3074" max="3074" width="19.33203125" style="483" customWidth="1"/>
    <col min="3075" max="3075" width="19.109375" style="483" customWidth="1"/>
    <col min="3076" max="3327" width="8.88671875" style="483"/>
    <col min="3328" max="3328" width="8.21875" style="483" customWidth="1"/>
    <col min="3329" max="3329" width="82" style="483" customWidth="1"/>
    <col min="3330" max="3330" width="19.33203125" style="483" customWidth="1"/>
    <col min="3331" max="3331" width="19.109375" style="483" customWidth="1"/>
    <col min="3332" max="3583" width="8.88671875" style="483"/>
    <col min="3584" max="3584" width="8.21875" style="483" customWidth="1"/>
    <col min="3585" max="3585" width="82" style="483" customWidth="1"/>
    <col min="3586" max="3586" width="19.33203125" style="483" customWidth="1"/>
    <col min="3587" max="3587" width="19.109375" style="483" customWidth="1"/>
    <col min="3588" max="3839" width="8.88671875" style="483"/>
    <col min="3840" max="3840" width="8.21875" style="483" customWidth="1"/>
    <col min="3841" max="3841" width="82" style="483" customWidth="1"/>
    <col min="3842" max="3842" width="19.33203125" style="483" customWidth="1"/>
    <col min="3843" max="3843" width="19.109375" style="483" customWidth="1"/>
    <col min="3844" max="4095" width="8.88671875" style="483"/>
    <col min="4096" max="4096" width="8.21875" style="483" customWidth="1"/>
    <col min="4097" max="4097" width="82" style="483" customWidth="1"/>
    <col min="4098" max="4098" width="19.33203125" style="483" customWidth="1"/>
    <col min="4099" max="4099" width="19.109375" style="483" customWidth="1"/>
    <col min="4100" max="4351" width="8.88671875" style="483"/>
    <col min="4352" max="4352" width="8.21875" style="483" customWidth="1"/>
    <col min="4353" max="4353" width="82" style="483" customWidth="1"/>
    <col min="4354" max="4354" width="19.33203125" style="483" customWidth="1"/>
    <col min="4355" max="4355" width="19.109375" style="483" customWidth="1"/>
    <col min="4356" max="4607" width="8.88671875" style="483"/>
    <col min="4608" max="4608" width="8.21875" style="483" customWidth="1"/>
    <col min="4609" max="4609" width="82" style="483" customWidth="1"/>
    <col min="4610" max="4610" width="19.33203125" style="483" customWidth="1"/>
    <col min="4611" max="4611" width="19.109375" style="483" customWidth="1"/>
    <col min="4612" max="4863" width="8.88671875" style="483"/>
    <col min="4864" max="4864" width="8.21875" style="483" customWidth="1"/>
    <col min="4865" max="4865" width="82" style="483" customWidth="1"/>
    <col min="4866" max="4866" width="19.33203125" style="483" customWidth="1"/>
    <col min="4867" max="4867" width="19.109375" style="483" customWidth="1"/>
    <col min="4868" max="5119" width="8.88671875" style="483"/>
    <col min="5120" max="5120" width="8.21875" style="483" customWidth="1"/>
    <col min="5121" max="5121" width="82" style="483" customWidth="1"/>
    <col min="5122" max="5122" width="19.33203125" style="483" customWidth="1"/>
    <col min="5123" max="5123" width="19.109375" style="483" customWidth="1"/>
    <col min="5124" max="5375" width="8.88671875" style="483"/>
    <col min="5376" max="5376" width="8.21875" style="483" customWidth="1"/>
    <col min="5377" max="5377" width="82" style="483" customWidth="1"/>
    <col min="5378" max="5378" width="19.33203125" style="483" customWidth="1"/>
    <col min="5379" max="5379" width="19.109375" style="483" customWidth="1"/>
    <col min="5380" max="5631" width="8.88671875" style="483"/>
    <col min="5632" max="5632" width="8.21875" style="483" customWidth="1"/>
    <col min="5633" max="5633" width="82" style="483" customWidth="1"/>
    <col min="5634" max="5634" width="19.33203125" style="483" customWidth="1"/>
    <col min="5635" max="5635" width="19.109375" style="483" customWidth="1"/>
    <col min="5636" max="5887" width="8.88671875" style="483"/>
    <col min="5888" max="5888" width="8.21875" style="483" customWidth="1"/>
    <col min="5889" max="5889" width="82" style="483" customWidth="1"/>
    <col min="5890" max="5890" width="19.33203125" style="483" customWidth="1"/>
    <col min="5891" max="5891" width="19.109375" style="483" customWidth="1"/>
    <col min="5892" max="6143" width="8.88671875" style="483"/>
    <col min="6144" max="6144" width="8.21875" style="483" customWidth="1"/>
    <col min="6145" max="6145" width="82" style="483" customWidth="1"/>
    <col min="6146" max="6146" width="19.33203125" style="483" customWidth="1"/>
    <col min="6147" max="6147" width="19.109375" style="483" customWidth="1"/>
    <col min="6148" max="6399" width="8.88671875" style="483"/>
    <col min="6400" max="6400" width="8.21875" style="483" customWidth="1"/>
    <col min="6401" max="6401" width="82" style="483" customWidth="1"/>
    <col min="6402" max="6402" width="19.33203125" style="483" customWidth="1"/>
    <col min="6403" max="6403" width="19.109375" style="483" customWidth="1"/>
    <col min="6404" max="6655" width="8.88671875" style="483"/>
    <col min="6656" max="6656" width="8.21875" style="483" customWidth="1"/>
    <col min="6657" max="6657" width="82" style="483" customWidth="1"/>
    <col min="6658" max="6658" width="19.33203125" style="483" customWidth="1"/>
    <col min="6659" max="6659" width="19.109375" style="483" customWidth="1"/>
    <col min="6660" max="6911" width="8.88671875" style="483"/>
    <col min="6912" max="6912" width="8.21875" style="483" customWidth="1"/>
    <col min="6913" max="6913" width="82" style="483" customWidth="1"/>
    <col min="6914" max="6914" width="19.33203125" style="483" customWidth="1"/>
    <col min="6915" max="6915" width="19.109375" style="483" customWidth="1"/>
    <col min="6916" max="7167" width="8.88671875" style="483"/>
    <col min="7168" max="7168" width="8.21875" style="483" customWidth="1"/>
    <col min="7169" max="7169" width="82" style="483" customWidth="1"/>
    <col min="7170" max="7170" width="19.33203125" style="483" customWidth="1"/>
    <col min="7171" max="7171" width="19.109375" style="483" customWidth="1"/>
    <col min="7172" max="7423" width="8.88671875" style="483"/>
    <col min="7424" max="7424" width="8.21875" style="483" customWidth="1"/>
    <col min="7425" max="7425" width="82" style="483" customWidth="1"/>
    <col min="7426" max="7426" width="19.33203125" style="483" customWidth="1"/>
    <col min="7427" max="7427" width="19.109375" style="483" customWidth="1"/>
    <col min="7428" max="7679" width="8.88671875" style="483"/>
    <col min="7680" max="7680" width="8.21875" style="483" customWidth="1"/>
    <col min="7681" max="7681" width="82" style="483" customWidth="1"/>
    <col min="7682" max="7682" width="19.33203125" style="483" customWidth="1"/>
    <col min="7683" max="7683" width="19.109375" style="483" customWidth="1"/>
    <col min="7684" max="7935" width="8.88671875" style="483"/>
    <col min="7936" max="7936" width="8.21875" style="483" customWidth="1"/>
    <col min="7937" max="7937" width="82" style="483" customWidth="1"/>
    <col min="7938" max="7938" width="19.33203125" style="483" customWidth="1"/>
    <col min="7939" max="7939" width="19.109375" style="483" customWidth="1"/>
    <col min="7940" max="8191" width="8.88671875" style="483"/>
    <col min="8192" max="8192" width="8.21875" style="483" customWidth="1"/>
    <col min="8193" max="8193" width="82" style="483" customWidth="1"/>
    <col min="8194" max="8194" width="19.33203125" style="483" customWidth="1"/>
    <col min="8195" max="8195" width="19.109375" style="483" customWidth="1"/>
    <col min="8196" max="8447" width="8.88671875" style="483"/>
    <col min="8448" max="8448" width="8.21875" style="483" customWidth="1"/>
    <col min="8449" max="8449" width="82" style="483" customWidth="1"/>
    <col min="8450" max="8450" width="19.33203125" style="483" customWidth="1"/>
    <col min="8451" max="8451" width="19.109375" style="483" customWidth="1"/>
    <col min="8452" max="8703" width="8.88671875" style="483"/>
    <col min="8704" max="8704" width="8.21875" style="483" customWidth="1"/>
    <col min="8705" max="8705" width="82" style="483" customWidth="1"/>
    <col min="8706" max="8706" width="19.33203125" style="483" customWidth="1"/>
    <col min="8707" max="8707" width="19.109375" style="483" customWidth="1"/>
    <col min="8708" max="8959" width="8.88671875" style="483"/>
    <col min="8960" max="8960" width="8.21875" style="483" customWidth="1"/>
    <col min="8961" max="8961" width="82" style="483" customWidth="1"/>
    <col min="8962" max="8962" width="19.33203125" style="483" customWidth="1"/>
    <col min="8963" max="8963" width="19.109375" style="483" customWidth="1"/>
    <col min="8964" max="9215" width="8.88671875" style="483"/>
    <col min="9216" max="9216" width="8.21875" style="483" customWidth="1"/>
    <col min="9217" max="9217" width="82" style="483" customWidth="1"/>
    <col min="9218" max="9218" width="19.33203125" style="483" customWidth="1"/>
    <col min="9219" max="9219" width="19.109375" style="483" customWidth="1"/>
    <col min="9220" max="9471" width="8.88671875" style="483"/>
    <col min="9472" max="9472" width="8.21875" style="483" customWidth="1"/>
    <col min="9473" max="9473" width="82" style="483" customWidth="1"/>
    <col min="9474" max="9474" width="19.33203125" style="483" customWidth="1"/>
    <col min="9475" max="9475" width="19.109375" style="483" customWidth="1"/>
    <col min="9476" max="9727" width="8.88671875" style="483"/>
    <col min="9728" max="9728" width="8.21875" style="483" customWidth="1"/>
    <col min="9729" max="9729" width="82" style="483" customWidth="1"/>
    <col min="9730" max="9730" width="19.33203125" style="483" customWidth="1"/>
    <col min="9731" max="9731" width="19.109375" style="483" customWidth="1"/>
    <col min="9732" max="9983" width="8.88671875" style="483"/>
    <col min="9984" max="9984" width="8.21875" style="483" customWidth="1"/>
    <col min="9985" max="9985" width="82" style="483" customWidth="1"/>
    <col min="9986" max="9986" width="19.33203125" style="483" customWidth="1"/>
    <col min="9987" max="9987" width="19.109375" style="483" customWidth="1"/>
    <col min="9988" max="10239" width="8.88671875" style="483"/>
    <col min="10240" max="10240" width="8.21875" style="483" customWidth="1"/>
    <col min="10241" max="10241" width="82" style="483" customWidth="1"/>
    <col min="10242" max="10242" width="19.33203125" style="483" customWidth="1"/>
    <col min="10243" max="10243" width="19.109375" style="483" customWidth="1"/>
    <col min="10244" max="10495" width="8.88671875" style="483"/>
    <col min="10496" max="10496" width="8.21875" style="483" customWidth="1"/>
    <col min="10497" max="10497" width="82" style="483" customWidth="1"/>
    <col min="10498" max="10498" width="19.33203125" style="483" customWidth="1"/>
    <col min="10499" max="10499" width="19.109375" style="483" customWidth="1"/>
    <col min="10500" max="10751" width="8.88671875" style="483"/>
    <col min="10752" max="10752" width="8.21875" style="483" customWidth="1"/>
    <col min="10753" max="10753" width="82" style="483" customWidth="1"/>
    <col min="10754" max="10754" width="19.33203125" style="483" customWidth="1"/>
    <col min="10755" max="10755" width="19.109375" style="483" customWidth="1"/>
    <col min="10756" max="11007" width="8.88671875" style="483"/>
    <col min="11008" max="11008" width="8.21875" style="483" customWidth="1"/>
    <col min="11009" max="11009" width="82" style="483" customWidth="1"/>
    <col min="11010" max="11010" width="19.33203125" style="483" customWidth="1"/>
    <col min="11011" max="11011" width="19.109375" style="483" customWidth="1"/>
    <col min="11012" max="11263" width="8.88671875" style="483"/>
    <col min="11264" max="11264" width="8.21875" style="483" customWidth="1"/>
    <col min="11265" max="11265" width="82" style="483" customWidth="1"/>
    <col min="11266" max="11266" width="19.33203125" style="483" customWidth="1"/>
    <col min="11267" max="11267" width="19.109375" style="483" customWidth="1"/>
    <col min="11268" max="11519" width="8.88671875" style="483"/>
    <col min="11520" max="11520" width="8.21875" style="483" customWidth="1"/>
    <col min="11521" max="11521" width="82" style="483" customWidth="1"/>
    <col min="11522" max="11522" width="19.33203125" style="483" customWidth="1"/>
    <col min="11523" max="11523" width="19.109375" style="483" customWidth="1"/>
    <col min="11524" max="11775" width="8.88671875" style="483"/>
    <col min="11776" max="11776" width="8.21875" style="483" customWidth="1"/>
    <col min="11777" max="11777" width="82" style="483" customWidth="1"/>
    <col min="11778" max="11778" width="19.33203125" style="483" customWidth="1"/>
    <col min="11779" max="11779" width="19.109375" style="483" customWidth="1"/>
    <col min="11780" max="12031" width="8.88671875" style="483"/>
    <col min="12032" max="12032" width="8.21875" style="483" customWidth="1"/>
    <col min="12033" max="12033" width="82" style="483" customWidth="1"/>
    <col min="12034" max="12034" width="19.33203125" style="483" customWidth="1"/>
    <col min="12035" max="12035" width="19.109375" style="483" customWidth="1"/>
    <col min="12036" max="12287" width="8.88671875" style="483"/>
    <col min="12288" max="12288" width="8.21875" style="483" customWidth="1"/>
    <col min="12289" max="12289" width="82" style="483" customWidth="1"/>
    <col min="12290" max="12290" width="19.33203125" style="483" customWidth="1"/>
    <col min="12291" max="12291" width="19.109375" style="483" customWidth="1"/>
    <col min="12292" max="12543" width="8.88671875" style="483"/>
    <col min="12544" max="12544" width="8.21875" style="483" customWidth="1"/>
    <col min="12545" max="12545" width="82" style="483" customWidth="1"/>
    <col min="12546" max="12546" width="19.33203125" style="483" customWidth="1"/>
    <col min="12547" max="12547" width="19.109375" style="483" customWidth="1"/>
    <col min="12548" max="12799" width="8.88671875" style="483"/>
    <col min="12800" max="12800" width="8.21875" style="483" customWidth="1"/>
    <col min="12801" max="12801" width="82" style="483" customWidth="1"/>
    <col min="12802" max="12802" width="19.33203125" style="483" customWidth="1"/>
    <col min="12803" max="12803" width="19.109375" style="483" customWidth="1"/>
    <col min="12804" max="13055" width="8.88671875" style="483"/>
    <col min="13056" max="13056" width="8.21875" style="483" customWidth="1"/>
    <col min="13057" max="13057" width="82" style="483" customWidth="1"/>
    <col min="13058" max="13058" width="19.33203125" style="483" customWidth="1"/>
    <col min="13059" max="13059" width="19.109375" style="483" customWidth="1"/>
    <col min="13060" max="13311" width="8.88671875" style="483"/>
    <col min="13312" max="13312" width="8.21875" style="483" customWidth="1"/>
    <col min="13313" max="13313" width="82" style="483" customWidth="1"/>
    <col min="13314" max="13314" width="19.33203125" style="483" customWidth="1"/>
    <col min="13315" max="13315" width="19.109375" style="483" customWidth="1"/>
    <col min="13316" max="13567" width="8.88671875" style="483"/>
    <col min="13568" max="13568" width="8.21875" style="483" customWidth="1"/>
    <col min="13569" max="13569" width="82" style="483" customWidth="1"/>
    <col min="13570" max="13570" width="19.33203125" style="483" customWidth="1"/>
    <col min="13571" max="13571" width="19.109375" style="483" customWidth="1"/>
    <col min="13572" max="13823" width="8.88671875" style="483"/>
    <col min="13824" max="13824" width="8.21875" style="483" customWidth="1"/>
    <col min="13825" max="13825" width="82" style="483" customWidth="1"/>
    <col min="13826" max="13826" width="19.33203125" style="483" customWidth="1"/>
    <col min="13827" max="13827" width="19.109375" style="483" customWidth="1"/>
    <col min="13828" max="14079" width="8.88671875" style="483"/>
    <col min="14080" max="14080" width="8.21875" style="483" customWidth="1"/>
    <col min="14081" max="14081" width="82" style="483" customWidth="1"/>
    <col min="14082" max="14082" width="19.33203125" style="483" customWidth="1"/>
    <col min="14083" max="14083" width="19.109375" style="483" customWidth="1"/>
    <col min="14084" max="14335" width="8.88671875" style="483"/>
    <col min="14336" max="14336" width="8.21875" style="483" customWidth="1"/>
    <col min="14337" max="14337" width="82" style="483" customWidth="1"/>
    <col min="14338" max="14338" width="19.33203125" style="483" customWidth="1"/>
    <col min="14339" max="14339" width="19.109375" style="483" customWidth="1"/>
    <col min="14340" max="14591" width="8.88671875" style="483"/>
    <col min="14592" max="14592" width="8.21875" style="483" customWidth="1"/>
    <col min="14593" max="14593" width="82" style="483" customWidth="1"/>
    <col min="14594" max="14594" width="19.33203125" style="483" customWidth="1"/>
    <col min="14595" max="14595" width="19.109375" style="483" customWidth="1"/>
    <col min="14596" max="14847" width="8.88671875" style="483"/>
    <col min="14848" max="14848" width="8.21875" style="483" customWidth="1"/>
    <col min="14849" max="14849" width="82" style="483" customWidth="1"/>
    <col min="14850" max="14850" width="19.33203125" style="483" customWidth="1"/>
    <col min="14851" max="14851" width="19.109375" style="483" customWidth="1"/>
    <col min="14852" max="15103" width="8.88671875" style="483"/>
    <col min="15104" max="15104" width="8.21875" style="483" customWidth="1"/>
    <col min="15105" max="15105" width="82" style="483" customWidth="1"/>
    <col min="15106" max="15106" width="19.33203125" style="483" customWidth="1"/>
    <col min="15107" max="15107" width="19.109375" style="483" customWidth="1"/>
    <col min="15108" max="15359" width="8.88671875" style="483"/>
    <col min="15360" max="15360" width="8.21875" style="483" customWidth="1"/>
    <col min="15361" max="15361" width="82" style="483" customWidth="1"/>
    <col min="15362" max="15362" width="19.33203125" style="483" customWidth="1"/>
    <col min="15363" max="15363" width="19.109375" style="483" customWidth="1"/>
    <col min="15364" max="15615" width="8.88671875" style="483"/>
    <col min="15616" max="15616" width="8.21875" style="483" customWidth="1"/>
    <col min="15617" max="15617" width="82" style="483" customWidth="1"/>
    <col min="15618" max="15618" width="19.33203125" style="483" customWidth="1"/>
    <col min="15619" max="15619" width="19.109375" style="483" customWidth="1"/>
    <col min="15620" max="15871" width="8.88671875" style="483"/>
    <col min="15872" max="15872" width="8.21875" style="483" customWidth="1"/>
    <col min="15873" max="15873" width="82" style="483" customWidth="1"/>
    <col min="15874" max="15874" width="19.33203125" style="483" customWidth="1"/>
    <col min="15875" max="15875" width="19.109375" style="483" customWidth="1"/>
    <col min="15876" max="16127" width="8.88671875" style="483"/>
    <col min="16128" max="16128" width="8.21875" style="483" customWidth="1"/>
    <col min="16129" max="16129" width="82" style="483" customWidth="1"/>
    <col min="16130" max="16130" width="19.33203125" style="483" customWidth="1"/>
    <col min="16131" max="16131" width="19.109375" style="483" customWidth="1"/>
    <col min="16132" max="16384" width="8.88671875" style="483"/>
  </cols>
  <sheetData>
    <row r="1" spans="1:3" ht="34.200000000000003" customHeight="1" thickBot="1">
      <c r="A1" s="652" t="s">
        <v>404</v>
      </c>
      <c r="B1" s="653"/>
      <c r="C1" s="654"/>
    </row>
    <row r="2" spans="1:3" ht="33.6" customHeight="1">
      <c r="A2" s="649" t="s">
        <v>405</v>
      </c>
      <c r="B2" s="650"/>
      <c r="C2" s="651"/>
    </row>
    <row r="3" spans="1:3" ht="13.2">
      <c r="A3" s="490" t="s">
        <v>406</v>
      </c>
      <c r="B3" s="484">
        <v>371134</v>
      </c>
      <c r="C3" s="486">
        <v>378738</v>
      </c>
    </row>
    <row r="4" spans="1:3" ht="18.600000000000001" customHeight="1">
      <c r="A4" s="490" t="s">
        <v>407</v>
      </c>
      <c r="B4" s="484">
        <v>388</v>
      </c>
      <c r="C4" s="486">
        <v>12376</v>
      </c>
    </row>
    <row r="5" spans="1:3" ht="13.2">
      <c r="A5" s="491" t="s">
        <v>408</v>
      </c>
      <c r="B5" s="485">
        <v>371522</v>
      </c>
      <c r="C5" s="487">
        <v>391114</v>
      </c>
    </row>
    <row r="6" spans="1:3" ht="13.2">
      <c r="A6" s="490" t="s">
        <v>409</v>
      </c>
      <c r="B6" s="484">
        <v>400</v>
      </c>
      <c r="C6" s="486">
        <v>400</v>
      </c>
    </row>
    <row r="7" spans="1:3" ht="13.2">
      <c r="A7" s="490" t="s">
        <v>410</v>
      </c>
      <c r="B7" s="484">
        <v>400</v>
      </c>
      <c r="C7" s="486">
        <v>400</v>
      </c>
    </row>
    <row r="8" spans="1:3" ht="13.2">
      <c r="A8" s="491" t="s">
        <v>411</v>
      </c>
      <c r="B8" s="485">
        <v>400</v>
      </c>
      <c r="C8" s="487">
        <v>400</v>
      </c>
    </row>
    <row r="9" spans="1:3" ht="13.2">
      <c r="A9" s="491" t="s">
        <v>412</v>
      </c>
      <c r="B9" s="485">
        <v>371922</v>
      </c>
      <c r="C9" s="487">
        <v>391514</v>
      </c>
    </row>
    <row r="10" spans="1:3" ht="13.2">
      <c r="A10" s="490" t="s">
        <v>413</v>
      </c>
      <c r="B10" s="484">
        <v>76</v>
      </c>
      <c r="C10" s="486">
        <v>273</v>
      </c>
    </row>
    <row r="11" spans="1:3" ht="13.2">
      <c r="A11" s="490" t="s">
        <v>414</v>
      </c>
      <c r="B11" s="484">
        <v>31</v>
      </c>
      <c r="C11" s="486">
        <v>0</v>
      </c>
    </row>
    <row r="12" spans="1:3" ht="13.2">
      <c r="A12" s="491" t="s">
        <v>415</v>
      </c>
      <c r="B12" s="485">
        <v>107</v>
      </c>
      <c r="C12" s="487">
        <v>273</v>
      </c>
    </row>
    <row r="13" spans="1:3" ht="13.2">
      <c r="A13" s="490" t="s">
        <v>416</v>
      </c>
      <c r="B13" s="484">
        <v>14753</v>
      </c>
      <c r="C13" s="486">
        <v>15511</v>
      </c>
    </row>
    <row r="14" spans="1:3" ht="13.2">
      <c r="A14" s="491" t="s">
        <v>417</v>
      </c>
      <c r="B14" s="485">
        <v>14753</v>
      </c>
      <c r="C14" s="487">
        <v>15511</v>
      </c>
    </row>
    <row r="15" spans="1:3" ht="13.2">
      <c r="A15" s="491" t="s">
        <v>418</v>
      </c>
      <c r="B15" s="485">
        <v>14860</v>
      </c>
      <c r="C15" s="487">
        <v>15784</v>
      </c>
    </row>
    <row r="16" spans="1:3" ht="13.2">
      <c r="A16" s="490" t="s">
        <v>419</v>
      </c>
      <c r="B16" s="484">
        <v>0</v>
      </c>
      <c r="C16" s="486">
        <v>1235</v>
      </c>
    </row>
    <row r="17" spans="1:3" ht="13.2">
      <c r="A17" s="490" t="s">
        <v>420</v>
      </c>
      <c r="B17" s="484">
        <v>0</v>
      </c>
      <c r="C17" s="486">
        <v>1235</v>
      </c>
    </row>
    <row r="18" spans="1:3" ht="13.2">
      <c r="A18" s="490" t="s">
        <v>421</v>
      </c>
      <c r="B18" s="484">
        <v>0</v>
      </c>
      <c r="C18" s="486">
        <v>779</v>
      </c>
    </row>
    <row r="19" spans="1:3" ht="26.4">
      <c r="A19" s="490" t="s">
        <v>422</v>
      </c>
      <c r="B19" s="484">
        <v>0</v>
      </c>
      <c r="C19" s="486">
        <v>524</v>
      </c>
    </row>
    <row r="20" spans="1:3" ht="13.2">
      <c r="A20" s="490" t="s">
        <v>423</v>
      </c>
      <c r="B20" s="484">
        <v>0</v>
      </c>
      <c r="C20" s="486">
        <v>90</v>
      </c>
    </row>
    <row r="21" spans="1:3" ht="13.2">
      <c r="A21" s="490" t="s">
        <v>424</v>
      </c>
      <c r="B21" s="484">
        <v>0</v>
      </c>
      <c r="C21" s="486">
        <v>165</v>
      </c>
    </row>
    <row r="22" spans="1:3" ht="26.4">
      <c r="A22" s="490" t="s">
        <v>425</v>
      </c>
      <c r="B22" s="484">
        <v>0</v>
      </c>
      <c r="C22" s="486">
        <v>136</v>
      </c>
    </row>
    <row r="23" spans="1:3" ht="26.4">
      <c r="A23" s="490" t="s">
        <v>426</v>
      </c>
      <c r="B23" s="484">
        <v>0</v>
      </c>
      <c r="C23" s="486">
        <v>136</v>
      </c>
    </row>
    <row r="24" spans="1:3" ht="13.2">
      <c r="A24" s="491" t="s">
        <v>427</v>
      </c>
      <c r="B24" s="485">
        <v>0</v>
      </c>
      <c r="C24" s="487">
        <v>2150</v>
      </c>
    </row>
    <row r="25" spans="1:3" ht="26.4">
      <c r="A25" s="490" t="s">
        <v>428</v>
      </c>
      <c r="B25" s="484">
        <v>675</v>
      </c>
      <c r="C25" s="486">
        <v>0</v>
      </c>
    </row>
    <row r="26" spans="1:3" ht="13.2">
      <c r="A26" s="490" t="s">
        <v>429</v>
      </c>
      <c r="B26" s="484">
        <v>675</v>
      </c>
      <c r="C26" s="486">
        <v>0</v>
      </c>
    </row>
    <row r="27" spans="1:3" ht="13.2">
      <c r="A27" s="490" t="s">
        <v>430</v>
      </c>
      <c r="B27" s="484">
        <v>1</v>
      </c>
      <c r="C27" s="486">
        <v>0</v>
      </c>
    </row>
    <row r="28" spans="1:3" ht="13.2">
      <c r="A28" s="490" t="s">
        <v>431</v>
      </c>
      <c r="B28" s="484">
        <v>1</v>
      </c>
      <c r="C28" s="486">
        <v>0</v>
      </c>
    </row>
    <row r="29" spans="1:3" ht="26.4">
      <c r="A29" s="490" t="s">
        <v>432</v>
      </c>
      <c r="B29" s="484">
        <v>186</v>
      </c>
      <c r="C29" s="486">
        <v>0</v>
      </c>
    </row>
    <row r="30" spans="1:3" ht="26.4">
      <c r="A30" s="490" t="s">
        <v>433</v>
      </c>
      <c r="B30" s="484">
        <v>186</v>
      </c>
      <c r="C30" s="486">
        <v>0</v>
      </c>
    </row>
    <row r="31" spans="1:3" ht="13.2">
      <c r="A31" s="491" t="s">
        <v>434</v>
      </c>
      <c r="B31" s="485">
        <v>862</v>
      </c>
      <c r="C31" s="487">
        <v>0</v>
      </c>
    </row>
    <row r="32" spans="1:3" ht="13.2">
      <c r="A32" s="490" t="s">
        <v>435</v>
      </c>
      <c r="B32" s="484">
        <v>0</v>
      </c>
      <c r="C32" s="486">
        <v>8</v>
      </c>
    </row>
    <row r="33" spans="1:3" ht="13.2">
      <c r="A33" s="491" t="s">
        <v>436</v>
      </c>
      <c r="B33" s="485">
        <v>0</v>
      </c>
      <c r="C33" s="487">
        <v>8</v>
      </c>
    </row>
    <row r="34" spans="1:3" ht="13.2">
      <c r="A34" s="491" t="s">
        <v>437</v>
      </c>
      <c r="B34" s="485">
        <v>862</v>
      </c>
      <c r="C34" s="487">
        <v>2158</v>
      </c>
    </row>
    <row r="35" spans="1:3" ht="13.2">
      <c r="A35" s="490" t="s">
        <v>438</v>
      </c>
      <c r="B35" s="484">
        <v>176</v>
      </c>
      <c r="C35" s="486">
        <v>0</v>
      </c>
    </row>
    <row r="36" spans="1:3" ht="13.2">
      <c r="A36" s="491" t="s">
        <v>439</v>
      </c>
      <c r="B36" s="485">
        <v>176</v>
      </c>
      <c r="C36" s="487">
        <v>0</v>
      </c>
    </row>
    <row r="37" spans="1:3" ht="13.2">
      <c r="A37" s="491" t="s">
        <v>440</v>
      </c>
      <c r="B37" s="485">
        <v>387820</v>
      </c>
      <c r="C37" s="487">
        <v>409456</v>
      </c>
    </row>
    <row r="38" spans="1:3" ht="13.2">
      <c r="A38" s="490" t="s">
        <v>441</v>
      </c>
      <c r="B38" s="484">
        <v>370844</v>
      </c>
      <c r="C38" s="486">
        <v>370844</v>
      </c>
    </row>
    <row r="39" spans="1:3" ht="13.2">
      <c r="A39" s="490" t="s">
        <v>442</v>
      </c>
      <c r="B39" s="484">
        <v>15908</v>
      </c>
      <c r="C39" s="486">
        <v>15908</v>
      </c>
    </row>
    <row r="40" spans="1:3" ht="13.2">
      <c r="A40" s="490" t="s">
        <v>443</v>
      </c>
      <c r="B40" s="484">
        <v>13461</v>
      </c>
      <c r="C40" s="486">
        <v>-6647</v>
      </c>
    </row>
    <row r="41" spans="1:3" ht="13.2">
      <c r="A41" s="490" t="s">
        <v>444</v>
      </c>
      <c r="B41" s="484">
        <v>-20108</v>
      </c>
      <c r="C41" s="486">
        <v>27815</v>
      </c>
    </row>
    <row r="42" spans="1:3" ht="13.2">
      <c r="A42" s="491" t="s">
        <v>445</v>
      </c>
      <c r="B42" s="485">
        <v>380105</v>
      </c>
      <c r="C42" s="487">
        <v>407920</v>
      </c>
    </row>
    <row r="43" spans="1:3" ht="13.2">
      <c r="A43" s="490" t="s">
        <v>446</v>
      </c>
      <c r="B43" s="484">
        <v>0</v>
      </c>
      <c r="C43" s="486">
        <v>182</v>
      </c>
    </row>
    <row r="44" spans="1:3" ht="26.4">
      <c r="A44" s="490" t="s">
        <v>447</v>
      </c>
      <c r="B44" s="484">
        <v>510</v>
      </c>
      <c r="C44" s="486">
        <v>606</v>
      </c>
    </row>
    <row r="45" spans="1:3" ht="13.2">
      <c r="A45" s="491" t="s">
        <v>448</v>
      </c>
      <c r="B45" s="485">
        <v>510</v>
      </c>
      <c r="C45" s="487">
        <v>788</v>
      </c>
    </row>
    <row r="46" spans="1:3" ht="13.2">
      <c r="A46" s="490" t="s">
        <v>449</v>
      </c>
      <c r="B46" s="484">
        <v>6</v>
      </c>
      <c r="C46" s="486">
        <v>98</v>
      </c>
    </row>
    <row r="47" spans="1:3" ht="13.2">
      <c r="A47" s="491" t="s">
        <v>450</v>
      </c>
      <c r="B47" s="485">
        <v>6</v>
      </c>
      <c r="C47" s="487">
        <v>98</v>
      </c>
    </row>
    <row r="48" spans="1:3" ht="13.2">
      <c r="A48" s="491" t="s">
        <v>451</v>
      </c>
      <c r="B48" s="485">
        <v>516</v>
      </c>
      <c r="C48" s="487">
        <v>886</v>
      </c>
    </row>
    <row r="49" spans="1:3" ht="13.2">
      <c r="A49" s="490" t="s">
        <v>452</v>
      </c>
      <c r="B49" s="484">
        <v>703</v>
      </c>
      <c r="C49" s="486">
        <v>650</v>
      </c>
    </row>
    <row r="50" spans="1:3" ht="13.2">
      <c r="A50" s="490" t="s">
        <v>453</v>
      </c>
      <c r="B50" s="484">
        <v>6496</v>
      </c>
      <c r="C50" s="486">
        <v>0</v>
      </c>
    </row>
    <row r="51" spans="1:3" ht="13.2">
      <c r="A51" s="491" t="s">
        <v>454</v>
      </c>
      <c r="B51" s="485">
        <v>7199</v>
      </c>
      <c r="C51" s="487">
        <v>650</v>
      </c>
    </row>
    <row r="52" spans="1:3" ht="13.8" thickBot="1">
      <c r="A52" s="492" t="s">
        <v>455</v>
      </c>
      <c r="B52" s="488">
        <v>387820</v>
      </c>
      <c r="C52" s="489">
        <v>409456</v>
      </c>
    </row>
  </sheetData>
  <mergeCells count="2">
    <mergeCell ref="A2:C2"/>
    <mergeCell ref="A1:C1"/>
  </mergeCells>
  <pageMargins left="0.75" right="0.75" top="1" bottom="1" header="0.5" footer="0.5"/>
  <pageSetup scale="7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"/>
  <sheetViews>
    <sheetView tabSelected="1" workbookViewId="0">
      <selection activeCell="A2" sqref="A2:E4"/>
    </sheetView>
  </sheetViews>
  <sheetFormatPr defaultRowHeight="14.4"/>
  <cols>
    <col min="1" max="1" width="47.44140625" customWidth="1"/>
    <col min="2" max="2" width="14.88671875" customWidth="1"/>
    <col min="3" max="3" width="13.109375" customWidth="1"/>
    <col min="4" max="4" width="21" customWidth="1"/>
    <col min="5" max="5" width="25" customWidth="1"/>
    <col min="257" max="257" width="47.44140625" customWidth="1"/>
    <col min="258" max="258" width="14.88671875" customWidth="1"/>
    <col min="259" max="259" width="13.109375" customWidth="1"/>
    <col min="260" max="260" width="21" customWidth="1"/>
    <col min="261" max="261" width="25" customWidth="1"/>
    <col min="513" max="513" width="47.44140625" customWidth="1"/>
    <col min="514" max="514" width="14.88671875" customWidth="1"/>
    <col min="515" max="515" width="13.109375" customWidth="1"/>
    <col min="516" max="516" width="21" customWidth="1"/>
    <col min="517" max="517" width="25" customWidth="1"/>
    <col min="769" max="769" width="47.44140625" customWidth="1"/>
    <col min="770" max="770" width="14.88671875" customWidth="1"/>
    <col min="771" max="771" width="13.109375" customWidth="1"/>
    <col min="772" max="772" width="21" customWidth="1"/>
    <col min="773" max="773" width="25" customWidth="1"/>
    <col min="1025" max="1025" width="47.44140625" customWidth="1"/>
    <col min="1026" max="1026" width="14.88671875" customWidth="1"/>
    <col min="1027" max="1027" width="13.109375" customWidth="1"/>
    <col min="1028" max="1028" width="21" customWidth="1"/>
    <col min="1029" max="1029" width="25" customWidth="1"/>
    <col min="1281" max="1281" width="47.44140625" customWidth="1"/>
    <col min="1282" max="1282" width="14.88671875" customWidth="1"/>
    <col min="1283" max="1283" width="13.109375" customWidth="1"/>
    <col min="1284" max="1284" width="21" customWidth="1"/>
    <col min="1285" max="1285" width="25" customWidth="1"/>
    <col min="1537" max="1537" width="47.44140625" customWidth="1"/>
    <col min="1538" max="1538" width="14.88671875" customWidth="1"/>
    <col min="1539" max="1539" width="13.109375" customWidth="1"/>
    <col min="1540" max="1540" width="21" customWidth="1"/>
    <col min="1541" max="1541" width="25" customWidth="1"/>
    <col min="1793" max="1793" width="47.44140625" customWidth="1"/>
    <col min="1794" max="1794" width="14.88671875" customWidth="1"/>
    <col min="1795" max="1795" width="13.109375" customWidth="1"/>
    <col min="1796" max="1796" width="21" customWidth="1"/>
    <col min="1797" max="1797" width="25" customWidth="1"/>
    <col min="2049" max="2049" width="47.44140625" customWidth="1"/>
    <col min="2050" max="2050" width="14.88671875" customWidth="1"/>
    <col min="2051" max="2051" width="13.109375" customWidth="1"/>
    <col min="2052" max="2052" width="21" customWidth="1"/>
    <col min="2053" max="2053" width="25" customWidth="1"/>
    <col min="2305" max="2305" width="47.44140625" customWidth="1"/>
    <col min="2306" max="2306" width="14.88671875" customWidth="1"/>
    <col min="2307" max="2307" width="13.109375" customWidth="1"/>
    <col min="2308" max="2308" width="21" customWidth="1"/>
    <col min="2309" max="2309" width="25" customWidth="1"/>
    <col min="2561" max="2561" width="47.44140625" customWidth="1"/>
    <col min="2562" max="2562" width="14.88671875" customWidth="1"/>
    <col min="2563" max="2563" width="13.109375" customWidth="1"/>
    <col min="2564" max="2564" width="21" customWidth="1"/>
    <col min="2565" max="2565" width="25" customWidth="1"/>
    <col min="2817" max="2817" width="47.44140625" customWidth="1"/>
    <col min="2818" max="2818" width="14.88671875" customWidth="1"/>
    <col min="2819" max="2819" width="13.109375" customWidth="1"/>
    <col min="2820" max="2820" width="21" customWidth="1"/>
    <col min="2821" max="2821" width="25" customWidth="1"/>
    <col min="3073" max="3073" width="47.44140625" customWidth="1"/>
    <col min="3074" max="3074" width="14.88671875" customWidth="1"/>
    <col min="3075" max="3075" width="13.109375" customWidth="1"/>
    <col min="3076" max="3076" width="21" customWidth="1"/>
    <col min="3077" max="3077" width="25" customWidth="1"/>
    <col min="3329" max="3329" width="47.44140625" customWidth="1"/>
    <col min="3330" max="3330" width="14.88671875" customWidth="1"/>
    <col min="3331" max="3331" width="13.109375" customWidth="1"/>
    <col min="3332" max="3332" width="21" customWidth="1"/>
    <col min="3333" max="3333" width="25" customWidth="1"/>
    <col min="3585" max="3585" width="47.44140625" customWidth="1"/>
    <col min="3586" max="3586" width="14.88671875" customWidth="1"/>
    <col min="3587" max="3587" width="13.109375" customWidth="1"/>
    <col min="3588" max="3588" width="21" customWidth="1"/>
    <col min="3589" max="3589" width="25" customWidth="1"/>
    <col min="3841" max="3841" width="47.44140625" customWidth="1"/>
    <col min="3842" max="3842" width="14.88671875" customWidth="1"/>
    <col min="3843" max="3843" width="13.109375" customWidth="1"/>
    <col min="3844" max="3844" width="21" customWidth="1"/>
    <col min="3845" max="3845" width="25" customWidth="1"/>
    <col min="4097" max="4097" width="47.44140625" customWidth="1"/>
    <col min="4098" max="4098" width="14.88671875" customWidth="1"/>
    <col min="4099" max="4099" width="13.109375" customWidth="1"/>
    <col min="4100" max="4100" width="21" customWidth="1"/>
    <col min="4101" max="4101" width="25" customWidth="1"/>
    <col min="4353" max="4353" width="47.44140625" customWidth="1"/>
    <col min="4354" max="4354" width="14.88671875" customWidth="1"/>
    <col min="4355" max="4355" width="13.109375" customWidth="1"/>
    <col min="4356" max="4356" width="21" customWidth="1"/>
    <col min="4357" max="4357" width="25" customWidth="1"/>
    <col min="4609" max="4609" width="47.44140625" customWidth="1"/>
    <col min="4610" max="4610" width="14.88671875" customWidth="1"/>
    <col min="4611" max="4611" width="13.109375" customWidth="1"/>
    <col min="4612" max="4612" width="21" customWidth="1"/>
    <col min="4613" max="4613" width="25" customWidth="1"/>
    <col min="4865" max="4865" width="47.44140625" customWidth="1"/>
    <col min="4866" max="4866" width="14.88671875" customWidth="1"/>
    <col min="4867" max="4867" width="13.109375" customWidth="1"/>
    <col min="4868" max="4868" width="21" customWidth="1"/>
    <col min="4869" max="4869" width="25" customWidth="1"/>
    <col min="5121" max="5121" width="47.44140625" customWidth="1"/>
    <col min="5122" max="5122" width="14.88671875" customWidth="1"/>
    <col min="5123" max="5123" width="13.109375" customWidth="1"/>
    <col min="5124" max="5124" width="21" customWidth="1"/>
    <col min="5125" max="5125" width="25" customWidth="1"/>
    <col min="5377" max="5377" width="47.44140625" customWidth="1"/>
    <col min="5378" max="5378" width="14.88671875" customWidth="1"/>
    <col min="5379" max="5379" width="13.109375" customWidth="1"/>
    <col min="5380" max="5380" width="21" customWidth="1"/>
    <col min="5381" max="5381" width="25" customWidth="1"/>
    <col min="5633" max="5633" width="47.44140625" customWidth="1"/>
    <col min="5634" max="5634" width="14.88671875" customWidth="1"/>
    <col min="5635" max="5635" width="13.109375" customWidth="1"/>
    <col min="5636" max="5636" width="21" customWidth="1"/>
    <col min="5637" max="5637" width="25" customWidth="1"/>
    <col min="5889" max="5889" width="47.44140625" customWidth="1"/>
    <col min="5890" max="5890" width="14.88671875" customWidth="1"/>
    <col min="5891" max="5891" width="13.109375" customWidth="1"/>
    <col min="5892" max="5892" width="21" customWidth="1"/>
    <col min="5893" max="5893" width="25" customWidth="1"/>
    <col min="6145" max="6145" width="47.44140625" customWidth="1"/>
    <col min="6146" max="6146" width="14.88671875" customWidth="1"/>
    <col min="6147" max="6147" width="13.109375" customWidth="1"/>
    <col min="6148" max="6148" width="21" customWidth="1"/>
    <col min="6149" max="6149" width="25" customWidth="1"/>
    <col min="6401" max="6401" width="47.44140625" customWidth="1"/>
    <col min="6402" max="6402" width="14.88671875" customWidth="1"/>
    <col min="6403" max="6403" width="13.109375" customWidth="1"/>
    <col min="6404" max="6404" width="21" customWidth="1"/>
    <col min="6405" max="6405" width="25" customWidth="1"/>
    <col min="6657" max="6657" width="47.44140625" customWidth="1"/>
    <col min="6658" max="6658" width="14.88671875" customWidth="1"/>
    <col min="6659" max="6659" width="13.109375" customWidth="1"/>
    <col min="6660" max="6660" width="21" customWidth="1"/>
    <col min="6661" max="6661" width="25" customWidth="1"/>
    <col min="6913" max="6913" width="47.44140625" customWidth="1"/>
    <col min="6914" max="6914" width="14.88671875" customWidth="1"/>
    <col min="6915" max="6915" width="13.109375" customWidth="1"/>
    <col min="6916" max="6916" width="21" customWidth="1"/>
    <col min="6917" max="6917" width="25" customWidth="1"/>
    <col min="7169" max="7169" width="47.44140625" customWidth="1"/>
    <col min="7170" max="7170" width="14.88671875" customWidth="1"/>
    <col min="7171" max="7171" width="13.109375" customWidth="1"/>
    <col min="7172" max="7172" width="21" customWidth="1"/>
    <col min="7173" max="7173" width="25" customWidth="1"/>
    <col min="7425" max="7425" width="47.44140625" customWidth="1"/>
    <col min="7426" max="7426" width="14.88671875" customWidth="1"/>
    <col min="7427" max="7427" width="13.109375" customWidth="1"/>
    <col min="7428" max="7428" width="21" customWidth="1"/>
    <col min="7429" max="7429" width="25" customWidth="1"/>
    <col min="7681" max="7681" width="47.44140625" customWidth="1"/>
    <col min="7682" max="7682" width="14.88671875" customWidth="1"/>
    <col min="7683" max="7683" width="13.109375" customWidth="1"/>
    <col min="7684" max="7684" width="21" customWidth="1"/>
    <col min="7685" max="7685" width="25" customWidth="1"/>
    <col min="7937" max="7937" width="47.44140625" customWidth="1"/>
    <col min="7938" max="7938" width="14.88671875" customWidth="1"/>
    <col min="7939" max="7939" width="13.109375" customWidth="1"/>
    <col min="7940" max="7940" width="21" customWidth="1"/>
    <col min="7941" max="7941" width="25" customWidth="1"/>
    <col min="8193" max="8193" width="47.44140625" customWidth="1"/>
    <col min="8194" max="8194" width="14.88671875" customWidth="1"/>
    <col min="8195" max="8195" width="13.109375" customWidth="1"/>
    <col min="8196" max="8196" width="21" customWidth="1"/>
    <col min="8197" max="8197" width="25" customWidth="1"/>
    <col min="8449" max="8449" width="47.44140625" customWidth="1"/>
    <col min="8450" max="8450" width="14.88671875" customWidth="1"/>
    <col min="8451" max="8451" width="13.109375" customWidth="1"/>
    <col min="8452" max="8452" width="21" customWidth="1"/>
    <col min="8453" max="8453" width="25" customWidth="1"/>
    <col min="8705" max="8705" width="47.44140625" customWidth="1"/>
    <col min="8706" max="8706" width="14.88671875" customWidth="1"/>
    <col min="8707" max="8707" width="13.109375" customWidth="1"/>
    <col min="8708" max="8708" width="21" customWidth="1"/>
    <col min="8709" max="8709" width="25" customWidth="1"/>
    <col min="8961" max="8961" width="47.44140625" customWidth="1"/>
    <col min="8962" max="8962" width="14.88671875" customWidth="1"/>
    <col min="8963" max="8963" width="13.109375" customWidth="1"/>
    <col min="8964" max="8964" width="21" customWidth="1"/>
    <col min="8965" max="8965" width="25" customWidth="1"/>
    <col min="9217" max="9217" width="47.44140625" customWidth="1"/>
    <col min="9218" max="9218" width="14.88671875" customWidth="1"/>
    <col min="9219" max="9219" width="13.109375" customWidth="1"/>
    <col min="9220" max="9220" width="21" customWidth="1"/>
    <col min="9221" max="9221" width="25" customWidth="1"/>
    <col min="9473" max="9473" width="47.44140625" customWidth="1"/>
    <col min="9474" max="9474" width="14.88671875" customWidth="1"/>
    <col min="9475" max="9475" width="13.109375" customWidth="1"/>
    <col min="9476" max="9476" width="21" customWidth="1"/>
    <col min="9477" max="9477" width="25" customWidth="1"/>
    <col min="9729" max="9729" width="47.44140625" customWidth="1"/>
    <col min="9730" max="9730" width="14.88671875" customWidth="1"/>
    <col min="9731" max="9731" width="13.109375" customWidth="1"/>
    <col min="9732" max="9732" width="21" customWidth="1"/>
    <col min="9733" max="9733" width="25" customWidth="1"/>
    <col min="9985" max="9985" width="47.44140625" customWidth="1"/>
    <col min="9986" max="9986" width="14.88671875" customWidth="1"/>
    <col min="9987" max="9987" width="13.109375" customWidth="1"/>
    <col min="9988" max="9988" width="21" customWidth="1"/>
    <col min="9989" max="9989" width="25" customWidth="1"/>
    <col min="10241" max="10241" width="47.44140625" customWidth="1"/>
    <col min="10242" max="10242" width="14.88671875" customWidth="1"/>
    <col min="10243" max="10243" width="13.109375" customWidth="1"/>
    <col min="10244" max="10244" width="21" customWidth="1"/>
    <col min="10245" max="10245" width="25" customWidth="1"/>
    <col min="10497" max="10497" width="47.44140625" customWidth="1"/>
    <col min="10498" max="10498" width="14.88671875" customWidth="1"/>
    <col min="10499" max="10499" width="13.109375" customWidth="1"/>
    <col min="10500" max="10500" width="21" customWidth="1"/>
    <col min="10501" max="10501" width="25" customWidth="1"/>
    <col min="10753" max="10753" width="47.44140625" customWidth="1"/>
    <col min="10754" max="10754" width="14.88671875" customWidth="1"/>
    <col min="10755" max="10755" width="13.109375" customWidth="1"/>
    <col min="10756" max="10756" width="21" customWidth="1"/>
    <col min="10757" max="10757" width="25" customWidth="1"/>
    <col min="11009" max="11009" width="47.44140625" customWidth="1"/>
    <col min="11010" max="11010" width="14.88671875" customWidth="1"/>
    <col min="11011" max="11011" width="13.109375" customWidth="1"/>
    <col min="11012" max="11012" width="21" customWidth="1"/>
    <col min="11013" max="11013" width="25" customWidth="1"/>
    <col min="11265" max="11265" width="47.44140625" customWidth="1"/>
    <col min="11266" max="11266" width="14.88671875" customWidth="1"/>
    <col min="11267" max="11267" width="13.109375" customWidth="1"/>
    <col min="11268" max="11268" width="21" customWidth="1"/>
    <col min="11269" max="11269" width="25" customWidth="1"/>
    <col min="11521" max="11521" width="47.44140625" customWidth="1"/>
    <col min="11522" max="11522" width="14.88671875" customWidth="1"/>
    <col min="11523" max="11523" width="13.109375" customWidth="1"/>
    <col min="11524" max="11524" width="21" customWidth="1"/>
    <col min="11525" max="11525" width="25" customWidth="1"/>
    <col min="11777" max="11777" width="47.44140625" customWidth="1"/>
    <col min="11778" max="11778" width="14.88671875" customWidth="1"/>
    <col min="11779" max="11779" width="13.109375" customWidth="1"/>
    <col min="11780" max="11780" width="21" customWidth="1"/>
    <col min="11781" max="11781" width="25" customWidth="1"/>
    <col min="12033" max="12033" width="47.44140625" customWidth="1"/>
    <col min="12034" max="12034" width="14.88671875" customWidth="1"/>
    <col min="12035" max="12035" width="13.109375" customWidth="1"/>
    <col min="12036" max="12036" width="21" customWidth="1"/>
    <col min="12037" max="12037" width="25" customWidth="1"/>
    <col min="12289" max="12289" width="47.44140625" customWidth="1"/>
    <col min="12290" max="12290" width="14.88671875" customWidth="1"/>
    <col min="12291" max="12291" width="13.109375" customWidth="1"/>
    <col min="12292" max="12292" width="21" customWidth="1"/>
    <col min="12293" max="12293" width="25" customWidth="1"/>
    <col min="12545" max="12545" width="47.44140625" customWidth="1"/>
    <col min="12546" max="12546" width="14.88671875" customWidth="1"/>
    <col min="12547" max="12547" width="13.109375" customWidth="1"/>
    <col min="12548" max="12548" width="21" customWidth="1"/>
    <col min="12549" max="12549" width="25" customWidth="1"/>
    <col min="12801" max="12801" width="47.44140625" customWidth="1"/>
    <col min="12802" max="12802" width="14.88671875" customWidth="1"/>
    <col min="12803" max="12803" width="13.109375" customWidth="1"/>
    <col min="12804" max="12804" width="21" customWidth="1"/>
    <col min="12805" max="12805" width="25" customWidth="1"/>
    <col min="13057" max="13057" width="47.44140625" customWidth="1"/>
    <col min="13058" max="13058" width="14.88671875" customWidth="1"/>
    <col min="13059" max="13059" width="13.109375" customWidth="1"/>
    <col min="13060" max="13060" width="21" customWidth="1"/>
    <col min="13061" max="13061" width="25" customWidth="1"/>
    <col min="13313" max="13313" width="47.44140625" customWidth="1"/>
    <col min="13314" max="13314" width="14.88671875" customWidth="1"/>
    <col min="13315" max="13315" width="13.109375" customWidth="1"/>
    <col min="13316" max="13316" width="21" customWidth="1"/>
    <col min="13317" max="13317" width="25" customWidth="1"/>
    <col min="13569" max="13569" width="47.44140625" customWidth="1"/>
    <col min="13570" max="13570" width="14.88671875" customWidth="1"/>
    <col min="13571" max="13571" width="13.109375" customWidth="1"/>
    <col min="13572" max="13572" width="21" customWidth="1"/>
    <col min="13573" max="13573" width="25" customWidth="1"/>
    <col min="13825" max="13825" width="47.44140625" customWidth="1"/>
    <col min="13826" max="13826" width="14.88671875" customWidth="1"/>
    <col min="13827" max="13827" width="13.109375" customWidth="1"/>
    <col min="13828" max="13828" width="21" customWidth="1"/>
    <col min="13829" max="13829" width="25" customWidth="1"/>
    <col min="14081" max="14081" width="47.44140625" customWidth="1"/>
    <col min="14082" max="14082" width="14.88671875" customWidth="1"/>
    <col min="14083" max="14083" width="13.109375" customWidth="1"/>
    <col min="14084" max="14084" width="21" customWidth="1"/>
    <col min="14085" max="14085" width="25" customWidth="1"/>
    <col min="14337" max="14337" width="47.44140625" customWidth="1"/>
    <col min="14338" max="14338" width="14.88671875" customWidth="1"/>
    <col min="14339" max="14339" width="13.109375" customWidth="1"/>
    <col min="14340" max="14340" width="21" customWidth="1"/>
    <col min="14341" max="14341" width="25" customWidth="1"/>
    <col min="14593" max="14593" width="47.44140625" customWidth="1"/>
    <col min="14594" max="14594" width="14.88671875" customWidth="1"/>
    <col min="14595" max="14595" width="13.109375" customWidth="1"/>
    <col min="14596" max="14596" width="21" customWidth="1"/>
    <col min="14597" max="14597" width="25" customWidth="1"/>
    <col min="14849" max="14849" width="47.44140625" customWidth="1"/>
    <col min="14850" max="14850" width="14.88671875" customWidth="1"/>
    <col min="14851" max="14851" width="13.109375" customWidth="1"/>
    <col min="14852" max="14852" width="21" customWidth="1"/>
    <col min="14853" max="14853" width="25" customWidth="1"/>
    <col min="15105" max="15105" width="47.44140625" customWidth="1"/>
    <col min="15106" max="15106" width="14.88671875" customWidth="1"/>
    <col min="15107" max="15107" width="13.109375" customWidth="1"/>
    <col min="15108" max="15108" width="21" customWidth="1"/>
    <col min="15109" max="15109" width="25" customWidth="1"/>
    <col min="15361" max="15361" width="47.44140625" customWidth="1"/>
    <col min="15362" max="15362" width="14.88671875" customWidth="1"/>
    <col min="15363" max="15363" width="13.109375" customWidth="1"/>
    <col min="15364" max="15364" width="21" customWidth="1"/>
    <col min="15365" max="15365" width="25" customWidth="1"/>
    <col min="15617" max="15617" width="47.44140625" customWidth="1"/>
    <col min="15618" max="15618" width="14.88671875" customWidth="1"/>
    <col min="15619" max="15619" width="13.109375" customWidth="1"/>
    <col min="15620" max="15620" width="21" customWidth="1"/>
    <col min="15621" max="15621" width="25" customWidth="1"/>
    <col min="15873" max="15873" width="47.44140625" customWidth="1"/>
    <col min="15874" max="15874" width="14.88671875" customWidth="1"/>
    <col min="15875" max="15875" width="13.109375" customWidth="1"/>
    <col min="15876" max="15876" width="21" customWidth="1"/>
    <col min="15877" max="15877" width="25" customWidth="1"/>
    <col min="16129" max="16129" width="47.44140625" customWidth="1"/>
    <col min="16130" max="16130" width="14.88671875" customWidth="1"/>
    <col min="16131" max="16131" width="13.109375" customWidth="1"/>
    <col min="16132" max="16132" width="21" customWidth="1"/>
    <col min="16133" max="16133" width="25" customWidth="1"/>
  </cols>
  <sheetData>
    <row r="1" spans="1:5" ht="15" thickBot="1"/>
    <row r="2" spans="1:5" ht="27" customHeight="1">
      <c r="A2" s="655" t="s">
        <v>462</v>
      </c>
      <c r="B2" s="656"/>
      <c r="C2" s="656"/>
      <c r="D2" s="656"/>
      <c r="E2" s="657"/>
    </row>
    <row r="3" spans="1:5">
      <c r="A3" s="501" t="s">
        <v>456</v>
      </c>
      <c r="B3" s="658" t="s">
        <v>457</v>
      </c>
      <c r="C3" s="659"/>
      <c r="D3" s="493" t="s">
        <v>458</v>
      </c>
      <c r="E3" s="502" t="s">
        <v>459</v>
      </c>
    </row>
    <row r="4" spans="1:5" ht="38.25" customHeight="1" thickBot="1">
      <c r="A4" s="503" t="s">
        <v>460</v>
      </c>
      <c r="B4" s="660" t="s">
        <v>461</v>
      </c>
      <c r="C4" s="661"/>
      <c r="D4" s="504">
        <v>8.0000000000000004E-4</v>
      </c>
      <c r="E4" s="505">
        <v>400</v>
      </c>
    </row>
  </sheetData>
  <mergeCells count="3">
    <mergeCell ref="A2:E2"/>
    <mergeCell ref="B3:C3"/>
    <mergeCell ref="B4:C4"/>
  </mergeCells>
  <pageMargins left="0.64" right="0.70866141732283472" top="0.74803149606299213" bottom="0.74803149606299213" header="0.31496062992125984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7"/>
  <sheetViews>
    <sheetView topLeftCell="A75" workbookViewId="0">
      <selection activeCell="C94" sqref="C94"/>
    </sheetView>
  </sheetViews>
  <sheetFormatPr defaultColWidth="9.109375" defaultRowHeight="14.4"/>
  <cols>
    <col min="1" max="1" width="61.5546875" style="100" customWidth="1"/>
    <col min="2" max="2" width="9.44140625" style="100" customWidth="1"/>
    <col min="3" max="3" width="20.77734375" style="100" customWidth="1"/>
    <col min="4" max="6" width="20.33203125" style="100" customWidth="1"/>
    <col min="7" max="8" width="20.44140625" style="100" customWidth="1"/>
    <col min="9" max="10" width="20.33203125" style="100" customWidth="1"/>
    <col min="11" max="11" width="20.21875" style="100" customWidth="1"/>
    <col min="12" max="12" width="8.33203125" style="100" customWidth="1"/>
    <col min="13" max="13" width="9.109375" style="100"/>
    <col min="14" max="14" width="14.6640625" style="100" customWidth="1"/>
    <col min="15" max="16384" width="9.109375" style="100"/>
  </cols>
  <sheetData>
    <row r="1" spans="1:12" ht="30.75" customHeight="1" thickBot="1">
      <c r="A1" s="521" t="s">
        <v>291</v>
      </c>
      <c r="B1" s="522"/>
      <c r="C1" s="522"/>
      <c r="D1" s="522"/>
      <c r="E1" s="522"/>
      <c r="F1" s="522"/>
      <c r="G1" s="522"/>
      <c r="H1" s="522"/>
      <c r="I1" s="522"/>
      <c r="J1" s="522"/>
      <c r="K1" s="523"/>
      <c r="L1" s="99"/>
    </row>
    <row r="2" spans="1:12" ht="15" customHeight="1" thickBot="1">
      <c r="A2" s="524" t="s">
        <v>35</v>
      </c>
      <c r="B2" s="525"/>
      <c r="C2" s="525"/>
      <c r="D2" s="525"/>
      <c r="E2" s="525"/>
      <c r="F2" s="525"/>
      <c r="G2" s="525"/>
      <c r="H2" s="525"/>
      <c r="I2" s="525"/>
      <c r="J2" s="525"/>
      <c r="K2" s="526"/>
      <c r="L2" s="99"/>
    </row>
    <row r="3" spans="1:12" ht="15" thickBot="1">
      <c r="A3" s="101" t="s">
        <v>80</v>
      </c>
      <c r="B3" s="102"/>
      <c r="C3" s="527" t="s">
        <v>33</v>
      </c>
      <c r="D3" s="528"/>
      <c r="E3" s="528"/>
      <c r="F3" s="529"/>
      <c r="G3" s="529"/>
      <c r="H3" s="529"/>
      <c r="I3" s="529"/>
      <c r="J3" s="529"/>
      <c r="K3" s="530"/>
      <c r="L3" s="103"/>
    </row>
    <row r="4" spans="1:12" ht="29.4" thickBot="1">
      <c r="A4" s="104" t="s">
        <v>79</v>
      </c>
      <c r="B4" s="322" t="s">
        <v>8</v>
      </c>
      <c r="C4" s="321" t="s">
        <v>222</v>
      </c>
      <c r="D4" s="368" t="s">
        <v>223</v>
      </c>
      <c r="E4" s="369" t="s">
        <v>294</v>
      </c>
      <c r="F4" s="283" t="s">
        <v>9</v>
      </c>
      <c r="G4" s="285" t="s">
        <v>224</v>
      </c>
      <c r="H4" s="369" t="s">
        <v>300</v>
      </c>
      <c r="I4" s="283" t="s">
        <v>10</v>
      </c>
      <c r="J4" s="284" t="s">
        <v>225</v>
      </c>
      <c r="K4" s="361" t="s">
        <v>299</v>
      </c>
      <c r="L4" s="103"/>
    </row>
    <row r="5" spans="1:12">
      <c r="A5" s="105" t="s">
        <v>103</v>
      </c>
      <c r="B5" s="106"/>
      <c r="C5" s="107">
        <v>5721</v>
      </c>
      <c r="D5" s="107">
        <v>6676</v>
      </c>
      <c r="E5" s="107">
        <v>6676</v>
      </c>
      <c r="F5" s="107">
        <v>5721</v>
      </c>
      <c r="G5" s="107">
        <v>6676</v>
      </c>
      <c r="H5" s="107">
        <v>6676</v>
      </c>
      <c r="I5" s="249"/>
      <c r="J5" s="249"/>
      <c r="K5" s="108"/>
      <c r="L5" s="103"/>
    </row>
    <row r="6" spans="1:12">
      <c r="A6" s="105" t="s">
        <v>231</v>
      </c>
      <c r="B6" s="106"/>
      <c r="C6" s="107"/>
      <c r="D6" s="107">
        <v>2</v>
      </c>
      <c r="E6" s="107">
        <v>2</v>
      </c>
      <c r="F6" s="107"/>
      <c r="G6" s="107">
        <v>2</v>
      </c>
      <c r="H6" s="107">
        <v>2</v>
      </c>
      <c r="I6" s="249"/>
      <c r="J6" s="249"/>
      <c r="K6" s="108"/>
      <c r="L6" s="103"/>
    </row>
    <row r="7" spans="1:12">
      <c r="A7" s="109" t="s">
        <v>81</v>
      </c>
      <c r="B7" s="110"/>
      <c r="C7" s="111">
        <f>SUM(C5:C5)</f>
        <v>5721</v>
      </c>
      <c r="D7" s="111">
        <f>SUM(D5:D6)</f>
        <v>6678</v>
      </c>
      <c r="E7" s="111">
        <f>SUM(E5:E6)</f>
        <v>6678</v>
      </c>
      <c r="F7" s="111">
        <f>SUM(F5:F5)</f>
        <v>5721</v>
      </c>
      <c r="G7" s="111">
        <f>SUM(G5:G6)</f>
        <v>6678</v>
      </c>
      <c r="H7" s="111">
        <f>SUM(H5:H6)</f>
        <v>6678</v>
      </c>
      <c r="I7" s="250"/>
      <c r="J7" s="250"/>
      <c r="K7" s="112"/>
      <c r="L7" s="113"/>
    </row>
    <row r="8" spans="1:12">
      <c r="A8" s="97" t="s">
        <v>36</v>
      </c>
      <c r="B8" s="114"/>
      <c r="C8" s="115">
        <v>1032</v>
      </c>
      <c r="D8" s="362">
        <v>1032</v>
      </c>
      <c r="E8" s="362">
        <v>1032</v>
      </c>
      <c r="F8" s="115">
        <v>1032</v>
      </c>
      <c r="G8" s="362">
        <v>1032</v>
      </c>
      <c r="H8" s="362">
        <v>1032</v>
      </c>
      <c r="I8" s="251"/>
      <c r="J8" s="251"/>
      <c r="K8" s="116"/>
      <c r="L8" s="103"/>
    </row>
    <row r="9" spans="1:12" ht="15" thickBot="1">
      <c r="A9" s="117" t="s">
        <v>82</v>
      </c>
      <c r="B9" s="118"/>
      <c r="C9" s="252">
        <f t="shared" ref="C9:H9" si="0">C8</f>
        <v>1032</v>
      </c>
      <c r="D9" s="320">
        <f t="shared" si="0"/>
        <v>1032</v>
      </c>
      <c r="E9" s="320">
        <f t="shared" si="0"/>
        <v>1032</v>
      </c>
      <c r="F9" s="282">
        <f t="shared" si="0"/>
        <v>1032</v>
      </c>
      <c r="G9" s="320">
        <f t="shared" si="0"/>
        <v>1032</v>
      </c>
      <c r="H9" s="320">
        <f t="shared" si="0"/>
        <v>1032</v>
      </c>
      <c r="I9" s="252"/>
      <c r="J9" s="252"/>
      <c r="K9" s="120"/>
      <c r="L9" s="113"/>
    </row>
    <row r="10" spans="1:12" ht="15" thickBot="1">
      <c r="A10" s="104" t="s">
        <v>83</v>
      </c>
      <c r="B10" s="121" t="s">
        <v>37</v>
      </c>
      <c r="C10" s="122">
        <f t="shared" ref="C10:H10" si="1">C7+C9</f>
        <v>6753</v>
      </c>
      <c r="D10" s="122">
        <f t="shared" si="1"/>
        <v>7710</v>
      </c>
      <c r="E10" s="122">
        <f t="shared" si="1"/>
        <v>7710</v>
      </c>
      <c r="F10" s="122">
        <f t="shared" si="1"/>
        <v>6753</v>
      </c>
      <c r="G10" s="122">
        <f t="shared" si="1"/>
        <v>7710</v>
      </c>
      <c r="H10" s="122">
        <f t="shared" si="1"/>
        <v>7710</v>
      </c>
      <c r="I10" s="253"/>
      <c r="J10" s="253"/>
      <c r="K10" s="123"/>
      <c r="L10" s="113"/>
    </row>
    <row r="11" spans="1:12" ht="15" thickBot="1">
      <c r="A11" s="124" t="s">
        <v>38</v>
      </c>
      <c r="B11" s="121" t="s">
        <v>39</v>
      </c>
      <c r="C11" s="122">
        <v>1486</v>
      </c>
      <c r="D11" s="122">
        <v>1675</v>
      </c>
      <c r="E11" s="122">
        <v>1673</v>
      </c>
      <c r="F11" s="122">
        <v>1486</v>
      </c>
      <c r="G11" s="122">
        <v>1675</v>
      </c>
      <c r="H11" s="122">
        <v>1673</v>
      </c>
      <c r="I11" s="253"/>
      <c r="J11" s="253"/>
      <c r="K11" s="123"/>
      <c r="L11" s="103"/>
    </row>
    <row r="12" spans="1:12">
      <c r="A12" s="125" t="s">
        <v>41</v>
      </c>
      <c r="B12" s="126"/>
      <c r="C12" s="127">
        <f>SUM(C13:C16)</f>
        <v>1810</v>
      </c>
      <c r="D12" s="127">
        <v>1172</v>
      </c>
      <c r="E12" s="127">
        <v>1172</v>
      </c>
      <c r="F12" s="127">
        <f>SUM(F13:F16)</f>
        <v>1810</v>
      </c>
      <c r="G12" s="127">
        <v>1172</v>
      </c>
      <c r="H12" s="127">
        <v>1172</v>
      </c>
      <c r="I12" s="254"/>
      <c r="J12" s="254"/>
      <c r="K12" s="108"/>
      <c r="L12" s="113"/>
    </row>
    <row r="13" spans="1:12">
      <c r="A13" s="97" t="s">
        <v>40</v>
      </c>
      <c r="B13" s="110"/>
      <c r="C13" s="115">
        <v>50</v>
      </c>
      <c r="D13" s="115">
        <v>33</v>
      </c>
      <c r="E13" s="115">
        <v>33</v>
      </c>
      <c r="F13" s="115">
        <v>50</v>
      </c>
      <c r="G13" s="115">
        <v>33</v>
      </c>
      <c r="H13" s="115">
        <v>33</v>
      </c>
      <c r="I13" s="251"/>
      <c r="J13" s="251"/>
      <c r="K13" s="128"/>
      <c r="L13" s="113"/>
    </row>
    <row r="14" spans="1:12">
      <c r="A14" s="97" t="s">
        <v>42</v>
      </c>
      <c r="B14" s="129"/>
      <c r="C14" s="115">
        <v>605</v>
      </c>
      <c r="D14" s="115">
        <v>532</v>
      </c>
      <c r="E14" s="115">
        <v>532</v>
      </c>
      <c r="F14" s="115">
        <v>605</v>
      </c>
      <c r="G14" s="115">
        <v>532</v>
      </c>
      <c r="H14" s="115">
        <v>532</v>
      </c>
      <c r="I14" s="251"/>
      <c r="J14" s="251"/>
      <c r="K14" s="128"/>
      <c r="L14" s="113"/>
    </row>
    <row r="15" spans="1:12">
      <c r="A15" s="97" t="s">
        <v>43</v>
      </c>
      <c r="B15" s="110"/>
      <c r="C15" s="115">
        <v>60</v>
      </c>
      <c r="D15" s="115">
        <v>24</v>
      </c>
      <c r="E15" s="115">
        <v>24</v>
      </c>
      <c r="F15" s="115">
        <v>60</v>
      </c>
      <c r="G15" s="115">
        <v>24</v>
      </c>
      <c r="H15" s="115">
        <v>24</v>
      </c>
      <c r="I15" s="251"/>
      <c r="J15" s="251"/>
      <c r="K15" s="128"/>
      <c r="L15" s="113"/>
    </row>
    <row r="16" spans="1:12">
      <c r="A16" s="97" t="s">
        <v>44</v>
      </c>
      <c r="B16" s="110"/>
      <c r="C16" s="115">
        <v>1095</v>
      </c>
      <c r="D16" s="115">
        <v>583</v>
      </c>
      <c r="E16" s="115">
        <v>583</v>
      </c>
      <c r="F16" s="115">
        <v>1095</v>
      </c>
      <c r="G16" s="115">
        <v>583</v>
      </c>
      <c r="H16" s="115">
        <v>583</v>
      </c>
      <c r="I16" s="251"/>
      <c r="J16" s="251"/>
      <c r="K16" s="128"/>
      <c r="L16" s="113"/>
    </row>
    <row r="17" spans="1:12">
      <c r="A17" s="109" t="s">
        <v>84</v>
      </c>
      <c r="B17" s="110"/>
      <c r="C17" s="111">
        <f t="shared" ref="C17:H17" si="2">SUM(C12)</f>
        <v>1810</v>
      </c>
      <c r="D17" s="111">
        <f t="shared" si="2"/>
        <v>1172</v>
      </c>
      <c r="E17" s="111">
        <f t="shared" si="2"/>
        <v>1172</v>
      </c>
      <c r="F17" s="111">
        <f t="shared" si="2"/>
        <v>1810</v>
      </c>
      <c r="G17" s="111">
        <f t="shared" si="2"/>
        <v>1172</v>
      </c>
      <c r="H17" s="111">
        <f t="shared" si="2"/>
        <v>1172</v>
      </c>
      <c r="I17" s="250"/>
      <c r="J17" s="250"/>
      <c r="K17" s="112"/>
      <c r="L17" s="113"/>
    </row>
    <row r="18" spans="1:12">
      <c r="A18" s="97" t="s">
        <v>212</v>
      </c>
      <c r="B18" s="110"/>
      <c r="C18" s="115">
        <v>115</v>
      </c>
      <c r="D18" s="115">
        <v>120</v>
      </c>
      <c r="E18" s="115">
        <v>120</v>
      </c>
      <c r="F18" s="115">
        <v>115</v>
      </c>
      <c r="G18" s="115">
        <v>120</v>
      </c>
      <c r="H18" s="115">
        <v>120</v>
      </c>
      <c r="I18" s="251"/>
      <c r="J18" s="251"/>
      <c r="K18" s="128"/>
      <c r="L18" s="113"/>
    </row>
    <row r="19" spans="1:12">
      <c r="A19" s="97" t="s">
        <v>45</v>
      </c>
      <c r="B19" s="110"/>
      <c r="C19" s="115">
        <v>185</v>
      </c>
      <c r="D19" s="115">
        <v>24</v>
      </c>
      <c r="E19" s="115">
        <v>24</v>
      </c>
      <c r="F19" s="115">
        <v>185</v>
      </c>
      <c r="G19" s="115">
        <v>24</v>
      </c>
      <c r="H19" s="115">
        <v>24</v>
      </c>
      <c r="I19" s="251"/>
      <c r="J19" s="251"/>
      <c r="K19" s="128"/>
      <c r="L19" s="113"/>
    </row>
    <row r="20" spans="1:12">
      <c r="A20" s="109" t="s">
        <v>85</v>
      </c>
      <c r="B20" s="110"/>
      <c r="C20" s="111">
        <f>SUM(C18:C19)</f>
        <v>300</v>
      </c>
      <c r="D20" s="111">
        <v>144</v>
      </c>
      <c r="E20" s="111">
        <v>144</v>
      </c>
      <c r="F20" s="111">
        <f>SUM(F18:F19)</f>
        <v>300</v>
      </c>
      <c r="G20" s="111">
        <v>144</v>
      </c>
      <c r="H20" s="111">
        <v>144</v>
      </c>
      <c r="I20" s="250"/>
      <c r="J20" s="250"/>
      <c r="K20" s="112"/>
      <c r="L20" s="113"/>
    </row>
    <row r="21" spans="1:12">
      <c r="A21" s="130" t="s">
        <v>46</v>
      </c>
      <c r="B21" s="110"/>
      <c r="C21" s="129">
        <f>SUM(C22:C23)</f>
        <v>875</v>
      </c>
      <c r="D21" s="129">
        <v>783</v>
      </c>
      <c r="E21" s="129">
        <v>783</v>
      </c>
      <c r="F21" s="129">
        <f>SUM(F22:F23)</f>
        <v>875</v>
      </c>
      <c r="G21" s="129">
        <v>783</v>
      </c>
      <c r="H21" s="129">
        <v>783</v>
      </c>
      <c r="I21" s="255"/>
      <c r="J21" s="255"/>
      <c r="K21" s="116"/>
      <c r="L21" s="113"/>
    </row>
    <row r="22" spans="1:12">
      <c r="A22" s="97" t="s">
        <v>47</v>
      </c>
      <c r="B22" s="110"/>
      <c r="C22" s="115">
        <v>725</v>
      </c>
      <c r="D22" s="115">
        <v>690</v>
      </c>
      <c r="E22" s="115">
        <v>690</v>
      </c>
      <c r="F22" s="115">
        <v>725</v>
      </c>
      <c r="G22" s="115">
        <v>690</v>
      </c>
      <c r="H22" s="115">
        <v>690</v>
      </c>
      <c r="I22" s="251"/>
      <c r="J22" s="251"/>
      <c r="K22" s="128"/>
      <c r="L22" s="113"/>
    </row>
    <row r="23" spans="1:12">
      <c r="A23" s="97" t="s">
        <v>48</v>
      </c>
      <c r="B23" s="110"/>
      <c r="C23" s="115">
        <v>150</v>
      </c>
      <c r="D23" s="115">
        <v>93</v>
      </c>
      <c r="E23" s="115">
        <v>93</v>
      </c>
      <c r="F23" s="115">
        <v>150</v>
      </c>
      <c r="G23" s="115">
        <v>93</v>
      </c>
      <c r="H23" s="115">
        <v>93</v>
      </c>
      <c r="I23" s="251"/>
      <c r="J23" s="251"/>
      <c r="K23" s="128"/>
      <c r="L23" s="113"/>
    </row>
    <row r="24" spans="1:12">
      <c r="A24" s="130" t="s">
        <v>49</v>
      </c>
      <c r="B24" s="110"/>
      <c r="C24" s="129">
        <v>210</v>
      </c>
      <c r="D24" s="129">
        <v>816</v>
      </c>
      <c r="E24" s="129">
        <v>816</v>
      </c>
      <c r="F24" s="129">
        <v>210</v>
      </c>
      <c r="G24" s="129">
        <v>816</v>
      </c>
      <c r="H24" s="129">
        <v>816</v>
      </c>
      <c r="I24" s="255"/>
      <c r="J24" s="255"/>
      <c r="K24" s="116"/>
      <c r="L24" s="113"/>
    </row>
    <row r="25" spans="1:12">
      <c r="A25" s="130" t="s">
        <v>187</v>
      </c>
      <c r="B25" s="110"/>
      <c r="C25" s="129">
        <v>100</v>
      </c>
      <c r="D25" s="129">
        <v>372</v>
      </c>
      <c r="E25" s="129">
        <v>372</v>
      </c>
      <c r="F25" s="129">
        <v>100</v>
      </c>
      <c r="G25" s="129">
        <v>372</v>
      </c>
      <c r="H25" s="129">
        <v>372</v>
      </c>
      <c r="I25" s="255"/>
      <c r="J25" s="255"/>
      <c r="K25" s="116"/>
      <c r="L25" s="113"/>
    </row>
    <row r="26" spans="1:12">
      <c r="A26" s="130" t="s">
        <v>50</v>
      </c>
      <c r="B26" s="110"/>
      <c r="C26" s="131">
        <f>SUM(C27:C30)</f>
        <v>940</v>
      </c>
      <c r="D26" s="131">
        <v>1664</v>
      </c>
      <c r="E26" s="131">
        <v>1664</v>
      </c>
      <c r="F26" s="131">
        <f>SUM(F27:F30)</f>
        <v>940</v>
      </c>
      <c r="G26" s="131">
        <v>1664</v>
      </c>
      <c r="H26" s="131">
        <v>1664</v>
      </c>
      <c r="I26" s="256"/>
      <c r="J26" s="256"/>
      <c r="K26" s="116"/>
      <c r="L26" s="113"/>
    </row>
    <row r="27" spans="1:12">
      <c r="A27" s="97" t="s">
        <v>163</v>
      </c>
      <c r="B27" s="110"/>
      <c r="C27" s="115">
        <v>10</v>
      </c>
      <c r="D27" s="115">
        <v>55</v>
      </c>
      <c r="E27" s="115">
        <v>55</v>
      </c>
      <c r="F27" s="115">
        <v>10</v>
      </c>
      <c r="G27" s="115">
        <v>55</v>
      </c>
      <c r="H27" s="115">
        <v>55</v>
      </c>
      <c r="I27" s="251"/>
      <c r="J27" s="251"/>
      <c r="K27" s="116"/>
      <c r="L27" s="113"/>
    </row>
    <row r="28" spans="1:12">
      <c r="A28" s="97" t="s">
        <v>184</v>
      </c>
      <c r="B28" s="110"/>
      <c r="C28" s="115">
        <v>80</v>
      </c>
      <c r="D28" s="115">
        <v>140</v>
      </c>
      <c r="E28" s="115">
        <v>140</v>
      </c>
      <c r="F28" s="115">
        <v>80</v>
      </c>
      <c r="G28" s="115">
        <v>140</v>
      </c>
      <c r="H28" s="115">
        <v>140</v>
      </c>
      <c r="I28" s="251"/>
      <c r="J28" s="251"/>
      <c r="K28" s="116"/>
      <c r="L28" s="113"/>
    </row>
    <row r="29" spans="1:12">
      <c r="A29" s="97" t="s">
        <v>253</v>
      </c>
      <c r="B29" s="110"/>
      <c r="C29" s="115"/>
      <c r="D29" s="115">
        <v>280</v>
      </c>
      <c r="E29" s="115">
        <v>280</v>
      </c>
      <c r="F29" s="115"/>
      <c r="G29" s="115">
        <v>280</v>
      </c>
      <c r="H29" s="115">
        <v>280</v>
      </c>
      <c r="I29" s="251"/>
      <c r="J29" s="251"/>
      <c r="K29" s="116"/>
      <c r="L29" s="113"/>
    </row>
    <row r="30" spans="1:12">
      <c r="A30" s="97" t="s">
        <v>164</v>
      </c>
      <c r="B30" s="110"/>
      <c r="C30" s="115">
        <v>850</v>
      </c>
      <c r="D30" s="115">
        <v>1189</v>
      </c>
      <c r="E30" s="115">
        <v>1189</v>
      </c>
      <c r="F30" s="115">
        <v>850</v>
      </c>
      <c r="G30" s="115">
        <v>1189</v>
      </c>
      <c r="H30" s="115">
        <v>1189</v>
      </c>
      <c r="I30" s="251"/>
      <c r="J30" s="251"/>
      <c r="K30" s="116"/>
      <c r="L30" s="113"/>
    </row>
    <row r="31" spans="1:12">
      <c r="A31" s="109" t="s">
        <v>86</v>
      </c>
      <c r="B31" s="110"/>
      <c r="C31" s="111">
        <f t="shared" ref="C31:H31" si="3">C21+C24+C25+C26</f>
        <v>2125</v>
      </c>
      <c r="D31" s="111">
        <f t="shared" si="3"/>
        <v>3635</v>
      </c>
      <c r="E31" s="111">
        <f t="shared" si="3"/>
        <v>3635</v>
      </c>
      <c r="F31" s="111">
        <f t="shared" si="3"/>
        <v>2125</v>
      </c>
      <c r="G31" s="111">
        <f t="shared" si="3"/>
        <v>3635</v>
      </c>
      <c r="H31" s="111">
        <f t="shared" si="3"/>
        <v>3635</v>
      </c>
      <c r="I31" s="250"/>
      <c r="J31" s="250"/>
      <c r="K31" s="112"/>
      <c r="L31" s="113"/>
    </row>
    <row r="32" spans="1:12">
      <c r="A32" s="130" t="s">
        <v>185</v>
      </c>
      <c r="B32" s="110"/>
      <c r="C32" s="129">
        <v>300</v>
      </c>
      <c r="D32" s="129">
        <v>380</v>
      </c>
      <c r="E32" s="129">
        <v>380</v>
      </c>
      <c r="F32" s="129">
        <v>300</v>
      </c>
      <c r="G32" s="129">
        <v>380</v>
      </c>
      <c r="H32" s="129">
        <v>380</v>
      </c>
      <c r="I32" s="255"/>
      <c r="J32" s="255"/>
      <c r="K32" s="112"/>
      <c r="L32" s="113"/>
    </row>
    <row r="33" spans="1:12">
      <c r="A33" s="130" t="s">
        <v>197</v>
      </c>
      <c r="B33" s="110"/>
      <c r="C33" s="129">
        <v>750</v>
      </c>
      <c r="D33" s="129">
        <v>1032</v>
      </c>
      <c r="E33" s="129">
        <v>850</v>
      </c>
      <c r="F33" s="129">
        <v>750</v>
      </c>
      <c r="G33" s="129">
        <v>1032</v>
      </c>
      <c r="H33" s="129">
        <v>850</v>
      </c>
      <c r="I33" s="255"/>
      <c r="J33" s="255"/>
      <c r="K33" s="112"/>
      <c r="L33" s="113"/>
    </row>
    <row r="34" spans="1:12">
      <c r="A34" s="132" t="s">
        <v>51</v>
      </c>
      <c r="B34" s="133"/>
      <c r="C34" s="134">
        <v>1140</v>
      </c>
      <c r="D34" s="134">
        <v>896</v>
      </c>
      <c r="E34" s="134">
        <v>896</v>
      </c>
      <c r="F34" s="134">
        <v>1140</v>
      </c>
      <c r="G34" s="134">
        <v>896</v>
      </c>
      <c r="H34" s="134">
        <v>896</v>
      </c>
      <c r="I34" s="257"/>
      <c r="J34" s="257"/>
      <c r="K34" s="116"/>
      <c r="L34" s="113"/>
    </row>
    <row r="35" spans="1:12">
      <c r="A35" s="130" t="s">
        <v>52</v>
      </c>
      <c r="B35" s="110"/>
      <c r="C35" s="129">
        <f>SUM(C36:C37)</f>
        <v>690</v>
      </c>
      <c r="D35" s="129">
        <v>638</v>
      </c>
      <c r="E35" s="129">
        <v>638</v>
      </c>
      <c r="F35" s="129">
        <f>SUM(F36:F37)</f>
        <v>690</v>
      </c>
      <c r="G35" s="129">
        <v>638</v>
      </c>
      <c r="H35" s="129">
        <v>638</v>
      </c>
      <c r="I35" s="255"/>
      <c r="J35" s="255"/>
      <c r="K35" s="116"/>
      <c r="L35" s="113"/>
    </row>
    <row r="36" spans="1:12">
      <c r="A36" s="135" t="s">
        <v>213</v>
      </c>
      <c r="B36" s="118"/>
      <c r="C36" s="136">
        <v>310</v>
      </c>
      <c r="D36" s="136">
        <v>253</v>
      </c>
      <c r="E36" s="136">
        <v>253</v>
      </c>
      <c r="F36" s="136">
        <v>310</v>
      </c>
      <c r="G36" s="136">
        <v>253</v>
      </c>
      <c r="H36" s="136">
        <v>253</v>
      </c>
      <c r="I36" s="258"/>
      <c r="J36" s="258"/>
      <c r="K36" s="137"/>
      <c r="L36" s="113"/>
    </row>
    <row r="37" spans="1:12">
      <c r="A37" s="135" t="s">
        <v>186</v>
      </c>
      <c r="B37" s="118"/>
      <c r="C37" s="136">
        <v>380</v>
      </c>
      <c r="D37" s="136">
        <v>335</v>
      </c>
      <c r="E37" s="136">
        <v>335</v>
      </c>
      <c r="F37" s="136">
        <v>380</v>
      </c>
      <c r="G37" s="136">
        <v>335</v>
      </c>
      <c r="H37" s="136">
        <v>335</v>
      </c>
      <c r="I37" s="258"/>
      <c r="J37" s="258"/>
      <c r="K37" s="137"/>
      <c r="L37" s="113"/>
    </row>
    <row r="38" spans="1:12">
      <c r="A38" s="135" t="s">
        <v>254</v>
      </c>
      <c r="B38" s="118"/>
      <c r="C38" s="136"/>
      <c r="D38" s="136">
        <v>50</v>
      </c>
      <c r="E38" s="136">
        <v>50</v>
      </c>
      <c r="F38" s="136"/>
      <c r="G38" s="136">
        <v>50</v>
      </c>
      <c r="H38" s="136">
        <v>50</v>
      </c>
      <c r="I38" s="258"/>
      <c r="J38" s="258"/>
      <c r="K38" s="137"/>
      <c r="L38" s="113"/>
    </row>
    <row r="39" spans="1:12" ht="15" thickBot="1">
      <c r="A39" s="117" t="s">
        <v>87</v>
      </c>
      <c r="B39" s="118"/>
      <c r="C39" s="119">
        <f t="shared" ref="C39:H39" si="4">SUM(C32:C35)</f>
        <v>2880</v>
      </c>
      <c r="D39" s="119">
        <f t="shared" si="4"/>
        <v>2946</v>
      </c>
      <c r="E39" s="119">
        <f t="shared" si="4"/>
        <v>2764</v>
      </c>
      <c r="F39" s="119">
        <f t="shared" si="4"/>
        <v>2880</v>
      </c>
      <c r="G39" s="119">
        <f t="shared" si="4"/>
        <v>2946</v>
      </c>
      <c r="H39" s="119">
        <f t="shared" si="4"/>
        <v>2764</v>
      </c>
      <c r="I39" s="252"/>
      <c r="J39" s="252"/>
      <c r="K39" s="120"/>
      <c r="L39" s="113"/>
    </row>
    <row r="40" spans="1:12" ht="15" thickBot="1">
      <c r="A40" s="104" t="s">
        <v>88</v>
      </c>
      <c r="B40" s="121" t="s">
        <v>53</v>
      </c>
      <c r="C40" s="122">
        <f t="shared" ref="C40:H40" si="5">C17+C20+C31+C39</f>
        <v>7115</v>
      </c>
      <c r="D40" s="122">
        <f t="shared" si="5"/>
        <v>7897</v>
      </c>
      <c r="E40" s="122">
        <f t="shared" si="5"/>
        <v>7715</v>
      </c>
      <c r="F40" s="122">
        <f t="shared" si="5"/>
        <v>7115</v>
      </c>
      <c r="G40" s="122">
        <f t="shared" si="5"/>
        <v>7897</v>
      </c>
      <c r="H40" s="122">
        <f t="shared" si="5"/>
        <v>7715</v>
      </c>
      <c r="I40" s="253"/>
      <c r="J40" s="253"/>
      <c r="K40" s="123"/>
      <c r="L40" s="113"/>
    </row>
    <row r="41" spans="1:12">
      <c r="A41" s="172" t="s">
        <v>54</v>
      </c>
      <c r="B41" s="173"/>
      <c r="C41" s="174">
        <f>C42+C43</f>
        <v>300</v>
      </c>
      <c r="D41" s="174">
        <v>97</v>
      </c>
      <c r="E41" s="174">
        <v>97</v>
      </c>
      <c r="F41" s="174">
        <f>F42+F43</f>
        <v>300</v>
      </c>
      <c r="G41" s="174">
        <v>97</v>
      </c>
      <c r="H41" s="174">
        <v>97</v>
      </c>
      <c r="I41" s="259"/>
      <c r="J41" s="259"/>
      <c r="K41" s="175"/>
      <c r="L41" s="113"/>
    </row>
    <row r="42" spans="1:12">
      <c r="A42" s="176" t="s">
        <v>55</v>
      </c>
      <c r="B42" s="177"/>
      <c r="C42" s="178">
        <v>236</v>
      </c>
      <c r="D42" s="178">
        <v>71</v>
      </c>
      <c r="E42" s="178">
        <v>71</v>
      </c>
      <c r="F42" s="178">
        <v>236</v>
      </c>
      <c r="G42" s="178">
        <v>71</v>
      </c>
      <c r="H42" s="178">
        <v>71</v>
      </c>
      <c r="I42" s="260"/>
      <c r="J42" s="260"/>
      <c r="K42" s="179"/>
      <c r="L42" s="113"/>
    </row>
    <row r="43" spans="1:12">
      <c r="A43" s="176" t="s">
        <v>56</v>
      </c>
      <c r="B43" s="177"/>
      <c r="C43" s="178">
        <v>64</v>
      </c>
      <c r="D43" s="178">
        <v>26</v>
      </c>
      <c r="E43" s="178">
        <v>26</v>
      </c>
      <c r="F43" s="178">
        <v>64</v>
      </c>
      <c r="G43" s="178">
        <v>26</v>
      </c>
      <c r="H43" s="178">
        <v>26</v>
      </c>
      <c r="I43" s="260"/>
      <c r="J43" s="260"/>
      <c r="K43" s="179"/>
      <c r="L43" s="113"/>
    </row>
    <row r="44" spans="1:12" s="139" customFormat="1">
      <c r="A44" s="132" t="s">
        <v>57</v>
      </c>
      <c r="B44" s="180"/>
      <c r="C44" s="134">
        <v>400</v>
      </c>
      <c r="D44" s="134">
        <v>321</v>
      </c>
      <c r="E44" s="134">
        <v>321</v>
      </c>
      <c r="F44" s="134">
        <v>400</v>
      </c>
      <c r="G44" s="134">
        <v>321</v>
      </c>
      <c r="H44" s="134">
        <v>321</v>
      </c>
      <c r="I44" s="257"/>
      <c r="J44" s="257"/>
      <c r="K44" s="181"/>
      <c r="L44" s="138"/>
    </row>
    <row r="45" spans="1:12" s="139" customFormat="1">
      <c r="A45" s="132" t="s">
        <v>58</v>
      </c>
      <c r="B45" s="133"/>
      <c r="C45" s="134">
        <v>150</v>
      </c>
      <c r="D45" s="134">
        <v>335</v>
      </c>
      <c r="E45" s="134">
        <v>335</v>
      </c>
      <c r="F45" s="134">
        <v>150</v>
      </c>
      <c r="G45" s="134">
        <v>335</v>
      </c>
      <c r="H45" s="134">
        <v>335</v>
      </c>
      <c r="I45" s="257"/>
      <c r="J45" s="257"/>
      <c r="K45" s="181"/>
      <c r="L45" s="138"/>
    </row>
    <row r="46" spans="1:12" s="139" customFormat="1">
      <c r="A46" s="182" t="s">
        <v>59</v>
      </c>
      <c r="B46" s="133"/>
      <c r="C46" s="134">
        <f>SUM(C47:C54)</f>
        <v>2065</v>
      </c>
      <c r="D46" s="134">
        <v>362</v>
      </c>
      <c r="E46" s="134">
        <v>362</v>
      </c>
      <c r="F46" s="134">
        <f>SUM(F47:F54)</f>
        <v>2065</v>
      </c>
      <c r="G46" s="134">
        <v>362</v>
      </c>
      <c r="H46" s="134">
        <v>362</v>
      </c>
      <c r="I46" s="257"/>
      <c r="J46" s="257"/>
      <c r="K46" s="181"/>
      <c r="L46" s="138"/>
    </row>
    <row r="47" spans="1:12" s="139" customFormat="1">
      <c r="A47" s="183" t="s">
        <v>156</v>
      </c>
      <c r="B47" s="133"/>
      <c r="C47" s="178">
        <v>80</v>
      </c>
      <c r="D47" s="178"/>
      <c r="E47" s="178"/>
      <c r="F47" s="178">
        <v>80</v>
      </c>
      <c r="G47" s="178"/>
      <c r="H47" s="178"/>
      <c r="I47" s="260"/>
      <c r="J47" s="260"/>
      <c r="K47" s="181"/>
      <c r="L47" s="138"/>
    </row>
    <row r="48" spans="1:12" s="139" customFormat="1">
      <c r="A48" s="183" t="s">
        <v>60</v>
      </c>
      <c r="B48" s="133"/>
      <c r="C48" s="178">
        <v>918</v>
      </c>
      <c r="D48" s="178"/>
      <c r="E48" s="178"/>
      <c r="F48" s="178">
        <v>918</v>
      </c>
      <c r="G48" s="178"/>
      <c r="H48" s="178"/>
      <c r="I48" s="260"/>
      <c r="J48" s="260"/>
      <c r="K48" s="179"/>
      <c r="L48" s="138"/>
    </row>
    <row r="49" spans="1:12" s="139" customFormat="1">
      <c r="A49" s="188" t="s">
        <v>61</v>
      </c>
      <c r="B49" s="185"/>
      <c r="C49" s="186">
        <v>105</v>
      </c>
      <c r="D49" s="186"/>
      <c r="E49" s="186"/>
      <c r="F49" s="186">
        <v>105</v>
      </c>
      <c r="G49" s="186"/>
      <c r="H49" s="186"/>
      <c r="I49" s="261"/>
      <c r="J49" s="261"/>
      <c r="K49" s="187"/>
      <c r="L49" s="138"/>
    </row>
    <row r="50" spans="1:12" s="139" customFormat="1" ht="28.8">
      <c r="A50" s="184" t="s">
        <v>157</v>
      </c>
      <c r="B50" s="185"/>
      <c r="C50" s="186">
        <v>962</v>
      </c>
      <c r="D50" s="186">
        <v>362</v>
      </c>
      <c r="E50" s="186">
        <v>362</v>
      </c>
      <c r="F50" s="186">
        <v>962</v>
      </c>
      <c r="G50" s="186">
        <v>362</v>
      </c>
      <c r="H50" s="186">
        <v>362</v>
      </c>
      <c r="I50" s="261"/>
      <c r="J50" s="261"/>
      <c r="K50" s="187"/>
      <c r="L50" s="138"/>
    </row>
    <row r="51" spans="1:12" s="330" customFormat="1">
      <c r="A51" s="324" t="s">
        <v>255</v>
      </c>
      <c r="B51" s="325"/>
      <c r="C51" s="326"/>
      <c r="D51" s="326">
        <v>162</v>
      </c>
      <c r="E51" s="326">
        <v>162</v>
      </c>
      <c r="F51" s="326"/>
      <c r="G51" s="326">
        <v>162</v>
      </c>
      <c r="H51" s="326">
        <v>162</v>
      </c>
      <c r="I51" s="327"/>
      <c r="J51" s="327"/>
      <c r="K51" s="328"/>
      <c r="L51" s="329"/>
    </row>
    <row r="52" spans="1:12" s="330" customFormat="1">
      <c r="A52" s="324" t="s">
        <v>256</v>
      </c>
      <c r="B52" s="325"/>
      <c r="C52" s="326"/>
      <c r="D52" s="326">
        <v>20</v>
      </c>
      <c r="E52" s="326">
        <v>20</v>
      </c>
      <c r="F52" s="326"/>
      <c r="G52" s="326">
        <v>20</v>
      </c>
      <c r="H52" s="326">
        <v>20</v>
      </c>
      <c r="I52" s="327"/>
      <c r="J52" s="327"/>
      <c r="K52" s="328"/>
      <c r="L52" s="329"/>
    </row>
    <row r="53" spans="1:12" s="330" customFormat="1">
      <c r="A53" s="324" t="s">
        <v>257</v>
      </c>
      <c r="B53" s="325"/>
      <c r="C53" s="326"/>
      <c r="D53" s="326">
        <v>70</v>
      </c>
      <c r="E53" s="326">
        <v>70</v>
      </c>
      <c r="F53" s="326"/>
      <c r="G53" s="326">
        <v>70</v>
      </c>
      <c r="H53" s="326">
        <v>70</v>
      </c>
      <c r="I53" s="327"/>
      <c r="J53" s="327"/>
      <c r="K53" s="328"/>
      <c r="L53" s="329"/>
    </row>
    <row r="54" spans="1:12" s="330" customFormat="1">
      <c r="A54" s="344" t="s">
        <v>258</v>
      </c>
      <c r="B54" s="331"/>
      <c r="C54" s="333"/>
      <c r="D54" s="332">
        <v>110</v>
      </c>
      <c r="E54" s="332">
        <v>110</v>
      </c>
      <c r="F54" s="332"/>
      <c r="G54" s="332">
        <v>110</v>
      </c>
      <c r="H54" s="332">
        <v>110</v>
      </c>
      <c r="I54" s="332"/>
      <c r="J54" s="353"/>
      <c r="K54" s="345"/>
      <c r="L54" s="329"/>
    </row>
    <row r="55" spans="1:12" s="139" customFormat="1">
      <c r="A55" s="189" t="s">
        <v>158</v>
      </c>
      <c r="B55" s="133"/>
      <c r="C55" s="190">
        <v>85</v>
      </c>
      <c r="D55" s="190">
        <v>93</v>
      </c>
      <c r="E55" s="190">
        <v>93</v>
      </c>
      <c r="F55" s="190">
        <v>85</v>
      </c>
      <c r="G55" s="190">
        <v>93</v>
      </c>
      <c r="H55" s="190">
        <v>93</v>
      </c>
      <c r="I55" s="190"/>
      <c r="J55" s="354"/>
      <c r="K55" s="179"/>
      <c r="L55" s="138"/>
    </row>
    <row r="56" spans="1:12" s="139" customFormat="1" ht="15" thickBot="1">
      <c r="A56" s="184" t="s">
        <v>159</v>
      </c>
      <c r="B56" s="191"/>
      <c r="C56" s="192">
        <v>85</v>
      </c>
      <c r="D56" s="192">
        <v>93</v>
      </c>
      <c r="E56" s="192">
        <v>93</v>
      </c>
      <c r="F56" s="192">
        <v>85</v>
      </c>
      <c r="G56" s="192">
        <v>93</v>
      </c>
      <c r="H56" s="192">
        <v>93</v>
      </c>
      <c r="I56" s="262"/>
      <c r="J56" s="262"/>
      <c r="K56" s="187"/>
      <c r="L56" s="138"/>
    </row>
    <row r="57" spans="1:12" ht="15" thickBot="1">
      <c r="A57" s="104" t="s">
        <v>89</v>
      </c>
      <c r="B57" s="121" t="s">
        <v>62</v>
      </c>
      <c r="C57" s="122">
        <f t="shared" ref="C57:H57" si="6">C41+C44+C45+C46+C55</f>
        <v>3000</v>
      </c>
      <c r="D57" s="122">
        <f t="shared" si="6"/>
        <v>1208</v>
      </c>
      <c r="E57" s="122">
        <f t="shared" si="6"/>
        <v>1208</v>
      </c>
      <c r="F57" s="122">
        <f t="shared" si="6"/>
        <v>3000</v>
      </c>
      <c r="G57" s="122">
        <f t="shared" si="6"/>
        <v>1208</v>
      </c>
      <c r="H57" s="122">
        <f t="shared" si="6"/>
        <v>1208</v>
      </c>
      <c r="I57" s="253"/>
      <c r="J57" s="253"/>
      <c r="K57" s="123"/>
      <c r="L57" s="113"/>
    </row>
    <row r="58" spans="1:12" ht="23.25" customHeight="1">
      <c r="A58" s="199" t="s">
        <v>63</v>
      </c>
      <c r="B58" s="197"/>
      <c r="C58" s="198">
        <f>SUM(C59:C65)</f>
        <v>1552</v>
      </c>
      <c r="D58" s="198">
        <v>501</v>
      </c>
      <c r="E58" s="198">
        <v>501</v>
      </c>
      <c r="F58" s="198">
        <f>SUM(F59:F65)</f>
        <v>1552</v>
      </c>
      <c r="G58" s="198">
        <v>501</v>
      </c>
      <c r="H58" s="198">
        <v>501</v>
      </c>
      <c r="I58" s="263"/>
      <c r="J58" s="263"/>
      <c r="K58" s="200"/>
      <c r="L58" s="103"/>
    </row>
    <row r="59" spans="1:12" s="143" customFormat="1">
      <c r="A59" s="97" t="s">
        <v>64</v>
      </c>
      <c r="B59" s="141"/>
      <c r="C59" s="115">
        <v>759</v>
      </c>
      <c r="D59" s="115">
        <v>190</v>
      </c>
      <c r="E59" s="115">
        <v>190</v>
      </c>
      <c r="F59" s="115">
        <v>759</v>
      </c>
      <c r="G59" s="115">
        <v>190</v>
      </c>
      <c r="H59" s="115">
        <v>190</v>
      </c>
      <c r="I59" s="251"/>
      <c r="J59" s="251"/>
      <c r="K59" s="128"/>
      <c r="L59" s="142"/>
    </row>
    <row r="60" spans="1:12">
      <c r="A60" s="97" t="s">
        <v>65</v>
      </c>
      <c r="B60" s="114"/>
      <c r="C60" s="115">
        <v>198</v>
      </c>
      <c r="D60" s="115">
        <v>49</v>
      </c>
      <c r="E60" s="115">
        <v>49</v>
      </c>
      <c r="F60" s="115">
        <v>198</v>
      </c>
      <c r="G60" s="115">
        <v>49</v>
      </c>
      <c r="H60" s="115">
        <v>49</v>
      </c>
      <c r="I60" s="251"/>
      <c r="J60" s="251"/>
      <c r="K60" s="128"/>
      <c r="L60" s="103"/>
    </row>
    <row r="61" spans="1:12">
      <c r="A61" s="97" t="s">
        <v>66</v>
      </c>
      <c r="B61" s="144" t="s">
        <v>154</v>
      </c>
      <c r="C61" s="115">
        <v>98</v>
      </c>
      <c r="D61" s="115">
        <v>95</v>
      </c>
      <c r="E61" s="115">
        <v>95</v>
      </c>
      <c r="F61" s="115">
        <v>98</v>
      </c>
      <c r="G61" s="115">
        <v>95</v>
      </c>
      <c r="H61" s="115">
        <v>95</v>
      </c>
      <c r="I61" s="251"/>
      <c r="J61" s="251"/>
      <c r="K61" s="128"/>
      <c r="L61" s="103"/>
    </row>
    <row r="62" spans="1:12" ht="20.100000000000001" customHeight="1">
      <c r="A62" s="97" t="s">
        <v>198</v>
      </c>
      <c r="B62" s="114"/>
      <c r="C62" s="115">
        <v>78</v>
      </c>
      <c r="D62" s="115"/>
      <c r="E62" s="115"/>
      <c r="F62" s="115">
        <v>78</v>
      </c>
      <c r="G62" s="115"/>
      <c r="H62" s="115"/>
      <c r="I62" s="251"/>
      <c r="J62" s="251"/>
      <c r="K62" s="128"/>
      <c r="L62" s="103"/>
    </row>
    <row r="63" spans="1:12" ht="20.100000000000001" customHeight="1">
      <c r="A63" s="97" t="s">
        <v>199</v>
      </c>
      <c r="B63" s="114"/>
      <c r="C63" s="115">
        <v>155</v>
      </c>
      <c r="D63" s="115"/>
      <c r="E63" s="115"/>
      <c r="F63" s="115">
        <v>155</v>
      </c>
      <c r="G63" s="115"/>
      <c r="H63" s="115"/>
      <c r="I63" s="251"/>
      <c r="J63" s="251"/>
      <c r="K63" s="128"/>
      <c r="L63" s="103"/>
    </row>
    <row r="64" spans="1:12" ht="20.100000000000001" customHeight="1">
      <c r="A64" s="97" t="s">
        <v>67</v>
      </c>
      <c r="B64" s="114"/>
      <c r="C64" s="115">
        <v>167</v>
      </c>
      <c r="D64" s="115">
        <v>167</v>
      </c>
      <c r="E64" s="115">
        <v>167</v>
      </c>
      <c r="F64" s="115">
        <v>167</v>
      </c>
      <c r="G64" s="115">
        <v>167</v>
      </c>
      <c r="H64" s="115">
        <v>167</v>
      </c>
      <c r="I64" s="251"/>
      <c r="J64" s="251"/>
      <c r="K64" s="128"/>
      <c r="L64" s="103"/>
    </row>
    <row r="65" spans="1:12" ht="20.100000000000001" customHeight="1">
      <c r="A65" s="97" t="s">
        <v>160</v>
      </c>
      <c r="B65" s="114"/>
      <c r="C65" s="115">
        <v>97</v>
      </c>
      <c r="D65" s="115"/>
      <c r="E65" s="115"/>
      <c r="F65" s="115">
        <v>97</v>
      </c>
      <c r="G65" s="115"/>
      <c r="H65" s="115"/>
      <c r="I65" s="251"/>
      <c r="J65" s="251"/>
      <c r="K65" s="128"/>
      <c r="L65" s="103"/>
    </row>
    <row r="66" spans="1:12" ht="22.5" customHeight="1">
      <c r="A66" s="195" t="s">
        <v>68</v>
      </c>
      <c r="B66" s="193"/>
      <c r="C66" s="194">
        <f>SUM(C67:C75)</f>
        <v>1093</v>
      </c>
      <c r="D66" s="194">
        <v>3055</v>
      </c>
      <c r="E66" s="194">
        <v>3055</v>
      </c>
      <c r="F66" s="194">
        <f>SUM(F67:F75)</f>
        <v>1093</v>
      </c>
      <c r="G66" s="194">
        <v>3055</v>
      </c>
      <c r="H66" s="194">
        <v>3055</v>
      </c>
      <c r="I66" s="264"/>
      <c r="J66" s="264"/>
      <c r="K66" s="196"/>
      <c r="L66" s="113"/>
    </row>
    <row r="67" spans="1:12" ht="20.25" customHeight="1">
      <c r="A67" s="145" t="s">
        <v>188</v>
      </c>
      <c r="B67" s="144" t="s">
        <v>154</v>
      </c>
      <c r="C67" s="146">
        <v>24</v>
      </c>
      <c r="D67" s="146"/>
      <c r="E67" s="146"/>
      <c r="F67" s="146">
        <v>24</v>
      </c>
      <c r="G67" s="146"/>
      <c r="H67" s="146"/>
      <c r="I67" s="265"/>
      <c r="J67" s="265"/>
      <c r="K67" s="116"/>
      <c r="L67" s="113"/>
    </row>
    <row r="68" spans="1:12" ht="18.75" customHeight="1">
      <c r="A68" s="147" t="s">
        <v>200</v>
      </c>
      <c r="B68" s="144" t="s">
        <v>154</v>
      </c>
      <c r="C68" s="148">
        <v>150</v>
      </c>
      <c r="D68" s="148">
        <v>50</v>
      </c>
      <c r="E68" s="148">
        <v>50</v>
      </c>
      <c r="F68" s="148">
        <v>150</v>
      </c>
      <c r="G68" s="148">
        <v>50</v>
      </c>
      <c r="H68" s="148">
        <v>50</v>
      </c>
      <c r="I68" s="266"/>
      <c r="J68" s="266"/>
      <c r="K68" s="116"/>
      <c r="L68" s="113"/>
    </row>
    <row r="69" spans="1:12" ht="28.8">
      <c r="A69" s="147" t="s">
        <v>201</v>
      </c>
      <c r="B69" s="144" t="s">
        <v>154</v>
      </c>
      <c r="C69" s="148">
        <v>150</v>
      </c>
      <c r="D69" s="148">
        <v>50</v>
      </c>
      <c r="E69" s="148">
        <v>50</v>
      </c>
      <c r="F69" s="148">
        <v>150</v>
      </c>
      <c r="G69" s="148">
        <v>50</v>
      </c>
      <c r="H69" s="148">
        <v>50</v>
      </c>
      <c r="I69" s="266"/>
      <c r="J69" s="266"/>
      <c r="K69" s="116"/>
      <c r="L69" s="113"/>
    </row>
    <row r="70" spans="1:12">
      <c r="A70" s="149" t="s">
        <v>162</v>
      </c>
      <c r="B70" s="144" t="s">
        <v>154</v>
      </c>
      <c r="C70" s="148">
        <v>100</v>
      </c>
      <c r="D70" s="148"/>
      <c r="E70" s="148"/>
      <c r="F70" s="148">
        <v>100</v>
      </c>
      <c r="G70" s="148"/>
      <c r="H70" s="148"/>
      <c r="I70" s="266"/>
      <c r="J70" s="266"/>
      <c r="K70" s="116"/>
      <c r="L70" s="113"/>
    </row>
    <row r="71" spans="1:12">
      <c r="A71" s="147" t="s">
        <v>202</v>
      </c>
      <c r="B71" s="144" t="s">
        <v>154</v>
      </c>
      <c r="C71" s="148">
        <v>450</v>
      </c>
      <c r="D71" s="148">
        <v>450</v>
      </c>
      <c r="E71" s="148">
        <v>450</v>
      </c>
      <c r="F71" s="148">
        <v>450</v>
      </c>
      <c r="G71" s="148">
        <v>450</v>
      </c>
      <c r="H71" s="148">
        <v>450</v>
      </c>
      <c r="I71" s="266"/>
      <c r="J71" s="266"/>
      <c r="K71" s="116"/>
      <c r="L71" s="113"/>
    </row>
    <row r="72" spans="1:12" ht="18" customHeight="1">
      <c r="A72" s="150" t="s">
        <v>302</v>
      </c>
      <c r="B72" s="144" t="s">
        <v>154</v>
      </c>
      <c r="C72" s="115">
        <v>10</v>
      </c>
      <c r="D72" s="115">
        <v>10</v>
      </c>
      <c r="E72" s="115">
        <v>10</v>
      </c>
      <c r="F72" s="115">
        <v>10</v>
      </c>
      <c r="G72" s="115">
        <v>10</v>
      </c>
      <c r="H72" s="115">
        <v>10</v>
      </c>
      <c r="I72" s="251"/>
      <c r="J72" s="251"/>
      <c r="K72" s="116"/>
      <c r="L72" s="113"/>
    </row>
    <row r="73" spans="1:12">
      <c r="A73" s="150" t="s">
        <v>161</v>
      </c>
      <c r="B73" s="144" t="s">
        <v>154</v>
      </c>
      <c r="C73" s="115">
        <v>163</v>
      </c>
      <c r="D73" s="115"/>
      <c r="E73" s="115"/>
      <c r="F73" s="115">
        <v>163</v>
      </c>
      <c r="G73" s="115"/>
      <c r="H73" s="115"/>
      <c r="I73" s="251"/>
      <c r="J73" s="251"/>
      <c r="K73" s="116"/>
      <c r="L73" s="113"/>
    </row>
    <row r="74" spans="1:12">
      <c r="A74" s="150" t="s">
        <v>204</v>
      </c>
      <c r="B74" s="144" t="s">
        <v>154</v>
      </c>
      <c r="C74" s="115">
        <v>26</v>
      </c>
      <c r="D74" s="115"/>
      <c r="E74" s="115"/>
      <c r="F74" s="115">
        <v>26</v>
      </c>
      <c r="G74" s="115"/>
      <c r="H74" s="115"/>
      <c r="I74" s="251"/>
      <c r="J74" s="251"/>
      <c r="K74" s="116"/>
      <c r="L74" s="113"/>
    </row>
    <row r="75" spans="1:12">
      <c r="A75" s="150" t="s">
        <v>203</v>
      </c>
      <c r="B75" s="144"/>
      <c r="C75" s="115">
        <v>20</v>
      </c>
      <c r="D75" s="115">
        <v>18</v>
      </c>
      <c r="E75" s="115">
        <v>18</v>
      </c>
      <c r="F75" s="115">
        <v>20</v>
      </c>
      <c r="G75" s="115">
        <v>18</v>
      </c>
      <c r="H75" s="115">
        <v>18</v>
      </c>
      <c r="I75" s="115"/>
      <c r="J75" s="251"/>
      <c r="K75" s="116"/>
      <c r="L75" s="113"/>
    </row>
    <row r="76" spans="1:12" ht="15" thickBot="1">
      <c r="A76" s="334" t="s">
        <v>259</v>
      </c>
      <c r="B76" s="323"/>
      <c r="C76" s="335"/>
      <c r="D76" s="335">
        <v>2477</v>
      </c>
      <c r="E76" s="335">
        <v>2477</v>
      </c>
      <c r="F76" s="335"/>
      <c r="G76" s="335">
        <v>2477</v>
      </c>
      <c r="H76" s="335">
        <v>2477</v>
      </c>
      <c r="I76" s="153"/>
      <c r="J76" s="153"/>
      <c r="K76" s="336"/>
      <c r="L76" s="113"/>
    </row>
    <row r="77" spans="1:12">
      <c r="A77" s="227" t="s">
        <v>69</v>
      </c>
      <c r="B77" s="228"/>
      <c r="C77" s="229">
        <f>SUM(C78:C81)</f>
        <v>13590</v>
      </c>
      <c r="D77" s="229">
        <v>15634</v>
      </c>
      <c r="E77" s="229"/>
      <c r="F77" s="229">
        <f>SUM(F78:F81)</f>
        <v>180</v>
      </c>
      <c r="G77" s="229">
        <f>SUM(G78:G81)</f>
        <v>180</v>
      </c>
      <c r="H77" s="229"/>
      <c r="I77" s="229">
        <f>SUM(I78:I79)</f>
        <v>13410</v>
      </c>
      <c r="J77" s="273">
        <f>SUM(J78:J80)</f>
        <v>15454</v>
      </c>
      <c r="K77" s="273"/>
      <c r="L77" s="113"/>
    </row>
    <row r="78" spans="1:12">
      <c r="A78" s="150" t="s">
        <v>214</v>
      </c>
      <c r="B78" s="110"/>
      <c r="C78" s="115">
        <v>8454</v>
      </c>
      <c r="D78" s="178">
        <v>8454</v>
      </c>
      <c r="E78" s="178"/>
      <c r="F78" s="115"/>
      <c r="G78" s="251"/>
      <c r="H78" s="251"/>
      <c r="I78" s="115">
        <v>8454</v>
      </c>
      <c r="J78" s="179">
        <v>8454</v>
      </c>
      <c r="K78" s="179"/>
      <c r="L78" s="113"/>
    </row>
    <row r="79" spans="1:12">
      <c r="A79" s="150" t="s">
        <v>205</v>
      </c>
      <c r="B79" s="110"/>
      <c r="C79" s="115">
        <v>4956</v>
      </c>
      <c r="D79" s="178">
        <v>3036</v>
      </c>
      <c r="E79" s="178"/>
      <c r="F79" s="115"/>
      <c r="G79" s="251"/>
      <c r="H79" s="251"/>
      <c r="I79" s="115">
        <v>4956</v>
      </c>
      <c r="J79" s="179">
        <v>3036</v>
      </c>
      <c r="K79" s="179"/>
      <c r="L79" s="113"/>
    </row>
    <row r="80" spans="1:12">
      <c r="A80" s="140" t="s">
        <v>262</v>
      </c>
      <c r="B80" s="118"/>
      <c r="C80" s="136"/>
      <c r="D80" s="186">
        <v>3964</v>
      </c>
      <c r="E80" s="186"/>
      <c r="F80" s="136"/>
      <c r="G80" s="258"/>
      <c r="H80" s="258"/>
      <c r="I80" s="136"/>
      <c r="J80" s="187">
        <v>3964</v>
      </c>
      <c r="K80" s="187"/>
      <c r="L80" s="113"/>
    </row>
    <row r="81" spans="1:12" ht="15" thickBot="1">
      <c r="A81" s="151" t="s">
        <v>70</v>
      </c>
      <c r="B81" s="152"/>
      <c r="C81" s="153">
        <v>180</v>
      </c>
      <c r="D81" s="337">
        <v>180</v>
      </c>
      <c r="E81" s="337"/>
      <c r="F81" s="153">
        <v>180</v>
      </c>
      <c r="G81" s="337">
        <v>180</v>
      </c>
      <c r="H81" s="337"/>
      <c r="I81" s="153"/>
      <c r="J81" s="274"/>
      <c r="K81" s="274"/>
      <c r="L81" s="113"/>
    </row>
    <row r="82" spans="1:12" ht="15" thickBot="1">
      <c r="A82" s="104" t="s">
        <v>90</v>
      </c>
      <c r="B82" s="121" t="s">
        <v>71</v>
      </c>
      <c r="C82" s="122">
        <f t="shared" ref="C82:H82" si="7">C58+C66+C77</f>
        <v>16235</v>
      </c>
      <c r="D82" s="122">
        <f t="shared" si="7"/>
        <v>19190</v>
      </c>
      <c r="E82" s="122">
        <f t="shared" si="7"/>
        <v>3556</v>
      </c>
      <c r="F82" s="122">
        <f t="shared" si="7"/>
        <v>2825</v>
      </c>
      <c r="G82" s="122">
        <f t="shared" si="7"/>
        <v>3736</v>
      </c>
      <c r="H82" s="122">
        <f t="shared" si="7"/>
        <v>3556</v>
      </c>
      <c r="I82" s="122">
        <f>I77</f>
        <v>13410</v>
      </c>
      <c r="J82" s="123">
        <f>J77</f>
        <v>15454</v>
      </c>
      <c r="K82" s="123"/>
      <c r="L82" s="113"/>
    </row>
    <row r="83" spans="1:12">
      <c r="A83" s="125" t="s">
        <v>215</v>
      </c>
      <c r="B83" s="154"/>
      <c r="C83" s="127">
        <f>SUM(C84:C86)</f>
        <v>75</v>
      </c>
      <c r="D83" s="127">
        <f>SUM(D84:D86)</f>
        <v>10249</v>
      </c>
      <c r="E83" s="127">
        <f>SUM(E84:E86)</f>
        <v>10249</v>
      </c>
      <c r="F83" s="155"/>
      <c r="G83" s="267"/>
      <c r="H83" s="267"/>
      <c r="I83" s="127">
        <f>SUM(I84:I86)</f>
        <v>75</v>
      </c>
      <c r="J83" s="108">
        <f>SUM(J84:J86)</f>
        <v>10249</v>
      </c>
      <c r="K83" s="127">
        <f>SUM(K84:K86)</f>
        <v>10249</v>
      </c>
      <c r="L83" s="113"/>
    </row>
    <row r="84" spans="1:12" ht="32.25" customHeight="1">
      <c r="A84" s="150" t="s">
        <v>72</v>
      </c>
      <c r="B84" s="144" t="s">
        <v>154</v>
      </c>
      <c r="C84" s="115">
        <v>60</v>
      </c>
      <c r="D84" s="115">
        <v>178</v>
      </c>
      <c r="E84" s="115">
        <v>178</v>
      </c>
      <c r="F84" s="156"/>
      <c r="G84" s="268"/>
      <c r="H84" s="268"/>
      <c r="I84" s="115">
        <v>60</v>
      </c>
      <c r="J84" s="128">
        <v>178</v>
      </c>
      <c r="K84" s="115">
        <v>178</v>
      </c>
      <c r="L84" s="113"/>
    </row>
    <row r="85" spans="1:12" ht="16.8" customHeight="1">
      <c r="A85" s="140" t="s">
        <v>263</v>
      </c>
      <c r="B85" s="144"/>
      <c r="C85" s="136"/>
      <c r="D85" s="136">
        <v>7905</v>
      </c>
      <c r="E85" s="136">
        <v>7905</v>
      </c>
      <c r="F85" s="157"/>
      <c r="G85" s="269"/>
      <c r="H85" s="269"/>
      <c r="I85" s="136"/>
      <c r="J85" s="346">
        <v>7905</v>
      </c>
      <c r="K85" s="136">
        <v>7905</v>
      </c>
      <c r="L85" s="113"/>
    </row>
    <row r="86" spans="1:12" ht="15" thickBot="1">
      <c r="A86" s="140" t="s">
        <v>73</v>
      </c>
      <c r="B86" s="144" t="s">
        <v>154</v>
      </c>
      <c r="C86" s="136">
        <v>15</v>
      </c>
      <c r="D86" s="136">
        <v>2166</v>
      </c>
      <c r="E86" s="136">
        <v>2166</v>
      </c>
      <c r="F86" s="157"/>
      <c r="G86" s="269"/>
      <c r="H86" s="269"/>
      <c r="I86" s="136">
        <v>15</v>
      </c>
      <c r="J86" s="346">
        <v>2166</v>
      </c>
      <c r="K86" s="136">
        <v>2166</v>
      </c>
      <c r="L86" s="113"/>
    </row>
    <row r="87" spans="1:12" ht="15" thickBot="1">
      <c r="A87" s="124" t="s">
        <v>91</v>
      </c>
      <c r="B87" s="121" t="s">
        <v>74</v>
      </c>
      <c r="C87" s="122">
        <f>C83</f>
        <v>75</v>
      </c>
      <c r="D87" s="122">
        <f>D83</f>
        <v>10249</v>
      </c>
      <c r="E87" s="122">
        <f>E83</f>
        <v>10249</v>
      </c>
      <c r="F87" s="158"/>
      <c r="G87" s="270"/>
      <c r="H87" s="270"/>
      <c r="I87" s="122">
        <f>I83</f>
        <v>75</v>
      </c>
      <c r="J87" s="123">
        <f>J83</f>
        <v>10249</v>
      </c>
      <c r="K87" s="122">
        <f>K83</f>
        <v>10249</v>
      </c>
      <c r="L87" s="113"/>
    </row>
    <row r="88" spans="1:12" ht="43.2">
      <c r="A88" s="350" t="s">
        <v>220</v>
      </c>
      <c r="B88" s="154" t="s">
        <v>154</v>
      </c>
      <c r="C88" s="107">
        <v>1465</v>
      </c>
      <c r="D88" s="107">
        <v>1257</v>
      </c>
      <c r="E88" s="107">
        <v>1257</v>
      </c>
      <c r="F88" s="155"/>
      <c r="G88" s="267"/>
      <c r="H88" s="267"/>
      <c r="I88" s="107">
        <v>1465</v>
      </c>
      <c r="J88" s="347">
        <v>1257</v>
      </c>
      <c r="K88" s="107">
        <v>1257</v>
      </c>
      <c r="L88" s="113"/>
    </row>
    <row r="89" spans="1:12" ht="20.25" customHeight="1">
      <c r="A89" s="150" t="s">
        <v>206</v>
      </c>
      <c r="B89" s="144" t="s">
        <v>154</v>
      </c>
      <c r="C89" s="115">
        <v>60</v>
      </c>
      <c r="D89" s="115"/>
      <c r="E89" s="115"/>
      <c r="F89" s="156"/>
      <c r="G89" s="268"/>
      <c r="H89" s="268"/>
      <c r="I89" s="115">
        <v>60</v>
      </c>
      <c r="J89" s="128"/>
      <c r="K89" s="115"/>
      <c r="L89" s="113"/>
    </row>
    <row r="90" spans="1:12" ht="25.5" customHeight="1" thickBot="1">
      <c r="A90" s="140" t="s">
        <v>207</v>
      </c>
      <c r="B90" s="144" t="s">
        <v>154</v>
      </c>
      <c r="C90" s="136">
        <v>411</v>
      </c>
      <c r="D90" s="136">
        <v>339</v>
      </c>
      <c r="E90" s="136">
        <v>339</v>
      </c>
      <c r="F90" s="157"/>
      <c r="G90" s="269"/>
      <c r="H90" s="269"/>
      <c r="I90" s="136">
        <v>411</v>
      </c>
      <c r="J90" s="346">
        <v>339</v>
      </c>
      <c r="K90" s="136">
        <v>339</v>
      </c>
      <c r="L90" s="113"/>
    </row>
    <row r="91" spans="1:12" ht="15" thickBot="1">
      <c r="A91" s="159" t="s">
        <v>211</v>
      </c>
      <c r="B91" s="121" t="s">
        <v>75</v>
      </c>
      <c r="C91" s="160">
        <f>C88+C89+C90</f>
        <v>1936</v>
      </c>
      <c r="D91" s="160">
        <f>D88+D89+D90</f>
        <v>1596</v>
      </c>
      <c r="E91" s="160">
        <f>E88+E89+E90</f>
        <v>1596</v>
      </c>
      <c r="F91" s="158"/>
      <c r="G91" s="270"/>
      <c r="H91" s="270"/>
      <c r="I91" s="160">
        <f>I88+I89+I90</f>
        <v>1936</v>
      </c>
      <c r="J91" s="348">
        <f>J88+J89+J90</f>
        <v>1596</v>
      </c>
      <c r="K91" s="160">
        <f>K88+K89+K90</f>
        <v>1596</v>
      </c>
      <c r="L91" s="113"/>
    </row>
    <row r="92" spans="1:12" ht="15" thickBot="1">
      <c r="A92" s="159" t="s">
        <v>76</v>
      </c>
      <c r="B92" s="121" t="s">
        <v>320</v>
      </c>
      <c r="C92" s="160">
        <f>C10+C11+C40+C57+C82+C87+C91</f>
        <v>36600</v>
      </c>
      <c r="D92" s="160">
        <f>D10+D11+D40+D57+D82+D87+D91</f>
        <v>49525</v>
      </c>
      <c r="E92" s="160">
        <f>E10+E11+E40+E57+E82+E87+E91</f>
        <v>33707</v>
      </c>
      <c r="F92" s="160">
        <f>F10+F11+F40+F57+F82</f>
        <v>21179</v>
      </c>
      <c r="G92" s="160">
        <f>G10+G11+G40+G57+G82</f>
        <v>22226</v>
      </c>
      <c r="H92" s="160">
        <f>H10+H11+H40+H57+H82</f>
        <v>21862</v>
      </c>
      <c r="I92" s="160">
        <f>I82+I87+I91</f>
        <v>15421</v>
      </c>
      <c r="J92" s="348">
        <f>J82+J87+J91</f>
        <v>27299</v>
      </c>
      <c r="K92" s="348">
        <f>K82+K87+K91</f>
        <v>11845</v>
      </c>
      <c r="L92" s="113"/>
    </row>
    <row r="93" spans="1:12">
      <c r="A93" s="296" t="s">
        <v>234</v>
      </c>
      <c r="B93" s="297"/>
      <c r="C93" s="298"/>
      <c r="D93" s="298">
        <v>7990</v>
      </c>
      <c r="E93" s="298">
        <v>7990</v>
      </c>
      <c r="F93" s="298"/>
      <c r="G93" s="298"/>
      <c r="H93" s="298"/>
      <c r="I93" s="298"/>
      <c r="J93" s="299">
        <v>7990</v>
      </c>
      <c r="K93" s="299">
        <v>7990</v>
      </c>
      <c r="L93" s="113"/>
    </row>
    <row r="94" spans="1:12" ht="15" thickBot="1">
      <c r="A94" s="292" t="s">
        <v>260</v>
      </c>
      <c r="B94" s="294"/>
      <c r="C94" s="293"/>
      <c r="D94" s="293">
        <v>510</v>
      </c>
      <c r="E94" s="293">
        <v>510</v>
      </c>
      <c r="F94" s="293"/>
      <c r="G94" s="293">
        <v>510</v>
      </c>
      <c r="H94" s="293">
        <v>510</v>
      </c>
      <c r="I94" s="293"/>
      <c r="J94" s="295"/>
      <c r="K94" s="295"/>
      <c r="L94" s="113"/>
    </row>
    <row r="95" spans="1:12" ht="15" thickBot="1">
      <c r="A95" s="286" t="s">
        <v>261</v>
      </c>
      <c r="B95" s="287" t="s">
        <v>232</v>
      </c>
      <c r="C95" s="288"/>
      <c r="D95" s="288">
        <f>SUM(D93:D94)</f>
        <v>8500</v>
      </c>
      <c r="E95" s="288">
        <f>SUM(E93:E94)</f>
        <v>8500</v>
      </c>
      <c r="F95" s="288"/>
      <c r="G95" s="289">
        <f>SUM(G93:G94)</f>
        <v>510</v>
      </c>
      <c r="H95" s="289">
        <f>SUM(H93:H94)</f>
        <v>510</v>
      </c>
      <c r="I95" s="288"/>
      <c r="J95" s="290">
        <v>7990</v>
      </c>
      <c r="K95" s="290">
        <v>7990</v>
      </c>
      <c r="L95" s="113"/>
    </row>
    <row r="96" spans="1:12" ht="15" thickBot="1">
      <c r="A96" s="161" t="s">
        <v>100</v>
      </c>
      <c r="B96" s="291" t="s">
        <v>233</v>
      </c>
      <c r="C96" s="162">
        <f>C92</f>
        <v>36600</v>
      </c>
      <c r="D96" s="162">
        <f>D92+D95</f>
        <v>58025</v>
      </c>
      <c r="E96" s="162">
        <f>E92+E95</f>
        <v>42207</v>
      </c>
      <c r="F96" s="163">
        <f>F92</f>
        <v>21179</v>
      </c>
      <c r="G96" s="163">
        <f>G92+G95</f>
        <v>22736</v>
      </c>
      <c r="H96" s="163">
        <f>H92+H95</f>
        <v>22372</v>
      </c>
      <c r="I96" s="163">
        <f>I92</f>
        <v>15421</v>
      </c>
      <c r="J96" s="349">
        <f>J92+J95</f>
        <v>35289</v>
      </c>
      <c r="K96" s="349">
        <f>K92+K95</f>
        <v>19835</v>
      </c>
      <c r="L96" s="103"/>
    </row>
    <row r="97" spans="1:12" ht="16.5" customHeight="1">
      <c r="A97" s="164" t="s">
        <v>77</v>
      </c>
      <c r="B97" s="165"/>
      <c r="C97" s="166">
        <v>4</v>
      </c>
      <c r="D97" s="166">
        <v>7</v>
      </c>
      <c r="E97" s="166">
        <v>7</v>
      </c>
      <c r="F97" s="165"/>
      <c r="G97" s="271"/>
      <c r="H97" s="271"/>
      <c r="I97" s="271"/>
      <c r="J97" s="271"/>
      <c r="K97" s="167"/>
      <c r="L97" s="103"/>
    </row>
    <row r="98" spans="1:12" ht="17.25" customHeight="1" thickBot="1">
      <c r="A98" s="98" t="s">
        <v>78</v>
      </c>
      <c r="B98" s="168"/>
      <c r="C98" s="169">
        <v>2</v>
      </c>
      <c r="D98" s="169">
        <v>4</v>
      </c>
      <c r="E98" s="169">
        <v>4</v>
      </c>
      <c r="F98" s="168"/>
      <c r="G98" s="272"/>
      <c r="H98" s="272"/>
      <c r="I98" s="168"/>
      <c r="J98" s="272"/>
      <c r="K98" s="170"/>
      <c r="L98" s="142"/>
    </row>
    <row r="100" spans="1:12">
      <c r="F100" s="171"/>
      <c r="G100" s="171"/>
      <c r="H100" s="171"/>
      <c r="I100" s="171"/>
      <c r="J100" s="171"/>
    </row>
    <row r="101" spans="1:12">
      <c r="F101" s="171"/>
      <c r="G101" s="171"/>
      <c r="H101" s="171"/>
      <c r="I101" s="171"/>
      <c r="J101" s="171"/>
    </row>
    <row r="107" spans="1:12">
      <c r="K107" s="171"/>
    </row>
  </sheetData>
  <mergeCells count="3">
    <mergeCell ref="A1:K1"/>
    <mergeCell ref="A2:K2"/>
    <mergeCell ref="C3:K3"/>
  </mergeCells>
  <phoneticPr fontId="0" type="noConversion"/>
  <printOptions horizontalCentered="1"/>
  <pageMargins left="0.15748031496062992" right="0.15748031496062992" top="0.6692913385826772" bottom="0.39370078740157483" header="0.59055118110236227" footer="0.35433070866141736"/>
  <pageSetup paperSize="8" scale="56" orientation="portrait" r:id="rId1"/>
  <headerFooter alignWithMargins="0"/>
  <ignoredErrors>
    <ignoredError sqref="C46 F21 C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topLeftCell="C1" workbookViewId="0">
      <selection activeCell="H52" sqref="H52"/>
    </sheetView>
  </sheetViews>
  <sheetFormatPr defaultColWidth="9.109375" defaultRowHeight="14.4"/>
  <cols>
    <col min="1" max="1" width="16.33203125" style="15" customWidth="1"/>
    <col min="2" max="2" width="82.6640625" style="15" customWidth="1"/>
    <col min="3" max="7" width="24.5546875" style="15" customWidth="1"/>
    <col min="8" max="8" width="24" style="15" customWidth="1"/>
    <col min="9" max="16384" width="9.109375" style="15"/>
  </cols>
  <sheetData>
    <row r="1" spans="1:8" ht="39" customHeight="1">
      <c r="A1" s="531" t="s">
        <v>292</v>
      </c>
      <c r="B1" s="532"/>
      <c r="C1" s="532"/>
      <c r="D1" s="533"/>
      <c r="E1" s="533"/>
      <c r="F1" s="533"/>
      <c r="G1" s="533"/>
      <c r="H1" s="534"/>
    </row>
    <row r="2" spans="1:8" ht="48.75" customHeight="1">
      <c r="A2" s="201" t="s">
        <v>216</v>
      </c>
      <c r="B2" s="202" t="s">
        <v>218</v>
      </c>
      <c r="C2" s="202" t="s">
        <v>217</v>
      </c>
      <c r="D2" s="202" t="s">
        <v>226</v>
      </c>
      <c r="E2" s="363" t="s">
        <v>295</v>
      </c>
      <c r="F2" s="277" t="s">
        <v>219</v>
      </c>
      <c r="G2" s="202" t="s">
        <v>227</v>
      </c>
      <c r="H2" s="370" t="s">
        <v>296</v>
      </c>
    </row>
    <row r="3" spans="1:8" ht="17.399999999999999" customHeight="1">
      <c r="A3" s="535" t="s">
        <v>104</v>
      </c>
      <c r="B3" s="536"/>
      <c r="C3" s="536"/>
      <c r="D3" s="537"/>
      <c r="E3" s="537"/>
      <c r="F3" s="537"/>
      <c r="G3" s="537"/>
      <c r="H3" s="538"/>
    </row>
    <row r="4" spans="1:8" ht="30" customHeight="1">
      <c r="A4" s="203" t="s">
        <v>105</v>
      </c>
      <c r="B4" s="204" t="s">
        <v>106</v>
      </c>
      <c r="C4" s="212">
        <v>14469</v>
      </c>
      <c r="D4" s="212"/>
      <c r="E4" s="212"/>
      <c r="F4" s="212">
        <v>350</v>
      </c>
      <c r="G4" s="212"/>
      <c r="H4" s="275"/>
    </row>
    <row r="5" spans="1:8" ht="30" customHeight="1">
      <c r="A5" s="203" t="s">
        <v>107</v>
      </c>
      <c r="B5" s="204" t="s">
        <v>108</v>
      </c>
      <c r="C5" s="221"/>
      <c r="D5" s="221"/>
      <c r="E5" s="221"/>
      <c r="F5" s="221">
        <v>370</v>
      </c>
      <c r="G5" s="221"/>
      <c r="H5" s="276"/>
    </row>
    <row r="6" spans="1:8" ht="30" customHeight="1">
      <c r="A6" s="203" t="s">
        <v>266</v>
      </c>
      <c r="B6" s="204" t="s">
        <v>267</v>
      </c>
      <c r="C6" s="221"/>
      <c r="D6" s="221"/>
      <c r="E6" s="221"/>
      <c r="F6" s="221"/>
      <c r="G6" s="221">
        <v>129</v>
      </c>
      <c r="H6" s="222">
        <v>129</v>
      </c>
    </row>
    <row r="7" spans="1:8" ht="39.75" customHeight="1">
      <c r="A7" s="203" t="s">
        <v>109</v>
      </c>
      <c r="B7" s="204" t="s">
        <v>110</v>
      </c>
      <c r="C7" s="221">
        <v>804</v>
      </c>
      <c r="D7" s="221">
        <v>1221</v>
      </c>
      <c r="E7" s="221">
        <v>1221</v>
      </c>
      <c r="F7" s="221">
        <v>120</v>
      </c>
      <c r="G7" s="221"/>
      <c r="H7" s="222"/>
    </row>
    <row r="8" spans="1:8" ht="39" customHeight="1">
      <c r="A8" s="203" t="s">
        <v>111</v>
      </c>
      <c r="B8" s="204" t="s">
        <v>112</v>
      </c>
      <c r="C8" s="212">
        <v>150</v>
      </c>
      <c r="D8" s="212">
        <v>31</v>
      </c>
      <c r="E8" s="212">
        <v>31</v>
      </c>
      <c r="F8" s="212">
        <v>4104</v>
      </c>
      <c r="G8" s="212">
        <v>3317</v>
      </c>
      <c r="H8" s="213">
        <v>3133</v>
      </c>
    </row>
    <row r="9" spans="1:8" ht="39" customHeight="1">
      <c r="A9" s="203" t="s">
        <v>276</v>
      </c>
      <c r="B9" s="204" t="s">
        <v>277</v>
      </c>
      <c r="C9" s="212"/>
      <c r="D9" s="212">
        <v>7990</v>
      </c>
      <c r="E9" s="212">
        <v>7990</v>
      </c>
      <c r="F9" s="212"/>
      <c r="G9" s="212"/>
      <c r="H9" s="213"/>
    </row>
    <row r="10" spans="1:8" ht="30" customHeight="1">
      <c r="A10" s="203" t="s">
        <v>113</v>
      </c>
      <c r="B10" s="204" t="s">
        <v>114</v>
      </c>
      <c r="C10" s="214"/>
      <c r="D10" s="214"/>
      <c r="E10" s="214"/>
      <c r="F10" s="212">
        <v>830</v>
      </c>
      <c r="G10" s="212">
        <v>758</v>
      </c>
      <c r="H10" s="213">
        <v>758</v>
      </c>
    </row>
    <row r="11" spans="1:8" ht="30" customHeight="1">
      <c r="A11" s="203" t="s">
        <v>115</v>
      </c>
      <c r="B11" s="204" t="s">
        <v>116</v>
      </c>
      <c r="C11" s="214">
        <v>879</v>
      </c>
      <c r="D11" s="214">
        <v>194</v>
      </c>
      <c r="E11" s="214">
        <v>194</v>
      </c>
      <c r="F11" s="212">
        <v>1800</v>
      </c>
      <c r="G11" s="212">
        <v>765</v>
      </c>
      <c r="H11" s="213">
        <v>765</v>
      </c>
    </row>
    <row r="12" spans="1:8" ht="30" customHeight="1">
      <c r="A12" s="203" t="s">
        <v>117</v>
      </c>
      <c r="B12" s="204" t="s">
        <v>118</v>
      </c>
      <c r="C12" s="212">
        <v>17253</v>
      </c>
      <c r="D12" s="212">
        <v>18302</v>
      </c>
      <c r="E12" s="212">
        <v>18302</v>
      </c>
      <c r="F12" s="212"/>
      <c r="G12" s="212"/>
      <c r="H12" s="213"/>
    </row>
    <row r="13" spans="1:8" ht="30" customHeight="1">
      <c r="A13" s="203" t="s">
        <v>278</v>
      </c>
      <c r="B13" s="204" t="s">
        <v>279</v>
      </c>
      <c r="C13" s="212"/>
      <c r="D13" s="212">
        <v>606</v>
      </c>
      <c r="E13" s="212">
        <v>606</v>
      </c>
      <c r="F13" s="212"/>
      <c r="G13" s="212"/>
      <c r="H13" s="213"/>
    </row>
    <row r="14" spans="1:8" ht="30" customHeight="1">
      <c r="A14" s="203" t="s">
        <v>282</v>
      </c>
      <c r="B14" s="204" t="s">
        <v>283</v>
      </c>
      <c r="C14" s="212"/>
      <c r="D14" s="212">
        <v>2</v>
      </c>
      <c r="E14" s="212">
        <v>2</v>
      </c>
      <c r="F14" s="212"/>
      <c r="G14" s="212"/>
      <c r="H14" s="213"/>
    </row>
    <row r="15" spans="1:8" ht="30" customHeight="1">
      <c r="A15" s="203" t="s">
        <v>280</v>
      </c>
      <c r="B15" s="204" t="s">
        <v>281</v>
      </c>
      <c r="C15" s="212"/>
      <c r="D15" s="212">
        <v>2558</v>
      </c>
      <c r="E15" s="212">
        <v>2558</v>
      </c>
      <c r="F15" s="212"/>
      <c r="G15" s="212"/>
      <c r="H15" s="213"/>
    </row>
    <row r="16" spans="1:8" ht="30" customHeight="1">
      <c r="A16" s="203" t="s">
        <v>174</v>
      </c>
      <c r="B16" s="204" t="s">
        <v>175</v>
      </c>
      <c r="C16" s="212">
        <v>1045</v>
      </c>
      <c r="D16" s="212">
        <v>7990</v>
      </c>
      <c r="E16" s="212">
        <v>7990</v>
      </c>
      <c r="F16" s="212"/>
      <c r="G16" s="212">
        <v>7990</v>
      </c>
      <c r="H16" s="213">
        <v>7990</v>
      </c>
    </row>
    <row r="17" spans="1:8" ht="30" customHeight="1">
      <c r="A17" s="203" t="s">
        <v>119</v>
      </c>
      <c r="B17" s="204" t="s">
        <v>120</v>
      </c>
      <c r="C17" s="212"/>
      <c r="D17" s="212">
        <v>44</v>
      </c>
      <c r="E17" s="212">
        <v>44</v>
      </c>
      <c r="F17" s="212">
        <v>759</v>
      </c>
      <c r="G17" s="212">
        <v>190</v>
      </c>
      <c r="H17" s="213">
        <v>190</v>
      </c>
    </row>
    <row r="18" spans="1:8" ht="36" customHeight="1">
      <c r="A18" s="203" t="s">
        <v>121</v>
      </c>
      <c r="B18" s="204" t="s">
        <v>122</v>
      </c>
      <c r="C18" s="212"/>
      <c r="D18" s="212"/>
      <c r="E18" s="212"/>
      <c r="F18" s="212">
        <v>198</v>
      </c>
      <c r="G18" s="212">
        <v>50</v>
      </c>
      <c r="H18" s="213">
        <v>50</v>
      </c>
    </row>
    <row r="19" spans="1:8" ht="30" customHeight="1">
      <c r="A19" s="203" t="s">
        <v>123</v>
      </c>
      <c r="B19" s="204" t="s">
        <v>124</v>
      </c>
      <c r="C19" s="212"/>
      <c r="D19" s="212"/>
      <c r="E19" s="212"/>
      <c r="F19" s="212">
        <v>167</v>
      </c>
      <c r="G19" s="212">
        <v>167</v>
      </c>
      <c r="H19" s="213">
        <v>167</v>
      </c>
    </row>
    <row r="20" spans="1:8" ht="30" customHeight="1">
      <c r="A20" s="203" t="s">
        <v>176</v>
      </c>
      <c r="B20" s="204" t="s">
        <v>177</v>
      </c>
      <c r="C20" s="212"/>
      <c r="D20" s="212"/>
      <c r="E20" s="212"/>
      <c r="F20" s="212">
        <v>97</v>
      </c>
      <c r="G20" s="212"/>
      <c r="H20" s="213"/>
    </row>
    <row r="21" spans="1:8" ht="30" customHeight="1">
      <c r="A21" s="203" t="s">
        <v>125</v>
      </c>
      <c r="B21" s="204" t="s">
        <v>126</v>
      </c>
      <c r="C21" s="212"/>
      <c r="D21" s="212"/>
      <c r="E21" s="212"/>
      <c r="F21" s="212">
        <v>20</v>
      </c>
      <c r="G21" s="212"/>
      <c r="H21" s="213"/>
    </row>
    <row r="22" spans="1:8" ht="30" customHeight="1">
      <c r="A22" s="203" t="s">
        <v>268</v>
      </c>
      <c r="B22" s="204" t="s">
        <v>269</v>
      </c>
      <c r="C22" s="212"/>
      <c r="D22" s="212"/>
      <c r="E22" s="212"/>
      <c r="F22" s="212"/>
      <c r="G22" s="212">
        <v>18</v>
      </c>
      <c r="H22" s="213">
        <v>18</v>
      </c>
    </row>
    <row r="23" spans="1:8" ht="30" customHeight="1">
      <c r="A23" s="203" t="s">
        <v>127</v>
      </c>
      <c r="B23" s="204" t="s">
        <v>128</v>
      </c>
      <c r="C23" s="212"/>
      <c r="D23" s="212"/>
      <c r="E23" s="212"/>
      <c r="F23" s="212">
        <v>300</v>
      </c>
      <c r="G23" s="212">
        <v>97</v>
      </c>
      <c r="H23" s="213">
        <v>97</v>
      </c>
    </row>
    <row r="24" spans="1:8" ht="30" customHeight="1">
      <c r="A24" s="203" t="s">
        <v>129</v>
      </c>
      <c r="B24" s="204" t="s">
        <v>130</v>
      </c>
      <c r="C24" s="212"/>
      <c r="D24" s="212"/>
      <c r="E24" s="212"/>
      <c r="F24" s="214">
        <v>1965</v>
      </c>
      <c r="G24" s="214">
        <v>362</v>
      </c>
      <c r="H24" s="215">
        <v>362</v>
      </c>
    </row>
    <row r="25" spans="1:8" ht="30" customHeight="1">
      <c r="A25" s="203" t="s">
        <v>131</v>
      </c>
      <c r="B25" s="204" t="s">
        <v>132</v>
      </c>
      <c r="C25" s="212"/>
      <c r="D25" s="212"/>
      <c r="E25" s="212"/>
      <c r="F25" s="212">
        <v>105</v>
      </c>
      <c r="G25" s="212"/>
      <c r="H25" s="213"/>
    </row>
    <row r="26" spans="1:8" ht="30" customHeight="1">
      <c r="A26" s="203" t="s">
        <v>274</v>
      </c>
      <c r="B26" s="204" t="s">
        <v>275</v>
      </c>
      <c r="C26" s="212"/>
      <c r="D26" s="212">
        <v>93</v>
      </c>
      <c r="E26" s="212">
        <v>93</v>
      </c>
      <c r="F26" s="212"/>
      <c r="G26" s="212">
        <v>93</v>
      </c>
      <c r="H26" s="213">
        <v>93</v>
      </c>
    </row>
    <row r="27" spans="1:8" ht="30" customHeight="1">
      <c r="A27" s="203" t="s">
        <v>178</v>
      </c>
      <c r="B27" s="204" t="s">
        <v>179</v>
      </c>
      <c r="C27" s="212"/>
      <c r="D27" s="212"/>
      <c r="E27" s="212"/>
      <c r="F27" s="212">
        <v>155</v>
      </c>
      <c r="G27" s="212"/>
      <c r="H27" s="213"/>
    </row>
    <row r="28" spans="1:8" ht="30" customHeight="1">
      <c r="A28" s="203" t="s">
        <v>133</v>
      </c>
      <c r="B28" s="204" t="s">
        <v>134</v>
      </c>
      <c r="C28" s="221">
        <v>2000</v>
      </c>
      <c r="D28" s="221">
        <v>3662</v>
      </c>
      <c r="E28" s="221">
        <v>3662</v>
      </c>
      <c r="F28" s="221">
        <v>2838</v>
      </c>
      <c r="G28" s="221">
        <v>3727</v>
      </c>
      <c r="H28" s="222">
        <v>3727</v>
      </c>
    </row>
    <row r="29" spans="1:8" ht="30" customHeight="1">
      <c r="A29" s="203" t="s">
        <v>272</v>
      </c>
      <c r="B29" s="204" t="s">
        <v>273</v>
      </c>
      <c r="C29" s="221"/>
      <c r="D29" s="221">
        <v>170</v>
      </c>
      <c r="E29" s="221">
        <v>170</v>
      </c>
      <c r="F29" s="221"/>
      <c r="G29" s="221">
        <v>3900</v>
      </c>
      <c r="H29" s="222">
        <v>3900</v>
      </c>
    </row>
    <row r="30" spans="1:8" ht="30" customHeight="1">
      <c r="A30" s="205" t="s">
        <v>135</v>
      </c>
      <c r="B30" s="204" t="s">
        <v>136</v>
      </c>
      <c r="C30" s="216"/>
      <c r="D30" s="216"/>
      <c r="E30" s="216"/>
      <c r="F30" s="212">
        <v>2591</v>
      </c>
      <c r="G30" s="212"/>
      <c r="H30" s="213"/>
    </row>
    <row r="31" spans="1:8" ht="30" customHeight="1">
      <c r="A31" s="203" t="s">
        <v>137</v>
      </c>
      <c r="B31" s="204" t="s">
        <v>138</v>
      </c>
      <c r="C31" s="212"/>
      <c r="D31" s="212">
        <v>11</v>
      </c>
      <c r="E31" s="212">
        <v>11</v>
      </c>
      <c r="F31" s="212">
        <v>270</v>
      </c>
      <c r="G31" s="212">
        <v>153</v>
      </c>
      <c r="H31" s="213">
        <v>153</v>
      </c>
    </row>
    <row r="32" spans="1:8" ht="30" customHeight="1">
      <c r="A32" s="203" t="s">
        <v>139</v>
      </c>
      <c r="B32" s="204" t="s">
        <v>140</v>
      </c>
      <c r="C32" s="212"/>
      <c r="D32" s="212"/>
      <c r="E32" s="212"/>
      <c r="F32" s="212">
        <v>480</v>
      </c>
      <c r="G32" s="212">
        <v>321</v>
      </c>
      <c r="H32" s="213">
        <v>321</v>
      </c>
    </row>
    <row r="33" spans="1:8" ht="30" customHeight="1">
      <c r="A33" s="203" t="s">
        <v>141</v>
      </c>
      <c r="B33" s="204" t="s">
        <v>142</v>
      </c>
      <c r="C33" s="212"/>
      <c r="D33" s="212"/>
      <c r="E33" s="212"/>
      <c r="F33" s="212">
        <v>150</v>
      </c>
      <c r="G33" s="212">
        <v>335</v>
      </c>
      <c r="H33" s="213">
        <v>335</v>
      </c>
    </row>
    <row r="34" spans="1:8" ht="30" customHeight="1">
      <c r="A34" s="203" t="s">
        <v>143</v>
      </c>
      <c r="B34" s="204" t="s">
        <v>144</v>
      </c>
      <c r="C34" s="212"/>
      <c r="D34" s="212"/>
      <c r="E34" s="212"/>
      <c r="F34" s="212">
        <v>1861</v>
      </c>
      <c r="G34" s="212">
        <v>1780</v>
      </c>
      <c r="H34" s="213">
        <v>1780</v>
      </c>
    </row>
    <row r="35" spans="1:8" ht="30" customHeight="1">
      <c r="A35" s="203" t="s">
        <v>145</v>
      </c>
      <c r="B35" s="204" t="s">
        <v>146</v>
      </c>
      <c r="C35" s="212"/>
      <c r="D35" s="212"/>
      <c r="E35" s="212"/>
      <c r="F35" s="212">
        <v>2633</v>
      </c>
      <c r="G35" s="212">
        <v>14024</v>
      </c>
      <c r="H35" s="213">
        <v>14024</v>
      </c>
    </row>
    <row r="36" spans="1:8" ht="30" customHeight="1">
      <c r="A36" s="203" t="s">
        <v>270</v>
      </c>
      <c r="B36" s="204" t="s">
        <v>271</v>
      </c>
      <c r="C36" s="212"/>
      <c r="D36" s="212"/>
      <c r="E36" s="212"/>
      <c r="F36" s="212"/>
      <c r="G36" s="212">
        <v>163</v>
      </c>
      <c r="H36" s="213">
        <v>163</v>
      </c>
    </row>
    <row r="37" spans="1:8" ht="30" customHeight="1">
      <c r="A37" s="203" t="s">
        <v>180</v>
      </c>
      <c r="B37" s="204" t="s">
        <v>181</v>
      </c>
      <c r="C37" s="212"/>
      <c r="D37" s="212"/>
      <c r="E37" s="212"/>
      <c r="F37" s="212">
        <v>25</v>
      </c>
      <c r="G37" s="212"/>
      <c r="H37" s="213"/>
    </row>
    <row r="38" spans="1:8" ht="30" customHeight="1">
      <c r="A38" s="203" t="s">
        <v>147</v>
      </c>
      <c r="B38" s="204" t="s">
        <v>148</v>
      </c>
      <c r="C38" s="217"/>
      <c r="D38" s="217"/>
      <c r="E38" s="217"/>
      <c r="F38" s="212">
        <v>774</v>
      </c>
      <c r="G38" s="212">
        <v>3132</v>
      </c>
      <c r="H38" s="213">
        <v>3132</v>
      </c>
    </row>
    <row r="39" spans="1:8" ht="30" customHeight="1">
      <c r="A39" s="203" t="s">
        <v>182</v>
      </c>
      <c r="B39" s="204" t="s">
        <v>183</v>
      </c>
      <c r="C39" s="217"/>
      <c r="D39" s="217"/>
      <c r="E39" s="217"/>
      <c r="F39" s="212"/>
      <c r="G39" s="212">
        <v>6</v>
      </c>
      <c r="H39" s="213">
        <v>6</v>
      </c>
    </row>
    <row r="40" spans="1:8" ht="30" customHeight="1">
      <c r="A40" s="205" t="s">
        <v>149</v>
      </c>
      <c r="B40" s="204" t="s">
        <v>150</v>
      </c>
      <c r="C40" s="218"/>
      <c r="D40" s="218"/>
      <c r="E40" s="218"/>
      <c r="F40" s="212">
        <v>48</v>
      </c>
      <c r="G40" s="212">
        <v>404</v>
      </c>
      <c r="H40" s="213">
        <v>404</v>
      </c>
    </row>
    <row r="41" spans="1:8" ht="30" customHeight="1">
      <c r="A41" s="205" t="s">
        <v>264</v>
      </c>
      <c r="B41" s="204" t="s">
        <v>265</v>
      </c>
      <c r="C41" s="218"/>
      <c r="D41" s="217">
        <v>15151</v>
      </c>
      <c r="E41" s="217">
        <v>15151</v>
      </c>
      <c r="F41" s="212"/>
      <c r="G41" s="212">
        <v>510</v>
      </c>
      <c r="H41" s="213">
        <v>510</v>
      </c>
    </row>
    <row r="42" spans="1:8" ht="30" customHeight="1">
      <c r="A42" s="208"/>
      <c r="B42" s="209" t="s">
        <v>151</v>
      </c>
      <c r="C42" s="219"/>
      <c r="D42" s="219"/>
      <c r="E42" s="357"/>
      <c r="F42" s="278">
        <v>180</v>
      </c>
      <c r="G42" s="355">
        <v>180</v>
      </c>
      <c r="H42" s="371"/>
    </row>
    <row r="43" spans="1:8" ht="30" customHeight="1" thickBot="1">
      <c r="A43" s="210"/>
      <c r="B43" s="211" t="s">
        <v>152</v>
      </c>
      <c r="C43" s="220"/>
      <c r="D43" s="358"/>
      <c r="E43" s="356"/>
      <c r="F43" s="279">
        <v>13410</v>
      </c>
      <c r="G43" s="359">
        <v>15454</v>
      </c>
      <c r="H43" s="372"/>
    </row>
    <row r="44" spans="1:8" ht="30" customHeight="1" thickBot="1">
      <c r="A44" s="539" t="s">
        <v>153</v>
      </c>
      <c r="B44" s="540"/>
      <c r="C44" s="206">
        <f t="shared" ref="C44:H44" si="0">SUM(C4:C43)</f>
        <v>36600</v>
      </c>
      <c r="D44" s="206">
        <f t="shared" si="0"/>
        <v>58025</v>
      </c>
      <c r="E44" s="206">
        <f t="shared" si="0"/>
        <v>58025</v>
      </c>
      <c r="F44" s="280">
        <f t="shared" si="0"/>
        <v>36600</v>
      </c>
      <c r="G44" s="206">
        <f t="shared" si="0"/>
        <v>58025</v>
      </c>
      <c r="H44" s="207">
        <f t="shared" si="0"/>
        <v>42207</v>
      </c>
    </row>
    <row r="45" spans="1:8">
      <c r="A45" s="16"/>
      <c r="B45" s="16"/>
      <c r="C45" s="16"/>
      <c r="D45" s="16"/>
      <c r="E45" s="16"/>
      <c r="F45" s="16"/>
      <c r="G45" s="16"/>
      <c r="H45" s="16"/>
    </row>
    <row r="50" spans="3:7">
      <c r="C50" s="17"/>
      <c r="D50" s="17"/>
      <c r="E50" s="17"/>
      <c r="F50" s="17"/>
      <c r="G50" s="17"/>
    </row>
  </sheetData>
  <mergeCells count="3">
    <mergeCell ref="A1:H1"/>
    <mergeCell ref="A3:H3"/>
    <mergeCell ref="A44:B44"/>
  </mergeCells>
  <phoneticPr fontId="0" type="noConversion"/>
  <pageMargins left="0.15748031496062992" right="0.15748031496062992" top="0.15748031496062992" bottom="0.39370078740157483" header="0.39370078740157483" footer="0.15748031496062992"/>
  <pageSetup paperSize="8" scale="58" orientation="portrait" r:id="rId1"/>
  <ignoredErrors>
    <ignoredError sqref="A10:A12 A40 A17:A19 A23:A25 A30:A35 A38 A4:A5 A21 A28 A7: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zoomScale="110" zoomScaleNormal="110" workbookViewId="0">
      <selection activeCell="B24" sqref="B24"/>
    </sheetView>
  </sheetViews>
  <sheetFormatPr defaultColWidth="9.109375" defaultRowHeight="13.2"/>
  <cols>
    <col min="1" max="1" width="58" style="1" customWidth="1"/>
    <col min="2" max="10" width="20.77734375" style="1" customWidth="1"/>
    <col min="11" max="16384" width="9.109375" style="1"/>
  </cols>
  <sheetData>
    <row r="1" spans="1:12" ht="18" customHeight="1">
      <c r="A1" s="541" t="s">
        <v>173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2" ht="14.4">
      <c r="A2" s="544" t="s">
        <v>6</v>
      </c>
      <c r="B2" s="545"/>
      <c r="C2" s="545"/>
      <c r="D2" s="545"/>
      <c r="E2" s="545"/>
      <c r="F2" s="545"/>
      <c r="G2" s="545"/>
      <c r="H2" s="545"/>
      <c r="I2" s="545"/>
      <c r="J2" s="546"/>
    </row>
    <row r="3" spans="1:12" ht="15" customHeight="1">
      <c r="A3" s="547" t="s">
        <v>293</v>
      </c>
      <c r="B3" s="548"/>
      <c r="C3" s="548"/>
      <c r="D3" s="548"/>
      <c r="E3" s="548"/>
      <c r="F3" s="548"/>
      <c r="G3" s="548"/>
      <c r="H3" s="548"/>
      <c r="I3" s="548"/>
      <c r="J3" s="549"/>
    </row>
    <row r="4" spans="1:12" ht="28.8">
      <c r="A4" s="506" t="s">
        <v>0</v>
      </c>
      <c r="B4" s="223" t="s">
        <v>208</v>
      </c>
      <c r="C4" s="223" t="s">
        <v>228</v>
      </c>
      <c r="D4" s="364" t="s">
        <v>294</v>
      </c>
      <c r="E4" s="223" t="s">
        <v>209</v>
      </c>
      <c r="F4" s="223" t="s">
        <v>229</v>
      </c>
      <c r="G4" s="364" t="s">
        <v>297</v>
      </c>
      <c r="H4" s="223" t="s">
        <v>210</v>
      </c>
      <c r="I4" s="223" t="s">
        <v>230</v>
      </c>
      <c r="J4" s="365" t="s">
        <v>298</v>
      </c>
    </row>
    <row r="5" spans="1:12" ht="14.4">
      <c r="A5" s="507" t="s">
        <v>1</v>
      </c>
      <c r="B5" s="224">
        <v>20707</v>
      </c>
      <c r="C5" s="224">
        <v>34278</v>
      </c>
      <c r="D5" s="224">
        <v>34278</v>
      </c>
      <c r="E5" s="224">
        <v>19345</v>
      </c>
      <c r="F5" s="224">
        <v>24868</v>
      </c>
      <c r="G5" s="224">
        <v>24868</v>
      </c>
      <c r="H5" s="224">
        <v>1362</v>
      </c>
      <c r="I5" s="224">
        <v>9410</v>
      </c>
      <c r="J5" s="508">
        <v>9410</v>
      </c>
    </row>
    <row r="6" spans="1:12" ht="14.4">
      <c r="A6" s="507" t="s">
        <v>2</v>
      </c>
      <c r="B6" s="224">
        <v>36600</v>
      </c>
      <c r="C6" s="224">
        <v>49525</v>
      </c>
      <c r="D6" s="224">
        <v>33707</v>
      </c>
      <c r="E6" s="224">
        <v>21179</v>
      </c>
      <c r="F6" s="224">
        <v>22226</v>
      </c>
      <c r="G6" s="224">
        <v>21862</v>
      </c>
      <c r="H6" s="224">
        <v>15421</v>
      </c>
      <c r="I6" s="224">
        <v>27299</v>
      </c>
      <c r="J6" s="508">
        <v>11845</v>
      </c>
    </row>
    <row r="7" spans="1:12" ht="14.4">
      <c r="A7" s="507" t="s">
        <v>289</v>
      </c>
      <c r="B7" s="380">
        <v>-15893</v>
      </c>
      <c r="C7" s="380">
        <f>C5-C6</f>
        <v>-15247</v>
      </c>
      <c r="D7" s="380">
        <f>D5-D6</f>
        <v>571</v>
      </c>
      <c r="E7" s="224">
        <v>-1834</v>
      </c>
      <c r="F7" s="224">
        <f>F5-F6</f>
        <v>2642</v>
      </c>
      <c r="G7" s="224">
        <f>G5-G6</f>
        <v>3006</v>
      </c>
      <c r="H7" s="224">
        <v>-14059</v>
      </c>
      <c r="I7" s="224">
        <f>I5-I6</f>
        <v>-17889</v>
      </c>
      <c r="J7" s="508">
        <f>J5-J6</f>
        <v>-2435</v>
      </c>
    </row>
    <row r="8" spans="1:12" ht="14.4">
      <c r="A8" s="509" t="s">
        <v>3</v>
      </c>
      <c r="B8" s="224">
        <v>14848</v>
      </c>
      <c r="C8" s="224">
        <v>15151</v>
      </c>
      <c r="D8" s="224">
        <v>15151</v>
      </c>
      <c r="E8" s="224">
        <v>879</v>
      </c>
      <c r="F8" s="224">
        <v>5252</v>
      </c>
      <c r="G8" s="224"/>
      <c r="H8" s="224">
        <v>13969</v>
      </c>
      <c r="I8" s="224">
        <v>9899</v>
      </c>
      <c r="J8" s="508">
        <v>15151</v>
      </c>
      <c r="L8" s="4"/>
    </row>
    <row r="9" spans="1:12" ht="14.4">
      <c r="A9" s="509" t="s">
        <v>102</v>
      </c>
      <c r="B9" s="224">
        <v>-1045</v>
      </c>
      <c r="C9" s="224">
        <v>-96</v>
      </c>
      <c r="D9" s="224">
        <f>D7+D8</f>
        <v>15722</v>
      </c>
      <c r="E9" s="224">
        <v>-955</v>
      </c>
      <c r="F9" s="224">
        <f>F7+F8</f>
        <v>7894</v>
      </c>
      <c r="G9" s="224"/>
      <c r="H9" s="224">
        <v>-90</v>
      </c>
      <c r="I9" s="224">
        <f>I7+I8</f>
        <v>-7990</v>
      </c>
      <c r="J9" s="508">
        <f>J7+J8</f>
        <v>12716</v>
      </c>
      <c r="L9" s="4"/>
    </row>
    <row r="10" spans="1:12" ht="14.4">
      <c r="A10" s="509" t="s">
        <v>34</v>
      </c>
      <c r="B10" s="224">
        <v>1045</v>
      </c>
      <c r="C10" s="224">
        <v>7990</v>
      </c>
      <c r="D10" s="224">
        <v>7990</v>
      </c>
      <c r="E10" s="224">
        <v>1045</v>
      </c>
      <c r="F10" s="224"/>
      <c r="G10" s="224"/>
      <c r="H10" s="224">
        <v>0</v>
      </c>
      <c r="I10" s="224">
        <v>7990</v>
      </c>
      <c r="J10" s="508">
        <v>7990</v>
      </c>
      <c r="L10" s="4"/>
    </row>
    <row r="11" spans="1:12" ht="14.4">
      <c r="A11" s="509" t="s">
        <v>284</v>
      </c>
      <c r="B11" s="224"/>
      <c r="C11" s="224">
        <v>7990</v>
      </c>
      <c r="D11" s="224">
        <v>7990</v>
      </c>
      <c r="E11" s="224"/>
      <c r="F11" s="224"/>
      <c r="G11" s="224"/>
      <c r="H11" s="224"/>
      <c r="I11" s="224">
        <v>7990</v>
      </c>
      <c r="J11" s="508">
        <v>7990</v>
      </c>
      <c r="L11" s="4"/>
    </row>
    <row r="12" spans="1:12" ht="14.4">
      <c r="A12" s="509" t="s">
        <v>101</v>
      </c>
      <c r="B12" s="224" t="s">
        <v>221</v>
      </c>
      <c r="C12" s="224">
        <v>-96</v>
      </c>
      <c r="D12" s="224">
        <f>D9</f>
        <v>15722</v>
      </c>
      <c r="E12" s="224">
        <v>90</v>
      </c>
      <c r="F12" s="224"/>
      <c r="G12" s="224"/>
      <c r="H12" s="224">
        <v>-90</v>
      </c>
      <c r="I12" s="224">
        <v>-7990</v>
      </c>
      <c r="J12" s="508">
        <v>12716</v>
      </c>
      <c r="L12" s="4"/>
    </row>
    <row r="13" spans="1:12" ht="14.4">
      <c r="A13" s="509" t="s">
        <v>285</v>
      </c>
      <c r="B13" s="224"/>
      <c r="C13" s="224">
        <v>606</v>
      </c>
      <c r="D13" s="224">
        <v>606</v>
      </c>
      <c r="E13" s="224"/>
      <c r="F13" s="224">
        <v>606</v>
      </c>
      <c r="G13" s="224">
        <v>606</v>
      </c>
      <c r="H13" s="224"/>
      <c r="I13" s="224"/>
      <c r="J13" s="508"/>
      <c r="L13" s="4"/>
    </row>
    <row r="14" spans="1:12" ht="14.4">
      <c r="A14" s="509" t="s">
        <v>286</v>
      </c>
      <c r="B14" s="224"/>
      <c r="C14" s="224">
        <v>510</v>
      </c>
      <c r="D14" s="224">
        <v>510</v>
      </c>
      <c r="E14" s="224"/>
      <c r="F14" s="224">
        <v>510</v>
      </c>
      <c r="G14" s="224">
        <v>510</v>
      </c>
      <c r="H14" s="224"/>
      <c r="I14" s="224"/>
      <c r="J14" s="508"/>
      <c r="L14" s="4"/>
    </row>
    <row r="15" spans="1:12" ht="14.4" customHeight="1">
      <c r="A15" s="509" t="s">
        <v>288</v>
      </c>
      <c r="B15" s="224"/>
      <c r="C15" s="224" t="s">
        <v>287</v>
      </c>
      <c r="D15" s="224">
        <f>D12+D13-D14</f>
        <v>15818</v>
      </c>
      <c r="E15" s="224"/>
      <c r="F15" s="224">
        <f>F9+F13-F14</f>
        <v>7990</v>
      </c>
      <c r="G15" s="224">
        <f>G7+G13-G14</f>
        <v>3102</v>
      </c>
      <c r="H15" s="224"/>
      <c r="I15" s="224"/>
      <c r="J15" s="508"/>
      <c r="L15" s="4"/>
    </row>
    <row r="16" spans="1:12" ht="14.4">
      <c r="A16" s="510" t="s">
        <v>4</v>
      </c>
      <c r="B16" s="226">
        <v>36600</v>
      </c>
      <c r="C16" s="226">
        <f>C5+C8+C10+C13</f>
        <v>58025</v>
      </c>
      <c r="D16" s="226">
        <f>D6+D11+D14</f>
        <v>42207</v>
      </c>
      <c r="E16" s="226">
        <v>21179</v>
      </c>
      <c r="F16" s="226">
        <f>F6+F14</f>
        <v>22736</v>
      </c>
      <c r="G16" s="226">
        <f>G6+G14</f>
        <v>22372</v>
      </c>
      <c r="H16" s="226">
        <v>15421</v>
      </c>
      <c r="I16" s="226">
        <f>I6+I11</f>
        <v>35289</v>
      </c>
      <c r="J16" s="511">
        <f>J6+J11</f>
        <v>19835</v>
      </c>
    </row>
    <row r="17" spans="1:10" ht="15" thickBot="1">
      <c r="A17" s="512" t="s">
        <v>5</v>
      </c>
      <c r="B17" s="513">
        <f>B5+B8+B10</f>
        <v>36600</v>
      </c>
      <c r="C17" s="513">
        <f>C6+C11+C14</f>
        <v>58025</v>
      </c>
      <c r="D17" s="513">
        <f>D5+D8+D10+D13</f>
        <v>58025</v>
      </c>
      <c r="E17" s="513">
        <f>SUM(E5,E8,E10)</f>
        <v>21269</v>
      </c>
      <c r="F17" s="513">
        <f>F5+F8+F13</f>
        <v>30726</v>
      </c>
      <c r="G17" s="513">
        <f>G5+G8+G13</f>
        <v>25474</v>
      </c>
      <c r="H17" s="513">
        <f>H5+H8+H10</f>
        <v>15331</v>
      </c>
      <c r="I17" s="513">
        <f>I5+I8+I10</f>
        <v>27299</v>
      </c>
      <c r="J17" s="514">
        <f>J5+J8+J10</f>
        <v>32551</v>
      </c>
    </row>
    <row r="19" spans="1:10">
      <c r="E19" s="4"/>
      <c r="F19" s="4"/>
      <c r="G19" s="4"/>
      <c r="H19" s="4"/>
      <c r="I19" s="4"/>
    </row>
    <row r="22" spans="1:10">
      <c r="E22" s="4"/>
      <c r="F22" s="4"/>
      <c r="G22" s="4"/>
      <c r="H22" s="4"/>
      <c r="I22" s="4"/>
    </row>
  </sheetData>
  <mergeCells count="3">
    <mergeCell ref="A1:J1"/>
    <mergeCell ref="A2:J2"/>
    <mergeCell ref="A3:J3"/>
  </mergeCells>
  <phoneticPr fontId="0" type="noConversion"/>
  <pageMargins left="0.19685039370078741" right="0.23622047244094491" top="0.31496062992125984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"/>
  <sheetViews>
    <sheetView workbookViewId="0">
      <selection activeCell="I21" sqref="I21"/>
    </sheetView>
  </sheetViews>
  <sheetFormatPr defaultRowHeight="14.4"/>
  <cols>
    <col min="23" max="23" width="1.5546875" customWidth="1"/>
    <col min="279" max="279" width="1.5546875" customWidth="1"/>
    <col min="535" max="535" width="1.5546875" customWidth="1"/>
    <col min="791" max="791" width="1.5546875" customWidth="1"/>
    <col min="1047" max="1047" width="1.5546875" customWidth="1"/>
    <col min="1303" max="1303" width="1.5546875" customWidth="1"/>
    <col min="1559" max="1559" width="1.5546875" customWidth="1"/>
    <col min="1815" max="1815" width="1.5546875" customWidth="1"/>
    <col min="2071" max="2071" width="1.5546875" customWidth="1"/>
    <col min="2327" max="2327" width="1.5546875" customWidth="1"/>
    <col min="2583" max="2583" width="1.5546875" customWidth="1"/>
    <col min="2839" max="2839" width="1.5546875" customWidth="1"/>
    <col min="3095" max="3095" width="1.5546875" customWidth="1"/>
    <col min="3351" max="3351" width="1.5546875" customWidth="1"/>
    <col min="3607" max="3607" width="1.5546875" customWidth="1"/>
    <col min="3863" max="3863" width="1.5546875" customWidth="1"/>
    <col min="4119" max="4119" width="1.5546875" customWidth="1"/>
    <col min="4375" max="4375" width="1.5546875" customWidth="1"/>
    <col min="4631" max="4631" width="1.5546875" customWidth="1"/>
    <col min="4887" max="4887" width="1.5546875" customWidth="1"/>
    <col min="5143" max="5143" width="1.5546875" customWidth="1"/>
    <col min="5399" max="5399" width="1.5546875" customWidth="1"/>
    <col min="5655" max="5655" width="1.5546875" customWidth="1"/>
    <col min="5911" max="5911" width="1.5546875" customWidth="1"/>
    <col min="6167" max="6167" width="1.5546875" customWidth="1"/>
    <col min="6423" max="6423" width="1.5546875" customWidth="1"/>
    <col min="6679" max="6679" width="1.5546875" customWidth="1"/>
    <col min="6935" max="6935" width="1.5546875" customWidth="1"/>
    <col min="7191" max="7191" width="1.5546875" customWidth="1"/>
    <col min="7447" max="7447" width="1.5546875" customWidth="1"/>
    <col min="7703" max="7703" width="1.5546875" customWidth="1"/>
    <col min="7959" max="7959" width="1.5546875" customWidth="1"/>
    <col min="8215" max="8215" width="1.5546875" customWidth="1"/>
    <col min="8471" max="8471" width="1.5546875" customWidth="1"/>
    <col min="8727" max="8727" width="1.5546875" customWidth="1"/>
    <col min="8983" max="8983" width="1.5546875" customWidth="1"/>
    <col min="9239" max="9239" width="1.5546875" customWidth="1"/>
    <col min="9495" max="9495" width="1.5546875" customWidth="1"/>
    <col min="9751" max="9751" width="1.5546875" customWidth="1"/>
    <col min="10007" max="10007" width="1.5546875" customWidth="1"/>
    <col min="10263" max="10263" width="1.5546875" customWidth="1"/>
    <col min="10519" max="10519" width="1.5546875" customWidth="1"/>
    <col min="10775" max="10775" width="1.5546875" customWidth="1"/>
    <col min="11031" max="11031" width="1.5546875" customWidth="1"/>
    <col min="11287" max="11287" width="1.5546875" customWidth="1"/>
    <col min="11543" max="11543" width="1.5546875" customWidth="1"/>
    <col min="11799" max="11799" width="1.5546875" customWidth="1"/>
    <col min="12055" max="12055" width="1.5546875" customWidth="1"/>
    <col min="12311" max="12311" width="1.5546875" customWidth="1"/>
    <col min="12567" max="12567" width="1.5546875" customWidth="1"/>
    <col min="12823" max="12823" width="1.5546875" customWidth="1"/>
    <col min="13079" max="13079" width="1.5546875" customWidth="1"/>
    <col min="13335" max="13335" width="1.5546875" customWidth="1"/>
    <col min="13591" max="13591" width="1.5546875" customWidth="1"/>
    <col min="13847" max="13847" width="1.5546875" customWidth="1"/>
    <col min="14103" max="14103" width="1.5546875" customWidth="1"/>
    <col min="14359" max="14359" width="1.5546875" customWidth="1"/>
    <col min="14615" max="14615" width="1.5546875" customWidth="1"/>
    <col min="14871" max="14871" width="1.5546875" customWidth="1"/>
    <col min="15127" max="15127" width="1.5546875" customWidth="1"/>
    <col min="15383" max="15383" width="1.5546875" customWidth="1"/>
    <col min="15639" max="15639" width="1.5546875" customWidth="1"/>
    <col min="15895" max="15895" width="1.5546875" customWidth="1"/>
    <col min="16151" max="16151" width="1.5546875" customWidth="1"/>
  </cols>
  <sheetData>
    <row r="1" spans="1:23" ht="34.950000000000003" customHeight="1">
      <c r="A1" s="550" t="s">
        <v>319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2"/>
      <c r="W1" s="553"/>
    </row>
    <row r="2" spans="1:23" ht="34.950000000000003" customHeight="1">
      <c r="A2" s="554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6"/>
    </row>
    <row r="3" spans="1:23" ht="34.950000000000003" customHeight="1">
      <c r="A3" s="557" t="s">
        <v>303</v>
      </c>
      <c r="B3" s="558"/>
      <c r="C3" s="558"/>
      <c r="D3" s="558"/>
      <c r="E3" s="558"/>
      <c r="F3" s="559"/>
      <c r="G3" s="560" t="s">
        <v>304</v>
      </c>
      <c r="H3" s="560"/>
      <c r="I3" s="378" t="s">
        <v>305</v>
      </c>
      <c r="J3" s="378" t="s">
        <v>306</v>
      </c>
      <c r="K3" s="379" t="s">
        <v>307</v>
      </c>
      <c r="L3" s="561" t="s">
        <v>308</v>
      </c>
      <c r="M3" s="561"/>
      <c r="N3" s="561"/>
      <c r="O3" s="561"/>
      <c r="P3" s="561"/>
      <c r="Q3" s="561"/>
      <c r="R3" s="560" t="s">
        <v>304</v>
      </c>
      <c r="S3" s="560"/>
      <c r="T3" s="378" t="s">
        <v>305</v>
      </c>
      <c r="U3" s="378" t="s">
        <v>306</v>
      </c>
      <c r="V3" s="562" t="s">
        <v>307</v>
      </c>
      <c r="W3" s="563"/>
    </row>
    <row r="4" spans="1:23" ht="34.950000000000003" customHeight="1">
      <c r="A4" s="574" t="s">
        <v>17</v>
      </c>
      <c r="B4" s="562"/>
      <c r="C4" s="573" t="s">
        <v>93</v>
      </c>
      <c r="D4" s="573"/>
      <c r="E4" s="573"/>
      <c r="F4" s="575"/>
      <c r="G4" s="564">
        <v>20831</v>
      </c>
      <c r="H4" s="572"/>
      <c r="I4" s="381">
        <f>G4*1.002</f>
        <v>20872.662</v>
      </c>
      <c r="J4" s="382">
        <f t="shared" ref="J4:J12" si="0">G4*1.022</f>
        <v>21289.281999999999</v>
      </c>
      <c r="K4" s="383">
        <f t="shared" ref="K4:K12" si="1">G4*1.0222</f>
        <v>21293.448199999999</v>
      </c>
      <c r="L4" s="572" t="s">
        <v>37</v>
      </c>
      <c r="M4" s="572"/>
      <c r="N4" s="576" t="s">
        <v>83</v>
      </c>
      <c r="O4" s="576"/>
      <c r="P4" s="576"/>
      <c r="Q4" s="576"/>
      <c r="R4" s="564">
        <v>7710</v>
      </c>
      <c r="S4" s="572"/>
      <c r="T4" s="225">
        <f>R4*1.002</f>
        <v>7725.42</v>
      </c>
      <c r="U4" s="225">
        <f>R4*1.022</f>
        <v>7879.62</v>
      </c>
      <c r="V4" s="564">
        <f>R4*1.0222</f>
        <v>7881.1620000000003</v>
      </c>
      <c r="W4" s="565"/>
    </row>
    <row r="5" spans="1:23" ht="34.950000000000003" customHeight="1">
      <c r="A5" s="566" t="s">
        <v>24</v>
      </c>
      <c r="B5" s="567"/>
      <c r="C5" s="568" t="s">
        <v>95</v>
      </c>
      <c r="D5" s="568"/>
      <c r="E5" s="568"/>
      <c r="F5" s="569"/>
      <c r="G5" s="570">
        <v>2488</v>
      </c>
      <c r="H5" s="571"/>
      <c r="I5" s="381">
        <f t="shared" ref="I5:I12" si="2">G5*1.002</f>
        <v>2492.9760000000001</v>
      </c>
      <c r="J5" s="382">
        <f t="shared" si="0"/>
        <v>2542.7359999999999</v>
      </c>
      <c r="K5" s="383">
        <f t="shared" si="1"/>
        <v>2543.2336</v>
      </c>
      <c r="L5" s="572" t="s">
        <v>39</v>
      </c>
      <c r="M5" s="572"/>
      <c r="N5" s="573" t="s">
        <v>38</v>
      </c>
      <c r="O5" s="573"/>
      <c r="P5" s="573"/>
      <c r="Q5" s="573"/>
      <c r="R5" s="564">
        <v>1673</v>
      </c>
      <c r="S5" s="572"/>
      <c r="T5" s="225">
        <f t="shared" ref="T5:T13" si="3">R5*1.002</f>
        <v>1676.346</v>
      </c>
      <c r="U5" s="225">
        <f t="shared" ref="U5:U13" si="4">R5*1.022</f>
        <v>1709.806</v>
      </c>
      <c r="V5" s="564">
        <f>R5*1.0222</f>
        <v>1710.1405999999999</v>
      </c>
      <c r="W5" s="565"/>
    </row>
    <row r="6" spans="1:23" ht="34.950000000000003" customHeight="1">
      <c r="A6" s="574" t="s">
        <v>26</v>
      </c>
      <c r="B6" s="562"/>
      <c r="C6" s="573" t="s">
        <v>309</v>
      </c>
      <c r="D6" s="573"/>
      <c r="E6" s="573"/>
      <c r="F6" s="575"/>
      <c r="G6" s="564">
        <v>1474</v>
      </c>
      <c r="H6" s="572"/>
      <c r="I6" s="381">
        <f t="shared" si="2"/>
        <v>1476.9480000000001</v>
      </c>
      <c r="J6" s="382">
        <f t="shared" si="0"/>
        <v>1506.4280000000001</v>
      </c>
      <c r="K6" s="383">
        <f t="shared" si="1"/>
        <v>1506.7228</v>
      </c>
      <c r="L6" s="572" t="s">
        <v>53</v>
      </c>
      <c r="M6" s="572"/>
      <c r="N6" s="576" t="s">
        <v>88</v>
      </c>
      <c r="O6" s="576"/>
      <c r="P6" s="576"/>
      <c r="Q6" s="576"/>
      <c r="R6" s="564">
        <v>7715</v>
      </c>
      <c r="S6" s="572"/>
      <c r="T6" s="225">
        <f t="shared" si="3"/>
        <v>7730.43</v>
      </c>
      <c r="U6" s="225">
        <f t="shared" si="4"/>
        <v>7884.7300000000005</v>
      </c>
      <c r="V6" s="564">
        <f>R6*1.0222</f>
        <v>7886.2730000000001</v>
      </c>
      <c r="W6" s="565"/>
    </row>
    <row r="7" spans="1:23" ht="34.950000000000003" customHeight="1">
      <c r="A7" s="577" t="s">
        <v>237</v>
      </c>
      <c r="B7" s="578"/>
      <c r="C7" s="575" t="s">
        <v>236</v>
      </c>
      <c r="D7" s="579"/>
      <c r="E7" s="579"/>
      <c r="F7" s="580"/>
      <c r="G7" s="581">
        <v>75</v>
      </c>
      <c r="H7" s="582"/>
      <c r="I7" s="381">
        <f t="shared" si="2"/>
        <v>75.150000000000006</v>
      </c>
      <c r="J7" s="382">
        <f t="shared" si="0"/>
        <v>76.650000000000006</v>
      </c>
      <c r="K7" s="383">
        <f t="shared" si="1"/>
        <v>76.665000000000006</v>
      </c>
      <c r="L7" s="572" t="s">
        <v>62</v>
      </c>
      <c r="M7" s="572"/>
      <c r="N7" s="576" t="s">
        <v>89</v>
      </c>
      <c r="O7" s="576"/>
      <c r="P7" s="576"/>
      <c r="Q7" s="576"/>
      <c r="R7" s="564">
        <v>1208</v>
      </c>
      <c r="S7" s="583"/>
      <c r="T7" s="225">
        <f t="shared" si="3"/>
        <v>1210.4159999999999</v>
      </c>
      <c r="U7" s="225">
        <f t="shared" si="4"/>
        <v>1234.576</v>
      </c>
      <c r="V7" s="564">
        <f>R7*1.0222</f>
        <v>1234.8176000000001</v>
      </c>
      <c r="W7" s="565"/>
    </row>
    <row r="8" spans="1:23" ht="34.950000000000003" customHeight="1">
      <c r="A8" s="586" t="s">
        <v>310</v>
      </c>
      <c r="B8" s="561"/>
      <c r="C8" s="561"/>
      <c r="D8" s="561"/>
      <c r="E8" s="561"/>
      <c r="F8" s="587"/>
      <c r="G8" s="588">
        <f>SUM(G4:H7)</f>
        <v>24868</v>
      </c>
      <c r="H8" s="589"/>
      <c r="I8" s="384">
        <f t="shared" si="2"/>
        <v>24917.736000000001</v>
      </c>
      <c r="J8" s="155">
        <f t="shared" si="0"/>
        <v>25415.096000000001</v>
      </c>
      <c r="K8" s="385">
        <f t="shared" si="1"/>
        <v>25420.069599999999</v>
      </c>
      <c r="L8" s="572" t="s">
        <v>71</v>
      </c>
      <c r="M8" s="572"/>
      <c r="N8" s="576" t="s">
        <v>90</v>
      </c>
      <c r="O8" s="576"/>
      <c r="P8" s="576"/>
      <c r="Q8" s="576"/>
      <c r="R8" s="564">
        <v>3556</v>
      </c>
      <c r="S8" s="564"/>
      <c r="T8" s="225">
        <f t="shared" si="3"/>
        <v>3563.1120000000001</v>
      </c>
      <c r="U8" s="225">
        <f t="shared" si="4"/>
        <v>3634.232</v>
      </c>
      <c r="V8" s="564">
        <f>R8*1.0222</f>
        <v>3634.9432000000002</v>
      </c>
      <c r="W8" s="565"/>
    </row>
    <row r="9" spans="1:23" ht="34.950000000000003" customHeight="1">
      <c r="A9" s="577" t="s">
        <v>195</v>
      </c>
      <c r="B9" s="578"/>
      <c r="C9" s="575" t="s">
        <v>194</v>
      </c>
      <c r="D9" s="590"/>
      <c r="E9" s="590"/>
      <c r="F9" s="591"/>
      <c r="G9" s="581">
        <v>9360</v>
      </c>
      <c r="H9" s="582"/>
      <c r="I9" s="381">
        <f t="shared" si="2"/>
        <v>9378.7199999999993</v>
      </c>
      <c r="J9" s="382">
        <f t="shared" si="0"/>
        <v>9565.92</v>
      </c>
      <c r="K9" s="383">
        <f t="shared" si="1"/>
        <v>9567.7919999999995</v>
      </c>
      <c r="L9" s="592" t="s">
        <v>311</v>
      </c>
      <c r="M9" s="592"/>
      <c r="N9" s="592"/>
      <c r="O9" s="592"/>
      <c r="P9" s="592"/>
      <c r="Q9" s="592"/>
      <c r="R9" s="588">
        <f>SUM(R4:S8)</f>
        <v>21862</v>
      </c>
      <c r="S9" s="589"/>
      <c r="T9" s="156">
        <f>SUM(T4:T8)</f>
        <v>21905.724000000002</v>
      </c>
      <c r="U9" s="156">
        <f t="shared" si="4"/>
        <v>22342.964</v>
      </c>
      <c r="V9" s="584">
        <f>SUM(V4:W8)</f>
        <v>22347.3364</v>
      </c>
      <c r="W9" s="585"/>
    </row>
    <row r="10" spans="1:23" ht="34.950000000000003" customHeight="1">
      <c r="A10" s="593" t="s">
        <v>27</v>
      </c>
      <c r="B10" s="594"/>
      <c r="C10" s="595" t="s">
        <v>312</v>
      </c>
      <c r="D10" s="596"/>
      <c r="E10" s="596"/>
      <c r="F10" s="597"/>
      <c r="G10" s="581">
        <v>50</v>
      </c>
      <c r="H10" s="598"/>
      <c r="I10" s="225">
        <f>G10*1.002</f>
        <v>50.1</v>
      </c>
      <c r="J10" s="386">
        <f t="shared" si="0"/>
        <v>51.1</v>
      </c>
      <c r="K10" s="386">
        <f t="shared" si="1"/>
        <v>51.11</v>
      </c>
      <c r="L10" s="572" t="s">
        <v>74</v>
      </c>
      <c r="M10" s="572"/>
      <c r="N10" s="576" t="s">
        <v>91</v>
      </c>
      <c r="O10" s="576"/>
      <c r="P10" s="576"/>
      <c r="Q10" s="576"/>
      <c r="R10" s="564">
        <v>10249</v>
      </c>
      <c r="S10" s="564"/>
      <c r="T10" s="225">
        <f t="shared" ref="T10" si="5">R10*1.002</f>
        <v>10269.498</v>
      </c>
      <c r="U10" s="225">
        <f t="shared" ref="U10" si="6">R10*1.022</f>
        <v>10474.478000000001</v>
      </c>
      <c r="V10" s="564">
        <f>R10*1.0222</f>
        <v>10476.5278</v>
      </c>
      <c r="W10" s="565"/>
    </row>
    <row r="11" spans="1:23" ht="34.950000000000003" customHeight="1">
      <c r="A11" s="586" t="s">
        <v>313</v>
      </c>
      <c r="B11" s="561"/>
      <c r="C11" s="561"/>
      <c r="D11" s="561"/>
      <c r="E11" s="561"/>
      <c r="F11" s="587"/>
      <c r="G11" s="601">
        <f>SUM(G9:H10)</f>
        <v>9410</v>
      </c>
      <c r="H11" s="601"/>
      <c r="I11" s="384">
        <f t="shared" si="2"/>
        <v>9428.82</v>
      </c>
      <c r="J11" s="156">
        <f t="shared" si="0"/>
        <v>9617.02</v>
      </c>
      <c r="K11" s="387">
        <f t="shared" si="1"/>
        <v>9618.902</v>
      </c>
      <c r="L11" s="572" t="s">
        <v>75</v>
      </c>
      <c r="M11" s="572"/>
      <c r="N11" s="576" t="s">
        <v>211</v>
      </c>
      <c r="O11" s="576"/>
      <c r="P11" s="576"/>
      <c r="Q11" s="576"/>
      <c r="R11" s="572">
        <v>1596</v>
      </c>
      <c r="S11" s="572"/>
      <c r="T11" s="225">
        <f t="shared" ref="T11" si="7">R11*1.002</f>
        <v>1599.192</v>
      </c>
      <c r="U11" s="225">
        <f t="shared" ref="U11" si="8">R11*1.022</f>
        <v>1631.1120000000001</v>
      </c>
      <c r="V11" s="564">
        <f>R11*1.0222</f>
        <v>1631.4312</v>
      </c>
      <c r="W11" s="565"/>
    </row>
    <row r="12" spans="1:23" ht="34.950000000000003" customHeight="1">
      <c r="A12" s="602" t="s">
        <v>31</v>
      </c>
      <c r="B12" s="603"/>
      <c r="C12" s="561" t="s">
        <v>314</v>
      </c>
      <c r="D12" s="603"/>
      <c r="E12" s="603"/>
      <c r="F12" s="603"/>
      <c r="G12" s="599">
        <v>23747</v>
      </c>
      <c r="H12" s="599"/>
      <c r="I12" s="599">
        <f t="shared" si="2"/>
        <v>23794.493999999999</v>
      </c>
      <c r="J12" s="599">
        <f t="shared" si="0"/>
        <v>24269.434000000001</v>
      </c>
      <c r="K12" s="599">
        <f t="shared" si="1"/>
        <v>24274.183400000002</v>
      </c>
      <c r="L12" s="592" t="s">
        <v>315</v>
      </c>
      <c r="M12" s="592"/>
      <c r="N12" s="592"/>
      <c r="O12" s="592"/>
      <c r="P12" s="592"/>
      <c r="Q12" s="592"/>
      <c r="R12" s="588">
        <f>SUM(R10:S11)</f>
        <v>11845</v>
      </c>
      <c r="S12" s="589"/>
      <c r="T12" s="156">
        <f>SUM(T10:T11)</f>
        <v>11868.689999999999</v>
      </c>
      <c r="U12" s="156">
        <f>SUM(U10:U11)</f>
        <v>12105.59</v>
      </c>
      <c r="V12" s="588">
        <f>SUM(V10:W11)</f>
        <v>12107.958999999999</v>
      </c>
      <c r="W12" s="605"/>
    </row>
    <row r="13" spans="1:23" ht="34.950000000000003" customHeight="1">
      <c r="A13" s="604"/>
      <c r="B13" s="603"/>
      <c r="C13" s="603"/>
      <c r="D13" s="603"/>
      <c r="E13" s="603"/>
      <c r="F13" s="603"/>
      <c r="G13" s="603"/>
      <c r="H13" s="603"/>
      <c r="I13" s="600"/>
      <c r="J13" s="600"/>
      <c r="K13" s="600"/>
      <c r="L13" s="572" t="s">
        <v>232</v>
      </c>
      <c r="M13" s="606"/>
      <c r="N13" s="388" t="s">
        <v>316</v>
      </c>
      <c r="O13" s="388"/>
      <c r="P13" s="388"/>
      <c r="Q13" s="388"/>
      <c r="R13" s="588">
        <v>8500</v>
      </c>
      <c r="S13" s="589"/>
      <c r="T13" s="156">
        <f t="shared" si="3"/>
        <v>8517</v>
      </c>
      <c r="U13" s="156">
        <f t="shared" si="4"/>
        <v>8687</v>
      </c>
      <c r="V13" s="588">
        <f>R13*1.0222</f>
        <v>8688.7000000000007</v>
      </c>
      <c r="W13" s="605"/>
    </row>
    <row r="14" spans="1:23" ht="34.950000000000003" customHeight="1" thickBot="1">
      <c r="A14" s="607" t="s">
        <v>317</v>
      </c>
      <c r="B14" s="608"/>
      <c r="C14" s="609"/>
      <c r="D14" s="609"/>
      <c r="E14" s="609"/>
      <c r="F14" s="610"/>
      <c r="G14" s="611">
        <f>G8+G11+G12</f>
        <v>58025</v>
      </c>
      <c r="H14" s="611"/>
      <c r="I14" s="389">
        <f>G14*1.002</f>
        <v>58141.05</v>
      </c>
      <c r="J14" s="390">
        <f>G14*1.022</f>
        <v>59301.55</v>
      </c>
      <c r="K14" s="391">
        <f>G14*1.0222</f>
        <v>59313.154999999999</v>
      </c>
      <c r="L14" s="608" t="s">
        <v>318</v>
      </c>
      <c r="M14" s="608"/>
      <c r="N14" s="608"/>
      <c r="O14" s="608"/>
      <c r="P14" s="608"/>
      <c r="Q14" s="608"/>
      <c r="R14" s="612">
        <f>R9+R12+R13</f>
        <v>42207</v>
      </c>
      <c r="S14" s="613"/>
      <c r="T14" s="392">
        <f>T9+T12+T13</f>
        <v>42291.414000000004</v>
      </c>
      <c r="U14" s="392">
        <f>U9+U12+U13</f>
        <v>43135.554000000004</v>
      </c>
      <c r="V14" s="612">
        <f>V9+V12+V13</f>
        <v>43143.9954</v>
      </c>
      <c r="W14" s="614"/>
    </row>
  </sheetData>
  <mergeCells count="77">
    <mergeCell ref="A14:F14"/>
    <mergeCell ref="G14:H14"/>
    <mergeCell ref="L14:Q14"/>
    <mergeCell ref="R14:S14"/>
    <mergeCell ref="V14:W14"/>
    <mergeCell ref="R12:S12"/>
    <mergeCell ref="V12:W12"/>
    <mergeCell ref="L13:M13"/>
    <mergeCell ref="R13:S13"/>
    <mergeCell ref="V13:W13"/>
    <mergeCell ref="K12:K13"/>
    <mergeCell ref="A11:F11"/>
    <mergeCell ref="G11:H11"/>
    <mergeCell ref="L11:M11"/>
    <mergeCell ref="N11:Q11"/>
    <mergeCell ref="A12:B13"/>
    <mergeCell ref="C12:F13"/>
    <mergeCell ref="G12:H13"/>
    <mergeCell ref="I12:I13"/>
    <mergeCell ref="J12:J13"/>
    <mergeCell ref="L12:Q12"/>
    <mergeCell ref="R11:S11"/>
    <mergeCell ref="V11:W11"/>
    <mergeCell ref="A10:B10"/>
    <mergeCell ref="C10:F10"/>
    <mergeCell ref="G10:H10"/>
    <mergeCell ref="L10:M10"/>
    <mergeCell ref="N10:Q10"/>
    <mergeCell ref="R10:S10"/>
    <mergeCell ref="V10:W10"/>
    <mergeCell ref="V9:W9"/>
    <mergeCell ref="A8:F8"/>
    <mergeCell ref="G8:H8"/>
    <mergeCell ref="L8:M8"/>
    <mergeCell ref="N8:Q8"/>
    <mergeCell ref="R8:S8"/>
    <mergeCell ref="V8:W8"/>
    <mergeCell ref="A9:B9"/>
    <mergeCell ref="C9:F9"/>
    <mergeCell ref="G9:H9"/>
    <mergeCell ref="L9:Q9"/>
    <mergeCell ref="R9:S9"/>
    <mergeCell ref="V6:W6"/>
    <mergeCell ref="A7:B7"/>
    <mergeCell ref="C7:F7"/>
    <mergeCell ref="G7:H7"/>
    <mergeCell ref="L7:M7"/>
    <mergeCell ref="N7:Q7"/>
    <mergeCell ref="R7:S7"/>
    <mergeCell ref="V7:W7"/>
    <mergeCell ref="A6:B6"/>
    <mergeCell ref="C6:F6"/>
    <mergeCell ref="G6:H6"/>
    <mergeCell ref="L6:M6"/>
    <mergeCell ref="N6:Q6"/>
    <mergeCell ref="R6:S6"/>
    <mergeCell ref="V4:W4"/>
    <mergeCell ref="A5:B5"/>
    <mergeCell ref="C5:F5"/>
    <mergeCell ref="G5:H5"/>
    <mergeCell ref="L5:M5"/>
    <mergeCell ref="N5:Q5"/>
    <mergeCell ref="R5:S5"/>
    <mergeCell ref="V5:W5"/>
    <mergeCell ref="A4:B4"/>
    <mergeCell ref="C4:F4"/>
    <mergeCell ref="G4:H4"/>
    <mergeCell ref="L4:M4"/>
    <mergeCell ref="N4:Q4"/>
    <mergeCell ref="R4:S4"/>
    <mergeCell ref="A1:W1"/>
    <mergeCell ref="A2:W2"/>
    <mergeCell ref="A3:F3"/>
    <mergeCell ref="G3:H3"/>
    <mergeCell ref="L3:Q3"/>
    <mergeCell ref="R3:S3"/>
    <mergeCell ref="V3:W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zoomScale="90" workbookViewId="0">
      <selection activeCell="B18" sqref="B18"/>
    </sheetView>
  </sheetViews>
  <sheetFormatPr defaultRowHeight="14.4"/>
  <cols>
    <col min="1" max="1" width="65.44140625" customWidth="1"/>
    <col min="2" max="2" width="23.44140625" customWidth="1"/>
    <col min="3" max="3" width="22" customWidth="1"/>
    <col min="4" max="4" width="18.5546875" customWidth="1"/>
    <col min="5" max="5" width="18.6640625" customWidth="1"/>
    <col min="6" max="6" width="19" customWidth="1"/>
    <col min="7" max="7" width="18.44140625" customWidth="1"/>
    <col min="8" max="8" width="15.109375" customWidth="1"/>
    <col min="257" max="257" width="65.44140625" customWidth="1"/>
    <col min="258" max="258" width="23.44140625" customWidth="1"/>
    <col min="259" max="259" width="22" customWidth="1"/>
    <col min="260" max="260" width="18.5546875" customWidth="1"/>
    <col min="261" max="261" width="18.6640625" customWidth="1"/>
    <col min="262" max="262" width="19" customWidth="1"/>
    <col min="263" max="263" width="18.44140625" customWidth="1"/>
    <col min="264" max="264" width="15.109375" customWidth="1"/>
    <col min="513" max="513" width="65.44140625" customWidth="1"/>
    <col min="514" max="514" width="23.44140625" customWidth="1"/>
    <col min="515" max="515" width="22" customWidth="1"/>
    <col min="516" max="516" width="18.5546875" customWidth="1"/>
    <col min="517" max="517" width="18.6640625" customWidth="1"/>
    <col min="518" max="518" width="19" customWidth="1"/>
    <col min="519" max="519" width="18.44140625" customWidth="1"/>
    <col min="520" max="520" width="15.109375" customWidth="1"/>
    <col min="769" max="769" width="65.44140625" customWidth="1"/>
    <col min="770" max="770" width="23.44140625" customWidth="1"/>
    <col min="771" max="771" width="22" customWidth="1"/>
    <col min="772" max="772" width="18.5546875" customWidth="1"/>
    <col min="773" max="773" width="18.6640625" customWidth="1"/>
    <col min="774" max="774" width="19" customWidth="1"/>
    <col min="775" max="775" width="18.44140625" customWidth="1"/>
    <col min="776" max="776" width="15.109375" customWidth="1"/>
    <col min="1025" max="1025" width="65.44140625" customWidth="1"/>
    <col min="1026" max="1026" width="23.44140625" customWidth="1"/>
    <col min="1027" max="1027" width="22" customWidth="1"/>
    <col min="1028" max="1028" width="18.5546875" customWidth="1"/>
    <col min="1029" max="1029" width="18.6640625" customWidth="1"/>
    <col min="1030" max="1030" width="19" customWidth="1"/>
    <col min="1031" max="1031" width="18.44140625" customWidth="1"/>
    <col min="1032" max="1032" width="15.109375" customWidth="1"/>
    <col min="1281" max="1281" width="65.44140625" customWidth="1"/>
    <col min="1282" max="1282" width="23.44140625" customWidth="1"/>
    <col min="1283" max="1283" width="22" customWidth="1"/>
    <col min="1284" max="1284" width="18.5546875" customWidth="1"/>
    <col min="1285" max="1285" width="18.6640625" customWidth="1"/>
    <col min="1286" max="1286" width="19" customWidth="1"/>
    <col min="1287" max="1287" width="18.44140625" customWidth="1"/>
    <col min="1288" max="1288" width="15.109375" customWidth="1"/>
    <col min="1537" max="1537" width="65.44140625" customWidth="1"/>
    <col min="1538" max="1538" width="23.44140625" customWidth="1"/>
    <col min="1539" max="1539" width="22" customWidth="1"/>
    <col min="1540" max="1540" width="18.5546875" customWidth="1"/>
    <col min="1541" max="1541" width="18.6640625" customWidth="1"/>
    <col min="1542" max="1542" width="19" customWidth="1"/>
    <col min="1543" max="1543" width="18.44140625" customWidth="1"/>
    <col min="1544" max="1544" width="15.109375" customWidth="1"/>
    <col min="1793" max="1793" width="65.44140625" customWidth="1"/>
    <col min="1794" max="1794" width="23.44140625" customWidth="1"/>
    <col min="1795" max="1795" width="22" customWidth="1"/>
    <col min="1796" max="1796" width="18.5546875" customWidth="1"/>
    <col min="1797" max="1797" width="18.6640625" customWidth="1"/>
    <col min="1798" max="1798" width="19" customWidth="1"/>
    <col min="1799" max="1799" width="18.44140625" customWidth="1"/>
    <col min="1800" max="1800" width="15.109375" customWidth="1"/>
    <col min="2049" max="2049" width="65.44140625" customWidth="1"/>
    <col min="2050" max="2050" width="23.44140625" customWidth="1"/>
    <col min="2051" max="2051" width="22" customWidth="1"/>
    <col min="2052" max="2052" width="18.5546875" customWidth="1"/>
    <col min="2053" max="2053" width="18.6640625" customWidth="1"/>
    <col min="2054" max="2054" width="19" customWidth="1"/>
    <col min="2055" max="2055" width="18.44140625" customWidth="1"/>
    <col min="2056" max="2056" width="15.109375" customWidth="1"/>
    <col min="2305" max="2305" width="65.44140625" customWidth="1"/>
    <col min="2306" max="2306" width="23.44140625" customWidth="1"/>
    <col min="2307" max="2307" width="22" customWidth="1"/>
    <col min="2308" max="2308" width="18.5546875" customWidth="1"/>
    <col min="2309" max="2309" width="18.6640625" customWidth="1"/>
    <col min="2310" max="2310" width="19" customWidth="1"/>
    <col min="2311" max="2311" width="18.44140625" customWidth="1"/>
    <col min="2312" max="2312" width="15.109375" customWidth="1"/>
    <col min="2561" max="2561" width="65.44140625" customWidth="1"/>
    <col min="2562" max="2562" width="23.44140625" customWidth="1"/>
    <col min="2563" max="2563" width="22" customWidth="1"/>
    <col min="2564" max="2564" width="18.5546875" customWidth="1"/>
    <col min="2565" max="2565" width="18.6640625" customWidth="1"/>
    <col min="2566" max="2566" width="19" customWidth="1"/>
    <col min="2567" max="2567" width="18.44140625" customWidth="1"/>
    <col min="2568" max="2568" width="15.109375" customWidth="1"/>
    <col min="2817" max="2817" width="65.44140625" customWidth="1"/>
    <col min="2818" max="2818" width="23.44140625" customWidth="1"/>
    <col min="2819" max="2819" width="22" customWidth="1"/>
    <col min="2820" max="2820" width="18.5546875" customWidth="1"/>
    <col min="2821" max="2821" width="18.6640625" customWidth="1"/>
    <col min="2822" max="2822" width="19" customWidth="1"/>
    <col min="2823" max="2823" width="18.44140625" customWidth="1"/>
    <col min="2824" max="2824" width="15.109375" customWidth="1"/>
    <col min="3073" max="3073" width="65.44140625" customWidth="1"/>
    <col min="3074" max="3074" width="23.44140625" customWidth="1"/>
    <col min="3075" max="3075" width="22" customWidth="1"/>
    <col min="3076" max="3076" width="18.5546875" customWidth="1"/>
    <col min="3077" max="3077" width="18.6640625" customWidth="1"/>
    <col min="3078" max="3078" width="19" customWidth="1"/>
    <col min="3079" max="3079" width="18.44140625" customWidth="1"/>
    <col min="3080" max="3080" width="15.109375" customWidth="1"/>
    <col min="3329" max="3329" width="65.44140625" customWidth="1"/>
    <col min="3330" max="3330" width="23.44140625" customWidth="1"/>
    <col min="3331" max="3331" width="22" customWidth="1"/>
    <col min="3332" max="3332" width="18.5546875" customWidth="1"/>
    <col min="3333" max="3333" width="18.6640625" customWidth="1"/>
    <col min="3334" max="3334" width="19" customWidth="1"/>
    <col min="3335" max="3335" width="18.44140625" customWidth="1"/>
    <col min="3336" max="3336" width="15.109375" customWidth="1"/>
    <col min="3585" max="3585" width="65.44140625" customWidth="1"/>
    <col min="3586" max="3586" width="23.44140625" customWidth="1"/>
    <col min="3587" max="3587" width="22" customWidth="1"/>
    <col min="3588" max="3588" width="18.5546875" customWidth="1"/>
    <col min="3589" max="3589" width="18.6640625" customWidth="1"/>
    <col min="3590" max="3590" width="19" customWidth="1"/>
    <col min="3591" max="3591" width="18.44140625" customWidth="1"/>
    <col min="3592" max="3592" width="15.109375" customWidth="1"/>
    <col min="3841" max="3841" width="65.44140625" customWidth="1"/>
    <col min="3842" max="3842" width="23.44140625" customWidth="1"/>
    <col min="3843" max="3843" width="22" customWidth="1"/>
    <col min="3844" max="3844" width="18.5546875" customWidth="1"/>
    <col min="3845" max="3845" width="18.6640625" customWidth="1"/>
    <col min="3846" max="3846" width="19" customWidth="1"/>
    <col min="3847" max="3847" width="18.44140625" customWidth="1"/>
    <col min="3848" max="3848" width="15.109375" customWidth="1"/>
    <col min="4097" max="4097" width="65.44140625" customWidth="1"/>
    <col min="4098" max="4098" width="23.44140625" customWidth="1"/>
    <col min="4099" max="4099" width="22" customWidth="1"/>
    <col min="4100" max="4100" width="18.5546875" customWidth="1"/>
    <col min="4101" max="4101" width="18.6640625" customWidth="1"/>
    <col min="4102" max="4102" width="19" customWidth="1"/>
    <col min="4103" max="4103" width="18.44140625" customWidth="1"/>
    <col min="4104" max="4104" width="15.109375" customWidth="1"/>
    <col min="4353" max="4353" width="65.44140625" customWidth="1"/>
    <col min="4354" max="4354" width="23.44140625" customWidth="1"/>
    <col min="4355" max="4355" width="22" customWidth="1"/>
    <col min="4356" max="4356" width="18.5546875" customWidth="1"/>
    <col min="4357" max="4357" width="18.6640625" customWidth="1"/>
    <col min="4358" max="4358" width="19" customWidth="1"/>
    <col min="4359" max="4359" width="18.44140625" customWidth="1"/>
    <col min="4360" max="4360" width="15.109375" customWidth="1"/>
    <col min="4609" max="4609" width="65.44140625" customWidth="1"/>
    <col min="4610" max="4610" width="23.44140625" customWidth="1"/>
    <col min="4611" max="4611" width="22" customWidth="1"/>
    <col min="4612" max="4612" width="18.5546875" customWidth="1"/>
    <col min="4613" max="4613" width="18.6640625" customWidth="1"/>
    <col min="4614" max="4614" width="19" customWidth="1"/>
    <col min="4615" max="4615" width="18.44140625" customWidth="1"/>
    <col min="4616" max="4616" width="15.109375" customWidth="1"/>
    <col min="4865" max="4865" width="65.44140625" customWidth="1"/>
    <col min="4866" max="4866" width="23.44140625" customWidth="1"/>
    <col min="4867" max="4867" width="22" customWidth="1"/>
    <col min="4868" max="4868" width="18.5546875" customWidth="1"/>
    <col min="4869" max="4869" width="18.6640625" customWidth="1"/>
    <col min="4870" max="4870" width="19" customWidth="1"/>
    <col min="4871" max="4871" width="18.44140625" customWidth="1"/>
    <col min="4872" max="4872" width="15.109375" customWidth="1"/>
    <col min="5121" max="5121" width="65.44140625" customWidth="1"/>
    <col min="5122" max="5122" width="23.44140625" customWidth="1"/>
    <col min="5123" max="5123" width="22" customWidth="1"/>
    <col min="5124" max="5124" width="18.5546875" customWidth="1"/>
    <col min="5125" max="5125" width="18.6640625" customWidth="1"/>
    <col min="5126" max="5126" width="19" customWidth="1"/>
    <col min="5127" max="5127" width="18.44140625" customWidth="1"/>
    <col min="5128" max="5128" width="15.109375" customWidth="1"/>
    <col min="5377" max="5377" width="65.44140625" customWidth="1"/>
    <col min="5378" max="5378" width="23.44140625" customWidth="1"/>
    <col min="5379" max="5379" width="22" customWidth="1"/>
    <col min="5380" max="5380" width="18.5546875" customWidth="1"/>
    <col min="5381" max="5381" width="18.6640625" customWidth="1"/>
    <col min="5382" max="5382" width="19" customWidth="1"/>
    <col min="5383" max="5383" width="18.44140625" customWidth="1"/>
    <col min="5384" max="5384" width="15.109375" customWidth="1"/>
    <col min="5633" max="5633" width="65.44140625" customWidth="1"/>
    <col min="5634" max="5634" width="23.44140625" customWidth="1"/>
    <col min="5635" max="5635" width="22" customWidth="1"/>
    <col min="5636" max="5636" width="18.5546875" customWidth="1"/>
    <col min="5637" max="5637" width="18.6640625" customWidth="1"/>
    <col min="5638" max="5638" width="19" customWidth="1"/>
    <col min="5639" max="5639" width="18.44140625" customWidth="1"/>
    <col min="5640" max="5640" width="15.109375" customWidth="1"/>
    <col min="5889" max="5889" width="65.44140625" customWidth="1"/>
    <col min="5890" max="5890" width="23.44140625" customWidth="1"/>
    <col min="5891" max="5891" width="22" customWidth="1"/>
    <col min="5892" max="5892" width="18.5546875" customWidth="1"/>
    <col min="5893" max="5893" width="18.6640625" customWidth="1"/>
    <col min="5894" max="5894" width="19" customWidth="1"/>
    <col min="5895" max="5895" width="18.44140625" customWidth="1"/>
    <col min="5896" max="5896" width="15.109375" customWidth="1"/>
    <col min="6145" max="6145" width="65.44140625" customWidth="1"/>
    <col min="6146" max="6146" width="23.44140625" customWidth="1"/>
    <col min="6147" max="6147" width="22" customWidth="1"/>
    <col min="6148" max="6148" width="18.5546875" customWidth="1"/>
    <col min="6149" max="6149" width="18.6640625" customWidth="1"/>
    <col min="6150" max="6150" width="19" customWidth="1"/>
    <col min="6151" max="6151" width="18.44140625" customWidth="1"/>
    <col min="6152" max="6152" width="15.109375" customWidth="1"/>
    <col min="6401" max="6401" width="65.44140625" customWidth="1"/>
    <col min="6402" max="6402" width="23.44140625" customWidth="1"/>
    <col min="6403" max="6403" width="22" customWidth="1"/>
    <col min="6404" max="6404" width="18.5546875" customWidth="1"/>
    <col min="6405" max="6405" width="18.6640625" customWidth="1"/>
    <col min="6406" max="6406" width="19" customWidth="1"/>
    <col min="6407" max="6407" width="18.44140625" customWidth="1"/>
    <col min="6408" max="6408" width="15.109375" customWidth="1"/>
    <col min="6657" max="6657" width="65.44140625" customWidth="1"/>
    <col min="6658" max="6658" width="23.44140625" customWidth="1"/>
    <col min="6659" max="6659" width="22" customWidth="1"/>
    <col min="6660" max="6660" width="18.5546875" customWidth="1"/>
    <col min="6661" max="6661" width="18.6640625" customWidth="1"/>
    <col min="6662" max="6662" width="19" customWidth="1"/>
    <col min="6663" max="6663" width="18.44140625" customWidth="1"/>
    <col min="6664" max="6664" width="15.109375" customWidth="1"/>
    <col min="6913" max="6913" width="65.44140625" customWidth="1"/>
    <col min="6914" max="6914" width="23.44140625" customWidth="1"/>
    <col min="6915" max="6915" width="22" customWidth="1"/>
    <col min="6916" max="6916" width="18.5546875" customWidth="1"/>
    <col min="6917" max="6917" width="18.6640625" customWidth="1"/>
    <col min="6918" max="6918" width="19" customWidth="1"/>
    <col min="6919" max="6919" width="18.44140625" customWidth="1"/>
    <col min="6920" max="6920" width="15.109375" customWidth="1"/>
    <col min="7169" max="7169" width="65.44140625" customWidth="1"/>
    <col min="7170" max="7170" width="23.44140625" customWidth="1"/>
    <col min="7171" max="7171" width="22" customWidth="1"/>
    <col min="7172" max="7172" width="18.5546875" customWidth="1"/>
    <col min="7173" max="7173" width="18.6640625" customWidth="1"/>
    <col min="7174" max="7174" width="19" customWidth="1"/>
    <col min="7175" max="7175" width="18.44140625" customWidth="1"/>
    <col min="7176" max="7176" width="15.109375" customWidth="1"/>
    <col min="7425" max="7425" width="65.44140625" customWidth="1"/>
    <col min="7426" max="7426" width="23.44140625" customWidth="1"/>
    <col min="7427" max="7427" width="22" customWidth="1"/>
    <col min="7428" max="7428" width="18.5546875" customWidth="1"/>
    <col min="7429" max="7429" width="18.6640625" customWidth="1"/>
    <col min="7430" max="7430" width="19" customWidth="1"/>
    <col min="7431" max="7431" width="18.44140625" customWidth="1"/>
    <col min="7432" max="7432" width="15.109375" customWidth="1"/>
    <col min="7681" max="7681" width="65.44140625" customWidth="1"/>
    <col min="7682" max="7682" width="23.44140625" customWidth="1"/>
    <col min="7683" max="7683" width="22" customWidth="1"/>
    <col min="7684" max="7684" width="18.5546875" customWidth="1"/>
    <col min="7685" max="7685" width="18.6640625" customWidth="1"/>
    <col min="7686" max="7686" width="19" customWidth="1"/>
    <col min="7687" max="7687" width="18.44140625" customWidth="1"/>
    <col min="7688" max="7688" width="15.109375" customWidth="1"/>
    <col min="7937" max="7937" width="65.44140625" customWidth="1"/>
    <col min="7938" max="7938" width="23.44140625" customWidth="1"/>
    <col min="7939" max="7939" width="22" customWidth="1"/>
    <col min="7940" max="7940" width="18.5546875" customWidth="1"/>
    <col min="7941" max="7941" width="18.6640625" customWidth="1"/>
    <col min="7942" max="7942" width="19" customWidth="1"/>
    <col min="7943" max="7943" width="18.44140625" customWidth="1"/>
    <col min="7944" max="7944" width="15.109375" customWidth="1"/>
    <col min="8193" max="8193" width="65.44140625" customWidth="1"/>
    <col min="8194" max="8194" width="23.44140625" customWidth="1"/>
    <col min="8195" max="8195" width="22" customWidth="1"/>
    <col min="8196" max="8196" width="18.5546875" customWidth="1"/>
    <col min="8197" max="8197" width="18.6640625" customWidth="1"/>
    <col min="8198" max="8198" width="19" customWidth="1"/>
    <col min="8199" max="8199" width="18.44140625" customWidth="1"/>
    <col min="8200" max="8200" width="15.109375" customWidth="1"/>
    <col min="8449" max="8449" width="65.44140625" customWidth="1"/>
    <col min="8450" max="8450" width="23.44140625" customWidth="1"/>
    <col min="8451" max="8451" width="22" customWidth="1"/>
    <col min="8452" max="8452" width="18.5546875" customWidth="1"/>
    <col min="8453" max="8453" width="18.6640625" customWidth="1"/>
    <col min="8454" max="8454" width="19" customWidth="1"/>
    <col min="8455" max="8455" width="18.44140625" customWidth="1"/>
    <col min="8456" max="8456" width="15.109375" customWidth="1"/>
    <col min="8705" max="8705" width="65.44140625" customWidth="1"/>
    <col min="8706" max="8706" width="23.44140625" customWidth="1"/>
    <col min="8707" max="8707" width="22" customWidth="1"/>
    <col min="8708" max="8708" width="18.5546875" customWidth="1"/>
    <col min="8709" max="8709" width="18.6640625" customWidth="1"/>
    <col min="8710" max="8710" width="19" customWidth="1"/>
    <col min="8711" max="8711" width="18.44140625" customWidth="1"/>
    <col min="8712" max="8712" width="15.109375" customWidth="1"/>
    <col min="8961" max="8961" width="65.44140625" customWidth="1"/>
    <col min="8962" max="8962" width="23.44140625" customWidth="1"/>
    <col min="8963" max="8963" width="22" customWidth="1"/>
    <col min="8964" max="8964" width="18.5546875" customWidth="1"/>
    <col min="8965" max="8965" width="18.6640625" customWidth="1"/>
    <col min="8966" max="8966" width="19" customWidth="1"/>
    <col min="8967" max="8967" width="18.44140625" customWidth="1"/>
    <col min="8968" max="8968" width="15.109375" customWidth="1"/>
    <col min="9217" max="9217" width="65.44140625" customWidth="1"/>
    <col min="9218" max="9218" width="23.44140625" customWidth="1"/>
    <col min="9219" max="9219" width="22" customWidth="1"/>
    <col min="9220" max="9220" width="18.5546875" customWidth="1"/>
    <col min="9221" max="9221" width="18.6640625" customWidth="1"/>
    <col min="9222" max="9222" width="19" customWidth="1"/>
    <col min="9223" max="9223" width="18.44140625" customWidth="1"/>
    <col min="9224" max="9224" width="15.109375" customWidth="1"/>
    <col min="9473" max="9473" width="65.44140625" customWidth="1"/>
    <col min="9474" max="9474" width="23.44140625" customWidth="1"/>
    <col min="9475" max="9475" width="22" customWidth="1"/>
    <col min="9476" max="9476" width="18.5546875" customWidth="1"/>
    <col min="9477" max="9477" width="18.6640625" customWidth="1"/>
    <col min="9478" max="9478" width="19" customWidth="1"/>
    <col min="9479" max="9479" width="18.44140625" customWidth="1"/>
    <col min="9480" max="9480" width="15.109375" customWidth="1"/>
    <col min="9729" max="9729" width="65.44140625" customWidth="1"/>
    <col min="9730" max="9730" width="23.44140625" customWidth="1"/>
    <col min="9731" max="9731" width="22" customWidth="1"/>
    <col min="9732" max="9732" width="18.5546875" customWidth="1"/>
    <col min="9733" max="9733" width="18.6640625" customWidth="1"/>
    <col min="9734" max="9734" width="19" customWidth="1"/>
    <col min="9735" max="9735" width="18.44140625" customWidth="1"/>
    <col min="9736" max="9736" width="15.109375" customWidth="1"/>
    <col min="9985" max="9985" width="65.44140625" customWidth="1"/>
    <col min="9986" max="9986" width="23.44140625" customWidth="1"/>
    <col min="9987" max="9987" width="22" customWidth="1"/>
    <col min="9988" max="9988" width="18.5546875" customWidth="1"/>
    <col min="9989" max="9989" width="18.6640625" customWidth="1"/>
    <col min="9990" max="9990" width="19" customWidth="1"/>
    <col min="9991" max="9991" width="18.44140625" customWidth="1"/>
    <col min="9992" max="9992" width="15.109375" customWidth="1"/>
    <col min="10241" max="10241" width="65.44140625" customWidth="1"/>
    <col min="10242" max="10242" width="23.44140625" customWidth="1"/>
    <col min="10243" max="10243" width="22" customWidth="1"/>
    <col min="10244" max="10244" width="18.5546875" customWidth="1"/>
    <col min="10245" max="10245" width="18.6640625" customWidth="1"/>
    <col min="10246" max="10246" width="19" customWidth="1"/>
    <col min="10247" max="10247" width="18.44140625" customWidth="1"/>
    <col min="10248" max="10248" width="15.109375" customWidth="1"/>
    <col min="10497" max="10497" width="65.44140625" customWidth="1"/>
    <col min="10498" max="10498" width="23.44140625" customWidth="1"/>
    <col min="10499" max="10499" width="22" customWidth="1"/>
    <col min="10500" max="10500" width="18.5546875" customWidth="1"/>
    <col min="10501" max="10501" width="18.6640625" customWidth="1"/>
    <col min="10502" max="10502" width="19" customWidth="1"/>
    <col min="10503" max="10503" width="18.44140625" customWidth="1"/>
    <col min="10504" max="10504" width="15.109375" customWidth="1"/>
    <col min="10753" max="10753" width="65.44140625" customWidth="1"/>
    <col min="10754" max="10754" width="23.44140625" customWidth="1"/>
    <col min="10755" max="10755" width="22" customWidth="1"/>
    <col min="10756" max="10756" width="18.5546875" customWidth="1"/>
    <col min="10757" max="10757" width="18.6640625" customWidth="1"/>
    <col min="10758" max="10758" width="19" customWidth="1"/>
    <col min="10759" max="10759" width="18.44140625" customWidth="1"/>
    <col min="10760" max="10760" width="15.109375" customWidth="1"/>
    <col min="11009" max="11009" width="65.44140625" customWidth="1"/>
    <col min="11010" max="11010" width="23.44140625" customWidth="1"/>
    <col min="11011" max="11011" width="22" customWidth="1"/>
    <col min="11012" max="11012" width="18.5546875" customWidth="1"/>
    <col min="11013" max="11013" width="18.6640625" customWidth="1"/>
    <col min="11014" max="11014" width="19" customWidth="1"/>
    <col min="11015" max="11015" width="18.44140625" customWidth="1"/>
    <col min="11016" max="11016" width="15.109375" customWidth="1"/>
    <col min="11265" max="11265" width="65.44140625" customWidth="1"/>
    <col min="11266" max="11266" width="23.44140625" customWidth="1"/>
    <col min="11267" max="11267" width="22" customWidth="1"/>
    <col min="11268" max="11268" width="18.5546875" customWidth="1"/>
    <col min="11269" max="11269" width="18.6640625" customWidth="1"/>
    <col min="11270" max="11270" width="19" customWidth="1"/>
    <col min="11271" max="11271" width="18.44140625" customWidth="1"/>
    <col min="11272" max="11272" width="15.109375" customWidth="1"/>
    <col min="11521" max="11521" width="65.44140625" customWidth="1"/>
    <col min="11522" max="11522" width="23.44140625" customWidth="1"/>
    <col min="11523" max="11523" width="22" customWidth="1"/>
    <col min="11524" max="11524" width="18.5546875" customWidth="1"/>
    <col min="11525" max="11525" width="18.6640625" customWidth="1"/>
    <col min="11526" max="11526" width="19" customWidth="1"/>
    <col min="11527" max="11527" width="18.44140625" customWidth="1"/>
    <col min="11528" max="11528" width="15.109375" customWidth="1"/>
    <col min="11777" max="11777" width="65.44140625" customWidth="1"/>
    <col min="11778" max="11778" width="23.44140625" customWidth="1"/>
    <col min="11779" max="11779" width="22" customWidth="1"/>
    <col min="11780" max="11780" width="18.5546875" customWidth="1"/>
    <col min="11781" max="11781" width="18.6640625" customWidth="1"/>
    <col min="11782" max="11782" width="19" customWidth="1"/>
    <col min="11783" max="11783" width="18.44140625" customWidth="1"/>
    <col min="11784" max="11784" width="15.109375" customWidth="1"/>
    <col min="12033" max="12033" width="65.44140625" customWidth="1"/>
    <col min="12034" max="12034" width="23.44140625" customWidth="1"/>
    <col min="12035" max="12035" width="22" customWidth="1"/>
    <col min="12036" max="12036" width="18.5546875" customWidth="1"/>
    <col min="12037" max="12037" width="18.6640625" customWidth="1"/>
    <col min="12038" max="12038" width="19" customWidth="1"/>
    <col min="12039" max="12039" width="18.44140625" customWidth="1"/>
    <col min="12040" max="12040" width="15.109375" customWidth="1"/>
    <col min="12289" max="12289" width="65.44140625" customWidth="1"/>
    <col min="12290" max="12290" width="23.44140625" customWidth="1"/>
    <col min="12291" max="12291" width="22" customWidth="1"/>
    <col min="12292" max="12292" width="18.5546875" customWidth="1"/>
    <col min="12293" max="12293" width="18.6640625" customWidth="1"/>
    <col min="12294" max="12294" width="19" customWidth="1"/>
    <col min="12295" max="12295" width="18.44140625" customWidth="1"/>
    <col min="12296" max="12296" width="15.109375" customWidth="1"/>
    <col min="12545" max="12545" width="65.44140625" customWidth="1"/>
    <col min="12546" max="12546" width="23.44140625" customWidth="1"/>
    <col min="12547" max="12547" width="22" customWidth="1"/>
    <col min="12548" max="12548" width="18.5546875" customWidth="1"/>
    <col min="12549" max="12549" width="18.6640625" customWidth="1"/>
    <col min="12550" max="12550" width="19" customWidth="1"/>
    <col min="12551" max="12551" width="18.44140625" customWidth="1"/>
    <col min="12552" max="12552" width="15.109375" customWidth="1"/>
    <col min="12801" max="12801" width="65.44140625" customWidth="1"/>
    <col min="12802" max="12802" width="23.44140625" customWidth="1"/>
    <col min="12803" max="12803" width="22" customWidth="1"/>
    <col min="12804" max="12804" width="18.5546875" customWidth="1"/>
    <col min="12805" max="12805" width="18.6640625" customWidth="1"/>
    <col min="12806" max="12806" width="19" customWidth="1"/>
    <col min="12807" max="12807" width="18.44140625" customWidth="1"/>
    <col min="12808" max="12808" width="15.109375" customWidth="1"/>
    <col min="13057" max="13057" width="65.44140625" customWidth="1"/>
    <col min="13058" max="13058" width="23.44140625" customWidth="1"/>
    <col min="13059" max="13059" width="22" customWidth="1"/>
    <col min="13060" max="13060" width="18.5546875" customWidth="1"/>
    <col min="13061" max="13061" width="18.6640625" customWidth="1"/>
    <col min="13062" max="13062" width="19" customWidth="1"/>
    <col min="13063" max="13063" width="18.44140625" customWidth="1"/>
    <col min="13064" max="13064" width="15.109375" customWidth="1"/>
    <col min="13313" max="13313" width="65.44140625" customWidth="1"/>
    <col min="13314" max="13314" width="23.44140625" customWidth="1"/>
    <col min="13315" max="13315" width="22" customWidth="1"/>
    <col min="13316" max="13316" width="18.5546875" customWidth="1"/>
    <col min="13317" max="13317" width="18.6640625" customWidth="1"/>
    <col min="13318" max="13318" width="19" customWidth="1"/>
    <col min="13319" max="13319" width="18.44140625" customWidth="1"/>
    <col min="13320" max="13320" width="15.109375" customWidth="1"/>
    <col min="13569" max="13569" width="65.44140625" customWidth="1"/>
    <col min="13570" max="13570" width="23.44140625" customWidth="1"/>
    <col min="13571" max="13571" width="22" customWidth="1"/>
    <col min="13572" max="13572" width="18.5546875" customWidth="1"/>
    <col min="13573" max="13573" width="18.6640625" customWidth="1"/>
    <col min="13574" max="13574" width="19" customWidth="1"/>
    <col min="13575" max="13575" width="18.44140625" customWidth="1"/>
    <col min="13576" max="13576" width="15.109375" customWidth="1"/>
    <col min="13825" max="13825" width="65.44140625" customWidth="1"/>
    <col min="13826" max="13826" width="23.44140625" customWidth="1"/>
    <col min="13827" max="13827" width="22" customWidth="1"/>
    <col min="13828" max="13828" width="18.5546875" customWidth="1"/>
    <col min="13829" max="13829" width="18.6640625" customWidth="1"/>
    <col min="13830" max="13830" width="19" customWidth="1"/>
    <col min="13831" max="13831" width="18.44140625" customWidth="1"/>
    <col min="13832" max="13832" width="15.109375" customWidth="1"/>
    <col min="14081" max="14081" width="65.44140625" customWidth="1"/>
    <col min="14082" max="14082" width="23.44140625" customWidth="1"/>
    <col min="14083" max="14083" width="22" customWidth="1"/>
    <col min="14084" max="14084" width="18.5546875" customWidth="1"/>
    <col min="14085" max="14085" width="18.6640625" customWidth="1"/>
    <col min="14086" max="14086" width="19" customWidth="1"/>
    <col min="14087" max="14087" width="18.44140625" customWidth="1"/>
    <col min="14088" max="14088" width="15.109375" customWidth="1"/>
    <col min="14337" max="14337" width="65.44140625" customWidth="1"/>
    <col min="14338" max="14338" width="23.44140625" customWidth="1"/>
    <col min="14339" max="14339" width="22" customWidth="1"/>
    <col min="14340" max="14340" width="18.5546875" customWidth="1"/>
    <col min="14341" max="14341" width="18.6640625" customWidth="1"/>
    <col min="14342" max="14342" width="19" customWidth="1"/>
    <col min="14343" max="14343" width="18.44140625" customWidth="1"/>
    <col min="14344" max="14344" width="15.109375" customWidth="1"/>
    <col min="14593" max="14593" width="65.44140625" customWidth="1"/>
    <col min="14594" max="14594" width="23.44140625" customWidth="1"/>
    <col min="14595" max="14595" width="22" customWidth="1"/>
    <col min="14596" max="14596" width="18.5546875" customWidth="1"/>
    <col min="14597" max="14597" width="18.6640625" customWidth="1"/>
    <col min="14598" max="14598" width="19" customWidth="1"/>
    <col min="14599" max="14599" width="18.44140625" customWidth="1"/>
    <col min="14600" max="14600" width="15.109375" customWidth="1"/>
    <col min="14849" max="14849" width="65.44140625" customWidth="1"/>
    <col min="14850" max="14850" width="23.44140625" customWidth="1"/>
    <col min="14851" max="14851" width="22" customWidth="1"/>
    <col min="14852" max="14852" width="18.5546875" customWidth="1"/>
    <col min="14853" max="14853" width="18.6640625" customWidth="1"/>
    <col min="14854" max="14854" width="19" customWidth="1"/>
    <col min="14855" max="14855" width="18.44140625" customWidth="1"/>
    <col min="14856" max="14856" width="15.109375" customWidth="1"/>
    <col min="15105" max="15105" width="65.44140625" customWidth="1"/>
    <col min="15106" max="15106" width="23.44140625" customWidth="1"/>
    <col min="15107" max="15107" width="22" customWidth="1"/>
    <col min="15108" max="15108" width="18.5546875" customWidth="1"/>
    <col min="15109" max="15109" width="18.6640625" customWidth="1"/>
    <col min="15110" max="15110" width="19" customWidth="1"/>
    <col min="15111" max="15111" width="18.44140625" customWidth="1"/>
    <col min="15112" max="15112" width="15.109375" customWidth="1"/>
    <col min="15361" max="15361" width="65.44140625" customWidth="1"/>
    <col min="15362" max="15362" width="23.44140625" customWidth="1"/>
    <col min="15363" max="15363" width="22" customWidth="1"/>
    <col min="15364" max="15364" width="18.5546875" customWidth="1"/>
    <col min="15365" max="15365" width="18.6640625" customWidth="1"/>
    <col min="15366" max="15366" width="19" customWidth="1"/>
    <col min="15367" max="15367" width="18.44140625" customWidth="1"/>
    <col min="15368" max="15368" width="15.109375" customWidth="1"/>
    <col min="15617" max="15617" width="65.44140625" customWidth="1"/>
    <col min="15618" max="15618" width="23.44140625" customWidth="1"/>
    <col min="15619" max="15619" width="22" customWidth="1"/>
    <col min="15620" max="15620" width="18.5546875" customWidth="1"/>
    <col min="15621" max="15621" width="18.6640625" customWidth="1"/>
    <col min="15622" max="15622" width="19" customWidth="1"/>
    <col min="15623" max="15623" width="18.44140625" customWidth="1"/>
    <col min="15624" max="15624" width="15.109375" customWidth="1"/>
    <col min="15873" max="15873" width="65.44140625" customWidth="1"/>
    <col min="15874" max="15874" width="23.44140625" customWidth="1"/>
    <col min="15875" max="15875" width="22" customWidth="1"/>
    <col min="15876" max="15876" width="18.5546875" customWidth="1"/>
    <col min="15877" max="15877" width="18.6640625" customWidth="1"/>
    <col min="15878" max="15878" width="19" customWidth="1"/>
    <col min="15879" max="15879" width="18.44140625" customWidth="1"/>
    <col min="15880" max="15880" width="15.109375" customWidth="1"/>
    <col min="16129" max="16129" width="65.44140625" customWidth="1"/>
    <col min="16130" max="16130" width="23.44140625" customWidth="1"/>
    <col min="16131" max="16131" width="22" customWidth="1"/>
    <col min="16132" max="16132" width="18.5546875" customWidth="1"/>
    <col min="16133" max="16133" width="18.6640625" customWidth="1"/>
    <col min="16134" max="16134" width="19" customWidth="1"/>
    <col min="16135" max="16135" width="18.44140625" customWidth="1"/>
    <col min="16136" max="16136" width="15.109375" customWidth="1"/>
  </cols>
  <sheetData>
    <row r="1" spans="1:7" ht="24.75" customHeight="1">
      <c r="A1" s="615" t="s">
        <v>361</v>
      </c>
      <c r="B1" s="616"/>
      <c r="C1" s="616"/>
      <c r="D1" s="616"/>
      <c r="E1" s="616"/>
      <c r="F1" s="616"/>
      <c r="G1" s="617"/>
    </row>
    <row r="2" spans="1:7" ht="19.5" customHeight="1">
      <c r="A2" s="417"/>
      <c r="B2" s="418"/>
      <c r="C2" s="418"/>
      <c r="D2" s="418"/>
      <c r="E2" s="418"/>
      <c r="F2" s="418"/>
      <c r="G2" s="419"/>
    </row>
    <row r="3" spans="1:7" ht="22.5" customHeight="1">
      <c r="A3" s="618" t="s">
        <v>463</v>
      </c>
      <c r="B3" s="619"/>
      <c r="C3" s="619"/>
      <c r="D3" s="619"/>
      <c r="E3" s="619"/>
      <c r="F3" s="619"/>
      <c r="G3" s="620"/>
    </row>
    <row r="4" spans="1:7" ht="59.25" customHeight="1">
      <c r="A4" s="494" t="s">
        <v>354</v>
      </c>
      <c r="B4" s="420" t="s">
        <v>355</v>
      </c>
      <c r="C4" s="420" t="s">
        <v>356</v>
      </c>
      <c r="D4" s="420" t="s">
        <v>357</v>
      </c>
      <c r="E4" s="420" t="s">
        <v>358</v>
      </c>
      <c r="F4" s="420" t="s">
        <v>359</v>
      </c>
      <c r="G4" s="495" t="s">
        <v>360</v>
      </c>
    </row>
    <row r="5" spans="1:7" ht="64.5" customHeight="1" thickBot="1">
      <c r="A5" s="496" t="s">
        <v>464</v>
      </c>
      <c r="B5" s="497" t="s">
        <v>287</v>
      </c>
      <c r="C5" s="498">
        <v>7990</v>
      </c>
      <c r="D5" s="498">
        <v>7990</v>
      </c>
      <c r="E5" s="499" t="s">
        <v>221</v>
      </c>
      <c r="F5" s="499">
        <v>7990</v>
      </c>
      <c r="G5" s="500">
        <v>7990</v>
      </c>
    </row>
    <row r="6" spans="1:7" ht="17.25" customHeight="1">
      <c r="A6" s="421"/>
      <c r="B6" s="421"/>
      <c r="C6" s="421"/>
      <c r="D6" s="421"/>
      <c r="E6" s="421"/>
      <c r="F6" s="421"/>
      <c r="G6" s="421"/>
    </row>
    <row r="7" spans="1:7" ht="15.6">
      <c r="A7" s="422"/>
      <c r="B7" s="422"/>
      <c r="C7" s="422"/>
      <c r="D7" s="422"/>
      <c r="E7" s="422"/>
      <c r="F7" s="422"/>
      <c r="G7" s="422"/>
    </row>
    <row r="8" spans="1:7" ht="24.75" customHeight="1"/>
  </sheetData>
  <mergeCells count="2">
    <mergeCell ref="A1:G1"/>
    <mergeCell ref="A3:G3"/>
  </mergeCells>
  <pageMargins left="0.19685039370078741" right="0.15748031496062992" top="0.5" bottom="0.74803149606299213" header="0.31496062992125984" footer="0.31496062992125984"/>
  <pageSetup paperSize="9" scale="77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2"/>
  <sheetViews>
    <sheetView zoomScale="120" zoomScaleNormal="120" workbookViewId="0">
      <selection activeCell="C15" sqref="C15"/>
    </sheetView>
  </sheetViews>
  <sheetFormatPr defaultColWidth="9.109375" defaultRowHeight="14.4"/>
  <cols>
    <col min="1" max="1" width="4.44140625" style="393" customWidth="1"/>
    <col min="2" max="2" width="63.109375" style="393" customWidth="1"/>
    <col min="3" max="3" width="16" style="393" customWidth="1"/>
    <col min="4" max="256" width="9.109375" style="393"/>
    <col min="257" max="257" width="4.44140625" style="393" customWidth="1"/>
    <col min="258" max="258" width="63.109375" style="393" customWidth="1"/>
    <col min="259" max="259" width="16" style="393" customWidth="1"/>
    <col min="260" max="512" width="9.109375" style="393"/>
    <col min="513" max="513" width="4.44140625" style="393" customWidth="1"/>
    <col min="514" max="514" width="63.109375" style="393" customWidth="1"/>
    <col min="515" max="515" width="16" style="393" customWidth="1"/>
    <col min="516" max="768" width="9.109375" style="393"/>
    <col min="769" max="769" width="4.44140625" style="393" customWidth="1"/>
    <col min="770" max="770" width="63.109375" style="393" customWidth="1"/>
    <col min="771" max="771" width="16" style="393" customWidth="1"/>
    <col min="772" max="1024" width="9.109375" style="393"/>
    <col min="1025" max="1025" width="4.44140625" style="393" customWidth="1"/>
    <col min="1026" max="1026" width="63.109375" style="393" customWidth="1"/>
    <col min="1027" max="1027" width="16" style="393" customWidth="1"/>
    <col min="1028" max="1280" width="9.109375" style="393"/>
    <col min="1281" max="1281" width="4.44140625" style="393" customWidth="1"/>
    <col min="1282" max="1282" width="63.109375" style="393" customWidth="1"/>
    <col min="1283" max="1283" width="16" style="393" customWidth="1"/>
    <col min="1284" max="1536" width="9.109375" style="393"/>
    <col min="1537" max="1537" width="4.44140625" style="393" customWidth="1"/>
    <col min="1538" max="1538" width="63.109375" style="393" customWidth="1"/>
    <col min="1539" max="1539" width="16" style="393" customWidth="1"/>
    <col min="1540" max="1792" width="9.109375" style="393"/>
    <col min="1793" max="1793" width="4.44140625" style="393" customWidth="1"/>
    <col min="1794" max="1794" width="63.109375" style="393" customWidth="1"/>
    <col min="1795" max="1795" width="16" style="393" customWidth="1"/>
    <col min="1796" max="2048" width="9.109375" style="393"/>
    <col min="2049" max="2049" width="4.44140625" style="393" customWidth="1"/>
    <col min="2050" max="2050" width="63.109375" style="393" customWidth="1"/>
    <col min="2051" max="2051" width="16" style="393" customWidth="1"/>
    <col min="2052" max="2304" width="9.109375" style="393"/>
    <col min="2305" max="2305" width="4.44140625" style="393" customWidth="1"/>
    <col min="2306" max="2306" width="63.109375" style="393" customWidth="1"/>
    <col min="2307" max="2307" width="16" style="393" customWidth="1"/>
    <col min="2308" max="2560" width="9.109375" style="393"/>
    <col min="2561" max="2561" width="4.44140625" style="393" customWidth="1"/>
    <col min="2562" max="2562" width="63.109375" style="393" customWidth="1"/>
    <col min="2563" max="2563" width="16" style="393" customWidth="1"/>
    <col min="2564" max="2816" width="9.109375" style="393"/>
    <col min="2817" max="2817" width="4.44140625" style="393" customWidth="1"/>
    <col min="2818" max="2818" width="63.109375" style="393" customWidth="1"/>
    <col min="2819" max="2819" width="16" style="393" customWidth="1"/>
    <col min="2820" max="3072" width="9.109375" style="393"/>
    <col min="3073" max="3073" width="4.44140625" style="393" customWidth="1"/>
    <col min="3074" max="3074" width="63.109375" style="393" customWidth="1"/>
    <col min="3075" max="3075" width="16" style="393" customWidth="1"/>
    <col min="3076" max="3328" width="9.109375" style="393"/>
    <col min="3329" max="3329" width="4.44140625" style="393" customWidth="1"/>
    <col min="3330" max="3330" width="63.109375" style="393" customWidth="1"/>
    <col min="3331" max="3331" width="16" style="393" customWidth="1"/>
    <col min="3332" max="3584" width="9.109375" style="393"/>
    <col min="3585" max="3585" width="4.44140625" style="393" customWidth="1"/>
    <col min="3586" max="3586" width="63.109375" style="393" customWidth="1"/>
    <col min="3587" max="3587" width="16" style="393" customWidth="1"/>
    <col min="3588" max="3840" width="9.109375" style="393"/>
    <col min="3841" max="3841" width="4.44140625" style="393" customWidth="1"/>
    <col min="3842" max="3842" width="63.109375" style="393" customWidth="1"/>
    <col min="3843" max="3843" width="16" style="393" customWidth="1"/>
    <col min="3844" max="4096" width="9.109375" style="393"/>
    <col min="4097" max="4097" width="4.44140625" style="393" customWidth="1"/>
    <col min="4098" max="4098" width="63.109375" style="393" customWidth="1"/>
    <col min="4099" max="4099" width="16" style="393" customWidth="1"/>
    <col min="4100" max="4352" width="9.109375" style="393"/>
    <col min="4353" max="4353" width="4.44140625" style="393" customWidth="1"/>
    <col min="4354" max="4354" width="63.109375" style="393" customWidth="1"/>
    <col min="4355" max="4355" width="16" style="393" customWidth="1"/>
    <col min="4356" max="4608" width="9.109375" style="393"/>
    <col min="4609" max="4609" width="4.44140625" style="393" customWidth="1"/>
    <col min="4610" max="4610" width="63.109375" style="393" customWidth="1"/>
    <col min="4611" max="4611" width="16" style="393" customWidth="1"/>
    <col min="4612" max="4864" width="9.109375" style="393"/>
    <col min="4865" max="4865" width="4.44140625" style="393" customWidth="1"/>
    <col min="4866" max="4866" width="63.109375" style="393" customWidth="1"/>
    <col min="4867" max="4867" width="16" style="393" customWidth="1"/>
    <col min="4868" max="5120" width="9.109375" style="393"/>
    <col min="5121" max="5121" width="4.44140625" style="393" customWidth="1"/>
    <col min="5122" max="5122" width="63.109375" style="393" customWidth="1"/>
    <col min="5123" max="5123" width="16" style="393" customWidth="1"/>
    <col min="5124" max="5376" width="9.109375" style="393"/>
    <col min="5377" max="5377" width="4.44140625" style="393" customWidth="1"/>
    <col min="5378" max="5378" width="63.109375" style="393" customWidth="1"/>
    <col min="5379" max="5379" width="16" style="393" customWidth="1"/>
    <col min="5380" max="5632" width="9.109375" style="393"/>
    <col min="5633" max="5633" width="4.44140625" style="393" customWidth="1"/>
    <col min="5634" max="5634" width="63.109375" style="393" customWidth="1"/>
    <col min="5635" max="5635" width="16" style="393" customWidth="1"/>
    <col min="5636" max="5888" width="9.109375" style="393"/>
    <col min="5889" max="5889" width="4.44140625" style="393" customWidth="1"/>
    <col min="5890" max="5890" width="63.109375" style="393" customWidth="1"/>
    <col min="5891" max="5891" width="16" style="393" customWidth="1"/>
    <col min="5892" max="6144" width="9.109375" style="393"/>
    <col min="6145" max="6145" width="4.44140625" style="393" customWidth="1"/>
    <col min="6146" max="6146" width="63.109375" style="393" customWidth="1"/>
    <col min="6147" max="6147" width="16" style="393" customWidth="1"/>
    <col min="6148" max="6400" width="9.109375" style="393"/>
    <col min="6401" max="6401" width="4.44140625" style="393" customWidth="1"/>
    <col min="6402" max="6402" width="63.109375" style="393" customWidth="1"/>
    <col min="6403" max="6403" width="16" style="393" customWidth="1"/>
    <col min="6404" max="6656" width="9.109375" style="393"/>
    <col min="6657" max="6657" width="4.44140625" style="393" customWidth="1"/>
    <col min="6658" max="6658" width="63.109375" style="393" customWidth="1"/>
    <col min="6659" max="6659" width="16" style="393" customWidth="1"/>
    <col min="6660" max="6912" width="9.109375" style="393"/>
    <col min="6913" max="6913" width="4.44140625" style="393" customWidth="1"/>
    <col min="6914" max="6914" width="63.109375" style="393" customWidth="1"/>
    <col min="6915" max="6915" width="16" style="393" customWidth="1"/>
    <col min="6916" max="7168" width="9.109375" style="393"/>
    <col min="7169" max="7169" width="4.44140625" style="393" customWidth="1"/>
    <col min="7170" max="7170" width="63.109375" style="393" customWidth="1"/>
    <col min="7171" max="7171" width="16" style="393" customWidth="1"/>
    <col min="7172" max="7424" width="9.109375" style="393"/>
    <col min="7425" max="7425" width="4.44140625" style="393" customWidth="1"/>
    <col min="7426" max="7426" width="63.109375" style="393" customWidth="1"/>
    <col min="7427" max="7427" width="16" style="393" customWidth="1"/>
    <col min="7428" max="7680" width="9.109375" style="393"/>
    <col min="7681" max="7681" width="4.44140625" style="393" customWidth="1"/>
    <col min="7682" max="7682" width="63.109375" style="393" customWidth="1"/>
    <col min="7683" max="7683" width="16" style="393" customWidth="1"/>
    <col min="7684" max="7936" width="9.109375" style="393"/>
    <col min="7937" max="7937" width="4.44140625" style="393" customWidth="1"/>
    <col min="7938" max="7938" width="63.109375" style="393" customWidth="1"/>
    <col min="7939" max="7939" width="16" style="393" customWidth="1"/>
    <col min="7940" max="8192" width="9.109375" style="393"/>
    <col min="8193" max="8193" width="4.44140625" style="393" customWidth="1"/>
    <col min="8194" max="8194" width="63.109375" style="393" customWidth="1"/>
    <col min="8195" max="8195" width="16" style="393" customWidth="1"/>
    <col min="8196" max="8448" width="9.109375" style="393"/>
    <col min="8449" max="8449" width="4.44140625" style="393" customWidth="1"/>
    <col min="8450" max="8450" width="63.109375" style="393" customWidth="1"/>
    <col min="8451" max="8451" width="16" style="393" customWidth="1"/>
    <col min="8452" max="8704" width="9.109375" style="393"/>
    <col min="8705" max="8705" width="4.44140625" style="393" customWidth="1"/>
    <col min="8706" max="8706" width="63.109375" style="393" customWidth="1"/>
    <col min="8707" max="8707" width="16" style="393" customWidth="1"/>
    <col min="8708" max="8960" width="9.109375" style="393"/>
    <col min="8961" max="8961" width="4.44140625" style="393" customWidth="1"/>
    <col min="8962" max="8962" width="63.109375" style="393" customWidth="1"/>
    <col min="8963" max="8963" width="16" style="393" customWidth="1"/>
    <col min="8964" max="9216" width="9.109375" style="393"/>
    <col min="9217" max="9217" width="4.44140625" style="393" customWidth="1"/>
    <col min="9218" max="9218" width="63.109375" style="393" customWidth="1"/>
    <col min="9219" max="9219" width="16" style="393" customWidth="1"/>
    <col min="9220" max="9472" width="9.109375" style="393"/>
    <col min="9473" max="9473" width="4.44140625" style="393" customWidth="1"/>
    <col min="9474" max="9474" width="63.109375" style="393" customWidth="1"/>
    <col min="9475" max="9475" width="16" style="393" customWidth="1"/>
    <col min="9476" max="9728" width="9.109375" style="393"/>
    <col min="9729" max="9729" width="4.44140625" style="393" customWidth="1"/>
    <col min="9730" max="9730" width="63.109375" style="393" customWidth="1"/>
    <col min="9731" max="9731" width="16" style="393" customWidth="1"/>
    <col min="9732" max="9984" width="9.109375" style="393"/>
    <col min="9985" max="9985" width="4.44140625" style="393" customWidth="1"/>
    <col min="9986" max="9986" width="63.109375" style="393" customWidth="1"/>
    <col min="9987" max="9987" width="16" style="393" customWidth="1"/>
    <col min="9988" max="10240" width="9.109375" style="393"/>
    <col min="10241" max="10241" width="4.44140625" style="393" customWidth="1"/>
    <col min="10242" max="10242" width="63.109375" style="393" customWidth="1"/>
    <col min="10243" max="10243" width="16" style="393" customWidth="1"/>
    <col min="10244" max="10496" width="9.109375" style="393"/>
    <col min="10497" max="10497" width="4.44140625" style="393" customWidth="1"/>
    <col min="10498" max="10498" width="63.109375" style="393" customWidth="1"/>
    <col min="10499" max="10499" width="16" style="393" customWidth="1"/>
    <col min="10500" max="10752" width="9.109375" style="393"/>
    <col min="10753" max="10753" width="4.44140625" style="393" customWidth="1"/>
    <col min="10754" max="10754" width="63.109375" style="393" customWidth="1"/>
    <col min="10755" max="10755" width="16" style="393" customWidth="1"/>
    <col min="10756" max="11008" width="9.109375" style="393"/>
    <col min="11009" max="11009" width="4.44140625" style="393" customWidth="1"/>
    <col min="11010" max="11010" width="63.109375" style="393" customWidth="1"/>
    <col min="11011" max="11011" width="16" style="393" customWidth="1"/>
    <col min="11012" max="11264" width="9.109375" style="393"/>
    <col min="11265" max="11265" width="4.44140625" style="393" customWidth="1"/>
    <col min="11266" max="11266" width="63.109375" style="393" customWidth="1"/>
    <col min="11267" max="11267" width="16" style="393" customWidth="1"/>
    <col min="11268" max="11520" width="9.109375" style="393"/>
    <col min="11521" max="11521" width="4.44140625" style="393" customWidth="1"/>
    <col min="11522" max="11522" width="63.109375" style="393" customWidth="1"/>
    <col min="11523" max="11523" width="16" style="393" customWidth="1"/>
    <col min="11524" max="11776" width="9.109375" style="393"/>
    <col min="11777" max="11777" width="4.44140625" style="393" customWidth="1"/>
    <col min="11778" max="11778" width="63.109375" style="393" customWidth="1"/>
    <col min="11779" max="11779" width="16" style="393" customWidth="1"/>
    <col min="11780" max="12032" width="9.109375" style="393"/>
    <col min="12033" max="12033" width="4.44140625" style="393" customWidth="1"/>
    <col min="12034" max="12034" width="63.109375" style="393" customWidth="1"/>
    <col min="12035" max="12035" width="16" style="393" customWidth="1"/>
    <col min="12036" max="12288" width="9.109375" style="393"/>
    <col min="12289" max="12289" width="4.44140625" style="393" customWidth="1"/>
    <col min="12290" max="12290" width="63.109375" style="393" customWidth="1"/>
    <col min="12291" max="12291" width="16" style="393" customWidth="1"/>
    <col min="12292" max="12544" width="9.109375" style="393"/>
    <col min="12545" max="12545" width="4.44140625" style="393" customWidth="1"/>
    <col min="12546" max="12546" width="63.109375" style="393" customWidth="1"/>
    <col min="12547" max="12547" width="16" style="393" customWidth="1"/>
    <col min="12548" max="12800" width="9.109375" style="393"/>
    <col min="12801" max="12801" width="4.44140625" style="393" customWidth="1"/>
    <col min="12802" max="12802" width="63.109375" style="393" customWidth="1"/>
    <col min="12803" max="12803" width="16" style="393" customWidth="1"/>
    <col min="12804" max="13056" width="9.109375" style="393"/>
    <col min="13057" max="13057" width="4.44140625" style="393" customWidth="1"/>
    <col min="13058" max="13058" width="63.109375" style="393" customWidth="1"/>
    <col min="13059" max="13059" width="16" style="393" customWidth="1"/>
    <col min="13060" max="13312" width="9.109375" style="393"/>
    <col min="13313" max="13313" width="4.44140625" style="393" customWidth="1"/>
    <col min="13314" max="13314" width="63.109375" style="393" customWidth="1"/>
    <col min="13315" max="13315" width="16" style="393" customWidth="1"/>
    <col min="13316" max="13568" width="9.109375" style="393"/>
    <col min="13569" max="13569" width="4.44140625" style="393" customWidth="1"/>
    <col min="13570" max="13570" width="63.109375" style="393" customWidth="1"/>
    <col min="13571" max="13571" width="16" style="393" customWidth="1"/>
    <col min="13572" max="13824" width="9.109375" style="393"/>
    <col min="13825" max="13825" width="4.44140625" style="393" customWidth="1"/>
    <col min="13826" max="13826" width="63.109375" style="393" customWidth="1"/>
    <col min="13827" max="13827" width="16" style="393" customWidth="1"/>
    <col min="13828" max="14080" width="9.109375" style="393"/>
    <col min="14081" max="14081" width="4.44140625" style="393" customWidth="1"/>
    <col min="14082" max="14082" width="63.109375" style="393" customWidth="1"/>
    <col min="14083" max="14083" width="16" style="393" customWidth="1"/>
    <col min="14084" max="14336" width="9.109375" style="393"/>
    <col min="14337" max="14337" width="4.44140625" style="393" customWidth="1"/>
    <col min="14338" max="14338" width="63.109375" style="393" customWidth="1"/>
    <col min="14339" max="14339" width="16" style="393" customWidth="1"/>
    <col min="14340" max="14592" width="9.109375" style="393"/>
    <col min="14593" max="14593" width="4.44140625" style="393" customWidth="1"/>
    <col min="14594" max="14594" width="63.109375" style="393" customWidth="1"/>
    <col min="14595" max="14595" width="16" style="393" customWidth="1"/>
    <col min="14596" max="14848" width="9.109375" style="393"/>
    <col min="14849" max="14849" width="4.44140625" style="393" customWidth="1"/>
    <col min="14850" max="14850" width="63.109375" style="393" customWidth="1"/>
    <col min="14851" max="14851" width="16" style="393" customWidth="1"/>
    <col min="14852" max="15104" width="9.109375" style="393"/>
    <col min="15105" max="15105" width="4.44140625" style="393" customWidth="1"/>
    <col min="15106" max="15106" width="63.109375" style="393" customWidth="1"/>
    <col min="15107" max="15107" width="16" style="393" customWidth="1"/>
    <col min="15108" max="15360" width="9.109375" style="393"/>
    <col min="15361" max="15361" width="4.44140625" style="393" customWidth="1"/>
    <col min="15362" max="15362" width="63.109375" style="393" customWidth="1"/>
    <col min="15363" max="15363" width="16" style="393" customWidth="1"/>
    <col min="15364" max="15616" width="9.109375" style="393"/>
    <col min="15617" max="15617" width="4.44140625" style="393" customWidth="1"/>
    <col min="15618" max="15618" width="63.109375" style="393" customWidth="1"/>
    <col min="15619" max="15619" width="16" style="393" customWidth="1"/>
    <col min="15620" max="15872" width="9.109375" style="393"/>
    <col min="15873" max="15873" width="4.44140625" style="393" customWidth="1"/>
    <col min="15874" max="15874" width="63.109375" style="393" customWidth="1"/>
    <col min="15875" max="15875" width="16" style="393" customWidth="1"/>
    <col min="15876" max="16128" width="9.109375" style="393"/>
    <col min="16129" max="16129" width="4.44140625" style="393" customWidth="1"/>
    <col min="16130" max="16130" width="63.109375" style="393" customWidth="1"/>
    <col min="16131" max="16131" width="16" style="393" customWidth="1"/>
    <col min="16132" max="16384" width="9.109375" style="393"/>
  </cols>
  <sheetData>
    <row r="1" spans="1:3" ht="30" customHeight="1">
      <c r="A1" s="621"/>
      <c r="B1" s="622" t="s">
        <v>342</v>
      </c>
      <c r="C1" s="623"/>
    </row>
    <row r="2" spans="1:3">
      <c r="A2" s="621"/>
      <c r="B2" s="394" t="s">
        <v>0</v>
      </c>
      <c r="C2" s="395" t="s">
        <v>321</v>
      </c>
    </row>
    <row r="3" spans="1:3">
      <c r="A3" s="396" t="s">
        <v>322</v>
      </c>
      <c r="B3" s="397" t="s">
        <v>323</v>
      </c>
      <c r="C3" s="398">
        <v>34278</v>
      </c>
    </row>
    <row r="4" spans="1:3">
      <c r="A4" s="396" t="s">
        <v>324</v>
      </c>
      <c r="B4" s="397" t="s">
        <v>325</v>
      </c>
      <c r="C4" s="398">
        <v>33707</v>
      </c>
    </row>
    <row r="5" spans="1:3">
      <c r="A5" s="399" t="s">
        <v>326</v>
      </c>
      <c r="B5" s="394" t="s">
        <v>327</v>
      </c>
      <c r="C5" s="400">
        <f>SUM(C3-C4)</f>
        <v>571</v>
      </c>
    </row>
    <row r="6" spans="1:3">
      <c r="A6" s="396" t="s">
        <v>328</v>
      </c>
      <c r="B6" s="397" t="s">
        <v>329</v>
      </c>
      <c r="C6" s="398">
        <v>23747</v>
      </c>
    </row>
    <row r="7" spans="1:3">
      <c r="A7" s="396" t="s">
        <v>330</v>
      </c>
      <c r="B7" s="397" t="s">
        <v>331</v>
      </c>
      <c r="C7" s="401">
        <v>8500</v>
      </c>
    </row>
    <row r="8" spans="1:3">
      <c r="A8" s="399" t="s">
        <v>332</v>
      </c>
      <c r="B8" s="394" t="s">
        <v>333</v>
      </c>
      <c r="C8" s="402">
        <f>C6-C7</f>
        <v>15247</v>
      </c>
    </row>
    <row r="9" spans="1:3">
      <c r="A9" s="399" t="s">
        <v>334</v>
      </c>
      <c r="B9" s="394" t="s">
        <v>335</v>
      </c>
      <c r="C9" s="402">
        <f>SUM(C5+C8)</f>
        <v>15818</v>
      </c>
    </row>
    <row r="10" spans="1:3">
      <c r="A10" s="399" t="s">
        <v>336</v>
      </c>
      <c r="B10" s="394" t="s">
        <v>337</v>
      </c>
      <c r="C10" s="402" t="s">
        <v>221</v>
      </c>
    </row>
    <row r="11" spans="1:3">
      <c r="A11" s="399" t="s">
        <v>338</v>
      </c>
      <c r="B11" s="394" t="s">
        <v>339</v>
      </c>
      <c r="C11" s="402">
        <f>C9</f>
        <v>15818</v>
      </c>
    </row>
    <row r="12" spans="1:3" ht="15" thickBot="1">
      <c r="A12" s="399" t="s">
        <v>340</v>
      </c>
      <c r="B12" s="403" t="s">
        <v>341</v>
      </c>
      <c r="C12" s="404">
        <v>788</v>
      </c>
    </row>
  </sheetData>
  <mergeCells count="2">
    <mergeCell ref="A1:A2"/>
    <mergeCell ref="B1:C1"/>
  </mergeCells>
  <pageMargins left="1.07" right="0.27559055118110237" top="0.74803149606299213" bottom="0.74803149606299213" header="0.27559055118110237" footer="0.31496062992125984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B19" sqref="B19"/>
    </sheetView>
  </sheetViews>
  <sheetFormatPr defaultColWidth="9.109375" defaultRowHeight="14.4"/>
  <cols>
    <col min="1" max="1" width="49.44140625" style="405" customWidth="1"/>
    <col min="2" max="2" width="30.109375" style="405" customWidth="1"/>
    <col min="3" max="3" width="24.33203125" style="405" customWidth="1"/>
    <col min="4" max="256" width="9.109375" style="405"/>
    <col min="257" max="257" width="49.44140625" style="405" customWidth="1"/>
    <col min="258" max="258" width="30.109375" style="405" customWidth="1"/>
    <col min="259" max="259" width="24.33203125" style="405" customWidth="1"/>
    <col min="260" max="512" width="9.109375" style="405"/>
    <col min="513" max="513" width="49.44140625" style="405" customWidth="1"/>
    <col min="514" max="514" width="30.109375" style="405" customWidth="1"/>
    <col min="515" max="515" width="24.33203125" style="405" customWidth="1"/>
    <col min="516" max="768" width="9.109375" style="405"/>
    <col min="769" max="769" width="49.44140625" style="405" customWidth="1"/>
    <col min="770" max="770" width="30.109375" style="405" customWidth="1"/>
    <col min="771" max="771" width="24.33203125" style="405" customWidth="1"/>
    <col min="772" max="1024" width="9.109375" style="405"/>
    <col min="1025" max="1025" width="49.44140625" style="405" customWidth="1"/>
    <col min="1026" max="1026" width="30.109375" style="405" customWidth="1"/>
    <col min="1027" max="1027" width="24.33203125" style="405" customWidth="1"/>
    <col min="1028" max="1280" width="9.109375" style="405"/>
    <col min="1281" max="1281" width="49.44140625" style="405" customWidth="1"/>
    <col min="1282" max="1282" width="30.109375" style="405" customWidth="1"/>
    <col min="1283" max="1283" width="24.33203125" style="405" customWidth="1"/>
    <col min="1284" max="1536" width="9.109375" style="405"/>
    <col min="1537" max="1537" width="49.44140625" style="405" customWidth="1"/>
    <col min="1538" max="1538" width="30.109375" style="405" customWidth="1"/>
    <col min="1539" max="1539" width="24.33203125" style="405" customWidth="1"/>
    <col min="1540" max="1792" width="9.109375" style="405"/>
    <col min="1793" max="1793" width="49.44140625" style="405" customWidth="1"/>
    <col min="1794" max="1794" width="30.109375" style="405" customWidth="1"/>
    <col min="1795" max="1795" width="24.33203125" style="405" customWidth="1"/>
    <col min="1796" max="2048" width="9.109375" style="405"/>
    <col min="2049" max="2049" width="49.44140625" style="405" customWidth="1"/>
    <col min="2050" max="2050" width="30.109375" style="405" customWidth="1"/>
    <col min="2051" max="2051" width="24.33203125" style="405" customWidth="1"/>
    <col min="2052" max="2304" width="9.109375" style="405"/>
    <col min="2305" max="2305" width="49.44140625" style="405" customWidth="1"/>
    <col min="2306" max="2306" width="30.109375" style="405" customWidth="1"/>
    <col min="2307" max="2307" width="24.33203125" style="405" customWidth="1"/>
    <col min="2308" max="2560" width="9.109375" style="405"/>
    <col min="2561" max="2561" width="49.44140625" style="405" customWidth="1"/>
    <col min="2562" max="2562" width="30.109375" style="405" customWidth="1"/>
    <col min="2563" max="2563" width="24.33203125" style="405" customWidth="1"/>
    <col min="2564" max="2816" width="9.109375" style="405"/>
    <col min="2817" max="2817" width="49.44140625" style="405" customWidth="1"/>
    <col min="2818" max="2818" width="30.109375" style="405" customWidth="1"/>
    <col min="2819" max="2819" width="24.33203125" style="405" customWidth="1"/>
    <col min="2820" max="3072" width="9.109375" style="405"/>
    <col min="3073" max="3073" width="49.44140625" style="405" customWidth="1"/>
    <col min="3074" max="3074" width="30.109375" style="405" customWidth="1"/>
    <col min="3075" max="3075" width="24.33203125" style="405" customWidth="1"/>
    <col min="3076" max="3328" width="9.109375" style="405"/>
    <col min="3329" max="3329" width="49.44140625" style="405" customWidth="1"/>
    <col min="3330" max="3330" width="30.109375" style="405" customWidth="1"/>
    <col min="3331" max="3331" width="24.33203125" style="405" customWidth="1"/>
    <col min="3332" max="3584" width="9.109375" style="405"/>
    <col min="3585" max="3585" width="49.44140625" style="405" customWidth="1"/>
    <col min="3586" max="3586" width="30.109375" style="405" customWidth="1"/>
    <col min="3587" max="3587" width="24.33203125" style="405" customWidth="1"/>
    <col min="3588" max="3840" width="9.109375" style="405"/>
    <col min="3841" max="3841" width="49.44140625" style="405" customWidth="1"/>
    <col min="3842" max="3842" width="30.109375" style="405" customWidth="1"/>
    <col min="3843" max="3843" width="24.33203125" style="405" customWidth="1"/>
    <col min="3844" max="4096" width="9.109375" style="405"/>
    <col min="4097" max="4097" width="49.44140625" style="405" customWidth="1"/>
    <col min="4098" max="4098" width="30.109375" style="405" customWidth="1"/>
    <col min="4099" max="4099" width="24.33203125" style="405" customWidth="1"/>
    <col min="4100" max="4352" width="9.109375" style="405"/>
    <col min="4353" max="4353" width="49.44140625" style="405" customWidth="1"/>
    <col min="4354" max="4354" width="30.109375" style="405" customWidth="1"/>
    <col min="4355" max="4355" width="24.33203125" style="405" customWidth="1"/>
    <col min="4356" max="4608" width="9.109375" style="405"/>
    <col min="4609" max="4609" width="49.44140625" style="405" customWidth="1"/>
    <col min="4610" max="4610" width="30.109375" style="405" customWidth="1"/>
    <col min="4611" max="4611" width="24.33203125" style="405" customWidth="1"/>
    <col min="4612" max="4864" width="9.109375" style="405"/>
    <col min="4865" max="4865" width="49.44140625" style="405" customWidth="1"/>
    <col min="4866" max="4866" width="30.109375" style="405" customWidth="1"/>
    <col min="4867" max="4867" width="24.33203125" style="405" customWidth="1"/>
    <col min="4868" max="5120" width="9.109375" style="405"/>
    <col min="5121" max="5121" width="49.44140625" style="405" customWidth="1"/>
    <col min="5122" max="5122" width="30.109375" style="405" customWidth="1"/>
    <col min="5123" max="5123" width="24.33203125" style="405" customWidth="1"/>
    <col min="5124" max="5376" width="9.109375" style="405"/>
    <col min="5377" max="5377" width="49.44140625" style="405" customWidth="1"/>
    <col min="5378" max="5378" width="30.109375" style="405" customWidth="1"/>
    <col min="5379" max="5379" width="24.33203125" style="405" customWidth="1"/>
    <col min="5380" max="5632" width="9.109375" style="405"/>
    <col min="5633" max="5633" width="49.44140625" style="405" customWidth="1"/>
    <col min="5634" max="5634" width="30.109375" style="405" customWidth="1"/>
    <col min="5635" max="5635" width="24.33203125" style="405" customWidth="1"/>
    <col min="5636" max="5888" width="9.109375" style="405"/>
    <col min="5889" max="5889" width="49.44140625" style="405" customWidth="1"/>
    <col min="5890" max="5890" width="30.109375" style="405" customWidth="1"/>
    <col min="5891" max="5891" width="24.33203125" style="405" customWidth="1"/>
    <col min="5892" max="6144" width="9.109375" style="405"/>
    <col min="6145" max="6145" width="49.44140625" style="405" customWidth="1"/>
    <col min="6146" max="6146" width="30.109375" style="405" customWidth="1"/>
    <col min="6147" max="6147" width="24.33203125" style="405" customWidth="1"/>
    <col min="6148" max="6400" width="9.109375" style="405"/>
    <col min="6401" max="6401" width="49.44140625" style="405" customWidth="1"/>
    <col min="6402" max="6402" width="30.109375" style="405" customWidth="1"/>
    <col min="6403" max="6403" width="24.33203125" style="405" customWidth="1"/>
    <col min="6404" max="6656" width="9.109375" style="405"/>
    <col min="6657" max="6657" width="49.44140625" style="405" customWidth="1"/>
    <col min="6658" max="6658" width="30.109375" style="405" customWidth="1"/>
    <col min="6659" max="6659" width="24.33203125" style="405" customWidth="1"/>
    <col min="6660" max="6912" width="9.109375" style="405"/>
    <col min="6913" max="6913" width="49.44140625" style="405" customWidth="1"/>
    <col min="6914" max="6914" width="30.109375" style="405" customWidth="1"/>
    <col min="6915" max="6915" width="24.33203125" style="405" customWidth="1"/>
    <col min="6916" max="7168" width="9.109375" style="405"/>
    <col min="7169" max="7169" width="49.44140625" style="405" customWidth="1"/>
    <col min="7170" max="7170" width="30.109375" style="405" customWidth="1"/>
    <col min="7171" max="7171" width="24.33203125" style="405" customWidth="1"/>
    <col min="7172" max="7424" width="9.109375" style="405"/>
    <col min="7425" max="7425" width="49.44140625" style="405" customWidth="1"/>
    <col min="7426" max="7426" width="30.109375" style="405" customWidth="1"/>
    <col min="7427" max="7427" width="24.33203125" style="405" customWidth="1"/>
    <col min="7428" max="7680" width="9.109375" style="405"/>
    <col min="7681" max="7681" width="49.44140625" style="405" customWidth="1"/>
    <col min="7682" max="7682" width="30.109375" style="405" customWidth="1"/>
    <col min="7683" max="7683" width="24.33203125" style="405" customWidth="1"/>
    <col min="7684" max="7936" width="9.109375" style="405"/>
    <col min="7937" max="7937" width="49.44140625" style="405" customWidth="1"/>
    <col min="7938" max="7938" width="30.109375" style="405" customWidth="1"/>
    <col min="7939" max="7939" width="24.33203125" style="405" customWidth="1"/>
    <col min="7940" max="8192" width="9.109375" style="405"/>
    <col min="8193" max="8193" width="49.44140625" style="405" customWidth="1"/>
    <col min="8194" max="8194" width="30.109375" style="405" customWidth="1"/>
    <col min="8195" max="8195" width="24.33203125" style="405" customWidth="1"/>
    <col min="8196" max="8448" width="9.109375" style="405"/>
    <col min="8449" max="8449" width="49.44140625" style="405" customWidth="1"/>
    <col min="8450" max="8450" width="30.109375" style="405" customWidth="1"/>
    <col min="8451" max="8451" width="24.33203125" style="405" customWidth="1"/>
    <col min="8452" max="8704" width="9.109375" style="405"/>
    <col min="8705" max="8705" width="49.44140625" style="405" customWidth="1"/>
    <col min="8706" max="8706" width="30.109375" style="405" customWidth="1"/>
    <col min="8707" max="8707" width="24.33203125" style="405" customWidth="1"/>
    <col min="8708" max="8960" width="9.109375" style="405"/>
    <col min="8961" max="8961" width="49.44140625" style="405" customWidth="1"/>
    <col min="8962" max="8962" width="30.109375" style="405" customWidth="1"/>
    <col min="8963" max="8963" width="24.33203125" style="405" customWidth="1"/>
    <col min="8964" max="9216" width="9.109375" style="405"/>
    <col min="9217" max="9217" width="49.44140625" style="405" customWidth="1"/>
    <col min="9218" max="9218" width="30.109375" style="405" customWidth="1"/>
    <col min="9219" max="9219" width="24.33203125" style="405" customWidth="1"/>
    <col min="9220" max="9472" width="9.109375" style="405"/>
    <col min="9473" max="9473" width="49.44140625" style="405" customWidth="1"/>
    <col min="9474" max="9474" width="30.109375" style="405" customWidth="1"/>
    <col min="9475" max="9475" width="24.33203125" style="405" customWidth="1"/>
    <col min="9476" max="9728" width="9.109375" style="405"/>
    <col min="9729" max="9729" width="49.44140625" style="405" customWidth="1"/>
    <col min="9730" max="9730" width="30.109375" style="405" customWidth="1"/>
    <col min="9731" max="9731" width="24.33203125" style="405" customWidth="1"/>
    <col min="9732" max="9984" width="9.109375" style="405"/>
    <col min="9985" max="9985" width="49.44140625" style="405" customWidth="1"/>
    <col min="9986" max="9986" width="30.109375" style="405" customWidth="1"/>
    <col min="9987" max="9987" width="24.33203125" style="405" customWidth="1"/>
    <col min="9988" max="10240" width="9.109375" style="405"/>
    <col min="10241" max="10241" width="49.44140625" style="405" customWidth="1"/>
    <col min="10242" max="10242" width="30.109375" style="405" customWidth="1"/>
    <col min="10243" max="10243" width="24.33203125" style="405" customWidth="1"/>
    <col min="10244" max="10496" width="9.109375" style="405"/>
    <col min="10497" max="10497" width="49.44140625" style="405" customWidth="1"/>
    <col min="10498" max="10498" width="30.109375" style="405" customWidth="1"/>
    <col min="10499" max="10499" width="24.33203125" style="405" customWidth="1"/>
    <col min="10500" max="10752" width="9.109375" style="405"/>
    <col min="10753" max="10753" width="49.44140625" style="405" customWidth="1"/>
    <col min="10754" max="10754" width="30.109375" style="405" customWidth="1"/>
    <col min="10755" max="10755" width="24.33203125" style="405" customWidth="1"/>
    <col min="10756" max="11008" width="9.109375" style="405"/>
    <col min="11009" max="11009" width="49.44140625" style="405" customWidth="1"/>
    <col min="11010" max="11010" width="30.109375" style="405" customWidth="1"/>
    <col min="11011" max="11011" width="24.33203125" style="405" customWidth="1"/>
    <col min="11012" max="11264" width="9.109375" style="405"/>
    <col min="11265" max="11265" width="49.44140625" style="405" customWidth="1"/>
    <col min="11266" max="11266" width="30.109375" style="405" customWidth="1"/>
    <col min="11267" max="11267" width="24.33203125" style="405" customWidth="1"/>
    <col min="11268" max="11520" width="9.109375" style="405"/>
    <col min="11521" max="11521" width="49.44140625" style="405" customWidth="1"/>
    <col min="11522" max="11522" width="30.109375" style="405" customWidth="1"/>
    <col min="11523" max="11523" width="24.33203125" style="405" customWidth="1"/>
    <col min="11524" max="11776" width="9.109375" style="405"/>
    <col min="11777" max="11777" width="49.44140625" style="405" customWidth="1"/>
    <col min="11778" max="11778" width="30.109375" style="405" customWidth="1"/>
    <col min="11779" max="11779" width="24.33203125" style="405" customWidth="1"/>
    <col min="11780" max="12032" width="9.109375" style="405"/>
    <col min="12033" max="12033" width="49.44140625" style="405" customWidth="1"/>
    <col min="12034" max="12034" width="30.109375" style="405" customWidth="1"/>
    <col min="12035" max="12035" width="24.33203125" style="405" customWidth="1"/>
    <col min="12036" max="12288" width="9.109375" style="405"/>
    <col min="12289" max="12289" width="49.44140625" style="405" customWidth="1"/>
    <col min="12290" max="12290" width="30.109375" style="405" customWidth="1"/>
    <col min="12291" max="12291" width="24.33203125" style="405" customWidth="1"/>
    <col min="12292" max="12544" width="9.109375" style="405"/>
    <col min="12545" max="12545" width="49.44140625" style="405" customWidth="1"/>
    <col min="12546" max="12546" width="30.109375" style="405" customWidth="1"/>
    <col min="12547" max="12547" width="24.33203125" style="405" customWidth="1"/>
    <col min="12548" max="12800" width="9.109375" style="405"/>
    <col min="12801" max="12801" width="49.44140625" style="405" customWidth="1"/>
    <col min="12802" max="12802" width="30.109375" style="405" customWidth="1"/>
    <col min="12803" max="12803" width="24.33203125" style="405" customWidth="1"/>
    <col min="12804" max="13056" width="9.109375" style="405"/>
    <col min="13057" max="13057" width="49.44140625" style="405" customWidth="1"/>
    <col min="13058" max="13058" width="30.109375" style="405" customWidth="1"/>
    <col min="13059" max="13059" width="24.33203125" style="405" customWidth="1"/>
    <col min="13060" max="13312" width="9.109375" style="405"/>
    <col min="13313" max="13313" width="49.44140625" style="405" customWidth="1"/>
    <col min="13314" max="13314" width="30.109375" style="405" customWidth="1"/>
    <col min="13315" max="13315" width="24.33203125" style="405" customWidth="1"/>
    <col min="13316" max="13568" width="9.109375" style="405"/>
    <col min="13569" max="13569" width="49.44140625" style="405" customWidth="1"/>
    <col min="13570" max="13570" width="30.109375" style="405" customWidth="1"/>
    <col min="13571" max="13571" width="24.33203125" style="405" customWidth="1"/>
    <col min="13572" max="13824" width="9.109375" style="405"/>
    <col min="13825" max="13825" width="49.44140625" style="405" customWidth="1"/>
    <col min="13826" max="13826" width="30.109375" style="405" customWidth="1"/>
    <col min="13827" max="13827" width="24.33203125" style="405" customWidth="1"/>
    <col min="13828" max="14080" width="9.109375" style="405"/>
    <col min="14081" max="14081" width="49.44140625" style="405" customWidth="1"/>
    <col min="14082" max="14082" width="30.109375" style="405" customWidth="1"/>
    <col min="14083" max="14083" width="24.33203125" style="405" customWidth="1"/>
    <col min="14084" max="14336" width="9.109375" style="405"/>
    <col min="14337" max="14337" width="49.44140625" style="405" customWidth="1"/>
    <col min="14338" max="14338" width="30.109375" style="405" customWidth="1"/>
    <col min="14339" max="14339" width="24.33203125" style="405" customWidth="1"/>
    <col min="14340" max="14592" width="9.109375" style="405"/>
    <col min="14593" max="14593" width="49.44140625" style="405" customWidth="1"/>
    <col min="14594" max="14594" width="30.109375" style="405" customWidth="1"/>
    <col min="14595" max="14595" width="24.33203125" style="405" customWidth="1"/>
    <col min="14596" max="14848" width="9.109375" style="405"/>
    <col min="14849" max="14849" width="49.44140625" style="405" customWidth="1"/>
    <col min="14850" max="14850" width="30.109375" style="405" customWidth="1"/>
    <col min="14851" max="14851" width="24.33203125" style="405" customWidth="1"/>
    <col min="14852" max="15104" width="9.109375" style="405"/>
    <col min="15105" max="15105" width="49.44140625" style="405" customWidth="1"/>
    <col min="15106" max="15106" width="30.109375" style="405" customWidth="1"/>
    <col min="15107" max="15107" width="24.33203125" style="405" customWidth="1"/>
    <col min="15108" max="15360" width="9.109375" style="405"/>
    <col min="15361" max="15361" width="49.44140625" style="405" customWidth="1"/>
    <col min="15362" max="15362" width="30.109375" style="405" customWidth="1"/>
    <col min="15363" max="15363" width="24.33203125" style="405" customWidth="1"/>
    <col min="15364" max="15616" width="9.109375" style="405"/>
    <col min="15617" max="15617" width="49.44140625" style="405" customWidth="1"/>
    <col min="15618" max="15618" width="30.109375" style="405" customWidth="1"/>
    <col min="15619" max="15619" width="24.33203125" style="405" customWidth="1"/>
    <col min="15620" max="15872" width="9.109375" style="405"/>
    <col min="15873" max="15873" width="49.44140625" style="405" customWidth="1"/>
    <col min="15874" max="15874" width="30.109375" style="405" customWidth="1"/>
    <col min="15875" max="15875" width="24.33203125" style="405" customWidth="1"/>
    <col min="15876" max="16128" width="9.109375" style="405"/>
    <col min="16129" max="16129" width="49.44140625" style="405" customWidth="1"/>
    <col min="16130" max="16130" width="30.109375" style="405" customWidth="1"/>
    <col min="16131" max="16131" width="24.33203125" style="405" customWidth="1"/>
    <col min="16132" max="16384" width="9.109375" style="405"/>
  </cols>
  <sheetData>
    <row r="1" spans="1:3" ht="26.25" customHeight="1">
      <c r="A1" s="624" t="s">
        <v>352</v>
      </c>
      <c r="B1" s="625"/>
      <c r="C1" s="626"/>
    </row>
    <row r="2" spans="1:3" ht="28.8">
      <c r="A2" s="406" t="s">
        <v>0</v>
      </c>
      <c r="B2" s="407" t="s">
        <v>343</v>
      </c>
      <c r="C2" s="408" t="s">
        <v>344</v>
      </c>
    </row>
    <row r="3" spans="1:3" ht="28.8">
      <c r="A3" s="409" t="s">
        <v>345</v>
      </c>
      <c r="B3" s="410" t="s">
        <v>346</v>
      </c>
      <c r="C3" s="411" t="s">
        <v>346</v>
      </c>
    </row>
    <row r="4" spans="1:3" ht="28.8">
      <c r="A4" s="409" t="s">
        <v>347</v>
      </c>
      <c r="B4" s="410" t="s">
        <v>346</v>
      </c>
      <c r="C4" s="411" t="s">
        <v>346</v>
      </c>
    </row>
    <row r="5" spans="1:3">
      <c r="A5" s="412" t="s">
        <v>348</v>
      </c>
      <c r="B5" s="410" t="s">
        <v>346</v>
      </c>
      <c r="C5" s="411" t="s">
        <v>346</v>
      </c>
    </row>
    <row r="6" spans="1:3" ht="40.200000000000003" customHeight="1">
      <c r="A6" s="412" t="s">
        <v>349</v>
      </c>
      <c r="B6" s="416" t="s">
        <v>353</v>
      </c>
      <c r="C6" s="411">
        <v>8</v>
      </c>
    </row>
    <row r="7" spans="1:3" ht="28.8">
      <c r="A7" s="409" t="s">
        <v>350</v>
      </c>
      <c r="B7" s="410" t="s">
        <v>346</v>
      </c>
      <c r="C7" s="411" t="s">
        <v>346</v>
      </c>
    </row>
    <row r="8" spans="1:3" ht="15" thickBot="1">
      <c r="A8" s="413" t="s">
        <v>351</v>
      </c>
      <c r="B8" s="414" t="s">
        <v>346</v>
      </c>
      <c r="C8" s="415" t="s">
        <v>346</v>
      </c>
    </row>
  </sheetData>
  <mergeCells count="1">
    <mergeCell ref="A1:C1"/>
  </mergeCells>
  <pageMargins left="0.48" right="0.15748031496062992" top="0.27559055118110237" bottom="0.74803149606299213" header="0.31496062992125984" footer="0.31496062992125984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workbookViewId="0">
      <selection activeCell="F29" sqref="F29"/>
    </sheetView>
  </sheetViews>
  <sheetFormatPr defaultColWidth="9.109375" defaultRowHeight="14.4"/>
  <cols>
    <col min="1" max="1" width="41.88671875" style="393" customWidth="1"/>
    <col min="2" max="2" width="31.5546875" style="393" customWidth="1"/>
    <col min="3" max="3" width="28.21875" style="393" customWidth="1"/>
    <col min="4" max="4" width="26.6640625" style="393" customWidth="1"/>
    <col min="5" max="5" width="26.21875" style="393" customWidth="1"/>
    <col min="6" max="6" width="14.44140625" style="393" customWidth="1"/>
    <col min="7" max="257" width="9.109375" style="393"/>
    <col min="258" max="258" width="45.33203125" style="393" customWidth="1"/>
    <col min="259" max="259" width="38.44140625" style="393" customWidth="1"/>
    <col min="260" max="260" width="33.109375" style="393" customWidth="1"/>
    <col min="261" max="261" width="26.6640625" style="393" customWidth="1"/>
    <col min="262" max="262" width="17.33203125" style="393" customWidth="1"/>
    <col min="263" max="513" width="9.109375" style="393"/>
    <col min="514" max="514" width="45.33203125" style="393" customWidth="1"/>
    <col min="515" max="515" width="38.44140625" style="393" customWidth="1"/>
    <col min="516" max="516" width="33.109375" style="393" customWidth="1"/>
    <col min="517" max="517" width="26.6640625" style="393" customWidth="1"/>
    <col min="518" max="518" width="17.33203125" style="393" customWidth="1"/>
    <col min="519" max="769" width="9.109375" style="393"/>
    <col min="770" max="770" width="45.33203125" style="393" customWidth="1"/>
    <col min="771" max="771" width="38.44140625" style="393" customWidth="1"/>
    <col min="772" max="772" width="33.109375" style="393" customWidth="1"/>
    <col min="773" max="773" width="26.6640625" style="393" customWidth="1"/>
    <col min="774" max="774" width="17.33203125" style="393" customWidth="1"/>
    <col min="775" max="1025" width="9.109375" style="393"/>
    <col min="1026" max="1026" width="45.33203125" style="393" customWidth="1"/>
    <col min="1027" max="1027" width="38.44140625" style="393" customWidth="1"/>
    <col min="1028" max="1028" width="33.109375" style="393" customWidth="1"/>
    <col min="1029" max="1029" width="26.6640625" style="393" customWidth="1"/>
    <col min="1030" max="1030" width="17.33203125" style="393" customWidth="1"/>
    <col min="1031" max="1281" width="9.109375" style="393"/>
    <col min="1282" max="1282" width="45.33203125" style="393" customWidth="1"/>
    <col min="1283" max="1283" width="38.44140625" style="393" customWidth="1"/>
    <col min="1284" max="1284" width="33.109375" style="393" customWidth="1"/>
    <col min="1285" max="1285" width="26.6640625" style="393" customWidth="1"/>
    <col min="1286" max="1286" width="17.33203125" style="393" customWidth="1"/>
    <col min="1287" max="1537" width="9.109375" style="393"/>
    <col min="1538" max="1538" width="45.33203125" style="393" customWidth="1"/>
    <col min="1539" max="1539" width="38.44140625" style="393" customWidth="1"/>
    <col min="1540" max="1540" width="33.109375" style="393" customWidth="1"/>
    <col min="1541" max="1541" width="26.6640625" style="393" customWidth="1"/>
    <col min="1542" max="1542" width="17.33203125" style="393" customWidth="1"/>
    <col min="1543" max="1793" width="9.109375" style="393"/>
    <col min="1794" max="1794" width="45.33203125" style="393" customWidth="1"/>
    <col min="1795" max="1795" width="38.44140625" style="393" customWidth="1"/>
    <col min="1796" max="1796" width="33.109375" style="393" customWidth="1"/>
    <col min="1797" max="1797" width="26.6640625" style="393" customWidth="1"/>
    <col min="1798" max="1798" width="17.33203125" style="393" customWidth="1"/>
    <col min="1799" max="2049" width="9.109375" style="393"/>
    <col min="2050" max="2050" width="45.33203125" style="393" customWidth="1"/>
    <col min="2051" max="2051" width="38.44140625" style="393" customWidth="1"/>
    <col min="2052" max="2052" width="33.109375" style="393" customWidth="1"/>
    <col min="2053" max="2053" width="26.6640625" style="393" customWidth="1"/>
    <col min="2054" max="2054" width="17.33203125" style="393" customWidth="1"/>
    <col min="2055" max="2305" width="9.109375" style="393"/>
    <col min="2306" max="2306" width="45.33203125" style="393" customWidth="1"/>
    <col min="2307" max="2307" width="38.44140625" style="393" customWidth="1"/>
    <col min="2308" max="2308" width="33.109375" style="393" customWidth="1"/>
    <col min="2309" max="2309" width="26.6640625" style="393" customWidth="1"/>
    <col min="2310" max="2310" width="17.33203125" style="393" customWidth="1"/>
    <col min="2311" max="2561" width="9.109375" style="393"/>
    <col min="2562" max="2562" width="45.33203125" style="393" customWidth="1"/>
    <col min="2563" max="2563" width="38.44140625" style="393" customWidth="1"/>
    <col min="2564" max="2564" width="33.109375" style="393" customWidth="1"/>
    <col min="2565" max="2565" width="26.6640625" style="393" customWidth="1"/>
    <col min="2566" max="2566" width="17.33203125" style="393" customWidth="1"/>
    <col min="2567" max="2817" width="9.109375" style="393"/>
    <col min="2818" max="2818" width="45.33203125" style="393" customWidth="1"/>
    <col min="2819" max="2819" width="38.44140625" style="393" customWidth="1"/>
    <col min="2820" max="2820" width="33.109375" style="393" customWidth="1"/>
    <col min="2821" max="2821" width="26.6640625" style="393" customWidth="1"/>
    <col min="2822" max="2822" width="17.33203125" style="393" customWidth="1"/>
    <col min="2823" max="3073" width="9.109375" style="393"/>
    <col min="3074" max="3074" width="45.33203125" style="393" customWidth="1"/>
    <col min="3075" max="3075" width="38.44140625" style="393" customWidth="1"/>
    <col min="3076" max="3076" width="33.109375" style="393" customWidth="1"/>
    <col min="3077" max="3077" width="26.6640625" style="393" customWidth="1"/>
    <col min="3078" max="3078" width="17.33203125" style="393" customWidth="1"/>
    <col min="3079" max="3329" width="9.109375" style="393"/>
    <col min="3330" max="3330" width="45.33203125" style="393" customWidth="1"/>
    <col min="3331" max="3331" width="38.44140625" style="393" customWidth="1"/>
    <col min="3332" max="3332" width="33.109375" style="393" customWidth="1"/>
    <col min="3333" max="3333" width="26.6640625" style="393" customWidth="1"/>
    <col min="3334" max="3334" width="17.33203125" style="393" customWidth="1"/>
    <col min="3335" max="3585" width="9.109375" style="393"/>
    <col min="3586" max="3586" width="45.33203125" style="393" customWidth="1"/>
    <col min="3587" max="3587" width="38.44140625" style="393" customWidth="1"/>
    <col min="3588" max="3588" width="33.109375" style="393" customWidth="1"/>
    <col min="3589" max="3589" width="26.6640625" style="393" customWidth="1"/>
    <col min="3590" max="3590" width="17.33203125" style="393" customWidth="1"/>
    <col min="3591" max="3841" width="9.109375" style="393"/>
    <col min="3842" max="3842" width="45.33203125" style="393" customWidth="1"/>
    <col min="3843" max="3843" width="38.44140625" style="393" customWidth="1"/>
    <col min="3844" max="3844" width="33.109375" style="393" customWidth="1"/>
    <col min="3845" max="3845" width="26.6640625" style="393" customWidth="1"/>
    <col min="3846" max="3846" width="17.33203125" style="393" customWidth="1"/>
    <col min="3847" max="4097" width="9.109375" style="393"/>
    <col min="4098" max="4098" width="45.33203125" style="393" customWidth="1"/>
    <col min="4099" max="4099" width="38.44140625" style="393" customWidth="1"/>
    <col min="4100" max="4100" width="33.109375" style="393" customWidth="1"/>
    <col min="4101" max="4101" width="26.6640625" style="393" customWidth="1"/>
    <col min="4102" max="4102" width="17.33203125" style="393" customWidth="1"/>
    <col min="4103" max="4353" width="9.109375" style="393"/>
    <col min="4354" max="4354" width="45.33203125" style="393" customWidth="1"/>
    <col min="4355" max="4355" width="38.44140625" style="393" customWidth="1"/>
    <col min="4356" max="4356" width="33.109375" style="393" customWidth="1"/>
    <col min="4357" max="4357" width="26.6640625" style="393" customWidth="1"/>
    <col min="4358" max="4358" width="17.33203125" style="393" customWidth="1"/>
    <col min="4359" max="4609" width="9.109375" style="393"/>
    <col min="4610" max="4610" width="45.33203125" style="393" customWidth="1"/>
    <col min="4611" max="4611" width="38.44140625" style="393" customWidth="1"/>
    <col min="4612" max="4612" width="33.109375" style="393" customWidth="1"/>
    <col min="4613" max="4613" width="26.6640625" style="393" customWidth="1"/>
    <col min="4614" max="4614" width="17.33203125" style="393" customWidth="1"/>
    <col min="4615" max="4865" width="9.109375" style="393"/>
    <col min="4866" max="4866" width="45.33203125" style="393" customWidth="1"/>
    <col min="4867" max="4867" width="38.44140625" style="393" customWidth="1"/>
    <col min="4868" max="4868" width="33.109375" style="393" customWidth="1"/>
    <col min="4869" max="4869" width="26.6640625" style="393" customWidth="1"/>
    <col min="4870" max="4870" width="17.33203125" style="393" customWidth="1"/>
    <col min="4871" max="5121" width="9.109375" style="393"/>
    <col min="5122" max="5122" width="45.33203125" style="393" customWidth="1"/>
    <col min="5123" max="5123" width="38.44140625" style="393" customWidth="1"/>
    <col min="5124" max="5124" width="33.109375" style="393" customWidth="1"/>
    <col min="5125" max="5125" width="26.6640625" style="393" customWidth="1"/>
    <col min="5126" max="5126" width="17.33203125" style="393" customWidth="1"/>
    <col min="5127" max="5377" width="9.109375" style="393"/>
    <col min="5378" max="5378" width="45.33203125" style="393" customWidth="1"/>
    <col min="5379" max="5379" width="38.44140625" style="393" customWidth="1"/>
    <col min="5380" max="5380" width="33.109375" style="393" customWidth="1"/>
    <col min="5381" max="5381" width="26.6640625" style="393" customWidth="1"/>
    <col min="5382" max="5382" width="17.33203125" style="393" customWidth="1"/>
    <col min="5383" max="5633" width="9.109375" style="393"/>
    <col min="5634" max="5634" width="45.33203125" style="393" customWidth="1"/>
    <col min="5635" max="5635" width="38.44140625" style="393" customWidth="1"/>
    <col min="5636" max="5636" width="33.109375" style="393" customWidth="1"/>
    <col min="5637" max="5637" width="26.6640625" style="393" customWidth="1"/>
    <col min="5638" max="5638" width="17.33203125" style="393" customWidth="1"/>
    <col min="5639" max="5889" width="9.109375" style="393"/>
    <col min="5890" max="5890" width="45.33203125" style="393" customWidth="1"/>
    <col min="5891" max="5891" width="38.44140625" style="393" customWidth="1"/>
    <col min="5892" max="5892" width="33.109375" style="393" customWidth="1"/>
    <col min="5893" max="5893" width="26.6640625" style="393" customWidth="1"/>
    <col min="5894" max="5894" width="17.33203125" style="393" customWidth="1"/>
    <col min="5895" max="6145" width="9.109375" style="393"/>
    <col min="6146" max="6146" width="45.33203125" style="393" customWidth="1"/>
    <col min="6147" max="6147" width="38.44140625" style="393" customWidth="1"/>
    <col min="6148" max="6148" width="33.109375" style="393" customWidth="1"/>
    <col min="6149" max="6149" width="26.6640625" style="393" customWidth="1"/>
    <col min="6150" max="6150" width="17.33203125" style="393" customWidth="1"/>
    <col min="6151" max="6401" width="9.109375" style="393"/>
    <col min="6402" max="6402" width="45.33203125" style="393" customWidth="1"/>
    <col min="6403" max="6403" width="38.44140625" style="393" customWidth="1"/>
    <col min="6404" max="6404" width="33.109375" style="393" customWidth="1"/>
    <col min="6405" max="6405" width="26.6640625" style="393" customWidth="1"/>
    <col min="6406" max="6406" width="17.33203125" style="393" customWidth="1"/>
    <col min="6407" max="6657" width="9.109375" style="393"/>
    <col min="6658" max="6658" width="45.33203125" style="393" customWidth="1"/>
    <col min="6659" max="6659" width="38.44140625" style="393" customWidth="1"/>
    <col min="6660" max="6660" width="33.109375" style="393" customWidth="1"/>
    <col min="6661" max="6661" width="26.6640625" style="393" customWidth="1"/>
    <col min="6662" max="6662" width="17.33203125" style="393" customWidth="1"/>
    <col min="6663" max="6913" width="9.109375" style="393"/>
    <col min="6914" max="6914" width="45.33203125" style="393" customWidth="1"/>
    <col min="6915" max="6915" width="38.44140625" style="393" customWidth="1"/>
    <col min="6916" max="6916" width="33.109375" style="393" customWidth="1"/>
    <col min="6917" max="6917" width="26.6640625" style="393" customWidth="1"/>
    <col min="6918" max="6918" width="17.33203125" style="393" customWidth="1"/>
    <col min="6919" max="7169" width="9.109375" style="393"/>
    <col min="7170" max="7170" width="45.33203125" style="393" customWidth="1"/>
    <col min="7171" max="7171" width="38.44140625" style="393" customWidth="1"/>
    <col min="7172" max="7172" width="33.109375" style="393" customWidth="1"/>
    <col min="7173" max="7173" width="26.6640625" style="393" customWidth="1"/>
    <col min="7174" max="7174" width="17.33203125" style="393" customWidth="1"/>
    <col min="7175" max="7425" width="9.109375" style="393"/>
    <col min="7426" max="7426" width="45.33203125" style="393" customWidth="1"/>
    <col min="7427" max="7427" width="38.44140625" style="393" customWidth="1"/>
    <col min="7428" max="7428" width="33.109375" style="393" customWidth="1"/>
    <col min="7429" max="7429" width="26.6640625" style="393" customWidth="1"/>
    <col min="7430" max="7430" width="17.33203125" style="393" customWidth="1"/>
    <col min="7431" max="7681" width="9.109375" style="393"/>
    <col min="7682" max="7682" width="45.33203125" style="393" customWidth="1"/>
    <col min="7683" max="7683" width="38.44140625" style="393" customWidth="1"/>
    <col min="7684" max="7684" width="33.109375" style="393" customWidth="1"/>
    <col min="7685" max="7685" width="26.6640625" style="393" customWidth="1"/>
    <col min="7686" max="7686" width="17.33203125" style="393" customWidth="1"/>
    <col min="7687" max="7937" width="9.109375" style="393"/>
    <col min="7938" max="7938" width="45.33203125" style="393" customWidth="1"/>
    <col min="7939" max="7939" width="38.44140625" style="393" customWidth="1"/>
    <col min="7940" max="7940" width="33.109375" style="393" customWidth="1"/>
    <col min="7941" max="7941" width="26.6640625" style="393" customWidth="1"/>
    <col min="7942" max="7942" width="17.33203125" style="393" customWidth="1"/>
    <col min="7943" max="8193" width="9.109375" style="393"/>
    <col min="8194" max="8194" width="45.33203125" style="393" customWidth="1"/>
    <col min="8195" max="8195" width="38.44140625" style="393" customWidth="1"/>
    <col min="8196" max="8196" width="33.109375" style="393" customWidth="1"/>
    <col min="8197" max="8197" width="26.6640625" style="393" customWidth="1"/>
    <col min="8198" max="8198" width="17.33203125" style="393" customWidth="1"/>
    <col min="8199" max="8449" width="9.109375" style="393"/>
    <col min="8450" max="8450" width="45.33203125" style="393" customWidth="1"/>
    <col min="8451" max="8451" width="38.44140625" style="393" customWidth="1"/>
    <col min="8452" max="8452" width="33.109375" style="393" customWidth="1"/>
    <col min="8453" max="8453" width="26.6640625" style="393" customWidth="1"/>
    <col min="8454" max="8454" width="17.33203125" style="393" customWidth="1"/>
    <col min="8455" max="8705" width="9.109375" style="393"/>
    <col min="8706" max="8706" width="45.33203125" style="393" customWidth="1"/>
    <col min="8707" max="8707" width="38.44140625" style="393" customWidth="1"/>
    <col min="8708" max="8708" width="33.109375" style="393" customWidth="1"/>
    <col min="8709" max="8709" width="26.6640625" style="393" customWidth="1"/>
    <col min="8710" max="8710" width="17.33203125" style="393" customWidth="1"/>
    <col min="8711" max="8961" width="9.109375" style="393"/>
    <col min="8962" max="8962" width="45.33203125" style="393" customWidth="1"/>
    <col min="8963" max="8963" width="38.44140625" style="393" customWidth="1"/>
    <col min="8964" max="8964" width="33.109375" style="393" customWidth="1"/>
    <col min="8965" max="8965" width="26.6640625" style="393" customWidth="1"/>
    <col min="8966" max="8966" width="17.33203125" style="393" customWidth="1"/>
    <col min="8967" max="9217" width="9.109375" style="393"/>
    <col min="9218" max="9218" width="45.33203125" style="393" customWidth="1"/>
    <col min="9219" max="9219" width="38.44140625" style="393" customWidth="1"/>
    <col min="9220" max="9220" width="33.109375" style="393" customWidth="1"/>
    <col min="9221" max="9221" width="26.6640625" style="393" customWidth="1"/>
    <col min="9222" max="9222" width="17.33203125" style="393" customWidth="1"/>
    <col min="9223" max="9473" width="9.109375" style="393"/>
    <col min="9474" max="9474" width="45.33203125" style="393" customWidth="1"/>
    <col min="9475" max="9475" width="38.44140625" style="393" customWidth="1"/>
    <col min="9476" max="9476" width="33.109375" style="393" customWidth="1"/>
    <col min="9477" max="9477" width="26.6640625" style="393" customWidth="1"/>
    <col min="9478" max="9478" width="17.33203125" style="393" customWidth="1"/>
    <col min="9479" max="9729" width="9.109375" style="393"/>
    <col min="9730" max="9730" width="45.33203125" style="393" customWidth="1"/>
    <col min="9731" max="9731" width="38.44140625" style="393" customWidth="1"/>
    <col min="9732" max="9732" width="33.109375" style="393" customWidth="1"/>
    <col min="9733" max="9733" width="26.6640625" style="393" customWidth="1"/>
    <col min="9734" max="9734" width="17.33203125" style="393" customWidth="1"/>
    <col min="9735" max="9985" width="9.109375" style="393"/>
    <col min="9986" max="9986" width="45.33203125" style="393" customWidth="1"/>
    <col min="9987" max="9987" width="38.44140625" style="393" customWidth="1"/>
    <col min="9988" max="9988" width="33.109375" style="393" customWidth="1"/>
    <col min="9989" max="9989" width="26.6640625" style="393" customWidth="1"/>
    <col min="9990" max="9990" width="17.33203125" style="393" customWidth="1"/>
    <col min="9991" max="10241" width="9.109375" style="393"/>
    <col min="10242" max="10242" width="45.33203125" style="393" customWidth="1"/>
    <col min="10243" max="10243" width="38.44140625" style="393" customWidth="1"/>
    <col min="10244" max="10244" width="33.109375" style="393" customWidth="1"/>
    <col min="10245" max="10245" width="26.6640625" style="393" customWidth="1"/>
    <col min="10246" max="10246" width="17.33203125" style="393" customWidth="1"/>
    <col min="10247" max="10497" width="9.109375" style="393"/>
    <col min="10498" max="10498" width="45.33203125" style="393" customWidth="1"/>
    <col min="10499" max="10499" width="38.44140625" style="393" customWidth="1"/>
    <col min="10500" max="10500" width="33.109375" style="393" customWidth="1"/>
    <col min="10501" max="10501" width="26.6640625" style="393" customWidth="1"/>
    <col min="10502" max="10502" width="17.33203125" style="393" customWidth="1"/>
    <col min="10503" max="10753" width="9.109375" style="393"/>
    <col min="10754" max="10754" width="45.33203125" style="393" customWidth="1"/>
    <col min="10755" max="10755" width="38.44140625" style="393" customWidth="1"/>
    <col min="10756" max="10756" width="33.109375" style="393" customWidth="1"/>
    <col min="10757" max="10757" width="26.6640625" style="393" customWidth="1"/>
    <col min="10758" max="10758" width="17.33203125" style="393" customWidth="1"/>
    <col min="10759" max="11009" width="9.109375" style="393"/>
    <col min="11010" max="11010" width="45.33203125" style="393" customWidth="1"/>
    <col min="11011" max="11011" width="38.44140625" style="393" customWidth="1"/>
    <col min="11012" max="11012" width="33.109375" style="393" customWidth="1"/>
    <col min="11013" max="11013" width="26.6640625" style="393" customWidth="1"/>
    <col min="11014" max="11014" width="17.33203125" style="393" customWidth="1"/>
    <col min="11015" max="11265" width="9.109375" style="393"/>
    <col min="11266" max="11266" width="45.33203125" style="393" customWidth="1"/>
    <col min="11267" max="11267" width="38.44140625" style="393" customWidth="1"/>
    <col min="11268" max="11268" width="33.109375" style="393" customWidth="1"/>
    <col min="11269" max="11269" width="26.6640625" style="393" customWidth="1"/>
    <col min="11270" max="11270" width="17.33203125" style="393" customWidth="1"/>
    <col min="11271" max="11521" width="9.109375" style="393"/>
    <col min="11522" max="11522" width="45.33203125" style="393" customWidth="1"/>
    <col min="11523" max="11523" width="38.44140625" style="393" customWidth="1"/>
    <col min="11524" max="11524" width="33.109375" style="393" customWidth="1"/>
    <col min="11525" max="11525" width="26.6640625" style="393" customWidth="1"/>
    <col min="11526" max="11526" width="17.33203125" style="393" customWidth="1"/>
    <col min="11527" max="11777" width="9.109375" style="393"/>
    <col min="11778" max="11778" width="45.33203125" style="393" customWidth="1"/>
    <col min="11779" max="11779" width="38.44140625" style="393" customWidth="1"/>
    <col min="11780" max="11780" width="33.109375" style="393" customWidth="1"/>
    <col min="11781" max="11781" width="26.6640625" style="393" customWidth="1"/>
    <col min="11782" max="11782" width="17.33203125" style="393" customWidth="1"/>
    <col min="11783" max="12033" width="9.109375" style="393"/>
    <col min="12034" max="12034" width="45.33203125" style="393" customWidth="1"/>
    <col min="12035" max="12035" width="38.44140625" style="393" customWidth="1"/>
    <col min="12036" max="12036" width="33.109375" style="393" customWidth="1"/>
    <col min="12037" max="12037" width="26.6640625" style="393" customWidth="1"/>
    <col min="12038" max="12038" width="17.33203125" style="393" customWidth="1"/>
    <col min="12039" max="12289" width="9.109375" style="393"/>
    <col min="12290" max="12290" width="45.33203125" style="393" customWidth="1"/>
    <col min="12291" max="12291" width="38.44140625" style="393" customWidth="1"/>
    <col min="12292" max="12292" width="33.109375" style="393" customWidth="1"/>
    <col min="12293" max="12293" width="26.6640625" style="393" customWidth="1"/>
    <col min="12294" max="12294" width="17.33203125" style="393" customWidth="1"/>
    <col min="12295" max="12545" width="9.109375" style="393"/>
    <col min="12546" max="12546" width="45.33203125" style="393" customWidth="1"/>
    <col min="12547" max="12547" width="38.44140625" style="393" customWidth="1"/>
    <col min="12548" max="12548" width="33.109375" style="393" customWidth="1"/>
    <col min="12549" max="12549" width="26.6640625" style="393" customWidth="1"/>
    <col min="12550" max="12550" width="17.33203125" style="393" customWidth="1"/>
    <col min="12551" max="12801" width="9.109375" style="393"/>
    <col min="12802" max="12802" width="45.33203125" style="393" customWidth="1"/>
    <col min="12803" max="12803" width="38.44140625" style="393" customWidth="1"/>
    <col min="12804" max="12804" width="33.109375" style="393" customWidth="1"/>
    <col min="12805" max="12805" width="26.6640625" style="393" customWidth="1"/>
    <col min="12806" max="12806" width="17.33203125" style="393" customWidth="1"/>
    <col min="12807" max="13057" width="9.109375" style="393"/>
    <col min="13058" max="13058" width="45.33203125" style="393" customWidth="1"/>
    <col min="13059" max="13059" width="38.44140625" style="393" customWidth="1"/>
    <col min="13060" max="13060" width="33.109375" style="393" customWidth="1"/>
    <col min="13061" max="13061" width="26.6640625" style="393" customWidth="1"/>
    <col min="13062" max="13062" width="17.33203125" style="393" customWidth="1"/>
    <col min="13063" max="13313" width="9.109375" style="393"/>
    <col min="13314" max="13314" width="45.33203125" style="393" customWidth="1"/>
    <col min="13315" max="13315" width="38.44140625" style="393" customWidth="1"/>
    <col min="13316" max="13316" width="33.109375" style="393" customWidth="1"/>
    <col min="13317" max="13317" width="26.6640625" style="393" customWidth="1"/>
    <col min="13318" max="13318" width="17.33203125" style="393" customWidth="1"/>
    <col min="13319" max="13569" width="9.109375" style="393"/>
    <col min="13570" max="13570" width="45.33203125" style="393" customWidth="1"/>
    <col min="13571" max="13571" width="38.44140625" style="393" customWidth="1"/>
    <col min="13572" max="13572" width="33.109375" style="393" customWidth="1"/>
    <col min="13573" max="13573" width="26.6640625" style="393" customWidth="1"/>
    <col min="13574" max="13574" width="17.33203125" style="393" customWidth="1"/>
    <col min="13575" max="13825" width="9.109375" style="393"/>
    <col min="13826" max="13826" width="45.33203125" style="393" customWidth="1"/>
    <col min="13827" max="13827" width="38.44140625" style="393" customWidth="1"/>
    <col min="13828" max="13828" width="33.109375" style="393" customWidth="1"/>
    <col min="13829" max="13829" width="26.6640625" style="393" customWidth="1"/>
    <col min="13830" max="13830" width="17.33203125" style="393" customWidth="1"/>
    <col min="13831" max="14081" width="9.109375" style="393"/>
    <col min="14082" max="14082" width="45.33203125" style="393" customWidth="1"/>
    <col min="14083" max="14083" width="38.44140625" style="393" customWidth="1"/>
    <col min="14084" max="14084" width="33.109375" style="393" customWidth="1"/>
    <col min="14085" max="14085" width="26.6640625" style="393" customWidth="1"/>
    <col min="14086" max="14086" width="17.33203125" style="393" customWidth="1"/>
    <col min="14087" max="14337" width="9.109375" style="393"/>
    <col min="14338" max="14338" width="45.33203125" style="393" customWidth="1"/>
    <col min="14339" max="14339" width="38.44140625" style="393" customWidth="1"/>
    <col min="14340" max="14340" width="33.109375" style="393" customWidth="1"/>
    <col min="14341" max="14341" width="26.6640625" style="393" customWidth="1"/>
    <col min="14342" max="14342" width="17.33203125" style="393" customWidth="1"/>
    <col min="14343" max="14593" width="9.109375" style="393"/>
    <col min="14594" max="14594" width="45.33203125" style="393" customWidth="1"/>
    <col min="14595" max="14595" width="38.44140625" style="393" customWidth="1"/>
    <col min="14596" max="14596" width="33.109375" style="393" customWidth="1"/>
    <col min="14597" max="14597" width="26.6640625" style="393" customWidth="1"/>
    <col min="14598" max="14598" width="17.33203125" style="393" customWidth="1"/>
    <col min="14599" max="14849" width="9.109375" style="393"/>
    <col min="14850" max="14850" width="45.33203125" style="393" customWidth="1"/>
    <col min="14851" max="14851" width="38.44140625" style="393" customWidth="1"/>
    <col min="14852" max="14852" width="33.109375" style="393" customWidth="1"/>
    <col min="14853" max="14853" width="26.6640625" style="393" customWidth="1"/>
    <col min="14854" max="14854" width="17.33203125" style="393" customWidth="1"/>
    <col min="14855" max="15105" width="9.109375" style="393"/>
    <col min="15106" max="15106" width="45.33203125" style="393" customWidth="1"/>
    <col min="15107" max="15107" width="38.44140625" style="393" customWidth="1"/>
    <col min="15108" max="15108" width="33.109375" style="393" customWidth="1"/>
    <col min="15109" max="15109" width="26.6640625" style="393" customWidth="1"/>
    <col min="15110" max="15110" width="17.33203125" style="393" customWidth="1"/>
    <col min="15111" max="15361" width="9.109375" style="393"/>
    <col min="15362" max="15362" width="45.33203125" style="393" customWidth="1"/>
    <col min="15363" max="15363" width="38.44140625" style="393" customWidth="1"/>
    <col min="15364" max="15364" width="33.109375" style="393" customWidth="1"/>
    <col min="15365" max="15365" width="26.6640625" style="393" customWidth="1"/>
    <col min="15366" max="15366" width="17.33203125" style="393" customWidth="1"/>
    <col min="15367" max="15617" width="9.109375" style="393"/>
    <col min="15618" max="15618" width="45.33203125" style="393" customWidth="1"/>
    <col min="15619" max="15619" width="38.44140625" style="393" customWidth="1"/>
    <col min="15620" max="15620" width="33.109375" style="393" customWidth="1"/>
    <col min="15621" max="15621" width="26.6640625" style="393" customWidth="1"/>
    <col min="15622" max="15622" width="17.33203125" style="393" customWidth="1"/>
    <col min="15623" max="15873" width="9.109375" style="393"/>
    <col min="15874" max="15874" width="45.33203125" style="393" customWidth="1"/>
    <col min="15875" max="15875" width="38.44140625" style="393" customWidth="1"/>
    <col min="15876" max="15876" width="33.109375" style="393" customWidth="1"/>
    <col min="15877" max="15877" width="26.6640625" style="393" customWidth="1"/>
    <col min="15878" max="15878" width="17.33203125" style="393" customWidth="1"/>
    <col min="15879" max="16129" width="9.109375" style="393"/>
    <col min="16130" max="16130" width="45.33203125" style="393" customWidth="1"/>
    <col min="16131" max="16131" width="38.44140625" style="393" customWidth="1"/>
    <col min="16132" max="16132" width="33.109375" style="393" customWidth="1"/>
    <col min="16133" max="16133" width="26.6640625" style="393" customWidth="1"/>
    <col min="16134" max="16134" width="17.33203125" style="393" customWidth="1"/>
    <col min="16135" max="16384" width="9.109375" style="393"/>
  </cols>
  <sheetData>
    <row r="1" spans="1:6" ht="24.75" customHeight="1" thickBot="1">
      <c r="A1" s="630" t="s">
        <v>385</v>
      </c>
      <c r="B1" s="631"/>
      <c r="C1" s="631"/>
      <c r="D1" s="631"/>
      <c r="E1" s="631"/>
      <c r="F1" s="632"/>
    </row>
    <row r="2" spans="1:6" ht="36" customHeight="1">
      <c r="A2" s="633" t="s">
        <v>362</v>
      </c>
      <c r="B2" s="634"/>
      <c r="C2" s="634"/>
      <c r="D2" s="634"/>
      <c r="E2" s="635"/>
      <c r="F2" s="636"/>
    </row>
    <row r="3" spans="1:6" ht="34.5" customHeight="1">
      <c r="A3" s="637" t="s">
        <v>363</v>
      </c>
      <c r="B3" s="638"/>
      <c r="C3" s="638"/>
      <c r="D3" s="639"/>
      <c r="E3" s="463"/>
      <c r="F3" s="423" t="s">
        <v>391</v>
      </c>
    </row>
    <row r="4" spans="1:6" ht="43.2">
      <c r="A4" s="424" t="s">
        <v>0</v>
      </c>
      <c r="B4" s="425" t="s">
        <v>364</v>
      </c>
      <c r="C4" s="425" t="s">
        <v>365</v>
      </c>
      <c r="D4" s="425" t="s">
        <v>366</v>
      </c>
      <c r="E4" s="425" t="s">
        <v>390</v>
      </c>
      <c r="F4" s="426" t="s">
        <v>367</v>
      </c>
    </row>
    <row r="5" spans="1:6" ht="43.2" customHeight="1">
      <c r="A5" s="427" t="s">
        <v>368</v>
      </c>
      <c r="B5" s="428">
        <v>2530</v>
      </c>
      <c r="C5" s="428">
        <v>4000</v>
      </c>
      <c r="D5" s="428">
        <v>125</v>
      </c>
      <c r="E5" s="428">
        <v>2500</v>
      </c>
      <c r="F5" s="640">
        <v>998</v>
      </c>
    </row>
    <row r="6" spans="1:6" ht="19.2" customHeight="1" thickBot="1">
      <c r="A6" s="429" t="s">
        <v>369</v>
      </c>
      <c r="B6" s="430">
        <v>2530</v>
      </c>
      <c r="C6" s="430">
        <v>4000</v>
      </c>
      <c r="D6" s="430">
        <v>125</v>
      </c>
      <c r="E6" s="464">
        <v>2500</v>
      </c>
      <c r="F6" s="641"/>
    </row>
    <row r="7" spans="1:6" ht="19.5" customHeight="1" thickBot="1"/>
    <row r="8" spans="1:6" ht="26.25" customHeight="1">
      <c r="A8" s="642" t="s">
        <v>370</v>
      </c>
      <c r="B8" s="643"/>
      <c r="C8" s="643"/>
      <c r="D8" s="644"/>
      <c r="E8" s="465"/>
      <c r="F8" s="431"/>
    </row>
    <row r="9" spans="1:6" ht="57.6">
      <c r="A9" s="432" t="s">
        <v>0</v>
      </c>
      <c r="B9" s="425" t="s">
        <v>371</v>
      </c>
      <c r="C9" s="433" t="s">
        <v>372</v>
      </c>
      <c r="D9" s="434" t="s">
        <v>373</v>
      </c>
      <c r="E9" s="466"/>
    </row>
    <row r="10" spans="1:6" ht="28.5" customHeight="1">
      <c r="A10" s="435" t="s">
        <v>374</v>
      </c>
      <c r="B10" s="436">
        <v>2477</v>
      </c>
      <c r="C10" s="437">
        <v>1973</v>
      </c>
      <c r="D10" s="438"/>
      <c r="E10" s="467"/>
    </row>
    <row r="11" spans="1:6" ht="28.5" customHeight="1">
      <c r="A11" s="439" t="s">
        <v>375</v>
      </c>
      <c r="B11" s="440">
        <v>27</v>
      </c>
      <c r="C11" s="441">
        <v>27</v>
      </c>
      <c r="D11" s="442" t="s">
        <v>221</v>
      </c>
      <c r="E11" s="468"/>
    </row>
    <row r="12" spans="1:6" ht="30.6" customHeight="1">
      <c r="A12" s="439" t="s">
        <v>376</v>
      </c>
      <c r="B12" s="440">
        <v>559</v>
      </c>
      <c r="C12" s="441">
        <v>559</v>
      </c>
      <c r="D12" s="442" t="s">
        <v>221</v>
      </c>
      <c r="E12" s="468"/>
      <c r="F12" s="443"/>
    </row>
    <row r="13" spans="1:6" ht="30.6" customHeight="1">
      <c r="A13" s="439" t="s">
        <v>388</v>
      </c>
      <c r="B13" s="440">
        <v>112</v>
      </c>
      <c r="C13" s="462" t="s">
        <v>221</v>
      </c>
      <c r="D13" s="461">
        <v>112</v>
      </c>
      <c r="E13" s="468"/>
      <c r="F13" s="443"/>
    </row>
    <row r="14" spans="1:6" ht="30.6" customHeight="1">
      <c r="A14" s="439" t="s">
        <v>389</v>
      </c>
      <c r="B14" s="440">
        <v>514</v>
      </c>
      <c r="C14" s="462" t="s">
        <v>221</v>
      </c>
      <c r="D14" s="461">
        <v>514</v>
      </c>
      <c r="E14" s="468"/>
      <c r="F14" s="443"/>
    </row>
    <row r="15" spans="1:6" ht="35.4" customHeight="1">
      <c r="A15" s="439" t="s">
        <v>377</v>
      </c>
      <c r="B15" s="440">
        <v>1397</v>
      </c>
      <c r="C15" s="441">
        <v>1397</v>
      </c>
      <c r="D15" s="442" t="s">
        <v>221</v>
      </c>
      <c r="E15" s="468"/>
      <c r="F15" s="443"/>
    </row>
    <row r="16" spans="1:6" ht="35.4" customHeight="1">
      <c r="A16" s="439" t="s">
        <v>386</v>
      </c>
      <c r="B16" s="440">
        <v>172</v>
      </c>
      <c r="C16" s="441">
        <v>172</v>
      </c>
      <c r="D16" s="442" t="s">
        <v>221</v>
      </c>
      <c r="E16" s="468"/>
      <c r="F16" s="443"/>
    </row>
    <row r="17" spans="1:6" ht="35.4" customHeight="1">
      <c r="A17" s="439" t="s">
        <v>387</v>
      </c>
      <c r="B17" s="440">
        <v>144</v>
      </c>
      <c r="C17" s="441">
        <v>144</v>
      </c>
      <c r="D17" s="442" t="s">
        <v>221</v>
      </c>
      <c r="E17" s="468"/>
      <c r="F17" s="443"/>
    </row>
    <row r="18" spans="1:6" ht="28.5" customHeight="1">
      <c r="A18" s="439" t="s">
        <v>378</v>
      </c>
      <c r="B18" s="440">
        <v>1200</v>
      </c>
      <c r="C18" s="441">
        <v>1200</v>
      </c>
      <c r="D18" s="438" t="s">
        <v>221</v>
      </c>
      <c r="E18" s="467"/>
    </row>
    <row r="19" spans="1:6" ht="38.25" customHeight="1" thickBot="1">
      <c r="A19" s="444" t="s">
        <v>379</v>
      </c>
      <c r="B19" s="445">
        <v>289</v>
      </c>
      <c r="C19" s="446">
        <v>289</v>
      </c>
      <c r="D19" s="447" t="s">
        <v>221</v>
      </c>
      <c r="E19" s="467"/>
    </row>
    <row r="20" spans="1:6" ht="15" thickBot="1">
      <c r="A20" s="448"/>
      <c r="B20" s="449"/>
      <c r="C20" s="450"/>
      <c r="D20" s="451"/>
      <c r="E20" s="451"/>
    </row>
    <row r="21" spans="1:6" ht="24.75" customHeight="1">
      <c r="A21" s="645" t="s">
        <v>380</v>
      </c>
      <c r="B21" s="646"/>
      <c r="C21" s="647"/>
      <c r="D21" s="451"/>
      <c r="E21" s="451"/>
    </row>
    <row r="22" spans="1:6" ht="43.2">
      <c r="A22" s="452" t="s">
        <v>0</v>
      </c>
      <c r="B22" s="453" t="s">
        <v>381</v>
      </c>
      <c r="C22" s="454" t="s">
        <v>382</v>
      </c>
      <c r="D22" s="451"/>
      <c r="E22" s="451"/>
    </row>
    <row r="23" spans="1:6" ht="46.95" customHeight="1" thickBot="1">
      <c r="A23" s="455" t="s">
        <v>389</v>
      </c>
      <c r="B23" s="456">
        <v>83</v>
      </c>
      <c r="C23" s="457">
        <v>83</v>
      </c>
      <c r="D23" s="451"/>
      <c r="E23" s="451"/>
    </row>
    <row r="24" spans="1:6" ht="15" thickBot="1">
      <c r="A24" s="448"/>
      <c r="B24" s="449"/>
      <c r="C24" s="450"/>
      <c r="D24" s="451"/>
      <c r="E24" s="451"/>
    </row>
    <row r="25" spans="1:6" ht="21.75" customHeight="1">
      <c r="A25" s="627" t="s">
        <v>383</v>
      </c>
      <c r="B25" s="628"/>
      <c r="C25" s="629"/>
      <c r="D25" s="451"/>
      <c r="E25" s="451"/>
    </row>
    <row r="26" spans="1:6" ht="33.6" customHeight="1" thickBot="1">
      <c r="A26" s="458" t="s">
        <v>384</v>
      </c>
      <c r="B26" s="459">
        <v>1258</v>
      </c>
      <c r="C26" s="460">
        <v>1258</v>
      </c>
      <c r="D26" s="451"/>
      <c r="E26" s="451"/>
    </row>
    <row r="27" spans="1:6" ht="15" thickBot="1">
      <c r="A27" s="448"/>
      <c r="B27" s="451"/>
      <c r="C27" s="469"/>
      <c r="D27" s="470"/>
    </row>
    <row r="28" spans="1:6" ht="21.6" customHeight="1">
      <c r="A28" s="627" t="s">
        <v>392</v>
      </c>
      <c r="B28" s="628"/>
      <c r="C28" s="628"/>
      <c r="D28" s="629"/>
    </row>
    <row r="29" spans="1:6" ht="52.2" customHeight="1">
      <c r="A29" s="472"/>
      <c r="B29" s="425" t="s">
        <v>394</v>
      </c>
      <c r="C29" s="425" t="s">
        <v>395</v>
      </c>
      <c r="D29" s="474" t="s">
        <v>396</v>
      </c>
    </row>
    <row r="30" spans="1:6" ht="76.8" customHeight="1" thickBot="1">
      <c r="A30" s="458" t="s">
        <v>393</v>
      </c>
      <c r="B30" s="459">
        <v>6496</v>
      </c>
      <c r="C30" s="473">
        <v>6496</v>
      </c>
      <c r="D30" s="471">
        <v>0</v>
      </c>
    </row>
  </sheetData>
  <mergeCells count="8">
    <mergeCell ref="A28:D28"/>
    <mergeCell ref="A25:C25"/>
    <mergeCell ref="A1:F1"/>
    <mergeCell ref="A2:F2"/>
    <mergeCell ref="A3:D3"/>
    <mergeCell ref="F5:F6"/>
    <mergeCell ref="A8:D8"/>
    <mergeCell ref="A21:C21"/>
  </mergeCells>
  <pageMargins left="0.19685039370078741" right="0.23622047244094491" top="0.27559055118110237" bottom="0.19685039370078741" header="0.15748031496062992" footer="0.1574803149606299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1. M.</vt:lpstr>
      <vt:lpstr>2.M.</vt:lpstr>
      <vt:lpstr>3.M.</vt:lpstr>
      <vt:lpstr>4.M.</vt:lpstr>
      <vt:lpstr>5.M.</vt:lpstr>
      <vt:lpstr>6.M.</vt:lpstr>
      <vt:lpstr>7.M.</vt:lpstr>
      <vt:lpstr>8.M.</vt:lpstr>
      <vt:lpstr>9.M.</vt:lpstr>
      <vt:lpstr>10.M.</vt:lpstr>
      <vt:lpstr>11.M.</vt:lpstr>
      <vt:lpstr>12.M</vt:lpstr>
      <vt:lpstr>'1. M.'!Nyomtatási_terület</vt:lpstr>
      <vt:lpstr>'2.M.'!Nyomtatási_terület</vt:lpstr>
      <vt:lpstr>'3.M.'!Nyomtatási_terület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2016-05-20T09:40:52Z</dcterms:modified>
</cp:coreProperties>
</file>