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8E07686E-E79D-4F73-B459-DAF8B947A4D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4" i="1" l="1"/>
  <c r="AD104" i="1"/>
  <c r="AD106" i="1" s="1"/>
  <c r="AC106" i="1"/>
  <c r="AP104" i="1"/>
  <c r="AP106" i="1" s="1"/>
  <c r="AP21" i="1"/>
  <c r="AQ21" i="1"/>
  <c r="AR21" i="1"/>
  <c r="AS21" i="1"/>
  <c r="AD21" i="1"/>
  <c r="S21" i="1"/>
  <c r="V20" i="1"/>
  <c r="R21" i="1"/>
  <c r="V17" i="1"/>
  <c r="V18" i="1"/>
  <c r="V19" i="1"/>
  <c r="V16" i="1"/>
  <c r="AL21" i="1"/>
  <c r="AM21" i="1"/>
  <c r="AO21" i="1"/>
  <c r="AO104" i="1" s="1"/>
  <c r="AO106" i="1" s="1"/>
  <c r="Z21" i="1"/>
  <c r="Z104" i="1" s="1"/>
  <c r="Z106" i="1" s="1"/>
  <c r="AA21" i="1"/>
  <c r="AC21" i="1"/>
  <c r="AE21" i="1"/>
  <c r="AF21" i="1"/>
  <c r="AG21" i="1"/>
  <c r="Z101" i="1"/>
  <c r="AA101" i="1"/>
  <c r="AB101" i="1"/>
  <c r="AC101" i="1"/>
  <c r="AE101" i="1"/>
  <c r="AF101" i="1"/>
  <c r="AG101" i="1"/>
  <c r="O104" i="1"/>
  <c r="O106" i="1" s="1"/>
  <c r="Q21" i="1"/>
  <c r="Q104" i="1" s="1"/>
  <c r="Q106" i="1" s="1"/>
  <c r="P21" i="1"/>
  <c r="P104" i="1" s="1"/>
  <c r="P106" i="1" s="1"/>
  <c r="R104" i="1" l="1"/>
  <c r="R106" i="1" s="1"/>
  <c r="AL91" i="1"/>
  <c r="AL92" i="1"/>
  <c r="AL104" i="1" s="1"/>
  <c r="AL106" i="1" s="1"/>
  <c r="V87" i="1"/>
  <c r="V71" i="1"/>
  <c r="K12" i="1"/>
  <c r="I106" i="1"/>
  <c r="J106" i="1"/>
  <c r="AN12" i="1"/>
  <c r="AQ12" i="1"/>
  <c r="AQ106" i="1" s="1"/>
  <c r="AR12" i="1"/>
  <c r="AR106" i="1" s="1"/>
  <c r="AS36" i="1"/>
  <c r="AR36" i="1"/>
  <c r="AR104" i="1" s="1"/>
  <c r="AQ36" i="1"/>
  <c r="AQ104" i="1" s="1"/>
  <c r="AG36" i="1"/>
  <c r="AF36" i="1"/>
  <c r="AF104" i="1" s="1"/>
  <c r="AF106" i="1" s="1"/>
  <c r="U36" i="1"/>
  <c r="U104" i="1" s="1"/>
  <c r="U106" i="1" s="1"/>
  <c r="T36" i="1"/>
  <c r="T104" i="1" s="1"/>
  <c r="T106" i="1" s="1"/>
  <c r="V26" i="1"/>
  <c r="V27" i="1"/>
  <c r="V28" i="1"/>
  <c r="V29" i="1"/>
  <c r="V30" i="1"/>
  <c r="V31" i="1"/>
  <c r="V32" i="1"/>
  <c r="V33" i="1"/>
  <c r="V34" i="1"/>
  <c r="V35" i="1"/>
  <c r="V25" i="1"/>
  <c r="AE36" i="1"/>
  <c r="AE104" i="1" s="1"/>
  <c r="AE106" i="1" s="1"/>
  <c r="S36" i="1"/>
  <c r="S104" i="1" s="1"/>
  <c r="S106" i="1" s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H106" i="1" l="1"/>
  <c r="E106" i="1"/>
  <c r="M104" i="1"/>
  <c r="M106" i="1" s="1"/>
  <c r="L104" i="1"/>
  <c r="L106" i="1" s="1"/>
  <c r="K104" i="1"/>
  <c r="G104" i="1"/>
  <c r="G106" i="1" s="1"/>
  <c r="D104" i="1"/>
  <c r="C104" i="1"/>
  <c r="C106" i="1" s="1"/>
  <c r="AJ101" i="1"/>
  <c r="AI101" i="1"/>
  <c r="X101" i="1"/>
  <c r="W101" i="1"/>
  <c r="N101" i="1"/>
  <c r="Y100" i="1"/>
  <c r="AK100" i="1" s="1"/>
  <c r="V100" i="1"/>
  <c r="Y99" i="1"/>
  <c r="AH99" i="1" s="1"/>
  <c r="AT99" i="1" s="1"/>
  <c r="V99" i="1"/>
  <c r="Y98" i="1"/>
  <c r="V98" i="1"/>
  <c r="Y97" i="1"/>
  <c r="AK97" i="1" s="1"/>
  <c r="V97" i="1"/>
  <c r="AH97" i="1" s="1"/>
  <c r="AS92" i="1"/>
  <c r="AS104" i="1" s="1"/>
  <c r="AM92" i="1"/>
  <c r="AM104" i="1" s="1"/>
  <c r="AJ92" i="1"/>
  <c r="AI92" i="1"/>
  <c r="AG92" i="1"/>
  <c r="AG104" i="1" s="1"/>
  <c r="AG106" i="1" s="1"/>
  <c r="AA92" i="1"/>
  <c r="AA104" i="1" s="1"/>
  <c r="AA106" i="1" s="1"/>
  <c r="X92" i="1"/>
  <c r="W92" i="1"/>
  <c r="N92" i="1"/>
  <c r="Y91" i="1"/>
  <c r="Y92" i="1" s="1"/>
  <c r="V91" i="1"/>
  <c r="AH91" i="1" s="1"/>
  <c r="AT91" i="1" s="1"/>
  <c r="AK90" i="1"/>
  <c r="V90" i="1"/>
  <c r="AH90" i="1" s="1"/>
  <c r="AT90" i="1" s="1"/>
  <c r="AT88" i="1"/>
  <c r="AK86" i="1"/>
  <c r="V86" i="1"/>
  <c r="AH86" i="1" s="1"/>
  <c r="AT86" i="1" s="1"/>
  <c r="AK85" i="1"/>
  <c r="V85" i="1"/>
  <c r="AH85" i="1" s="1"/>
  <c r="AT85" i="1" s="1"/>
  <c r="AK81" i="1"/>
  <c r="AH81" i="1"/>
  <c r="AT81" i="1" s="1"/>
  <c r="AK80" i="1"/>
  <c r="AH80" i="1"/>
  <c r="AT80" i="1" s="1"/>
  <c r="AK79" i="1"/>
  <c r="V79" i="1"/>
  <c r="AH79" i="1" s="1"/>
  <c r="AT79" i="1" s="1"/>
  <c r="V73" i="1"/>
  <c r="AH73" i="1" s="1"/>
  <c r="AT73" i="1" s="1"/>
  <c r="V72" i="1"/>
  <c r="AH72" i="1" s="1"/>
  <c r="AT72" i="1" s="1"/>
  <c r="AH71" i="1"/>
  <c r="AT71" i="1" s="1"/>
  <c r="AK70" i="1"/>
  <c r="V70" i="1"/>
  <c r="AH70" i="1" s="1"/>
  <c r="AT70" i="1" s="1"/>
  <c r="V69" i="1"/>
  <c r="AH69" i="1" s="1"/>
  <c r="AT69" i="1" s="1"/>
  <c r="AK68" i="1"/>
  <c r="V68" i="1"/>
  <c r="AH68" i="1" s="1"/>
  <c r="AT68" i="1" s="1"/>
  <c r="AK67" i="1"/>
  <c r="V67" i="1"/>
  <c r="AH67" i="1" s="1"/>
  <c r="V65" i="1"/>
  <c r="X36" i="1"/>
  <c r="W36" i="1"/>
  <c r="N36" i="1"/>
  <c r="V36" i="1" s="1"/>
  <c r="AK35" i="1"/>
  <c r="Y35" i="1"/>
  <c r="AH35" i="1"/>
  <c r="AK34" i="1"/>
  <c r="AT34" i="1"/>
  <c r="AK33" i="1"/>
  <c r="AT33" i="1"/>
  <c r="AK32" i="1"/>
  <c r="AH32" i="1"/>
  <c r="AK31" i="1"/>
  <c r="Y31" i="1"/>
  <c r="AH31" i="1"/>
  <c r="AK30" i="1"/>
  <c r="AH30" i="1"/>
  <c r="AK29" i="1"/>
  <c r="Y29" i="1"/>
  <c r="AH29" i="1"/>
  <c r="AK28" i="1"/>
  <c r="Y28" i="1"/>
  <c r="AH28" i="1"/>
  <c r="AK27" i="1"/>
  <c r="AT27" i="1"/>
  <c r="AK26" i="1"/>
  <c r="Y26" i="1"/>
  <c r="AT26" i="1"/>
  <c r="AK25" i="1"/>
  <c r="Y25" i="1"/>
  <c r="AH25" i="1"/>
  <c r="AN21" i="1"/>
  <c r="AN104" i="1" s="1"/>
  <c r="AN106" i="1" s="1"/>
  <c r="AB21" i="1"/>
  <c r="AB104" i="1" s="1"/>
  <c r="AB106" i="1" s="1"/>
  <c r="N21" i="1"/>
  <c r="Y20" i="1"/>
  <c r="AK20" i="1" s="1"/>
  <c r="AT20" i="1" s="1"/>
  <c r="AH20" i="1"/>
  <c r="Y19" i="1"/>
  <c r="AK19" i="1" s="1"/>
  <c r="AT19" i="1" s="1"/>
  <c r="AH19" i="1"/>
  <c r="Y18" i="1"/>
  <c r="AK18" i="1" s="1"/>
  <c r="AT18" i="1" s="1"/>
  <c r="AH18" i="1"/>
  <c r="Y17" i="1"/>
  <c r="AK17" i="1" s="1"/>
  <c r="AT17" i="1" s="1"/>
  <c r="AH17" i="1"/>
  <c r="Y16" i="1"/>
  <c r="AS12" i="1"/>
  <c r="AS106" i="1" s="1"/>
  <c r="AM12" i="1"/>
  <c r="AM106" i="1" s="1"/>
  <c r="Y12" i="1"/>
  <c r="AH12" i="1" s="1"/>
  <c r="D12" i="1"/>
  <c r="AK10" i="1"/>
  <c r="AJ10" i="1"/>
  <c r="Y10" i="1"/>
  <c r="F10" i="1"/>
  <c r="F106" i="1" s="1"/>
  <c r="D10" i="1"/>
  <c r="Y21" i="1" l="1"/>
  <c r="V21" i="1"/>
  <c r="AK16" i="1"/>
  <c r="AT16" i="1" s="1"/>
  <c r="AH16" i="1"/>
  <c r="AH21" i="1" s="1"/>
  <c r="K106" i="1"/>
  <c r="N104" i="1"/>
  <c r="N106" i="1" s="1"/>
  <c r="Y106" i="1" s="1"/>
  <c r="W104" i="1"/>
  <c r="W106" i="1" s="1"/>
  <c r="X104" i="1"/>
  <c r="X106" i="1" s="1"/>
  <c r="W37" i="1"/>
  <c r="Y36" i="1"/>
  <c r="AT35" i="1"/>
  <c r="D106" i="1"/>
  <c r="V101" i="1"/>
  <c r="AK12" i="1"/>
  <c r="AT12" i="1" s="1"/>
  <c r="AI36" i="1"/>
  <c r="AI104" i="1" s="1"/>
  <c r="AI106" i="1" s="1"/>
  <c r="Y101" i="1"/>
  <c r="AT31" i="1"/>
  <c r="AT32" i="1"/>
  <c r="AT29" i="1"/>
  <c r="V92" i="1"/>
  <c r="AT28" i="1"/>
  <c r="AH27" i="1"/>
  <c r="AT97" i="1"/>
  <c r="AT67" i="1"/>
  <c r="AT92" i="1" s="1"/>
  <c r="AH92" i="1"/>
  <c r="V104" i="1"/>
  <c r="AT10" i="1"/>
  <c r="AH34" i="1"/>
  <c r="AH26" i="1"/>
  <c r="AH33" i="1"/>
  <c r="AH10" i="1"/>
  <c r="AK21" i="1"/>
  <c r="AT21" i="1" s="1"/>
  <c r="AT30" i="1"/>
  <c r="AJ36" i="1"/>
  <c r="AJ104" i="1" s="1"/>
  <c r="AJ106" i="1" s="1"/>
  <c r="AH98" i="1"/>
  <c r="AT98" i="1" s="1"/>
  <c r="AK99" i="1"/>
  <c r="AT25" i="1"/>
  <c r="AK36" i="1"/>
  <c r="AK91" i="1"/>
  <c r="AK92" i="1" s="1"/>
  <c r="AK98" i="1"/>
  <c r="AH100" i="1"/>
  <c r="AT100" i="1" s="1"/>
  <c r="Y104" i="1" l="1"/>
  <c r="AK101" i="1"/>
  <c r="AK104" i="1" s="1"/>
  <c r="AK106" i="1" s="1"/>
  <c r="AT101" i="1"/>
  <c r="AH101" i="1"/>
  <c r="V106" i="1"/>
  <c r="AT36" i="1"/>
  <c r="AH36" i="1"/>
  <c r="AH104" i="1" l="1"/>
  <c r="AH106" i="1" s="1"/>
  <c r="AT104" i="1"/>
  <c r="AT106" i="1" s="1"/>
</calcChain>
</file>

<file path=xl/sharedStrings.xml><?xml version="1.0" encoding="utf-8"?>
<sst xmlns="http://schemas.openxmlformats.org/spreadsheetml/2006/main" count="175" uniqueCount="143">
  <si>
    <t>Hévíz Város Önkormányzat és intézményei</t>
  </si>
  <si>
    <t>2020. évi  engedélyezett létszámkeret</t>
  </si>
  <si>
    <t xml:space="preserve">Sorszám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</si>
  <si>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</si>
  <si>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</si>
  <si>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</si>
  <si>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</si>
  <si>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</si>
  <si>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</si>
  <si>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</si>
  <si>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</si>
  <si>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</si>
  <si>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</si>
  <si>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Intézmény</t>
  </si>
  <si>
    <t xml:space="preserve">Munkaviszonyban foglalk. </t>
  </si>
  <si>
    <t xml:space="preserve"> köztisztviselő</t>
  </si>
  <si>
    <t>Közalkalmazott</t>
  </si>
  <si>
    <t>Összesen</t>
  </si>
  <si>
    <t>Létszámkeret</t>
  </si>
  <si>
    <t>Főfoglalkozású</t>
  </si>
  <si>
    <t>rész-foglalkozású</t>
  </si>
  <si>
    <t>főfoglalkozású</t>
  </si>
  <si>
    <t>részfoglalkozású</t>
  </si>
  <si>
    <t>1.</t>
  </si>
  <si>
    <t>Hévíz Város Önkormányzat</t>
  </si>
  <si>
    <t>2</t>
  </si>
  <si>
    <t>0</t>
  </si>
  <si>
    <t>2.</t>
  </si>
  <si>
    <t>Polgármesteri Hivatal *</t>
  </si>
  <si>
    <t>3.</t>
  </si>
  <si>
    <t>GAMESZ</t>
  </si>
  <si>
    <t>4.</t>
  </si>
  <si>
    <t>Konyha-étterem</t>
  </si>
  <si>
    <t>5.</t>
  </si>
  <si>
    <t>Zöldterület és köztisztasági csoport</t>
  </si>
  <si>
    <t>6.</t>
  </si>
  <si>
    <t xml:space="preserve">Gazdasági szervezet </t>
  </si>
  <si>
    <t>7.</t>
  </si>
  <si>
    <t xml:space="preserve">Műszaki csoport </t>
  </si>
  <si>
    <t>11.</t>
  </si>
  <si>
    <t>Technikai dolgozók csoportja</t>
  </si>
  <si>
    <t>13.</t>
  </si>
  <si>
    <t>GAMESZ összesen:</t>
  </si>
  <si>
    <t>14.</t>
  </si>
  <si>
    <t xml:space="preserve">Teréz Anya Szociális Integrált Intézmény </t>
  </si>
  <si>
    <t>15.</t>
  </si>
  <si>
    <t>Házi segítségnyújtás (vezető 1 fő és gondozó 7 fő)</t>
  </si>
  <si>
    <t>16.</t>
  </si>
  <si>
    <t>Nappali szociális ellátás</t>
  </si>
  <si>
    <t>17.</t>
  </si>
  <si>
    <t>Idősek bentlakásos ellátása</t>
  </si>
  <si>
    <t>18.</t>
  </si>
  <si>
    <t>Családi- és nővédelmi egészségügyi gondozás (védőnők)</t>
  </si>
  <si>
    <t>19.</t>
  </si>
  <si>
    <t>Család- és Gyermekjóléti Szolgálat</t>
  </si>
  <si>
    <t>20.</t>
  </si>
  <si>
    <t>Szociális étkeztetés</t>
  </si>
  <si>
    <t>21.</t>
  </si>
  <si>
    <t>Központi igazgatás</t>
  </si>
  <si>
    <t>22.</t>
  </si>
  <si>
    <t>23.</t>
  </si>
  <si>
    <t>24.</t>
  </si>
  <si>
    <t>25.</t>
  </si>
  <si>
    <t>Bölcsődei gyógypedagógiai asszisztens (4 órás)</t>
  </si>
  <si>
    <t>26.</t>
  </si>
  <si>
    <t>Teréz A. Szoc. Integr. Int. össz.: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</si>
  <si>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</si>
  <si>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</si>
  <si>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</si>
  <si>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</si>
  <si>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</si>
  <si>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</si>
  <si>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</si>
  <si>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</si>
  <si>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</si>
  <si>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</si>
  <si>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</si>
  <si>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</si>
  <si>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</si>
  <si>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</si>
  <si>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</si>
  <si>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</si>
  <si>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</si>
  <si>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</si>
  <si>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</si>
  <si>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</si>
  <si>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</si>
  <si>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</si>
  <si>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</si>
  <si>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</si>
  <si>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27.</t>
  </si>
  <si>
    <t>Festetics György Művelődési Központ</t>
  </si>
  <si>
    <t>Igazgató megbízott</t>
  </si>
  <si>
    <t>Közvetlenül az intézményvezető alá rendeltek:</t>
  </si>
  <si>
    <t>Gazdasági  ügyintéző</t>
  </si>
  <si>
    <t>Gazdasági  ügyintéző (üres)</t>
  </si>
  <si>
    <t>Ügyviteli alkalmazott</t>
  </si>
  <si>
    <t>Múzeumi adatrögzítő</t>
  </si>
  <si>
    <t>Múzeumpedagógus</t>
  </si>
  <si>
    <t>Muzeológus</t>
  </si>
  <si>
    <t>Közművelődés</t>
  </si>
  <si>
    <t>Közművelődési szakember</t>
  </si>
  <si>
    <t>Rendezvénytechnikus</t>
  </si>
  <si>
    <t xml:space="preserve">Műszaki alkalmazott </t>
  </si>
  <si>
    <t>Műszaki alkalmazott (üres)</t>
  </si>
  <si>
    <t>Ügyvitelei alkalmazott</t>
  </si>
  <si>
    <t>Könyvtár</t>
  </si>
  <si>
    <t xml:space="preserve">Könyvtáros </t>
  </si>
  <si>
    <t>Gyermek könyvtáros ( GYED miatt jelenleg üres)</t>
  </si>
  <si>
    <t>Művészeti vezető</t>
  </si>
  <si>
    <t>Filmszínház</t>
  </si>
  <si>
    <t>52.</t>
  </si>
  <si>
    <t>Raktáros</t>
  </si>
  <si>
    <t>53.</t>
  </si>
  <si>
    <t>Festetics György Művelődési Kp. össz:</t>
  </si>
  <si>
    <t>54.</t>
  </si>
  <si>
    <t>Brunszvik Teréz Napközi Otthonos Óvoda</t>
  </si>
  <si>
    <t>55.</t>
  </si>
  <si>
    <t>Óvónő</t>
  </si>
  <si>
    <t>56.</t>
  </si>
  <si>
    <t xml:space="preserve">Dajka </t>
  </si>
  <si>
    <t>57.</t>
  </si>
  <si>
    <t>Pedagógiai asszisztens asszisztens</t>
  </si>
  <si>
    <t>58.</t>
  </si>
  <si>
    <t xml:space="preserve">Óvodatitkár </t>
  </si>
  <si>
    <t>59.</t>
  </si>
  <si>
    <t>Brunszvik Teréz Napközi Otthonos Óvoda össz:*</t>
  </si>
  <si>
    <t>60.</t>
  </si>
  <si>
    <t>GAMESZ és intézmények összesen:</t>
  </si>
  <si>
    <t>61.</t>
  </si>
  <si>
    <t>Mindösszesen:</t>
  </si>
  <si>
    <t xml:space="preserve">*268/2019. (XI. 29.) Kt. határozat alapján a Polgármesteri Hivaral engedélyezett létszáma 2020. május 1-től szeptember 30-ig 2 fő adóellenőrrel egészül ki. </t>
  </si>
  <si>
    <t xml:space="preserve">          </t>
  </si>
  <si>
    <r>
      <t>Háziorvosi ügyeleti ellátás: ügyeleti koordinátor 1 fő</t>
    </r>
    <r>
      <rPr>
        <sz val="11"/>
        <color rgb="FFFF0000"/>
        <rFont val="Times New Roman"/>
        <family val="1"/>
        <charset val="238"/>
      </rPr>
      <t xml:space="preserve">, </t>
    </r>
    <r>
      <rPr>
        <sz val="11"/>
        <rFont val="Times New Roman"/>
        <family val="1"/>
        <charset val="238"/>
      </rPr>
      <t>gkvezető 3 fő, takaritó 1 fő</t>
    </r>
  </si>
  <si>
    <t>Bölcsőde:                                                                bölcsődevezető, kisgyermeknevelő1 fő,  valamint  kisgyermeknevelő 4 fő</t>
  </si>
  <si>
    <t>Bölcsődei  dajkák 2 fő  és kisegítő 1 fő</t>
  </si>
  <si>
    <t>Mozgóképforgalm., vmint műszaki és kisegítő alk.</t>
  </si>
  <si>
    <t>Könyvtári adatrögzítő</t>
  </si>
  <si>
    <t>Gondnok, kisegítő alkalmazott</t>
  </si>
  <si>
    <t>Műszaki, fenntartási kisegítő alkalmazott</t>
  </si>
  <si>
    <t>Kisegítő alkalmazott (takarítók)</t>
  </si>
  <si>
    <t>Múzeumi adminisztrátor</t>
  </si>
  <si>
    <t xml:space="preserve">1. számú melléklet a 28/2020. (VIII. 14.) rendelethez, 5. melléklet az 5/2020 (II. 12.)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</si>
</sst>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&quot;. &quot;d\.;@"/>
    <numFmt numFmtId="165" formatCode="m\.\ d\.;@"/>
    <numFmt numFmtId="166" formatCode="0.0"/>
    <numFmt numFmtId="167" formatCode="#,##0.0"/>
    <numFmt numFmtId="168" formatCode="0;[Red]0"/>
  </numFmts>
  <fonts count="30" x14ac:knownFonts="1">
    <font>
      <sz val="11"/>
      <color theme="1"/>
      <name val="Calibri"/>
      <family val="2"/>
      <scheme val="minor"/>
    </font>
    <font>
      <sz val="12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0" xfId="0" applyFont="1"/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/>
    </xf>
    <xf numFmtId="166" fontId="11" fillId="2" borderId="1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Border="1" applyAlignment="1">
      <alignment wrapText="1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/>
    <xf numFmtId="0" fontId="11" fillId="0" borderId="4" xfId="0" applyFont="1" applyBorder="1" applyAlignment="1">
      <alignment wrapText="1"/>
    </xf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1" fillId="0" borderId="4" xfId="0" applyFont="1" applyBorder="1" applyAlignment="1"/>
    <xf numFmtId="0" fontId="18" fillId="0" borderId="1" xfId="0" applyFont="1" applyBorder="1" applyAlignment="1">
      <alignment wrapText="1"/>
    </xf>
    <xf numFmtId="167" fontId="18" fillId="0" borderId="1" xfId="0" applyNumberFormat="1" applyFont="1" applyBorder="1"/>
    <xf numFmtId="0" fontId="18" fillId="0" borderId="1" xfId="0" applyFont="1" applyBorder="1" applyAlignment="1">
      <alignment horizontal="right"/>
    </xf>
    <xf numFmtId="0" fontId="18" fillId="0" borderId="1" xfId="0" applyFont="1" applyBorder="1"/>
    <xf numFmtId="0" fontId="19" fillId="0" borderId="1" xfId="0" applyFont="1" applyBorder="1" applyAlignment="1">
      <alignment horizontal="right"/>
    </xf>
    <xf numFmtId="167" fontId="11" fillId="0" borderId="1" xfId="0" applyNumberFormat="1" applyFont="1" applyBorder="1" applyAlignment="1">
      <alignment horizontal="right"/>
    </xf>
    <xf numFmtId="0" fontId="17" fillId="0" borderId="5" xfId="0" applyFont="1" applyBorder="1" applyAlignment="1">
      <alignment wrapText="1"/>
    </xf>
    <xf numFmtId="0" fontId="17" fillId="0" borderId="5" xfId="0" applyFont="1" applyBorder="1"/>
    <xf numFmtId="0" fontId="17" fillId="0" borderId="5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 applyAlignment="1">
      <alignment horizontal="center" vertical="center"/>
    </xf>
    <xf numFmtId="0" fontId="17" fillId="0" borderId="6" xfId="0" applyFont="1" applyBorder="1" applyAlignment="1">
      <alignment wrapText="1"/>
    </xf>
    <xf numFmtId="0" fontId="17" fillId="0" borderId="6" xfId="0" applyFont="1" applyBorder="1"/>
    <xf numFmtId="0" fontId="17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" fillId="0" borderId="0" xfId="0" applyFont="1" applyBorder="1"/>
    <xf numFmtId="0" fontId="14" fillId="0" borderId="4" xfId="0" applyFont="1" applyBorder="1" applyAlignment="1">
      <alignment wrapText="1"/>
    </xf>
    <xf numFmtId="0" fontId="14" fillId="0" borderId="0" xfId="0" applyFont="1" applyBorder="1"/>
    <xf numFmtId="0" fontId="10" fillId="0" borderId="0" xfId="0" applyFont="1"/>
    <xf numFmtId="0" fontId="21" fillId="0" borderId="4" xfId="0" applyFont="1" applyBorder="1" applyAlignment="1">
      <alignment wrapText="1"/>
    </xf>
    <xf numFmtId="0" fontId="21" fillId="0" borderId="1" xfId="0" applyFont="1" applyBorder="1"/>
    <xf numFmtId="0" fontId="14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7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0" fontId="14" fillId="0" borderId="5" xfId="0" applyFont="1" applyBorder="1" applyAlignment="1">
      <alignment wrapText="1"/>
    </xf>
    <xf numFmtId="0" fontId="14" fillId="0" borderId="5" xfId="0" applyFont="1" applyBorder="1"/>
    <xf numFmtId="0" fontId="20" fillId="0" borderId="5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4" fontId="14" fillId="0" borderId="5" xfId="0" applyNumberFormat="1" applyFont="1" applyBorder="1" applyAlignment="1">
      <alignment horizontal="right"/>
    </xf>
    <xf numFmtId="0" fontId="14" fillId="0" borderId="0" xfId="0" applyFont="1" applyBorder="1" applyAlignment="1">
      <alignment wrapText="1"/>
    </xf>
    <xf numFmtId="0" fontId="11" fillId="0" borderId="6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0" fontId="22" fillId="0" borderId="0" xfId="0" applyFont="1"/>
    <xf numFmtId="0" fontId="10" fillId="0" borderId="9" xfId="0" applyFont="1" applyBorder="1"/>
    <xf numFmtId="0" fontId="14" fillId="0" borderId="9" xfId="0" applyFont="1" applyBorder="1"/>
    <xf numFmtId="0" fontId="17" fillId="0" borderId="9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0" fontId="19" fillId="0" borderId="0" xfId="0" applyFont="1" applyBorder="1" applyAlignment="1">
      <alignment wrapText="1"/>
    </xf>
    <xf numFmtId="0" fontId="11" fillId="0" borderId="10" xfId="0" applyFont="1" applyBorder="1"/>
    <xf numFmtId="0" fontId="19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1" fontId="11" fillId="0" borderId="10" xfId="0" applyNumberFormat="1" applyFont="1" applyBorder="1" applyAlignment="1">
      <alignment horizontal="right"/>
    </xf>
    <xf numFmtId="0" fontId="18" fillId="0" borderId="6" xfId="0" applyFont="1" applyBorder="1" applyAlignment="1">
      <alignment wrapText="1"/>
    </xf>
    <xf numFmtId="0" fontId="11" fillId="0" borderId="9" xfId="0" applyFont="1" applyBorder="1"/>
    <xf numFmtId="0" fontId="19" fillId="0" borderId="9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1" fontId="11" fillId="0" borderId="9" xfId="0" applyNumberFormat="1" applyFont="1" applyBorder="1" applyAlignment="1">
      <alignment horizontal="right"/>
    </xf>
    <xf numFmtId="0" fontId="23" fillId="0" borderId="6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11" fillId="0" borderId="9" xfId="0" applyFont="1" applyBorder="1" applyAlignment="1">
      <alignment horizontal="right" vertical="center"/>
    </xf>
    <xf numFmtId="1" fontId="11" fillId="0" borderId="9" xfId="0" applyNumberFormat="1" applyFont="1" applyBorder="1" applyAlignment="1">
      <alignment horizontal="right" vertical="center"/>
    </xf>
    <xf numFmtId="0" fontId="24" fillId="0" borderId="9" xfId="0" applyFont="1" applyBorder="1"/>
    <xf numFmtId="0" fontId="25" fillId="0" borderId="9" xfId="0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1" fontId="14" fillId="0" borderId="9" xfId="0" applyNumberFormat="1" applyFont="1" applyBorder="1" applyAlignment="1">
      <alignment horizontal="right"/>
    </xf>
    <xf numFmtId="167" fontId="14" fillId="0" borderId="9" xfId="0" applyNumberFormat="1" applyFont="1" applyBorder="1" applyAlignment="1">
      <alignment horizontal="right"/>
    </xf>
    <xf numFmtId="0" fontId="11" fillId="0" borderId="6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9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0" fontId="18" fillId="0" borderId="9" xfId="0" applyFont="1" applyBorder="1" applyAlignment="1">
      <alignment wrapText="1"/>
    </xf>
    <xf numFmtId="0" fontId="11" fillId="0" borderId="0" xfId="0" applyFont="1" applyBorder="1" applyAlignment="1">
      <alignment shrinkToFit="1"/>
    </xf>
    <xf numFmtId="0" fontId="18" fillId="0" borderId="9" xfId="0" applyFont="1" applyBorder="1"/>
    <xf numFmtId="0" fontId="26" fillId="0" borderId="9" xfId="0" applyFont="1" applyBorder="1" applyAlignment="1">
      <alignment horizontal="right"/>
    </xf>
    <xf numFmtId="0" fontId="11" fillId="0" borderId="12" xfId="0" applyFont="1" applyBorder="1" applyAlignment="1">
      <alignment shrinkToFit="1"/>
    </xf>
    <xf numFmtId="0" fontId="18" fillId="0" borderId="13" xfId="0" applyFont="1" applyBorder="1"/>
    <xf numFmtId="0" fontId="26" fillId="0" borderId="13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2" fontId="11" fillId="0" borderId="1" xfId="0" applyNumberFormat="1" applyFont="1" applyBorder="1"/>
    <xf numFmtId="0" fontId="20" fillId="0" borderId="4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167" fontId="14" fillId="0" borderId="7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0" fontId="11" fillId="0" borderId="2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Border="1"/>
    <xf numFmtId="0" fontId="10" fillId="0" borderId="0" xfId="0" applyFont="1" applyBorder="1"/>
    <xf numFmtId="0" fontId="11" fillId="0" borderId="11" xfId="0" applyFont="1" applyBorder="1"/>
    <xf numFmtId="0" fontId="19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7" fillId="0" borderId="6" xfId="0" applyFont="1" applyBorder="1" applyAlignment="1">
      <alignment wrapText="1"/>
    </xf>
    <xf numFmtId="164" fontId="9" fillId="0" borderId="15" xfId="0" applyNumberFormat="1" applyFont="1" applyBorder="1" applyAlignment="1">
      <alignment horizontal="center" vertical="center"/>
    </xf>
    <xf numFmtId="166" fontId="11" fillId="2" borderId="15" xfId="0" applyNumberFormat="1" applyFont="1" applyFill="1" applyBorder="1" applyAlignment="1">
      <alignment horizontal="right" vertical="center"/>
    </xf>
    <xf numFmtId="166" fontId="14" fillId="2" borderId="14" xfId="0" applyNumberFormat="1" applyFont="1" applyFill="1" applyBorder="1" applyAlignment="1">
      <alignment horizontal="right" vertical="center"/>
    </xf>
    <xf numFmtId="0" fontId="16" fillId="0" borderId="16" xfId="0" applyFont="1" applyBorder="1"/>
    <xf numFmtId="0" fontId="14" fillId="0" borderId="16" xfId="0" applyFont="1" applyBorder="1" applyAlignment="1"/>
    <xf numFmtId="0" fontId="11" fillId="0" borderId="17" xfId="0" applyFont="1" applyBorder="1" applyAlignment="1"/>
    <xf numFmtId="0" fontId="11" fillId="0" borderId="15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167" fontId="11" fillId="0" borderId="15" xfId="0" applyNumberFormat="1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2" fontId="11" fillId="0" borderId="10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 vertical="center"/>
    </xf>
    <xf numFmtId="2" fontId="14" fillId="0" borderId="9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4" fillId="0" borderId="17" xfId="0" applyFont="1" applyBorder="1" applyAlignment="1">
      <alignment horizontal="right"/>
    </xf>
    <xf numFmtId="2" fontId="11" fillId="0" borderId="15" xfId="0" applyNumberFormat="1" applyFont="1" applyBorder="1"/>
    <xf numFmtId="167" fontId="14" fillId="0" borderId="14" xfId="0" applyNumberFormat="1" applyFont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textRotation="255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C111"/>
  <sheetViews>
    <sheetView tabSelected="1" topLeftCell="L1" workbookViewId="0">
      <selection sqref="A1:XFD4"/>
    </sheetView>
  </sheetViews>
  <sheetFormatPr defaultColWidth="9.140625" defaultRowHeight="15.75" x14ac:dyDescent="0.25"/>
  <cols>
    <col min="1" max="1" width="4.42578125" style="2" customWidth="1"/>
    <col min="2" max="2" width="38.85546875" style="143" customWidth="1"/>
    <col min="3" max="3" width="6.42578125" style="2" customWidth="1"/>
    <col min="4" max="4" width="5.5703125" style="2" customWidth="1"/>
    <col min="5" max="5" width="4.7109375" style="2" customWidth="1"/>
    <col min="6" max="6" width="5.42578125" style="2" customWidth="1"/>
    <col min="7" max="9" width="4" style="2" customWidth="1"/>
    <col min="10" max="10" width="5" style="2" customWidth="1"/>
    <col min="11" max="11" width="5.7109375" style="2" customWidth="1"/>
    <col min="12" max="12" width="4" style="2" customWidth="1"/>
    <col min="13" max="13" width="5.7109375" style="2" customWidth="1"/>
    <col min="14" max="21" width="7.28515625" style="2" customWidth="1"/>
    <col min="22" max="22" width="6.7109375" style="2" customWidth="1"/>
    <col min="23" max="23" width="5.140625" style="2" customWidth="1"/>
    <col min="24" max="24" width="5.7109375" style="2" customWidth="1"/>
    <col min="25" max="26" width="6.7109375" style="2" customWidth="1"/>
    <col min="27" max="32" width="5.28515625" style="2" customWidth="1"/>
    <col min="33" max="33" width="5.5703125" style="2" customWidth="1"/>
    <col min="34" max="34" width="6.7109375" style="2" customWidth="1"/>
    <col min="35" max="35" width="6.85546875" style="2" customWidth="1"/>
    <col min="36" max="36" width="6.5703125" style="2" customWidth="1"/>
    <col min="37" max="45" width="7.140625" style="2" customWidth="1"/>
    <col min="46" max="46" width="7.5703125" style="2" customWidth="1"/>
    <col min="47" max="16384" width="9.140625" style="1"/>
  </cols>
  <sheetData>
    <row r="1" spans="1:48" ht="15.75" customHeight="1" x14ac:dyDescent="0.25">
      <c r="A1" s="194" t="s">
        <v>142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</row>
    <row r="2" spans="1:48" ht="15.75" customHeight="1" x14ac:dyDescent="0.25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</row>
    <row r="3" spans="1:48" ht="15.75" customHeight="1" x14ac:dyDescent="0.25">
      <c r="A3" s="196" t="s">
        <v>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</row>
    <row r="4" spans="1:48" ht="15.75" customHeight="1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8" ht="27.75" customHeight="1" x14ac:dyDescent="0.25">
      <c r="A5" s="191" t="s">
        <v>2</v>
      </c>
      <c r="B5" s="5" t="s">
        <v>3</v>
      </c>
      <c r="C5" s="187" t="s">
        <v>4</v>
      </c>
      <c r="D5" s="187"/>
      <c r="E5" s="187" t="s">
        <v>5</v>
      </c>
      <c r="F5" s="187"/>
      <c r="G5" s="187" t="s">
        <v>6</v>
      </c>
      <c r="H5" s="187"/>
      <c r="I5" s="187"/>
      <c r="J5" s="187"/>
      <c r="K5" s="187"/>
      <c r="L5" s="188" t="s">
        <v>7</v>
      </c>
      <c r="M5" s="188"/>
      <c r="N5" s="187" t="s">
        <v>8</v>
      </c>
      <c r="O5" s="187"/>
      <c r="P5" s="187"/>
      <c r="Q5" s="187"/>
      <c r="R5" s="187"/>
      <c r="S5" s="187"/>
      <c r="T5" s="187"/>
      <c r="U5" s="187"/>
      <c r="V5" s="187"/>
      <c r="W5" s="187" t="s">
        <v>9</v>
      </c>
      <c r="X5" s="188"/>
      <c r="Y5" s="189" t="s">
        <v>10</v>
      </c>
      <c r="Z5" s="189"/>
      <c r="AA5" s="189"/>
      <c r="AB5" s="189"/>
      <c r="AC5" s="189"/>
      <c r="AD5" s="189"/>
      <c r="AE5" s="189"/>
      <c r="AF5" s="189"/>
      <c r="AG5" s="189"/>
      <c r="AH5" s="189"/>
      <c r="AI5" s="187" t="s">
        <v>11</v>
      </c>
      <c r="AJ5" s="187"/>
      <c r="AK5" s="187" t="s">
        <v>12</v>
      </c>
      <c r="AL5" s="187"/>
      <c r="AM5" s="187"/>
      <c r="AN5" s="187"/>
      <c r="AO5" s="187"/>
      <c r="AP5" s="187"/>
      <c r="AQ5" s="187"/>
      <c r="AR5" s="187"/>
      <c r="AS5" s="187"/>
      <c r="AT5" s="190"/>
    </row>
    <row r="6" spans="1:48" s="6" customFormat="1" ht="30.75" customHeight="1" x14ac:dyDescent="0.2">
      <c r="A6" s="191"/>
      <c r="B6" s="192" t="s">
        <v>13</v>
      </c>
      <c r="C6" s="193" t="s">
        <v>14</v>
      </c>
      <c r="D6" s="193"/>
      <c r="E6" s="193"/>
      <c r="F6" s="193"/>
      <c r="G6" s="193" t="s">
        <v>15</v>
      </c>
      <c r="H6" s="193"/>
      <c r="I6" s="193"/>
      <c r="J6" s="193"/>
      <c r="K6" s="193"/>
      <c r="L6" s="193"/>
      <c r="M6" s="193"/>
      <c r="N6" s="184" t="s">
        <v>16</v>
      </c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 t="s">
        <v>17</v>
      </c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5" t="s">
        <v>18</v>
      </c>
      <c r="AL6" s="185"/>
      <c r="AM6" s="185"/>
      <c r="AN6" s="185"/>
      <c r="AO6" s="185"/>
      <c r="AP6" s="185"/>
      <c r="AQ6" s="185"/>
      <c r="AR6" s="185"/>
      <c r="AS6" s="185"/>
      <c r="AT6" s="186"/>
    </row>
    <row r="7" spans="1:48" s="6" customFormat="1" ht="40.5" customHeight="1" x14ac:dyDescent="0.2">
      <c r="A7" s="191"/>
      <c r="B7" s="192"/>
      <c r="C7" s="181" t="s">
        <v>19</v>
      </c>
      <c r="D7" s="181"/>
      <c r="E7" s="180" t="s">
        <v>20</v>
      </c>
      <c r="F7" s="180"/>
      <c r="G7" s="181" t="s">
        <v>21</v>
      </c>
      <c r="H7" s="181"/>
      <c r="I7" s="181"/>
      <c r="J7" s="181"/>
      <c r="K7" s="181"/>
      <c r="L7" s="181" t="s">
        <v>20</v>
      </c>
      <c r="M7" s="181"/>
      <c r="N7" s="182" t="s">
        <v>21</v>
      </c>
      <c r="O7" s="182"/>
      <c r="P7" s="182"/>
      <c r="Q7" s="182"/>
      <c r="R7" s="182"/>
      <c r="S7" s="182"/>
      <c r="T7" s="182"/>
      <c r="U7" s="182"/>
      <c r="V7" s="182"/>
      <c r="W7" s="181" t="s">
        <v>20</v>
      </c>
      <c r="X7" s="183"/>
      <c r="Y7" s="182" t="s">
        <v>21</v>
      </c>
      <c r="Z7" s="182"/>
      <c r="AA7" s="182"/>
      <c r="AB7" s="182"/>
      <c r="AC7" s="182"/>
      <c r="AD7" s="182"/>
      <c r="AE7" s="182"/>
      <c r="AF7" s="182"/>
      <c r="AG7" s="182"/>
      <c r="AH7" s="182"/>
      <c r="AI7" s="182" t="s">
        <v>22</v>
      </c>
      <c r="AJ7" s="182"/>
      <c r="AK7" s="185"/>
      <c r="AL7" s="185"/>
      <c r="AM7" s="185"/>
      <c r="AN7" s="185"/>
      <c r="AO7" s="185"/>
      <c r="AP7" s="185"/>
      <c r="AQ7" s="185"/>
      <c r="AR7" s="185"/>
      <c r="AS7" s="185"/>
      <c r="AT7" s="186"/>
    </row>
    <row r="8" spans="1:48" s="6" customFormat="1" ht="27" customHeight="1" x14ac:dyDescent="0.2">
      <c r="A8" s="191"/>
      <c r="B8" s="192"/>
      <c r="C8" s="7">
        <v>42736</v>
      </c>
      <c r="D8" s="7">
        <v>43100</v>
      </c>
      <c r="E8" s="7">
        <v>42736</v>
      </c>
      <c r="F8" s="7">
        <v>43100</v>
      </c>
      <c r="G8" s="7">
        <v>42736</v>
      </c>
      <c r="H8" s="7">
        <v>43952</v>
      </c>
      <c r="I8" s="8">
        <v>44075</v>
      </c>
      <c r="J8" s="8">
        <v>44105</v>
      </c>
      <c r="K8" s="7">
        <v>43100</v>
      </c>
      <c r="L8" s="7">
        <v>42736</v>
      </c>
      <c r="M8" s="7">
        <v>43100</v>
      </c>
      <c r="N8" s="7">
        <v>42736</v>
      </c>
      <c r="O8" s="7">
        <v>43832</v>
      </c>
      <c r="P8" s="7">
        <v>43967</v>
      </c>
      <c r="Q8" s="7">
        <v>43969</v>
      </c>
      <c r="R8" s="7">
        <v>44013</v>
      </c>
      <c r="S8" s="7">
        <v>44075</v>
      </c>
      <c r="T8" s="7">
        <v>44085</v>
      </c>
      <c r="U8" s="7">
        <v>44105</v>
      </c>
      <c r="V8" s="7">
        <v>43100</v>
      </c>
      <c r="W8" s="7">
        <v>42736</v>
      </c>
      <c r="X8" s="7">
        <v>43100</v>
      </c>
      <c r="Y8" s="7">
        <v>42736</v>
      </c>
      <c r="Z8" s="7">
        <v>43832</v>
      </c>
      <c r="AA8" s="7">
        <v>43952</v>
      </c>
      <c r="AB8" s="7">
        <v>43967</v>
      </c>
      <c r="AC8" s="7">
        <v>43969</v>
      </c>
      <c r="AD8" s="7">
        <v>44013</v>
      </c>
      <c r="AE8" s="7">
        <v>44075</v>
      </c>
      <c r="AF8" s="7">
        <v>44085</v>
      </c>
      <c r="AG8" s="8">
        <v>44105</v>
      </c>
      <c r="AH8" s="7">
        <v>43100</v>
      </c>
      <c r="AI8" s="7">
        <v>42736</v>
      </c>
      <c r="AJ8" s="7">
        <v>43100</v>
      </c>
      <c r="AK8" s="7">
        <v>42736</v>
      </c>
      <c r="AL8" s="7">
        <v>43832</v>
      </c>
      <c r="AM8" s="7">
        <v>43952</v>
      </c>
      <c r="AN8" s="7">
        <v>43967</v>
      </c>
      <c r="AO8" s="7">
        <v>43969</v>
      </c>
      <c r="AP8" s="7">
        <v>44013</v>
      </c>
      <c r="AQ8" s="7">
        <v>44075</v>
      </c>
      <c r="AR8" s="7">
        <v>44085</v>
      </c>
      <c r="AS8" s="8">
        <v>44105</v>
      </c>
      <c r="AT8" s="151">
        <v>43100</v>
      </c>
      <c r="AV8" s="144"/>
    </row>
    <row r="9" spans="1:48" s="6" customFormat="1" ht="13.9" customHeight="1" x14ac:dyDescent="0.25">
      <c r="A9" s="9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69"/>
      <c r="AU9" s="144"/>
    </row>
    <row r="10" spans="1:48" s="6" customFormat="1" ht="13.9" customHeight="1" x14ac:dyDescent="0.25">
      <c r="A10" s="12" t="s">
        <v>23</v>
      </c>
      <c r="B10" s="13" t="s">
        <v>24</v>
      </c>
      <c r="C10" s="14">
        <v>4</v>
      </c>
      <c r="D10" s="14">
        <f>C10</f>
        <v>4</v>
      </c>
      <c r="E10" s="14"/>
      <c r="F10" s="14">
        <f>+E10</f>
        <v>0</v>
      </c>
      <c r="G10" s="15">
        <v>2</v>
      </c>
      <c r="H10" s="15"/>
      <c r="I10" s="15"/>
      <c r="J10" s="15"/>
      <c r="K10" s="15" t="s">
        <v>25</v>
      </c>
      <c r="L10" s="15"/>
      <c r="M10" s="15"/>
      <c r="N10" s="15" t="s">
        <v>26</v>
      </c>
      <c r="O10" s="15"/>
      <c r="P10" s="15"/>
      <c r="Q10" s="15"/>
      <c r="R10" s="15"/>
      <c r="S10" s="15"/>
      <c r="T10" s="15"/>
      <c r="U10" s="15"/>
      <c r="V10" s="15" t="s">
        <v>26</v>
      </c>
      <c r="W10" s="15" t="s">
        <v>26</v>
      </c>
      <c r="X10" s="15" t="s">
        <v>26</v>
      </c>
      <c r="Y10" s="14">
        <f>C10+G10</f>
        <v>6</v>
      </c>
      <c r="Z10" s="14"/>
      <c r="AA10" s="14"/>
      <c r="AB10" s="14"/>
      <c r="AC10" s="14"/>
      <c r="AD10" s="14"/>
      <c r="AE10" s="14"/>
      <c r="AF10" s="14"/>
      <c r="AG10" s="14"/>
      <c r="AH10" s="14">
        <f>D10+K10</f>
        <v>6</v>
      </c>
      <c r="AI10" s="14">
        <v>0</v>
      </c>
      <c r="AJ10" s="14">
        <f>AI10</f>
        <v>0</v>
      </c>
      <c r="AK10" s="16">
        <f>C10+E10/2+L10/2+W10/2+G10+N10</f>
        <v>6</v>
      </c>
      <c r="AL10" s="16"/>
      <c r="AM10" s="16"/>
      <c r="AN10" s="16"/>
      <c r="AO10" s="16"/>
      <c r="AP10" s="16"/>
      <c r="AQ10" s="16"/>
      <c r="AR10" s="16"/>
      <c r="AS10" s="16"/>
      <c r="AT10" s="152">
        <f>AK10</f>
        <v>6</v>
      </c>
    </row>
    <row r="11" spans="1:48" s="6" customFormat="1" ht="13.9" customHeight="1" x14ac:dyDescent="0.25">
      <c r="A11" s="12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53"/>
      <c r="AU11" s="144"/>
    </row>
    <row r="12" spans="1:48" s="2" customFormat="1" ht="14.45" customHeight="1" x14ac:dyDescent="0.25">
      <c r="A12" s="20" t="s">
        <v>27</v>
      </c>
      <c r="B12" s="21" t="s">
        <v>28</v>
      </c>
      <c r="C12" s="22">
        <v>3</v>
      </c>
      <c r="D12" s="23">
        <f>C12</f>
        <v>3</v>
      </c>
      <c r="E12" s="23"/>
      <c r="F12" s="23"/>
      <c r="G12" s="23">
        <v>37</v>
      </c>
      <c r="H12" s="23">
        <v>1</v>
      </c>
      <c r="I12" s="23">
        <v>-3</v>
      </c>
      <c r="J12" s="23">
        <v>-1</v>
      </c>
      <c r="K12" s="23">
        <f>G12+H12+J12+I12</f>
        <v>34</v>
      </c>
      <c r="L12" s="23"/>
      <c r="M12" s="23"/>
      <c r="N12" s="23">
        <v>0</v>
      </c>
      <c r="O12" s="23"/>
      <c r="P12" s="23"/>
      <c r="Q12" s="23"/>
      <c r="R12" s="23"/>
      <c r="S12" s="23"/>
      <c r="T12" s="23"/>
      <c r="U12" s="23"/>
      <c r="V12" s="23">
        <v>0</v>
      </c>
      <c r="W12" s="23">
        <v>0</v>
      </c>
      <c r="X12" s="23">
        <v>0</v>
      </c>
      <c r="Y12" s="23">
        <f>C12+G12+N12</f>
        <v>40</v>
      </c>
      <c r="Z12" s="23"/>
      <c r="AA12" s="23">
        <v>1</v>
      </c>
      <c r="AB12" s="23"/>
      <c r="AC12" s="23"/>
      <c r="AD12" s="23"/>
      <c r="AE12" s="23">
        <v>-3</v>
      </c>
      <c r="AF12" s="23"/>
      <c r="AG12" s="23">
        <v>-1</v>
      </c>
      <c r="AH12" s="23">
        <f>SUM(Y12:AG12)</f>
        <v>37</v>
      </c>
      <c r="AI12" s="23">
        <v>0</v>
      </c>
      <c r="AJ12" s="23">
        <v>0</v>
      </c>
      <c r="AK12" s="24">
        <f>Y12</f>
        <v>40</v>
      </c>
      <c r="AL12" s="24"/>
      <c r="AM12" s="24">
        <f>AA12</f>
        <v>1</v>
      </c>
      <c r="AN12" s="24">
        <f>AB12</f>
        <v>0</v>
      </c>
      <c r="AO12" s="24"/>
      <c r="AP12" s="24"/>
      <c r="AQ12" s="24">
        <f>AE12</f>
        <v>-3</v>
      </c>
      <c r="AR12" s="24">
        <f>AF12</f>
        <v>0</v>
      </c>
      <c r="AS12" s="24">
        <f>AG12</f>
        <v>-1</v>
      </c>
      <c r="AT12" s="152">
        <f>AK12+AM12+AS12+AN12+AQ12+AR12</f>
        <v>37</v>
      </c>
    </row>
    <row r="13" spans="1:48" s="2" customFormat="1" ht="14.45" customHeight="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154"/>
      <c r="AU13" s="51"/>
    </row>
    <row r="14" spans="1:48" ht="15.75" customHeight="1" x14ac:dyDescent="0.25">
      <c r="A14" s="25"/>
      <c r="B14" s="27"/>
      <c r="C14" s="28"/>
      <c r="D14" s="29"/>
      <c r="E14" s="29"/>
      <c r="F14" s="29"/>
      <c r="G14" s="29"/>
      <c r="H14" s="29"/>
      <c r="I14" s="29"/>
      <c r="J14" s="29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155"/>
      <c r="AU14" s="57"/>
    </row>
    <row r="15" spans="1:48" s="2" customFormat="1" ht="14.45" customHeight="1" x14ac:dyDescent="0.25">
      <c r="A15" s="20" t="s">
        <v>29</v>
      </c>
      <c r="B15" s="32" t="s">
        <v>30</v>
      </c>
      <c r="C15" s="33"/>
      <c r="D15" s="34"/>
      <c r="E15" s="34"/>
      <c r="F15" s="34"/>
      <c r="G15" s="34"/>
      <c r="H15" s="34"/>
      <c r="I15" s="34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156"/>
      <c r="AU15" s="51"/>
    </row>
    <row r="16" spans="1:48" s="2" customFormat="1" ht="14.45" customHeight="1" x14ac:dyDescent="0.25">
      <c r="A16" s="20" t="s">
        <v>31</v>
      </c>
      <c r="B16" s="37" t="s">
        <v>32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v>22.5</v>
      </c>
      <c r="O16" s="39"/>
      <c r="P16" s="39">
        <v>-0.5</v>
      </c>
      <c r="Q16" s="39">
        <v>-1</v>
      </c>
      <c r="R16" s="39"/>
      <c r="S16" s="39"/>
      <c r="T16" s="39"/>
      <c r="U16" s="39"/>
      <c r="V16" s="23">
        <f>N16+P16+O16+Q16+S16+T16+U16+R16</f>
        <v>21</v>
      </c>
      <c r="W16" s="39"/>
      <c r="X16" s="39"/>
      <c r="Y16" s="23">
        <f t="shared" ref="Y16:Y21" si="0">C16+G16+N16</f>
        <v>22.5</v>
      </c>
      <c r="Z16" s="23"/>
      <c r="AA16" s="23"/>
      <c r="AB16" s="39">
        <v>-0.5</v>
      </c>
      <c r="AC16" s="39">
        <v>-1</v>
      </c>
      <c r="AD16" s="39"/>
      <c r="AE16" s="39"/>
      <c r="AF16" s="39"/>
      <c r="AG16" s="23"/>
      <c r="AH16" s="23">
        <f>Y16+AB16+Z16+AA16+AE16+AF16+AG16+AC16</f>
        <v>21</v>
      </c>
      <c r="AI16" s="23"/>
      <c r="AJ16" s="23"/>
      <c r="AK16" s="23">
        <f t="shared" ref="AK16:AK21" si="1">Y16+AI16/2</f>
        <v>22.5</v>
      </c>
      <c r="AL16" s="23"/>
      <c r="AM16" s="23"/>
      <c r="AN16" s="23">
        <v>-0.5</v>
      </c>
      <c r="AO16" s="23">
        <v>-1</v>
      </c>
      <c r="AP16" s="23"/>
      <c r="AQ16" s="23"/>
      <c r="AR16" s="23"/>
      <c r="AS16" s="23"/>
      <c r="AT16" s="157">
        <f t="shared" ref="AT16:AT18" si="2">AK16+AM16+AN16+AS16+AL16+AO16+AP16+AQ16+AR16</f>
        <v>21</v>
      </c>
    </row>
    <row r="17" spans="1:48" s="2" customFormat="1" ht="14.45" customHeight="1" x14ac:dyDescent="0.25">
      <c r="A17" s="20" t="s">
        <v>33</v>
      </c>
      <c r="B17" s="37" t="s">
        <v>34</v>
      </c>
      <c r="C17" s="40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v>26</v>
      </c>
      <c r="O17" s="39"/>
      <c r="P17" s="39"/>
      <c r="Q17" s="39"/>
      <c r="R17" s="39"/>
      <c r="S17" s="39"/>
      <c r="T17" s="39"/>
      <c r="U17" s="39"/>
      <c r="V17" s="23">
        <f t="shared" ref="V17:V21" si="3">N17+P17+O17+Q17+S17+T17+U17+R17</f>
        <v>26</v>
      </c>
      <c r="W17" s="39"/>
      <c r="X17" s="39"/>
      <c r="Y17" s="23">
        <f t="shared" si="0"/>
        <v>26</v>
      </c>
      <c r="Z17" s="23"/>
      <c r="AA17" s="23"/>
      <c r="AB17" s="23"/>
      <c r="AC17" s="23"/>
      <c r="AD17" s="23"/>
      <c r="AE17" s="23"/>
      <c r="AF17" s="23"/>
      <c r="AG17" s="23"/>
      <c r="AH17" s="23">
        <f>D17+K17+V17</f>
        <v>26</v>
      </c>
      <c r="AI17" s="23"/>
      <c r="AJ17" s="23"/>
      <c r="AK17" s="23">
        <f t="shared" si="1"/>
        <v>26</v>
      </c>
      <c r="AL17" s="23"/>
      <c r="AM17" s="23"/>
      <c r="AN17" s="23"/>
      <c r="AO17" s="23"/>
      <c r="AP17" s="23"/>
      <c r="AQ17" s="23"/>
      <c r="AR17" s="23"/>
      <c r="AS17" s="23"/>
      <c r="AT17" s="157">
        <f t="shared" si="2"/>
        <v>26</v>
      </c>
    </row>
    <row r="18" spans="1:48" s="2" customFormat="1" ht="14.45" customHeight="1" x14ac:dyDescent="0.25">
      <c r="A18" s="20" t="s">
        <v>35</v>
      </c>
      <c r="B18" s="37" t="s">
        <v>36</v>
      </c>
      <c r="C18" s="40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v>9</v>
      </c>
      <c r="O18" s="39"/>
      <c r="P18" s="39"/>
      <c r="Q18" s="39"/>
      <c r="R18" s="39"/>
      <c r="S18" s="39"/>
      <c r="T18" s="39"/>
      <c r="U18" s="39"/>
      <c r="V18" s="23">
        <f t="shared" si="3"/>
        <v>9</v>
      </c>
      <c r="W18" s="39"/>
      <c r="X18" s="39"/>
      <c r="Y18" s="23">
        <f t="shared" si="0"/>
        <v>9</v>
      </c>
      <c r="Z18" s="23"/>
      <c r="AA18" s="23"/>
      <c r="AB18" s="23"/>
      <c r="AC18" s="23"/>
      <c r="AD18" s="23"/>
      <c r="AE18" s="23"/>
      <c r="AF18" s="23"/>
      <c r="AG18" s="23"/>
      <c r="AH18" s="23">
        <f>D18+K18+V18</f>
        <v>9</v>
      </c>
      <c r="AI18" s="23"/>
      <c r="AJ18" s="23"/>
      <c r="AK18" s="23">
        <f t="shared" si="1"/>
        <v>9</v>
      </c>
      <c r="AL18" s="23"/>
      <c r="AM18" s="23"/>
      <c r="AN18" s="23"/>
      <c r="AO18" s="23"/>
      <c r="AP18" s="23"/>
      <c r="AQ18" s="23"/>
      <c r="AR18" s="23"/>
      <c r="AS18" s="23"/>
      <c r="AT18" s="157">
        <f t="shared" si="2"/>
        <v>9</v>
      </c>
    </row>
    <row r="19" spans="1:48" s="2" customFormat="1" ht="14.45" customHeight="1" x14ac:dyDescent="0.25">
      <c r="A19" s="20" t="s">
        <v>37</v>
      </c>
      <c r="B19" s="37" t="s">
        <v>38</v>
      </c>
      <c r="C19" s="40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v>11</v>
      </c>
      <c r="O19" s="39"/>
      <c r="P19" s="39"/>
      <c r="Q19" s="39"/>
      <c r="R19" s="39"/>
      <c r="S19" s="39">
        <v>-1</v>
      </c>
      <c r="T19" s="39"/>
      <c r="U19" s="39"/>
      <c r="V19" s="23">
        <f t="shared" si="3"/>
        <v>10</v>
      </c>
      <c r="W19" s="39"/>
      <c r="X19" s="39"/>
      <c r="Y19" s="23">
        <f t="shared" si="0"/>
        <v>11</v>
      </c>
      <c r="Z19" s="23"/>
      <c r="AA19" s="23"/>
      <c r="AB19" s="23"/>
      <c r="AC19" s="23"/>
      <c r="AD19" s="23"/>
      <c r="AE19" s="39">
        <v>-1</v>
      </c>
      <c r="AF19" s="23"/>
      <c r="AG19" s="23"/>
      <c r="AH19" s="23">
        <f>D19+K19+V19</f>
        <v>10</v>
      </c>
      <c r="AI19" s="23"/>
      <c r="AJ19" s="23"/>
      <c r="AK19" s="23">
        <f t="shared" si="1"/>
        <v>11</v>
      </c>
      <c r="AL19" s="23"/>
      <c r="AM19" s="23"/>
      <c r="AN19" s="23"/>
      <c r="AO19" s="23"/>
      <c r="AP19" s="23"/>
      <c r="AQ19" s="23">
        <v>-1</v>
      </c>
      <c r="AR19" s="23"/>
      <c r="AS19" s="23"/>
      <c r="AT19" s="157">
        <f>AK19+AM19+AN19+AS19+AL19+AO19+AP19+AQ19+AR19</f>
        <v>10</v>
      </c>
    </row>
    <row r="20" spans="1:48" s="2" customFormat="1" ht="14.45" customHeight="1" x14ac:dyDescent="0.25">
      <c r="A20" s="20" t="s">
        <v>39</v>
      </c>
      <c r="B20" s="37" t="s">
        <v>40</v>
      </c>
      <c r="C20" s="40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v>7</v>
      </c>
      <c r="O20" s="39"/>
      <c r="P20" s="39"/>
      <c r="Q20" s="39"/>
      <c r="R20" s="39">
        <v>-1</v>
      </c>
      <c r="S20" s="39"/>
      <c r="T20" s="39"/>
      <c r="U20" s="39"/>
      <c r="V20" s="23">
        <f t="shared" si="3"/>
        <v>6</v>
      </c>
      <c r="W20" s="39"/>
      <c r="X20" s="39"/>
      <c r="Y20" s="23">
        <f t="shared" si="0"/>
        <v>7</v>
      </c>
      <c r="Z20" s="23"/>
      <c r="AA20" s="23"/>
      <c r="AB20" s="23"/>
      <c r="AC20" s="23"/>
      <c r="AD20" s="39">
        <v>-1</v>
      </c>
      <c r="AE20" s="23"/>
      <c r="AF20" s="23"/>
      <c r="AG20" s="23"/>
      <c r="AH20" s="23">
        <f>D20+K20+V20</f>
        <v>6</v>
      </c>
      <c r="AI20" s="23"/>
      <c r="AJ20" s="23"/>
      <c r="AK20" s="23">
        <f t="shared" si="1"/>
        <v>7</v>
      </c>
      <c r="AL20" s="23"/>
      <c r="AM20" s="23"/>
      <c r="AN20" s="23"/>
      <c r="AO20" s="23"/>
      <c r="AP20" s="23">
        <v>-1</v>
      </c>
      <c r="AQ20" s="23"/>
      <c r="AR20" s="23"/>
      <c r="AS20" s="23"/>
      <c r="AT20" s="157">
        <f>AK20+AM20+AN20+AS20+AL20+AO20+AP20+AQ20+AR20</f>
        <v>6</v>
      </c>
    </row>
    <row r="21" spans="1:48" s="2" customFormat="1" ht="14.45" customHeight="1" x14ac:dyDescent="0.25">
      <c r="A21" s="20" t="s">
        <v>41</v>
      </c>
      <c r="B21" s="21" t="s">
        <v>42</v>
      </c>
      <c r="C21" s="22"/>
      <c r="D21" s="41"/>
      <c r="E21" s="41"/>
      <c r="F21" s="41"/>
      <c r="G21" s="41"/>
      <c r="H21" s="41"/>
      <c r="I21" s="41"/>
      <c r="J21" s="41"/>
      <c r="K21" s="39"/>
      <c r="L21" s="39"/>
      <c r="M21" s="39"/>
      <c r="N21" s="23">
        <f>SUM(N16:N20)</f>
        <v>75.5</v>
      </c>
      <c r="O21" s="23"/>
      <c r="P21" s="23">
        <f>SUM(P16:P20)</f>
        <v>-0.5</v>
      </c>
      <c r="Q21" s="23">
        <f>SUM(Q16:Q20)</f>
        <v>-1</v>
      </c>
      <c r="R21" s="23">
        <f>SUM(R16:R20)</f>
        <v>-1</v>
      </c>
      <c r="S21" s="39">
        <f>SUM(S16:S20)</f>
        <v>-1</v>
      </c>
      <c r="T21" s="23"/>
      <c r="U21" s="23"/>
      <c r="V21" s="23">
        <f t="shared" si="3"/>
        <v>72</v>
      </c>
      <c r="W21" s="23">
        <v>0</v>
      </c>
      <c r="X21" s="23">
        <v>0</v>
      </c>
      <c r="Y21" s="23">
        <f t="shared" si="0"/>
        <v>75.5</v>
      </c>
      <c r="Z21" s="23">
        <f t="shared" ref="Z21:AA21" si="4">SUM(Z16:Z20)</f>
        <v>0</v>
      </c>
      <c r="AA21" s="23">
        <f t="shared" si="4"/>
        <v>0</v>
      </c>
      <c r="AB21" s="23">
        <f>SUM(AB16:AB20)</f>
        <v>-0.5</v>
      </c>
      <c r="AC21" s="23">
        <f t="shared" ref="AC21:AH21" si="5">SUM(AC16:AC20)</f>
        <v>-1</v>
      </c>
      <c r="AD21" s="23">
        <f>SUM(AD16:AD20)</f>
        <v>-1</v>
      </c>
      <c r="AE21" s="23">
        <f t="shared" si="5"/>
        <v>-1</v>
      </c>
      <c r="AF21" s="23">
        <f t="shared" si="5"/>
        <v>0</v>
      </c>
      <c r="AG21" s="23">
        <f t="shared" si="5"/>
        <v>0</v>
      </c>
      <c r="AH21" s="23">
        <f t="shared" si="5"/>
        <v>72</v>
      </c>
      <c r="AI21" s="23">
        <v>0</v>
      </c>
      <c r="AJ21" s="23">
        <v>0</v>
      </c>
      <c r="AK21" s="42">
        <f t="shared" si="1"/>
        <v>75.5</v>
      </c>
      <c r="AL21" s="42">
        <f t="shared" ref="AL21:AM21" si="6">SUM(AL16:AL20)</f>
        <v>0</v>
      </c>
      <c r="AM21" s="42">
        <f t="shared" si="6"/>
        <v>0</v>
      </c>
      <c r="AN21" s="42">
        <f>SUM(AN16:AN20)</f>
        <v>-0.5</v>
      </c>
      <c r="AO21" s="42">
        <f>SUM(AO16:AO20)</f>
        <v>-1</v>
      </c>
      <c r="AP21" s="42">
        <f t="shared" ref="AP21:AS21" si="7">SUM(AP16:AP20)</f>
        <v>-1</v>
      </c>
      <c r="AQ21" s="42">
        <f t="shared" si="7"/>
        <v>-1</v>
      </c>
      <c r="AR21" s="42">
        <f t="shared" si="7"/>
        <v>0</v>
      </c>
      <c r="AS21" s="42">
        <f t="shared" si="7"/>
        <v>0</v>
      </c>
      <c r="AT21" s="157">
        <f>AK21+AM21+AN21+AS21+AL21+AO21+AP21+AQ21+AR21</f>
        <v>72</v>
      </c>
    </row>
    <row r="22" spans="1:48" s="2" customFormat="1" ht="13.5" customHeight="1" x14ac:dyDescent="0.25">
      <c r="A22" s="25"/>
      <c r="B22" s="43"/>
      <c r="C22" s="44"/>
      <c r="D22" s="45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158"/>
      <c r="AU22" s="51"/>
    </row>
    <row r="23" spans="1:48" ht="12.75" customHeight="1" x14ac:dyDescent="0.25">
      <c r="A23" s="25"/>
      <c r="B23" s="27"/>
      <c r="C23" s="28"/>
      <c r="D23" s="29"/>
      <c r="E23" s="29"/>
      <c r="F23" s="29"/>
      <c r="G23" s="29"/>
      <c r="H23" s="29"/>
      <c r="I23" s="29"/>
      <c r="J23" s="29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159"/>
    </row>
    <row r="24" spans="1:48" s="2" customFormat="1" ht="27" customHeight="1" x14ac:dyDescent="0.25">
      <c r="A24" s="20" t="s">
        <v>43</v>
      </c>
      <c r="B24" s="32" t="s">
        <v>44</v>
      </c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177"/>
      <c r="T24" s="34"/>
      <c r="U24" s="34"/>
      <c r="V24" s="34"/>
      <c r="W24" s="34"/>
      <c r="X24" s="34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160"/>
    </row>
    <row r="25" spans="1:48" s="2" customFormat="1" ht="27.75" customHeight="1" x14ac:dyDescent="0.25">
      <c r="A25" s="20" t="s">
        <v>45</v>
      </c>
      <c r="B25" s="37" t="s">
        <v>46</v>
      </c>
      <c r="C25" s="40"/>
      <c r="D25" s="39"/>
      <c r="E25" s="39"/>
      <c r="F25" s="39"/>
      <c r="G25" s="39"/>
      <c r="H25" s="39"/>
      <c r="I25" s="39"/>
      <c r="J25" s="39"/>
      <c r="K25" s="23"/>
      <c r="L25" s="23"/>
      <c r="M25" s="23"/>
      <c r="N25" s="39">
        <v>8</v>
      </c>
      <c r="O25" s="39"/>
      <c r="P25" s="39"/>
      <c r="Q25" s="39"/>
      <c r="R25" s="39"/>
      <c r="S25" s="39">
        <v>-2</v>
      </c>
      <c r="T25" s="39"/>
      <c r="U25" s="39"/>
      <c r="V25" s="23">
        <f t="shared" ref="V25:V36" si="8">N25+P25+S25+T25+U25</f>
        <v>6</v>
      </c>
      <c r="W25" s="39"/>
      <c r="X25" s="39"/>
      <c r="Y25" s="23">
        <f>C25+G25+N25</f>
        <v>8</v>
      </c>
      <c r="Z25" s="23"/>
      <c r="AA25" s="23"/>
      <c r="AB25" s="23"/>
      <c r="AC25" s="23"/>
      <c r="AD25" s="23"/>
      <c r="AE25" s="39">
        <v>-2</v>
      </c>
      <c r="AF25" s="39"/>
      <c r="AG25" s="23"/>
      <c r="AH25" s="23">
        <f t="shared" ref="AH25:AH36" si="9">D25+K25+V25</f>
        <v>6</v>
      </c>
      <c r="AI25" s="23"/>
      <c r="AJ25" s="23"/>
      <c r="AK25" s="23">
        <f t="shared" ref="AK25:AK36" si="10">C25+G25+N25+W25/2</f>
        <v>8</v>
      </c>
      <c r="AL25" s="23"/>
      <c r="AM25" s="23"/>
      <c r="AN25" s="23"/>
      <c r="AO25" s="23"/>
      <c r="AP25" s="23"/>
      <c r="AQ25" s="23">
        <v>-2</v>
      </c>
      <c r="AR25" s="23"/>
      <c r="AS25" s="23"/>
      <c r="AT25" s="157">
        <f t="shared" ref="AT25:AT36" si="11">D25+K25+V25+X25/2</f>
        <v>6</v>
      </c>
    </row>
    <row r="26" spans="1:48" s="2" customFormat="1" ht="14.45" customHeight="1" x14ac:dyDescent="0.25">
      <c r="A26" s="20" t="s">
        <v>47</v>
      </c>
      <c r="B26" s="37" t="s">
        <v>48</v>
      </c>
      <c r="C26" s="4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>
        <v>1</v>
      </c>
      <c r="O26" s="39"/>
      <c r="P26" s="39"/>
      <c r="Q26" s="39"/>
      <c r="R26" s="39"/>
      <c r="S26" s="39"/>
      <c r="T26" s="39"/>
      <c r="U26" s="39"/>
      <c r="V26" s="23">
        <f t="shared" si="8"/>
        <v>1</v>
      </c>
      <c r="W26" s="39"/>
      <c r="X26" s="39"/>
      <c r="Y26" s="23">
        <f>C26+G26+N26</f>
        <v>1</v>
      </c>
      <c r="Z26" s="23"/>
      <c r="AA26" s="23"/>
      <c r="AB26" s="23"/>
      <c r="AC26" s="23"/>
      <c r="AD26" s="23"/>
      <c r="AE26" s="23"/>
      <c r="AF26" s="23"/>
      <c r="AG26" s="23"/>
      <c r="AH26" s="23">
        <f t="shared" si="9"/>
        <v>1</v>
      </c>
      <c r="AI26" s="23"/>
      <c r="AJ26" s="23"/>
      <c r="AK26" s="23">
        <f t="shared" si="10"/>
        <v>1</v>
      </c>
      <c r="AL26" s="23"/>
      <c r="AM26" s="23"/>
      <c r="AN26" s="23"/>
      <c r="AO26" s="23"/>
      <c r="AP26" s="23"/>
      <c r="AQ26" s="23"/>
      <c r="AR26" s="23"/>
      <c r="AS26" s="23"/>
      <c r="AT26" s="157">
        <f t="shared" si="11"/>
        <v>1</v>
      </c>
    </row>
    <row r="27" spans="1:48" s="2" customFormat="1" ht="14.25" customHeight="1" x14ac:dyDescent="0.25">
      <c r="A27" s="20" t="s">
        <v>49</v>
      </c>
      <c r="B27" s="37" t="s">
        <v>50</v>
      </c>
      <c r="C27" s="40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>
        <v>31</v>
      </c>
      <c r="O27" s="39"/>
      <c r="P27" s="39"/>
      <c r="Q27" s="39"/>
      <c r="R27" s="39"/>
      <c r="S27" s="39"/>
      <c r="T27" s="39"/>
      <c r="U27" s="39"/>
      <c r="V27" s="23">
        <f t="shared" si="8"/>
        <v>31</v>
      </c>
      <c r="W27" s="39"/>
      <c r="X27" s="39"/>
      <c r="Y27" s="23">
        <v>31</v>
      </c>
      <c r="Z27" s="23"/>
      <c r="AA27" s="23"/>
      <c r="AB27" s="23"/>
      <c r="AC27" s="23"/>
      <c r="AD27" s="23"/>
      <c r="AE27" s="23"/>
      <c r="AF27" s="23"/>
      <c r="AG27" s="23"/>
      <c r="AH27" s="23">
        <f t="shared" si="9"/>
        <v>31</v>
      </c>
      <c r="AI27" s="23"/>
      <c r="AJ27" s="23"/>
      <c r="AK27" s="23">
        <f t="shared" si="10"/>
        <v>31</v>
      </c>
      <c r="AL27" s="23"/>
      <c r="AM27" s="23"/>
      <c r="AN27" s="23"/>
      <c r="AO27" s="23"/>
      <c r="AP27" s="23"/>
      <c r="AQ27" s="23"/>
      <c r="AR27" s="23"/>
      <c r="AS27" s="23"/>
      <c r="AT27" s="157">
        <f t="shared" si="11"/>
        <v>31</v>
      </c>
    </row>
    <row r="28" spans="1:48" s="2" customFormat="1" ht="29.25" customHeight="1" x14ac:dyDescent="0.25">
      <c r="A28" s="20" t="s">
        <v>51</v>
      </c>
      <c r="B28" s="37" t="s">
        <v>52</v>
      </c>
      <c r="C28" s="4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9">
        <v>2</v>
      </c>
      <c r="O28" s="49"/>
      <c r="P28" s="49"/>
      <c r="Q28" s="49"/>
      <c r="R28" s="49"/>
      <c r="S28" s="49"/>
      <c r="T28" s="49"/>
      <c r="U28" s="49"/>
      <c r="V28" s="23">
        <f t="shared" si="8"/>
        <v>2</v>
      </c>
      <c r="W28" s="49"/>
      <c r="X28" s="49"/>
      <c r="Y28" s="50">
        <f>C28+G28+N28</f>
        <v>2</v>
      </c>
      <c r="Z28" s="50"/>
      <c r="AA28" s="50"/>
      <c r="AB28" s="50"/>
      <c r="AC28" s="50"/>
      <c r="AD28" s="50"/>
      <c r="AE28" s="50"/>
      <c r="AF28" s="50"/>
      <c r="AG28" s="50"/>
      <c r="AH28" s="23">
        <f t="shared" si="9"/>
        <v>2</v>
      </c>
      <c r="AI28" s="50"/>
      <c r="AJ28" s="50"/>
      <c r="AK28" s="50">
        <f t="shared" si="10"/>
        <v>2</v>
      </c>
      <c r="AL28" s="50"/>
      <c r="AM28" s="50"/>
      <c r="AN28" s="50"/>
      <c r="AO28" s="50"/>
      <c r="AP28" s="50"/>
      <c r="AQ28" s="50"/>
      <c r="AR28" s="50"/>
      <c r="AS28" s="50"/>
      <c r="AT28" s="157">
        <f t="shared" si="11"/>
        <v>2</v>
      </c>
    </row>
    <row r="29" spans="1:48" s="2" customFormat="1" ht="14.45" customHeight="1" x14ac:dyDescent="0.25">
      <c r="A29" s="20" t="s">
        <v>53</v>
      </c>
      <c r="B29" s="37" t="s">
        <v>54</v>
      </c>
      <c r="C29" s="40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>
        <v>2</v>
      </c>
      <c r="O29" s="39"/>
      <c r="P29" s="39"/>
      <c r="Q29" s="39"/>
      <c r="R29" s="39"/>
      <c r="S29" s="39"/>
      <c r="T29" s="39"/>
      <c r="U29" s="39"/>
      <c r="V29" s="23">
        <f t="shared" si="8"/>
        <v>2</v>
      </c>
      <c r="W29" s="39"/>
      <c r="X29" s="39"/>
      <c r="Y29" s="23">
        <f>C29+G29+N29</f>
        <v>2</v>
      </c>
      <c r="Z29" s="23"/>
      <c r="AA29" s="23"/>
      <c r="AB29" s="23"/>
      <c r="AC29" s="23"/>
      <c r="AD29" s="23"/>
      <c r="AE29" s="23"/>
      <c r="AF29" s="23"/>
      <c r="AG29" s="23"/>
      <c r="AH29" s="23">
        <f t="shared" si="9"/>
        <v>2</v>
      </c>
      <c r="AI29" s="23"/>
      <c r="AJ29" s="23"/>
      <c r="AK29" s="23">
        <f t="shared" si="10"/>
        <v>2</v>
      </c>
      <c r="AL29" s="23"/>
      <c r="AM29" s="23"/>
      <c r="AN29" s="23"/>
      <c r="AO29" s="23"/>
      <c r="AP29" s="23"/>
      <c r="AQ29" s="23"/>
      <c r="AR29" s="23"/>
      <c r="AS29" s="23"/>
      <c r="AT29" s="157">
        <f t="shared" si="11"/>
        <v>2</v>
      </c>
    </row>
    <row r="30" spans="1:48" s="2" customFormat="1" ht="14.45" customHeight="1" x14ac:dyDescent="0.25">
      <c r="A30" s="20" t="s">
        <v>55</v>
      </c>
      <c r="B30" s="37" t="s">
        <v>56</v>
      </c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>
        <v>3</v>
      </c>
      <c r="O30" s="39"/>
      <c r="P30" s="39"/>
      <c r="Q30" s="39"/>
      <c r="R30" s="39"/>
      <c r="S30" s="39"/>
      <c r="T30" s="39"/>
      <c r="U30" s="39"/>
      <c r="V30" s="23">
        <f t="shared" si="8"/>
        <v>3</v>
      </c>
      <c r="W30" s="39"/>
      <c r="X30" s="39"/>
      <c r="Y30" s="23">
        <v>3</v>
      </c>
      <c r="Z30" s="23"/>
      <c r="AA30" s="23"/>
      <c r="AB30" s="23"/>
      <c r="AC30" s="23"/>
      <c r="AD30" s="23"/>
      <c r="AE30" s="23"/>
      <c r="AF30" s="23"/>
      <c r="AG30" s="23"/>
      <c r="AH30" s="23">
        <f t="shared" si="9"/>
        <v>3</v>
      </c>
      <c r="AI30" s="23"/>
      <c r="AJ30" s="23"/>
      <c r="AK30" s="23">
        <f t="shared" si="10"/>
        <v>3</v>
      </c>
      <c r="AL30" s="23"/>
      <c r="AM30" s="23"/>
      <c r="AN30" s="23"/>
      <c r="AO30" s="23"/>
      <c r="AP30" s="23"/>
      <c r="AQ30" s="23"/>
      <c r="AR30" s="23"/>
      <c r="AS30" s="23"/>
      <c r="AT30" s="157">
        <f t="shared" si="11"/>
        <v>3</v>
      </c>
      <c r="AV30" s="51"/>
    </row>
    <row r="31" spans="1:48" s="2" customFormat="1" ht="14.45" customHeight="1" x14ac:dyDescent="0.25">
      <c r="A31" s="20" t="s">
        <v>57</v>
      </c>
      <c r="B31" s="37" t="s">
        <v>58</v>
      </c>
      <c r="C31" s="40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>
        <v>5</v>
      </c>
      <c r="O31" s="39"/>
      <c r="P31" s="39"/>
      <c r="Q31" s="39"/>
      <c r="R31" s="39"/>
      <c r="S31" s="39"/>
      <c r="T31" s="39"/>
      <c r="U31" s="39"/>
      <c r="V31" s="23">
        <f t="shared" si="8"/>
        <v>5</v>
      </c>
      <c r="W31" s="39"/>
      <c r="X31" s="39"/>
      <c r="Y31" s="23">
        <f>N31+W31</f>
        <v>5</v>
      </c>
      <c r="Z31" s="23"/>
      <c r="AA31" s="23"/>
      <c r="AB31" s="23"/>
      <c r="AC31" s="23"/>
      <c r="AD31" s="23"/>
      <c r="AE31" s="23"/>
      <c r="AF31" s="23"/>
      <c r="AG31" s="23"/>
      <c r="AH31" s="23">
        <f t="shared" si="9"/>
        <v>5</v>
      </c>
      <c r="AI31" s="23"/>
      <c r="AJ31" s="23"/>
      <c r="AK31" s="23">
        <f t="shared" si="10"/>
        <v>5</v>
      </c>
      <c r="AL31" s="23"/>
      <c r="AM31" s="23"/>
      <c r="AN31" s="23"/>
      <c r="AO31" s="23"/>
      <c r="AP31" s="23"/>
      <c r="AQ31" s="23"/>
      <c r="AR31" s="23"/>
      <c r="AS31" s="23"/>
      <c r="AT31" s="157">
        <f t="shared" si="11"/>
        <v>5</v>
      </c>
    </row>
    <row r="32" spans="1:48" s="2" customFormat="1" ht="29.25" customHeight="1" x14ac:dyDescent="0.25">
      <c r="A32" s="52" t="s">
        <v>59</v>
      </c>
      <c r="B32" s="37" t="s">
        <v>133</v>
      </c>
      <c r="C32" s="40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v>5</v>
      </c>
      <c r="O32" s="39"/>
      <c r="P32" s="39"/>
      <c r="Q32" s="39"/>
      <c r="R32" s="39"/>
      <c r="S32" s="39"/>
      <c r="T32" s="39">
        <v>-1</v>
      </c>
      <c r="U32" s="39">
        <v>-1</v>
      </c>
      <c r="V32" s="23">
        <f t="shared" si="8"/>
        <v>3</v>
      </c>
      <c r="W32" s="39"/>
      <c r="X32" s="39"/>
      <c r="Y32" s="23">
        <v>5</v>
      </c>
      <c r="Z32" s="23"/>
      <c r="AA32" s="23"/>
      <c r="AB32" s="23"/>
      <c r="AC32" s="23"/>
      <c r="AD32" s="23"/>
      <c r="AE32" s="23"/>
      <c r="AF32" s="23">
        <v>-1</v>
      </c>
      <c r="AG32" s="23">
        <v>-1</v>
      </c>
      <c r="AH32" s="23">
        <f t="shared" si="9"/>
        <v>3</v>
      </c>
      <c r="AI32" s="23"/>
      <c r="AJ32" s="23"/>
      <c r="AK32" s="23">
        <f t="shared" si="10"/>
        <v>5</v>
      </c>
      <c r="AL32" s="23"/>
      <c r="AM32" s="23"/>
      <c r="AN32" s="23"/>
      <c r="AO32" s="23"/>
      <c r="AP32" s="23"/>
      <c r="AQ32" s="23"/>
      <c r="AR32" s="23">
        <v>-1</v>
      </c>
      <c r="AS32" s="23">
        <v>-1</v>
      </c>
      <c r="AT32" s="157">
        <f t="shared" si="11"/>
        <v>3</v>
      </c>
    </row>
    <row r="33" spans="1:46" s="2" customFormat="1" ht="42.75" customHeight="1" x14ac:dyDescent="0.25">
      <c r="A33" s="20" t="s">
        <v>60</v>
      </c>
      <c r="B33" s="37" t="s">
        <v>134</v>
      </c>
      <c r="C33" s="40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v>5</v>
      </c>
      <c r="O33" s="39"/>
      <c r="P33" s="39"/>
      <c r="Q33" s="39"/>
      <c r="R33" s="39"/>
      <c r="S33" s="39"/>
      <c r="T33" s="39"/>
      <c r="U33" s="39"/>
      <c r="V33" s="23">
        <f t="shared" si="8"/>
        <v>5</v>
      </c>
      <c r="W33" s="39"/>
      <c r="X33" s="39"/>
      <c r="Y33" s="23">
        <v>5</v>
      </c>
      <c r="Z33" s="23"/>
      <c r="AA33" s="23"/>
      <c r="AB33" s="23"/>
      <c r="AC33" s="23"/>
      <c r="AD33" s="23"/>
      <c r="AE33" s="23"/>
      <c r="AF33" s="23"/>
      <c r="AG33" s="23"/>
      <c r="AH33" s="23">
        <f t="shared" si="9"/>
        <v>5</v>
      </c>
      <c r="AI33" s="23"/>
      <c r="AJ33" s="23"/>
      <c r="AK33" s="23">
        <f t="shared" si="10"/>
        <v>5</v>
      </c>
      <c r="AL33" s="23"/>
      <c r="AM33" s="23"/>
      <c r="AN33" s="23"/>
      <c r="AO33" s="23"/>
      <c r="AP33" s="23"/>
      <c r="AQ33" s="23"/>
      <c r="AR33" s="23"/>
      <c r="AS33" s="23"/>
      <c r="AT33" s="157">
        <f t="shared" si="11"/>
        <v>5</v>
      </c>
    </row>
    <row r="34" spans="1:46" s="2" customFormat="1" ht="14.25" customHeight="1" x14ac:dyDescent="0.25">
      <c r="A34" s="20" t="s">
        <v>61</v>
      </c>
      <c r="B34" s="37" t="s">
        <v>135</v>
      </c>
      <c r="C34" s="40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>
        <v>3</v>
      </c>
      <c r="O34" s="39"/>
      <c r="P34" s="39"/>
      <c r="Q34" s="39"/>
      <c r="R34" s="39"/>
      <c r="S34" s="39"/>
      <c r="T34" s="39"/>
      <c r="U34" s="39"/>
      <c r="V34" s="23">
        <f t="shared" si="8"/>
        <v>3</v>
      </c>
      <c r="W34" s="39"/>
      <c r="X34" s="39"/>
      <c r="Y34" s="23">
        <v>3</v>
      </c>
      <c r="Z34" s="23"/>
      <c r="AA34" s="23"/>
      <c r="AB34" s="23"/>
      <c r="AC34" s="23"/>
      <c r="AD34" s="23"/>
      <c r="AE34" s="23"/>
      <c r="AF34" s="23"/>
      <c r="AG34" s="23"/>
      <c r="AH34" s="23">
        <f t="shared" si="9"/>
        <v>3</v>
      </c>
      <c r="AI34" s="23"/>
      <c r="AJ34" s="23"/>
      <c r="AK34" s="23">
        <f t="shared" si="10"/>
        <v>3</v>
      </c>
      <c r="AL34" s="23"/>
      <c r="AM34" s="23"/>
      <c r="AN34" s="23"/>
      <c r="AO34" s="23"/>
      <c r="AP34" s="23"/>
      <c r="AQ34" s="23"/>
      <c r="AR34" s="23"/>
      <c r="AS34" s="23"/>
      <c r="AT34" s="157">
        <f t="shared" si="11"/>
        <v>3</v>
      </c>
    </row>
    <row r="35" spans="1:46" s="2" customFormat="1" ht="27.75" customHeight="1" x14ac:dyDescent="0.25">
      <c r="A35" s="20" t="s">
        <v>62</v>
      </c>
      <c r="B35" s="37" t="s">
        <v>63</v>
      </c>
      <c r="C35" s="40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>
        <v>1</v>
      </c>
      <c r="O35" s="39"/>
      <c r="P35" s="39"/>
      <c r="Q35" s="39"/>
      <c r="R35" s="39"/>
      <c r="S35" s="39">
        <v>-1</v>
      </c>
      <c r="T35" s="39"/>
      <c r="U35" s="39"/>
      <c r="V35" s="23">
        <f t="shared" si="8"/>
        <v>0</v>
      </c>
      <c r="W35" s="39"/>
      <c r="X35" s="39"/>
      <c r="Y35" s="23">
        <f>N35</f>
        <v>1</v>
      </c>
      <c r="Z35" s="23"/>
      <c r="AA35" s="23"/>
      <c r="AB35" s="23"/>
      <c r="AC35" s="23"/>
      <c r="AD35" s="23"/>
      <c r="AE35" s="39">
        <v>-1</v>
      </c>
      <c r="AF35" s="39"/>
      <c r="AG35" s="23"/>
      <c r="AH35" s="23">
        <f t="shared" si="9"/>
        <v>0</v>
      </c>
      <c r="AI35" s="23"/>
      <c r="AJ35" s="23"/>
      <c r="AK35" s="23">
        <f t="shared" si="10"/>
        <v>1</v>
      </c>
      <c r="AL35" s="23"/>
      <c r="AM35" s="23"/>
      <c r="AN35" s="23"/>
      <c r="AO35" s="23"/>
      <c r="AP35" s="23"/>
      <c r="AQ35" s="23">
        <v>-1</v>
      </c>
      <c r="AR35" s="23"/>
      <c r="AS35" s="23"/>
      <c r="AT35" s="157">
        <f t="shared" si="11"/>
        <v>0</v>
      </c>
    </row>
    <row r="36" spans="1:46" s="2" customFormat="1" ht="14.25" customHeight="1" x14ac:dyDescent="0.25">
      <c r="A36" s="20" t="s">
        <v>64</v>
      </c>
      <c r="B36" s="21" t="s">
        <v>65</v>
      </c>
      <c r="C36" s="22"/>
      <c r="D36" s="41"/>
      <c r="E36" s="41"/>
      <c r="F36" s="41"/>
      <c r="G36" s="41"/>
      <c r="H36" s="41"/>
      <c r="I36" s="41"/>
      <c r="J36" s="41"/>
      <c r="K36" s="23"/>
      <c r="L36" s="23"/>
      <c r="M36" s="23"/>
      <c r="N36" s="23">
        <f>SUM(N25:N35)</f>
        <v>66</v>
      </c>
      <c r="O36" s="23"/>
      <c r="P36" s="23"/>
      <c r="Q36" s="23"/>
      <c r="R36" s="23"/>
      <c r="S36" s="23">
        <f>SUM(S25:S35)</f>
        <v>-3</v>
      </c>
      <c r="T36" s="23">
        <f>SUM(T25:T35)</f>
        <v>-1</v>
      </c>
      <c r="U36" s="23">
        <f>SUM(U25:U35)</f>
        <v>-1</v>
      </c>
      <c r="V36" s="23">
        <f t="shared" si="8"/>
        <v>61</v>
      </c>
      <c r="W36" s="23">
        <f>SUM(W25:W34)</f>
        <v>0</v>
      </c>
      <c r="X36" s="23">
        <f>SUM(X25:X34)</f>
        <v>0</v>
      </c>
      <c r="Y36" s="23">
        <f>SUM(Y25:Y35)</f>
        <v>66</v>
      </c>
      <c r="Z36" s="23"/>
      <c r="AA36" s="23"/>
      <c r="AB36" s="23"/>
      <c r="AC36" s="23"/>
      <c r="AD36" s="23"/>
      <c r="AE36" s="23">
        <f>SUM(AE25:AE35)</f>
        <v>-3</v>
      </c>
      <c r="AF36" s="23">
        <f>SUM(AF25:AF35)</f>
        <v>-1</v>
      </c>
      <c r="AG36" s="23">
        <f>SUM(AG25:AG35)</f>
        <v>-1</v>
      </c>
      <c r="AH36" s="23">
        <f t="shared" si="9"/>
        <v>61</v>
      </c>
      <c r="AI36" s="23">
        <f>W36+L36+E36</f>
        <v>0</v>
      </c>
      <c r="AJ36" s="23">
        <f>F36+M36+X36</f>
        <v>0</v>
      </c>
      <c r="AK36" s="42">
        <f t="shared" si="10"/>
        <v>66</v>
      </c>
      <c r="AL36" s="42"/>
      <c r="AM36" s="42"/>
      <c r="AN36" s="42"/>
      <c r="AO36" s="42"/>
      <c r="AP36" s="42"/>
      <c r="AQ36" s="42">
        <f>SUM(AQ25:AQ35)</f>
        <v>-3</v>
      </c>
      <c r="AR36" s="42">
        <f>SUM(AR25:AR35)</f>
        <v>-1</v>
      </c>
      <c r="AS36" s="42">
        <f>SUM(AS25:AS35)</f>
        <v>-1</v>
      </c>
      <c r="AT36" s="161">
        <f t="shared" si="11"/>
        <v>61</v>
      </c>
    </row>
    <row r="37" spans="1:46" ht="12.75" hidden="1" customHeight="1" x14ac:dyDescent="0.25">
      <c r="A37" s="20" t="s">
        <v>66</v>
      </c>
      <c r="B37" s="53"/>
      <c r="C37" s="54"/>
      <c r="D37" s="55"/>
      <c r="E37" s="55"/>
      <c r="F37" s="55"/>
      <c r="G37" s="55"/>
      <c r="H37" s="55"/>
      <c r="I37" s="55"/>
      <c r="J37" s="55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23">
        <f t="shared" ref="V37:V60" si="12">N37+P37+S37</f>
        <v>0</v>
      </c>
      <c r="W37" s="56">
        <f>SUM(W25:W36)</f>
        <v>0</v>
      </c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162"/>
    </row>
    <row r="38" spans="1:46" s="60" customFormat="1" ht="14.25" hidden="1" customHeight="1" x14ac:dyDescent="0.25">
      <c r="A38" s="20" t="s">
        <v>67</v>
      </c>
      <c r="B38" s="58"/>
      <c r="C38" s="59"/>
      <c r="D38" s="30"/>
      <c r="E38" s="30"/>
      <c r="F38" s="30"/>
      <c r="G38" s="30"/>
      <c r="H38" s="30"/>
      <c r="I38" s="30"/>
      <c r="J38" s="30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23">
        <f t="shared" si="12"/>
        <v>0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47"/>
      <c r="AI38" s="47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163"/>
    </row>
    <row r="39" spans="1:46" s="60" customFormat="1" ht="14.45" hidden="1" customHeight="1" x14ac:dyDescent="0.25">
      <c r="A39" s="20" t="s">
        <v>68</v>
      </c>
      <c r="B39" s="61"/>
      <c r="C39" s="62"/>
      <c r="D39" s="63"/>
      <c r="E39" s="63"/>
      <c r="F39" s="63"/>
      <c r="G39" s="63"/>
      <c r="H39" s="63"/>
      <c r="I39" s="63"/>
      <c r="J39" s="63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23">
        <f t="shared" si="12"/>
        <v>0</v>
      </c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4"/>
      <c r="AI39" s="64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164"/>
    </row>
    <row r="40" spans="1:46" s="60" customFormat="1" ht="14.25" hidden="1" customHeight="1" x14ac:dyDescent="0.25">
      <c r="A40" s="20" t="s">
        <v>69</v>
      </c>
      <c r="B40" s="65"/>
      <c r="C40" s="66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23">
        <f t="shared" si="12"/>
        <v>0</v>
      </c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164"/>
    </row>
    <row r="41" spans="1:46" s="60" customFormat="1" ht="14.25" hidden="1" customHeight="1" x14ac:dyDescent="0.25">
      <c r="A41" s="20" t="s">
        <v>70</v>
      </c>
      <c r="B41" s="65"/>
      <c r="C41" s="66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23">
        <f t="shared" si="12"/>
        <v>0</v>
      </c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164"/>
    </row>
    <row r="42" spans="1:46" s="60" customFormat="1" ht="14.25" hidden="1" customHeight="1" x14ac:dyDescent="0.25">
      <c r="A42" s="20" t="s">
        <v>71</v>
      </c>
      <c r="B42" s="65"/>
      <c r="C42" s="66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23">
        <f t="shared" si="12"/>
        <v>0</v>
      </c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164"/>
    </row>
    <row r="43" spans="1:46" s="60" customFormat="1" ht="14.25" hidden="1" customHeight="1" x14ac:dyDescent="0.25">
      <c r="A43" s="20" t="s">
        <v>72</v>
      </c>
      <c r="B43" s="65"/>
      <c r="C43" s="66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23">
        <f t="shared" si="12"/>
        <v>0</v>
      </c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164"/>
    </row>
    <row r="44" spans="1:46" s="60" customFormat="1" ht="14.25" hidden="1" customHeight="1" x14ac:dyDescent="0.25">
      <c r="A44" s="20" t="s">
        <v>73</v>
      </c>
      <c r="B44" s="65"/>
      <c r="C44" s="66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23">
        <f t="shared" si="12"/>
        <v>0</v>
      </c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164"/>
    </row>
    <row r="45" spans="1:46" s="60" customFormat="1" ht="14.25" hidden="1" customHeight="1" x14ac:dyDescent="0.25">
      <c r="A45" s="20" t="s">
        <v>74</v>
      </c>
      <c r="B45" s="65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23">
        <f t="shared" si="12"/>
        <v>0</v>
      </c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164"/>
    </row>
    <row r="46" spans="1:46" s="60" customFormat="1" ht="14.25" hidden="1" customHeight="1" x14ac:dyDescent="0.25">
      <c r="A46" s="20" t="s">
        <v>75</v>
      </c>
      <c r="B46" s="65"/>
      <c r="C46" s="66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23">
        <f t="shared" si="12"/>
        <v>0</v>
      </c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3"/>
      <c r="AL46" s="63"/>
      <c r="AM46" s="63"/>
      <c r="AN46" s="63"/>
      <c r="AO46" s="63"/>
      <c r="AP46" s="63"/>
      <c r="AQ46" s="63"/>
      <c r="AR46" s="63"/>
      <c r="AS46" s="63"/>
      <c r="AT46" s="164"/>
    </row>
    <row r="47" spans="1:46" s="60" customFormat="1" ht="14.25" hidden="1" customHeight="1" x14ac:dyDescent="0.25">
      <c r="A47" s="20" t="s">
        <v>76</v>
      </c>
      <c r="B47" s="65"/>
      <c r="C47" s="66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23">
        <f t="shared" si="12"/>
        <v>0</v>
      </c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3"/>
      <c r="AL47" s="63"/>
      <c r="AM47" s="63"/>
      <c r="AN47" s="63"/>
      <c r="AO47" s="63"/>
      <c r="AP47" s="63"/>
      <c r="AQ47" s="63"/>
      <c r="AR47" s="63"/>
      <c r="AS47" s="63"/>
      <c r="AT47" s="164"/>
    </row>
    <row r="48" spans="1:46" s="60" customFormat="1" ht="14.25" hidden="1" customHeight="1" x14ac:dyDescent="0.25">
      <c r="A48" s="20" t="s">
        <v>77</v>
      </c>
      <c r="B48" s="65"/>
      <c r="C48" s="66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23">
        <f t="shared" si="12"/>
        <v>0</v>
      </c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3"/>
      <c r="AL48" s="63"/>
      <c r="AM48" s="63"/>
      <c r="AN48" s="63"/>
      <c r="AO48" s="63"/>
      <c r="AP48" s="63"/>
      <c r="AQ48" s="63"/>
      <c r="AR48" s="63"/>
      <c r="AS48" s="63"/>
      <c r="AT48" s="164"/>
    </row>
    <row r="49" spans="1:47" s="60" customFormat="1" ht="14.25" hidden="1" customHeight="1" x14ac:dyDescent="0.25">
      <c r="A49" s="20" t="s">
        <v>78</v>
      </c>
      <c r="B49" s="67"/>
      <c r="C49" s="62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23">
        <f t="shared" si="12"/>
        <v>0</v>
      </c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164"/>
    </row>
    <row r="50" spans="1:47" s="60" customFormat="1" ht="14.25" hidden="1" customHeight="1" x14ac:dyDescent="0.25">
      <c r="A50" s="20" t="s">
        <v>79</v>
      </c>
      <c r="B50" s="65"/>
      <c r="C50" s="66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23">
        <f t="shared" si="12"/>
        <v>0</v>
      </c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164"/>
    </row>
    <row r="51" spans="1:47" s="60" customFormat="1" ht="14.25" hidden="1" customHeight="1" x14ac:dyDescent="0.25">
      <c r="A51" s="20" t="s">
        <v>80</v>
      </c>
      <c r="B51" s="65"/>
      <c r="C51" s="66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23">
        <f t="shared" si="12"/>
        <v>0</v>
      </c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164"/>
    </row>
    <row r="52" spans="1:47" s="60" customFormat="1" ht="14.25" hidden="1" customHeight="1" x14ac:dyDescent="0.25">
      <c r="A52" s="20" t="s">
        <v>81</v>
      </c>
      <c r="B52" s="65"/>
      <c r="C52" s="66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23">
        <f t="shared" si="12"/>
        <v>0</v>
      </c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164"/>
    </row>
    <row r="53" spans="1:47" s="60" customFormat="1" ht="14.25" hidden="1" customHeight="1" x14ac:dyDescent="0.25">
      <c r="A53" s="20" t="s">
        <v>82</v>
      </c>
      <c r="B53" s="67"/>
      <c r="C53" s="62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23">
        <f t="shared" si="12"/>
        <v>0</v>
      </c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164"/>
    </row>
    <row r="54" spans="1:47" s="60" customFormat="1" ht="14.25" hidden="1" customHeight="1" x14ac:dyDescent="0.25">
      <c r="A54" s="20" t="s">
        <v>83</v>
      </c>
      <c r="B54" s="65"/>
      <c r="C54" s="66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23">
        <f t="shared" si="12"/>
        <v>0</v>
      </c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164"/>
    </row>
    <row r="55" spans="1:47" s="60" customFormat="1" ht="14.25" hidden="1" customHeight="1" x14ac:dyDescent="0.25">
      <c r="A55" s="20" t="s">
        <v>84</v>
      </c>
      <c r="B55" s="65"/>
      <c r="C55" s="6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23">
        <f t="shared" si="12"/>
        <v>0</v>
      </c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164"/>
    </row>
    <row r="56" spans="1:47" s="60" customFormat="1" ht="14.45" hidden="1" customHeight="1" x14ac:dyDescent="0.25">
      <c r="A56" s="20" t="s">
        <v>85</v>
      </c>
      <c r="B56" s="67"/>
      <c r="C56" s="62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23">
        <f t="shared" si="12"/>
        <v>0</v>
      </c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164"/>
    </row>
    <row r="57" spans="1:47" s="60" customFormat="1" ht="14.45" hidden="1" customHeight="1" x14ac:dyDescent="0.25">
      <c r="A57" s="20" t="s">
        <v>86</v>
      </c>
      <c r="B57" s="65"/>
      <c r="C57" s="66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23">
        <f t="shared" si="12"/>
        <v>0</v>
      </c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164"/>
    </row>
    <row r="58" spans="1:47" s="60" customFormat="1" ht="14.45" hidden="1" customHeight="1" x14ac:dyDescent="0.25">
      <c r="A58" s="20" t="s">
        <v>87</v>
      </c>
      <c r="B58" s="65"/>
      <c r="C58" s="66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23">
        <f t="shared" si="12"/>
        <v>0</v>
      </c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164"/>
    </row>
    <row r="59" spans="1:47" s="60" customFormat="1" ht="14.45" hidden="1" customHeight="1" x14ac:dyDescent="0.25">
      <c r="A59" s="20" t="s">
        <v>88</v>
      </c>
      <c r="B59" s="65"/>
      <c r="C59" s="66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23">
        <f t="shared" si="12"/>
        <v>0</v>
      </c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164"/>
    </row>
    <row r="60" spans="1:47" s="60" customFormat="1" ht="14.45" hidden="1" customHeight="1" x14ac:dyDescent="0.25">
      <c r="A60" s="20" t="s">
        <v>89</v>
      </c>
      <c r="B60" s="68"/>
      <c r="C60" s="69"/>
      <c r="D60" s="70"/>
      <c r="E60" s="70"/>
      <c r="F60" s="70"/>
      <c r="G60" s="70"/>
      <c r="H60" s="70"/>
      <c r="I60" s="70"/>
      <c r="J60" s="70"/>
      <c r="K60" s="64"/>
      <c r="L60" s="64"/>
      <c r="M60" s="64"/>
      <c r="N60" s="63"/>
      <c r="O60" s="63"/>
      <c r="P60" s="63"/>
      <c r="Q60" s="63"/>
      <c r="R60" s="63"/>
      <c r="S60" s="63"/>
      <c r="T60" s="63"/>
      <c r="U60" s="63"/>
      <c r="V60" s="23">
        <f t="shared" si="12"/>
        <v>0</v>
      </c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71"/>
      <c r="AL60" s="71"/>
      <c r="AM60" s="71"/>
      <c r="AN60" s="71"/>
      <c r="AO60" s="71"/>
      <c r="AP60" s="71"/>
      <c r="AQ60" s="71"/>
      <c r="AR60" s="71"/>
      <c r="AS60" s="71"/>
      <c r="AT60" s="164"/>
    </row>
    <row r="61" spans="1:47" s="60" customFormat="1" ht="14.45" customHeight="1" x14ac:dyDescent="0.25">
      <c r="A61" s="20"/>
      <c r="B61" s="72"/>
      <c r="C61" s="73"/>
      <c r="D61" s="45"/>
      <c r="E61" s="45"/>
      <c r="F61" s="45"/>
      <c r="G61" s="45"/>
      <c r="H61" s="45"/>
      <c r="I61" s="45"/>
      <c r="J61" s="45"/>
      <c r="K61" s="74"/>
      <c r="L61" s="74"/>
      <c r="M61" s="74"/>
      <c r="N61" s="46"/>
      <c r="O61" s="46"/>
      <c r="P61" s="46"/>
      <c r="Q61" s="46"/>
      <c r="R61" s="46"/>
      <c r="S61" s="46"/>
      <c r="T61" s="46"/>
      <c r="U61" s="46"/>
      <c r="V61" s="75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76"/>
      <c r="AL61" s="76"/>
      <c r="AM61" s="76"/>
      <c r="AN61" s="76"/>
      <c r="AO61" s="76"/>
      <c r="AP61" s="76"/>
      <c r="AQ61" s="76"/>
      <c r="AR61" s="76"/>
      <c r="AS61" s="76"/>
      <c r="AT61" s="158"/>
      <c r="AU61" s="145"/>
    </row>
    <row r="62" spans="1:47" s="60" customFormat="1" ht="14.45" customHeight="1" x14ac:dyDescent="0.25">
      <c r="A62" s="20"/>
      <c r="B62" s="77"/>
      <c r="C62" s="59"/>
      <c r="D62" s="29"/>
      <c r="E62" s="29"/>
      <c r="F62" s="29"/>
      <c r="G62" s="29"/>
      <c r="H62" s="29"/>
      <c r="I62" s="29"/>
      <c r="J62" s="29"/>
      <c r="K62" s="47"/>
      <c r="L62" s="47"/>
      <c r="M62" s="47"/>
      <c r="N62" s="30"/>
      <c r="O62" s="30"/>
      <c r="P62" s="30"/>
      <c r="Q62" s="30"/>
      <c r="R62" s="30"/>
      <c r="S62" s="30"/>
      <c r="T62" s="30"/>
      <c r="U62" s="30"/>
      <c r="V62" s="78"/>
      <c r="W62" s="79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80"/>
      <c r="AL62" s="80"/>
      <c r="AM62" s="80"/>
      <c r="AN62" s="80"/>
      <c r="AO62" s="80"/>
      <c r="AP62" s="80"/>
      <c r="AQ62" s="80"/>
      <c r="AR62" s="80"/>
      <c r="AS62" s="80"/>
      <c r="AT62" s="159"/>
    </row>
    <row r="63" spans="1:47" s="60" customFormat="1" ht="14.45" customHeight="1" x14ac:dyDescent="0.25">
      <c r="A63" s="20"/>
      <c r="B63" s="77"/>
      <c r="C63" s="59"/>
      <c r="D63" s="29"/>
      <c r="E63" s="29"/>
      <c r="F63" s="29"/>
      <c r="G63" s="29"/>
      <c r="H63" s="29"/>
      <c r="I63" s="29"/>
      <c r="J63" s="29"/>
      <c r="K63" s="47"/>
      <c r="L63" s="47"/>
      <c r="M63" s="47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80"/>
      <c r="AL63" s="80"/>
      <c r="AM63" s="80"/>
      <c r="AN63" s="80"/>
      <c r="AO63" s="80"/>
      <c r="AP63" s="80"/>
      <c r="AQ63" s="80"/>
      <c r="AR63" s="80"/>
      <c r="AS63" s="80"/>
      <c r="AT63" s="163"/>
    </row>
    <row r="64" spans="1:47" s="60" customFormat="1" ht="14.45" customHeight="1" x14ac:dyDescent="0.25">
      <c r="A64" s="20" t="s">
        <v>90</v>
      </c>
      <c r="B64" s="81" t="s">
        <v>91</v>
      </c>
      <c r="C64" s="59"/>
      <c r="D64" s="29"/>
      <c r="E64" s="29"/>
      <c r="F64" s="29"/>
      <c r="G64" s="29"/>
      <c r="H64" s="29"/>
      <c r="I64" s="29"/>
      <c r="J64" s="29"/>
      <c r="K64" s="47"/>
      <c r="L64" s="47"/>
      <c r="M64" s="47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80"/>
      <c r="AL64" s="80"/>
      <c r="AM64" s="80"/>
      <c r="AN64" s="80"/>
      <c r="AO64" s="80"/>
      <c r="AP64" s="80"/>
      <c r="AQ64" s="80"/>
      <c r="AR64" s="80"/>
      <c r="AS64" s="80"/>
      <c r="AT64" s="165"/>
    </row>
    <row r="65" spans="1:46" s="60" customFormat="1" ht="14.45" customHeight="1" x14ac:dyDescent="0.25">
      <c r="A65" s="20" t="s">
        <v>66</v>
      </c>
      <c r="B65" s="82" t="s">
        <v>92</v>
      </c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5"/>
      <c r="N65" s="86">
        <v>1</v>
      </c>
      <c r="O65" s="86"/>
      <c r="P65" s="86"/>
      <c r="Q65" s="86"/>
      <c r="R65" s="86"/>
      <c r="S65" s="86"/>
      <c r="T65" s="86"/>
      <c r="U65" s="86"/>
      <c r="V65" s="86">
        <f>N65</f>
        <v>1</v>
      </c>
      <c r="W65" s="86"/>
      <c r="X65" s="86"/>
      <c r="Y65" s="86">
        <v>1</v>
      </c>
      <c r="Z65" s="86"/>
      <c r="AA65" s="86"/>
      <c r="AB65" s="86"/>
      <c r="AC65" s="86"/>
      <c r="AD65" s="86"/>
      <c r="AE65" s="86"/>
      <c r="AF65" s="86"/>
      <c r="AG65" s="86"/>
      <c r="AH65" s="86">
        <v>1</v>
      </c>
      <c r="AI65" s="86"/>
      <c r="AJ65" s="86"/>
      <c r="AK65" s="87">
        <v>1</v>
      </c>
      <c r="AL65" s="87"/>
      <c r="AM65" s="88"/>
      <c r="AN65" s="88"/>
      <c r="AO65" s="88"/>
      <c r="AP65" s="88"/>
      <c r="AQ65" s="88"/>
      <c r="AR65" s="88"/>
      <c r="AS65" s="88"/>
      <c r="AT65" s="89">
        <v>1</v>
      </c>
    </row>
    <row r="66" spans="1:46" s="60" customFormat="1" ht="27" customHeight="1" x14ac:dyDescent="0.25">
      <c r="A66" s="52" t="s">
        <v>67</v>
      </c>
      <c r="B66" s="90" t="s">
        <v>93</v>
      </c>
      <c r="C66" s="91"/>
      <c r="D66" s="92"/>
      <c r="E66" s="92"/>
      <c r="F66" s="92"/>
      <c r="G66" s="92"/>
      <c r="H66" s="92"/>
      <c r="I66" s="92"/>
      <c r="J66" s="92"/>
      <c r="K66" s="93"/>
      <c r="L66" s="93"/>
      <c r="M66" s="93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5"/>
      <c r="AL66" s="95"/>
      <c r="AM66" s="95"/>
      <c r="AN66" s="95"/>
      <c r="AO66" s="95"/>
      <c r="AP66" s="95"/>
      <c r="AQ66" s="95"/>
      <c r="AR66" s="95"/>
      <c r="AS66" s="95"/>
      <c r="AT66" s="166"/>
    </row>
    <row r="67" spans="1:46" s="60" customFormat="1" ht="14.45" customHeight="1" x14ac:dyDescent="0.25">
      <c r="A67" s="20" t="s">
        <v>68</v>
      </c>
      <c r="B67" s="96" t="s">
        <v>94</v>
      </c>
      <c r="C67" s="97"/>
      <c r="D67" s="98"/>
      <c r="E67" s="98"/>
      <c r="F67" s="98"/>
      <c r="G67" s="98"/>
      <c r="H67" s="98"/>
      <c r="I67" s="98"/>
      <c r="J67" s="98"/>
      <c r="K67" s="99"/>
      <c r="L67" s="99"/>
      <c r="M67" s="99"/>
      <c r="N67" s="86">
        <v>1</v>
      </c>
      <c r="O67" s="86"/>
      <c r="P67" s="86"/>
      <c r="Q67" s="86"/>
      <c r="R67" s="86"/>
      <c r="S67" s="86"/>
      <c r="T67" s="86"/>
      <c r="U67" s="86"/>
      <c r="V67" s="86">
        <f>N67</f>
        <v>1</v>
      </c>
      <c r="W67" s="86"/>
      <c r="X67" s="86"/>
      <c r="Y67" s="86">
        <v>1</v>
      </c>
      <c r="Z67" s="86"/>
      <c r="AA67" s="86"/>
      <c r="AB67" s="86"/>
      <c r="AC67" s="86"/>
      <c r="AD67" s="86"/>
      <c r="AE67" s="86"/>
      <c r="AF67" s="86"/>
      <c r="AG67" s="86"/>
      <c r="AH67" s="86">
        <f t="shared" ref="AH67:AH73" si="13">D67+K67+V67</f>
        <v>1</v>
      </c>
      <c r="AI67" s="86"/>
      <c r="AJ67" s="86"/>
      <c r="AK67" s="100">
        <f>Y67+AI67/2</f>
        <v>1</v>
      </c>
      <c r="AL67" s="100"/>
      <c r="AM67" s="100"/>
      <c r="AN67" s="100"/>
      <c r="AO67" s="100"/>
      <c r="AP67" s="100"/>
      <c r="AQ67" s="100"/>
      <c r="AR67" s="100"/>
      <c r="AS67" s="100"/>
      <c r="AT67" s="89">
        <f t="shared" ref="AT67:AT81" si="14">AH67+AJ67/2</f>
        <v>1</v>
      </c>
    </row>
    <row r="68" spans="1:46" s="60" customFormat="1" ht="14.25" customHeight="1" x14ac:dyDescent="0.25">
      <c r="A68" s="20" t="s">
        <v>69</v>
      </c>
      <c r="B68" s="101" t="s">
        <v>95</v>
      </c>
      <c r="C68" s="97"/>
      <c r="D68" s="98"/>
      <c r="E68" s="98"/>
      <c r="F68" s="98"/>
      <c r="G68" s="98"/>
      <c r="H68" s="98"/>
      <c r="I68" s="98"/>
      <c r="J68" s="98"/>
      <c r="K68" s="99"/>
      <c r="L68" s="99"/>
      <c r="M68" s="99"/>
      <c r="N68" s="86">
        <v>1</v>
      </c>
      <c r="O68" s="86"/>
      <c r="P68" s="86"/>
      <c r="Q68" s="86"/>
      <c r="R68" s="86"/>
      <c r="S68" s="86"/>
      <c r="T68" s="86"/>
      <c r="U68" s="86"/>
      <c r="V68" s="86">
        <f>N68</f>
        <v>1</v>
      </c>
      <c r="W68" s="86"/>
      <c r="X68" s="86"/>
      <c r="Y68" s="86">
        <v>1</v>
      </c>
      <c r="Z68" s="86"/>
      <c r="AA68" s="86"/>
      <c r="AB68" s="86"/>
      <c r="AC68" s="86"/>
      <c r="AD68" s="86"/>
      <c r="AE68" s="86"/>
      <c r="AF68" s="86"/>
      <c r="AG68" s="86"/>
      <c r="AH68" s="86">
        <f t="shared" si="13"/>
        <v>1</v>
      </c>
      <c r="AI68" s="86"/>
      <c r="AJ68" s="86"/>
      <c r="AK68" s="100">
        <f>Y68+AI68/2</f>
        <v>1</v>
      </c>
      <c r="AL68" s="100"/>
      <c r="AM68" s="100"/>
      <c r="AN68" s="100"/>
      <c r="AO68" s="100"/>
      <c r="AP68" s="100"/>
      <c r="AQ68" s="100"/>
      <c r="AR68" s="100"/>
      <c r="AS68" s="100"/>
      <c r="AT68" s="89">
        <f t="shared" si="14"/>
        <v>1</v>
      </c>
    </row>
    <row r="69" spans="1:46" s="60" customFormat="1" ht="14.45" customHeight="1" x14ac:dyDescent="0.25">
      <c r="A69" s="20" t="s">
        <v>70</v>
      </c>
      <c r="B69" s="96" t="s">
        <v>96</v>
      </c>
      <c r="C69" s="97"/>
      <c r="D69" s="98"/>
      <c r="E69" s="98"/>
      <c r="F69" s="98"/>
      <c r="G69" s="98"/>
      <c r="H69" s="98"/>
      <c r="I69" s="98"/>
      <c r="J69" s="98"/>
      <c r="K69" s="99"/>
      <c r="L69" s="99"/>
      <c r="M69" s="99"/>
      <c r="N69" s="86">
        <v>1</v>
      </c>
      <c r="O69" s="86"/>
      <c r="P69" s="86"/>
      <c r="Q69" s="86"/>
      <c r="R69" s="86"/>
      <c r="S69" s="86"/>
      <c r="T69" s="86"/>
      <c r="U69" s="86"/>
      <c r="V69" s="86">
        <f>N69</f>
        <v>1</v>
      </c>
      <c r="W69" s="86"/>
      <c r="X69" s="86"/>
      <c r="Y69" s="86">
        <v>1</v>
      </c>
      <c r="Z69" s="86"/>
      <c r="AA69" s="86"/>
      <c r="AB69" s="86"/>
      <c r="AC69" s="86"/>
      <c r="AD69" s="86"/>
      <c r="AE69" s="86"/>
      <c r="AF69" s="86"/>
      <c r="AG69" s="86"/>
      <c r="AH69" s="86">
        <f t="shared" si="13"/>
        <v>1</v>
      </c>
      <c r="AI69" s="86"/>
      <c r="AJ69" s="86"/>
      <c r="AK69" s="100">
        <v>1</v>
      </c>
      <c r="AL69" s="100"/>
      <c r="AM69" s="100"/>
      <c r="AN69" s="100"/>
      <c r="AO69" s="100"/>
      <c r="AP69" s="100"/>
      <c r="AQ69" s="100"/>
      <c r="AR69" s="100"/>
      <c r="AS69" s="100"/>
      <c r="AT69" s="89">
        <f t="shared" si="14"/>
        <v>1</v>
      </c>
    </row>
    <row r="70" spans="1:46" s="60" customFormat="1" ht="14.45" customHeight="1" x14ac:dyDescent="0.25">
      <c r="A70" s="20" t="s">
        <v>71</v>
      </c>
      <c r="B70" s="96" t="s">
        <v>138</v>
      </c>
      <c r="C70" s="97"/>
      <c r="D70" s="98"/>
      <c r="E70" s="98"/>
      <c r="F70" s="98"/>
      <c r="G70" s="98"/>
      <c r="H70" s="98"/>
      <c r="I70" s="98"/>
      <c r="J70" s="98"/>
      <c r="K70" s="99"/>
      <c r="L70" s="99"/>
      <c r="M70" s="99"/>
      <c r="N70" s="86">
        <v>1</v>
      </c>
      <c r="O70" s="86"/>
      <c r="P70" s="86"/>
      <c r="Q70" s="86"/>
      <c r="R70" s="86"/>
      <c r="S70" s="86"/>
      <c r="T70" s="86"/>
      <c r="U70" s="86"/>
      <c r="V70" s="86">
        <f>N70</f>
        <v>1</v>
      </c>
      <c r="W70" s="86"/>
      <c r="X70" s="86"/>
      <c r="Y70" s="86">
        <v>1</v>
      </c>
      <c r="Z70" s="86"/>
      <c r="AA70" s="86"/>
      <c r="AB70" s="86"/>
      <c r="AC70" s="86"/>
      <c r="AD70" s="86"/>
      <c r="AE70" s="86"/>
      <c r="AF70" s="86"/>
      <c r="AG70" s="86"/>
      <c r="AH70" s="86">
        <f t="shared" si="13"/>
        <v>1</v>
      </c>
      <c r="AI70" s="86"/>
      <c r="AJ70" s="86"/>
      <c r="AK70" s="100">
        <f>Y70+AI70/2</f>
        <v>1</v>
      </c>
      <c r="AL70" s="100"/>
      <c r="AM70" s="100"/>
      <c r="AN70" s="100"/>
      <c r="AO70" s="100"/>
      <c r="AP70" s="100"/>
      <c r="AQ70" s="100"/>
      <c r="AR70" s="100"/>
      <c r="AS70" s="100"/>
      <c r="AT70" s="89">
        <f t="shared" si="14"/>
        <v>1</v>
      </c>
    </row>
    <row r="71" spans="1:46" s="60" customFormat="1" ht="14.45" customHeight="1" x14ac:dyDescent="0.25">
      <c r="A71" s="20" t="s">
        <v>72</v>
      </c>
      <c r="B71" s="96" t="s">
        <v>97</v>
      </c>
      <c r="C71" s="97"/>
      <c r="D71" s="98"/>
      <c r="E71" s="98"/>
      <c r="F71" s="98"/>
      <c r="G71" s="98"/>
      <c r="H71" s="98"/>
      <c r="I71" s="98"/>
      <c r="J71" s="98"/>
      <c r="K71" s="99"/>
      <c r="L71" s="99"/>
      <c r="M71" s="99"/>
      <c r="N71" s="86">
        <v>1</v>
      </c>
      <c r="O71" s="86"/>
      <c r="P71" s="86"/>
      <c r="Q71" s="86"/>
      <c r="R71" s="86"/>
      <c r="S71" s="86"/>
      <c r="T71" s="86"/>
      <c r="U71" s="86"/>
      <c r="V71" s="86">
        <f>N71+P71+S71+T71+U71</f>
        <v>1</v>
      </c>
      <c r="W71" s="86"/>
      <c r="X71" s="86"/>
      <c r="Y71" s="86">
        <v>1</v>
      </c>
      <c r="Z71" s="86"/>
      <c r="AA71" s="86"/>
      <c r="AB71" s="86"/>
      <c r="AC71" s="86"/>
      <c r="AD71" s="86"/>
      <c r="AE71" s="86"/>
      <c r="AF71" s="86"/>
      <c r="AG71" s="86"/>
      <c r="AH71" s="86">
        <f t="shared" si="13"/>
        <v>1</v>
      </c>
      <c r="AI71" s="86"/>
      <c r="AJ71" s="86"/>
      <c r="AK71" s="100">
        <v>1</v>
      </c>
      <c r="AL71" s="100"/>
      <c r="AM71" s="100"/>
      <c r="AN71" s="100"/>
      <c r="AO71" s="100"/>
      <c r="AP71" s="100"/>
      <c r="AQ71" s="100"/>
      <c r="AR71" s="100"/>
      <c r="AS71" s="100"/>
      <c r="AT71" s="89">
        <f t="shared" si="14"/>
        <v>1</v>
      </c>
    </row>
    <row r="72" spans="1:46" s="60" customFormat="1" ht="14.45" customHeight="1" x14ac:dyDescent="0.25">
      <c r="A72" s="20" t="s">
        <v>73</v>
      </c>
      <c r="B72" s="96" t="s">
        <v>97</v>
      </c>
      <c r="C72" s="97"/>
      <c r="D72" s="98"/>
      <c r="E72" s="98"/>
      <c r="F72" s="98"/>
      <c r="G72" s="98"/>
      <c r="H72" s="98"/>
      <c r="I72" s="98"/>
      <c r="J72" s="98"/>
      <c r="K72" s="99"/>
      <c r="L72" s="99"/>
      <c r="M72" s="99"/>
      <c r="N72" s="86">
        <v>1</v>
      </c>
      <c r="O72" s="86"/>
      <c r="P72" s="86"/>
      <c r="Q72" s="86"/>
      <c r="R72" s="86"/>
      <c r="S72" s="86"/>
      <c r="T72" s="86"/>
      <c r="U72" s="86"/>
      <c r="V72" s="86">
        <f>N72</f>
        <v>1</v>
      </c>
      <c r="W72" s="86"/>
      <c r="X72" s="86"/>
      <c r="Y72" s="86">
        <v>1</v>
      </c>
      <c r="Z72" s="86"/>
      <c r="AA72" s="86"/>
      <c r="AB72" s="86"/>
      <c r="AC72" s="86"/>
      <c r="AD72" s="86"/>
      <c r="AE72" s="86"/>
      <c r="AF72" s="86"/>
      <c r="AG72" s="86"/>
      <c r="AH72" s="86">
        <f t="shared" si="13"/>
        <v>1</v>
      </c>
      <c r="AI72" s="86"/>
      <c r="AJ72" s="86"/>
      <c r="AK72" s="100">
        <v>1</v>
      </c>
      <c r="AL72" s="100"/>
      <c r="AM72" s="100"/>
      <c r="AN72" s="100"/>
      <c r="AO72" s="100"/>
      <c r="AP72" s="100"/>
      <c r="AQ72" s="100"/>
      <c r="AR72" s="100"/>
      <c r="AS72" s="100"/>
      <c r="AT72" s="89">
        <f t="shared" si="14"/>
        <v>1</v>
      </c>
    </row>
    <row r="73" spans="1:46" s="60" customFormat="1" ht="14.45" customHeight="1" x14ac:dyDescent="0.25">
      <c r="A73" s="20" t="s">
        <v>74</v>
      </c>
      <c r="B73" s="96" t="s">
        <v>98</v>
      </c>
      <c r="C73" s="97"/>
      <c r="D73" s="98"/>
      <c r="E73" s="98"/>
      <c r="F73" s="98"/>
      <c r="G73" s="98"/>
      <c r="H73" s="98"/>
      <c r="I73" s="98"/>
      <c r="J73" s="98"/>
      <c r="K73" s="99"/>
      <c r="L73" s="99"/>
      <c r="M73" s="99"/>
      <c r="N73" s="86">
        <v>1</v>
      </c>
      <c r="O73" s="86"/>
      <c r="P73" s="86"/>
      <c r="Q73" s="86"/>
      <c r="R73" s="86"/>
      <c r="S73" s="86"/>
      <c r="T73" s="86"/>
      <c r="U73" s="86"/>
      <c r="V73" s="86">
        <f>N73</f>
        <v>1</v>
      </c>
      <c r="W73" s="86"/>
      <c r="X73" s="86"/>
      <c r="Y73" s="86">
        <v>1</v>
      </c>
      <c r="Z73" s="86"/>
      <c r="AA73" s="86"/>
      <c r="AB73" s="86"/>
      <c r="AC73" s="86"/>
      <c r="AD73" s="86"/>
      <c r="AE73" s="86"/>
      <c r="AF73" s="86"/>
      <c r="AG73" s="86"/>
      <c r="AH73" s="86">
        <f t="shared" si="13"/>
        <v>1</v>
      </c>
      <c r="AI73" s="86"/>
      <c r="AJ73" s="86"/>
      <c r="AK73" s="100">
        <v>1</v>
      </c>
      <c r="AL73" s="100"/>
      <c r="AM73" s="100"/>
      <c r="AN73" s="100"/>
      <c r="AO73" s="100"/>
      <c r="AP73" s="100"/>
      <c r="AQ73" s="100"/>
      <c r="AR73" s="100"/>
      <c r="AS73" s="100"/>
      <c r="AT73" s="89">
        <f t="shared" si="14"/>
        <v>1</v>
      </c>
    </row>
    <row r="74" spans="1:46" s="60" customFormat="1" ht="14.45" customHeight="1" x14ac:dyDescent="0.25">
      <c r="A74" s="20" t="s">
        <v>75</v>
      </c>
      <c r="B74" s="96" t="s">
        <v>99</v>
      </c>
      <c r="C74" s="97"/>
      <c r="D74" s="98"/>
      <c r="E74" s="98"/>
      <c r="F74" s="98"/>
      <c r="G74" s="98"/>
      <c r="H74" s="98"/>
      <c r="I74" s="98"/>
      <c r="J74" s="98"/>
      <c r="K74" s="99"/>
      <c r="L74" s="99"/>
      <c r="M74" s="99"/>
      <c r="N74" s="86"/>
      <c r="O74" s="86"/>
      <c r="P74" s="86"/>
      <c r="Q74" s="86"/>
      <c r="R74" s="86"/>
      <c r="S74" s="86"/>
      <c r="T74" s="86"/>
      <c r="U74" s="86"/>
      <c r="V74" s="86"/>
      <c r="W74" s="86">
        <v>1</v>
      </c>
      <c r="X74" s="86">
        <v>1</v>
      </c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>
        <v>1</v>
      </c>
      <c r="AJ74" s="86">
        <v>1</v>
      </c>
      <c r="AK74" s="89">
        <v>0.25</v>
      </c>
      <c r="AL74" s="89"/>
      <c r="AM74" s="100"/>
      <c r="AN74" s="100"/>
      <c r="AO74" s="100"/>
      <c r="AP74" s="100"/>
      <c r="AQ74" s="100"/>
      <c r="AR74" s="100"/>
      <c r="AS74" s="100"/>
      <c r="AT74" s="89">
        <v>0.25</v>
      </c>
    </row>
    <row r="75" spans="1:46" s="60" customFormat="1" ht="14.45" customHeight="1" x14ac:dyDescent="0.25">
      <c r="A75" s="20" t="s">
        <v>76</v>
      </c>
      <c r="B75" s="96" t="s">
        <v>139</v>
      </c>
      <c r="C75" s="97"/>
      <c r="D75" s="98"/>
      <c r="E75" s="98"/>
      <c r="F75" s="98"/>
      <c r="G75" s="98"/>
      <c r="H75" s="98"/>
      <c r="I75" s="98"/>
      <c r="J75" s="98"/>
      <c r="K75" s="99"/>
      <c r="L75" s="99"/>
      <c r="M75" s="99"/>
      <c r="N75" s="86">
        <v>2</v>
      </c>
      <c r="O75" s="86"/>
      <c r="P75" s="86"/>
      <c r="Q75" s="86"/>
      <c r="R75" s="86"/>
      <c r="S75" s="86"/>
      <c r="T75" s="86"/>
      <c r="U75" s="86"/>
      <c r="V75" s="86">
        <v>2</v>
      </c>
      <c r="W75" s="86"/>
      <c r="X75" s="86"/>
      <c r="Y75" s="86">
        <v>2</v>
      </c>
      <c r="Z75" s="86"/>
      <c r="AA75" s="86"/>
      <c r="AB75" s="86"/>
      <c r="AC75" s="86"/>
      <c r="AD75" s="86"/>
      <c r="AE75" s="86"/>
      <c r="AF75" s="86"/>
      <c r="AG75" s="86"/>
      <c r="AH75" s="86">
        <v>2</v>
      </c>
      <c r="AI75" s="86"/>
      <c r="AJ75" s="86"/>
      <c r="AK75" s="100">
        <v>2</v>
      </c>
      <c r="AL75" s="100"/>
      <c r="AM75" s="100"/>
      <c r="AN75" s="100"/>
      <c r="AO75" s="100"/>
      <c r="AP75" s="100"/>
      <c r="AQ75" s="100"/>
      <c r="AR75" s="100"/>
      <c r="AS75" s="100"/>
      <c r="AT75" s="89">
        <v>2</v>
      </c>
    </row>
    <row r="76" spans="1:46" s="60" customFormat="1" ht="14.45" customHeight="1" x14ac:dyDescent="0.25">
      <c r="A76" s="20" t="s">
        <v>77</v>
      </c>
      <c r="B76" s="96" t="s">
        <v>140</v>
      </c>
      <c r="C76" s="97"/>
      <c r="D76" s="98"/>
      <c r="E76" s="98"/>
      <c r="F76" s="98"/>
      <c r="G76" s="98"/>
      <c r="H76" s="98"/>
      <c r="I76" s="98"/>
      <c r="J76" s="98"/>
      <c r="K76" s="99"/>
      <c r="L76" s="99"/>
      <c r="M76" s="99"/>
      <c r="N76" s="86">
        <v>2</v>
      </c>
      <c r="O76" s="86"/>
      <c r="P76" s="86"/>
      <c r="Q76" s="86"/>
      <c r="R76" s="86"/>
      <c r="S76" s="86"/>
      <c r="T76" s="86"/>
      <c r="U76" s="86"/>
      <c r="V76" s="86">
        <v>2</v>
      </c>
      <c r="W76" s="86"/>
      <c r="X76" s="86"/>
      <c r="Y76" s="86">
        <v>2</v>
      </c>
      <c r="Z76" s="86"/>
      <c r="AA76" s="86"/>
      <c r="AB76" s="86"/>
      <c r="AC76" s="86"/>
      <c r="AD76" s="86"/>
      <c r="AE76" s="86"/>
      <c r="AF76" s="86"/>
      <c r="AG76" s="86"/>
      <c r="AH76" s="86">
        <v>2</v>
      </c>
      <c r="AI76" s="86"/>
      <c r="AJ76" s="86"/>
      <c r="AK76" s="100">
        <v>2</v>
      </c>
      <c r="AL76" s="100"/>
      <c r="AM76" s="100"/>
      <c r="AN76" s="100"/>
      <c r="AO76" s="100"/>
      <c r="AP76" s="100"/>
      <c r="AQ76" s="100"/>
      <c r="AR76" s="100"/>
      <c r="AS76" s="100"/>
      <c r="AT76" s="89">
        <v>2</v>
      </c>
    </row>
    <row r="77" spans="1:46" s="60" customFormat="1" ht="14.45" customHeight="1" x14ac:dyDescent="0.25">
      <c r="A77" s="20"/>
      <c r="B77" s="96" t="s">
        <v>141</v>
      </c>
      <c r="C77" s="97"/>
      <c r="D77" s="98"/>
      <c r="E77" s="98"/>
      <c r="F77" s="98"/>
      <c r="G77" s="98"/>
      <c r="H77" s="98"/>
      <c r="I77" s="98"/>
      <c r="J77" s="98"/>
      <c r="K77" s="99"/>
      <c r="L77" s="99"/>
      <c r="M77" s="99"/>
      <c r="N77" s="86"/>
      <c r="O77" s="86">
        <v>1</v>
      </c>
      <c r="P77" s="86"/>
      <c r="Q77" s="86"/>
      <c r="R77" s="86"/>
      <c r="S77" s="86"/>
      <c r="T77" s="86"/>
      <c r="U77" s="86"/>
      <c r="V77" s="86">
        <v>1</v>
      </c>
      <c r="W77" s="86"/>
      <c r="X77" s="86"/>
      <c r="Y77" s="86"/>
      <c r="Z77" s="86">
        <v>1</v>
      </c>
      <c r="AA77" s="86"/>
      <c r="AB77" s="86"/>
      <c r="AC77" s="86"/>
      <c r="AD77" s="86"/>
      <c r="AE77" s="86"/>
      <c r="AF77" s="86"/>
      <c r="AG77" s="86"/>
      <c r="AH77" s="86">
        <v>1</v>
      </c>
      <c r="AI77" s="86"/>
      <c r="AJ77" s="86"/>
      <c r="AK77" s="100"/>
      <c r="AL77" s="100">
        <v>1</v>
      </c>
      <c r="AM77" s="100"/>
      <c r="AN77" s="100"/>
      <c r="AO77" s="100"/>
      <c r="AP77" s="100"/>
      <c r="AQ77" s="100"/>
      <c r="AR77" s="100"/>
      <c r="AS77" s="100"/>
      <c r="AT77" s="89">
        <v>1</v>
      </c>
    </row>
    <row r="78" spans="1:46" s="60" customFormat="1" ht="14.45" customHeight="1" x14ac:dyDescent="0.25">
      <c r="A78" s="20" t="s">
        <v>78</v>
      </c>
      <c r="B78" s="102" t="s">
        <v>100</v>
      </c>
      <c r="C78" s="97"/>
      <c r="D78" s="98"/>
      <c r="E78" s="98"/>
      <c r="F78" s="98"/>
      <c r="G78" s="98"/>
      <c r="H78" s="98"/>
      <c r="I78" s="98"/>
      <c r="J78" s="98"/>
      <c r="K78" s="99"/>
      <c r="L78" s="99"/>
      <c r="M78" s="99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100"/>
      <c r="AL78" s="100"/>
      <c r="AM78" s="100"/>
      <c r="AN78" s="100"/>
      <c r="AO78" s="100"/>
      <c r="AP78" s="100"/>
      <c r="AQ78" s="100"/>
      <c r="AR78" s="100"/>
      <c r="AS78" s="100"/>
      <c r="AT78" s="89"/>
    </row>
    <row r="79" spans="1:46" s="60" customFormat="1" ht="17.25" customHeight="1" x14ac:dyDescent="0.25">
      <c r="A79" s="20" t="s">
        <v>79</v>
      </c>
      <c r="B79" s="96" t="s">
        <v>101</v>
      </c>
      <c r="C79" s="97"/>
      <c r="D79" s="98"/>
      <c r="E79" s="98"/>
      <c r="F79" s="98"/>
      <c r="G79" s="98"/>
      <c r="H79" s="98"/>
      <c r="I79" s="98"/>
      <c r="J79" s="98"/>
      <c r="K79" s="99"/>
      <c r="L79" s="99"/>
      <c r="M79" s="99"/>
      <c r="N79" s="103">
        <v>1</v>
      </c>
      <c r="O79" s="103"/>
      <c r="P79" s="103"/>
      <c r="Q79" s="103"/>
      <c r="R79" s="103"/>
      <c r="S79" s="103"/>
      <c r="T79" s="103"/>
      <c r="U79" s="103"/>
      <c r="V79" s="103">
        <f>N79</f>
        <v>1</v>
      </c>
      <c r="W79" s="103"/>
      <c r="X79" s="103"/>
      <c r="Y79" s="103">
        <v>1</v>
      </c>
      <c r="Z79" s="103"/>
      <c r="AA79" s="103"/>
      <c r="AB79" s="103"/>
      <c r="AC79" s="103"/>
      <c r="AD79" s="103"/>
      <c r="AE79" s="103"/>
      <c r="AF79" s="103"/>
      <c r="AG79" s="103"/>
      <c r="AH79" s="103">
        <f>D79+K79+V79</f>
        <v>1</v>
      </c>
      <c r="AI79" s="103"/>
      <c r="AJ79" s="103"/>
      <c r="AK79" s="104">
        <f>Y79+AI79/2</f>
        <v>1</v>
      </c>
      <c r="AL79" s="104"/>
      <c r="AM79" s="104"/>
      <c r="AN79" s="104"/>
      <c r="AO79" s="104"/>
      <c r="AP79" s="104"/>
      <c r="AQ79" s="104"/>
      <c r="AR79" s="104"/>
      <c r="AS79" s="104"/>
      <c r="AT79" s="167">
        <f t="shared" si="14"/>
        <v>1</v>
      </c>
    </row>
    <row r="80" spans="1:46" s="60" customFormat="1" ht="14.45" customHeight="1" x14ac:dyDescent="0.25">
      <c r="A80" s="20" t="s">
        <v>80</v>
      </c>
      <c r="B80" s="96" t="s">
        <v>102</v>
      </c>
      <c r="C80" s="97"/>
      <c r="D80" s="98"/>
      <c r="E80" s="98"/>
      <c r="F80" s="98"/>
      <c r="G80" s="98"/>
      <c r="H80" s="98"/>
      <c r="I80" s="98"/>
      <c r="J80" s="98"/>
      <c r="K80" s="99"/>
      <c r="L80" s="99"/>
      <c r="M80" s="99"/>
      <c r="N80" s="86">
        <v>1</v>
      </c>
      <c r="O80" s="86"/>
      <c r="P80" s="86"/>
      <c r="Q80" s="86"/>
      <c r="R80" s="86"/>
      <c r="S80" s="86"/>
      <c r="T80" s="86"/>
      <c r="U80" s="86"/>
      <c r="V80" s="86">
        <v>1</v>
      </c>
      <c r="W80" s="86"/>
      <c r="X80" s="86"/>
      <c r="Y80" s="86">
        <v>1</v>
      </c>
      <c r="Z80" s="86"/>
      <c r="AA80" s="86"/>
      <c r="AB80" s="86"/>
      <c r="AC80" s="86"/>
      <c r="AD80" s="86"/>
      <c r="AE80" s="86"/>
      <c r="AF80" s="86"/>
      <c r="AG80" s="86"/>
      <c r="AH80" s="86">
        <f>D80+K80+V80</f>
        <v>1</v>
      </c>
      <c r="AI80" s="86"/>
      <c r="AJ80" s="86"/>
      <c r="AK80" s="100">
        <f>Y80+AI80/2</f>
        <v>1</v>
      </c>
      <c r="AL80" s="100"/>
      <c r="AM80" s="100"/>
      <c r="AN80" s="100"/>
      <c r="AO80" s="100"/>
      <c r="AP80" s="100"/>
      <c r="AQ80" s="100"/>
      <c r="AR80" s="100"/>
      <c r="AS80" s="100"/>
      <c r="AT80" s="89">
        <f t="shared" si="14"/>
        <v>1</v>
      </c>
    </row>
    <row r="81" spans="1:48" s="60" customFormat="1" ht="14.45" customHeight="1" x14ac:dyDescent="0.25">
      <c r="A81" s="20" t="s">
        <v>81</v>
      </c>
      <c r="B81" s="96" t="s">
        <v>103</v>
      </c>
      <c r="C81" s="97"/>
      <c r="D81" s="98"/>
      <c r="E81" s="98"/>
      <c r="F81" s="98"/>
      <c r="G81" s="98"/>
      <c r="H81" s="98"/>
      <c r="I81" s="98"/>
      <c r="J81" s="98"/>
      <c r="K81" s="99"/>
      <c r="L81" s="99"/>
      <c r="M81" s="99"/>
      <c r="N81" s="86">
        <v>1</v>
      </c>
      <c r="O81" s="86"/>
      <c r="P81" s="86"/>
      <c r="Q81" s="86"/>
      <c r="R81" s="86"/>
      <c r="S81" s="86"/>
      <c r="T81" s="86"/>
      <c r="U81" s="86"/>
      <c r="V81" s="86">
        <v>1</v>
      </c>
      <c r="W81" s="86"/>
      <c r="X81" s="86"/>
      <c r="Y81" s="86">
        <v>1</v>
      </c>
      <c r="Z81" s="86"/>
      <c r="AA81" s="86"/>
      <c r="AB81" s="86"/>
      <c r="AC81" s="86"/>
      <c r="AD81" s="86"/>
      <c r="AE81" s="86"/>
      <c r="AF81" s="86"/>
      <c r="AG81" s="86"/>
      <c r="AH81" s="86">
        <f>D81+K81+V81</f>
        <v>1</v>
      </c>
      <c r="AI81" s="86"/>
      <c r="AJ81" s="86"/>
      <c r="AK81" s="100">
        <f>Y81+AI81/2</f>
        <v>1</v>
      </c>
      <c r="AL81" s="100"/>
      <c r="AM81" s="100"/>
      <c r="AN81" s="100"/>
      <c r="AO81" s="100"/>
      <c r="AP81" s="100"/>
      <c r="AQ81" s="100"/>
      <c r="AR81" s="100"/>
      <c r="AS81" s="100"/>
      <c r="AT81" s="89">
        <f t="shared" si="14"/>
        <v>1</v>
      </c>
    </row>
    <row r="82" spans="1:48" s="60" customFormat="1" ht="14.45" customHeight="1" x14ac:dyDescent="0.25">
      <c r="A82" s="20" t="s">
        <v>82</v>
      </c>
      <c r="B82" s="96" t="s">
        <v>104</v>
      </c>
      <c r="C82" s="97"/>
      <c r="D82" s="98"/>
      <c r="E82" s="98"/>
      <c r="F82" s="98"/>
      <c r="G82" s="98"/>
      <c r="H82" s="98"/>
      <c r="I82" s="98"/>
      <c r="J82" s="98"/>
      <c r="K82" s="99"/>
      <c r="L82" s="99"/>
      <c r="M82" s="99"/>
      <c r="N82" s="86">
        <v>1</v>
      </c>
      <c r="O82" s="86">
        <v>-1</v>
      </c>
      <c r="P82" s="86"/>
      <c r="Q82" s="86"/>
      <c r="R82" s="86"/>
      <c r="S82" s="86"/>
      <c r="T82" s="86"/>
      <c r="U82" s="86"/>
      <c r="V82" s="86">
        <v>0</v>
      </c>
      <c r="W82" s="86"/>
      <c r="X82" s="86"/>
      <c r="Y82" s="86">
        <v>1</v>
      </c>
      <c r="Z82" s="86">
        <v>-1</v>
      </c>
      <c r="AA82" s="86"/>
      <c r="AB82" s="86"/>
      <c r="AC82" s="86"/>
      <c r="AD82" s="86"/>
      <c r="AE82" s="86"/>
      <c r="AF82" s="86"/>
      <c r="AG82" s="86"/>
      <c r="AH82" s="86">
        <v>0</v>
      </c>
      <c r="AI82" s="86"/>
      <c r="AJ82" s="86"/>
      <c r="AK82" s="100">
        <v>1</v>
      </c>
      <c r="AL82" s="100">
        <v>-1</v>
      </c>
      <c r="AM82" s="100"/>
      <c r="AN82" s="100"/>
      <c r="AO82" s="100"/>
      <c r="AP82" s="100"/>
      <c r="AQ82" s="100"/>
      <c r="AR82" s="100"/>
      <c r="AS82" s="100"/>
      <c r="AT82" s="89">
        <v>0</v>
      </c>
    </row>
    <row r="83" spans="1:48" s="60" customFormat="1" ht="14.45" customHeight="1" x14ac:dyDescent="0.25">
      <c r="A83" s="20" t="s">
        <v>83</v>
      </c>
      <c r="B83" s="96" t="s">
        <v>105</v>
      </c>
      <c r="C83" s="105"/>
      <c r="D83" s="106"/>
      <c r="E83" s="106"/>
      <c r="F83" s="106"/>
      <c r="G83" s="106"/>
      <c r="H83" s="106"/>
      <c r="I83" s="106"/>
      <c r="J83" s="106"/>
      <c r="K83" s="107"/>
      <c r="L83" s="107"/>
      <c r="M83" s="107"/>
      <c r="N83" s="86">
        <v>1</v>
      </c>
      <c r="O83" s="86">
        <v>-1</v>
      </c>
      <c r="P83" s="86"/>
      <c r="Q83" s="86"/>
      <c r="R83" s="86"/>
      <c r="S83" s="86"/>
      <c r="T83" s="86"/>
      <c r="U83" s="86"/>
      <c r="V83" s="86">
        <v>0</v>
      </c>
      <c r="W83" s="86"/>
      <c r="X83" s="86"/>
      <c r="Y83" s="86">
        <v>1</v>
      </c>
      <c r="Z83" s="86">
        <v>-1</v>
      </c>
      <c r="AA83" s="86"/>
      <c r="AB83" s="86"/>
      <c r="AC83" s="86"/>
      <c r="AD83" s="86"/>
      <c r="AE83" s="86"/>
      <c r="AF83" s="86"/>
      <c r="AG83" s="86"/>
      <c r="AH83" s="86">
        <v>0</v>
      </c>
      <c r="AI83" s="86"/>
      <c r="AJ83" s="86"/>
      <c r="AK83" s="100">
        <v>1</v>
      </c>
      <c r="AL83" s="100">
        <v>-1</v>
      </c>
      <c r="AM83" s="108"/>
      <c r="AN83" s="108"/>
      <c r="AO83" s="108"/>
      <c r="AP83" s="108"/>
      <c r="AQ83" s="108"/>
      <c r="AR83" s="108"/>
      <c r="AS83" s="108"/>
      <c r="AT83" s="89">
        <v>0</v>
      </c>
    </row>
    <row r="84" spans="1:48" s="60" customFormat="1" ht="14.45" customHeight="1" x14ac:dyDescent="0.25">
      <c r="A84" s="20" t="s">
        <v>84</v>
      </c>
      <c r="B84" s="102" t="s">
        <v>106</v>
      </c>
      <c r="C84" s="97"/>
      <c r="D84" s="98"/>
      <c r="E84" s="98"/>
      <c r="F84" s="98"/>
      <c r="G84" s="98"/>
      <c r="H84" s="98"/>
      <c r="I84" s="98"/>
      <c r="J84" s="98"/>
      <c r="K84" s="99"/>
      <c r="L84" s="99"/>
      <c r="M84" s="99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100"/>
      <c r="AL84" s="100"/>
      <c r="AM84" s="100"/>
      <c r="AN84" s="100"/>
      <c r="AO84" s="100"/>
      <c r="AP84" s="100"/>
      <c r="AQ84" s="100"/>
      <c r="AR84" s="100"/>
      <c r="AS84" s="100"/>
      <c r="AT84" s="89"/>
    </row>
    <row r="85" spans="1:48" s="60" customFormat="1" ht="14.45" customHeight="1" x14ac:dyDescent="0.25">
      <c r="A85" s="20" t="s">
        <v>85</v>
      </c>
      <c r="B85" s="96" t="s">
        <v>107</v>
      </c>
      <c r="C85" s="97"/>
      <c r="D85" s="98"/>
      <c r="E85" s="98"/>
      <c r="F85" s="98"/>
      <c r="G85" s="98"/>
      <c r="H85" s="98"/>
      <c r="I85" s="98"/>
      <c r="J85" s="98"/>
      <c r="K85" s="99"/>
      <c r="L85" s="99"/>
      <c r="M85" s="99"/>
      <c r="N85" s="86">
        <v>1</v>
      </c>
      <c r="O85" s="86"/>
      <c r="P85" s="86"/>
      <c r="Q85" s="86"/>
      <c r="R85" s="86"/>
      <c r="S85" s="86"/>
      <c r="T85" s="86"/>
      <c r="U85" s="86"/>
      <c r="V85" s="86">
        <f>N85</f>
        <v>1</v>
      </c>
      <c r="W85" s="86"/>
      <c r="X85" s="86"/>
      <c r="Y85" s="86">
        <v>1</v>
      </c>
      <c r="Z85" s="86"/>
      <c r="AA85" s="86"/>
      <c r="AB85" s="86"/>
      <c r="AC85" s="86"/>
      <c r="AD85" s="86"/>
      <c r="AE85" s="86"/>
      <c r="AF85" s="86"/>
      <c r="AG85" s="86"/>
      <c r="AH85" s="86">
        <f>D85+K85+V85</f>
        <v>1</v>
      </c>
      <c r="AI85" s="86"/>
      <c r="AJ85" s="86"/>
      <c r="AK85" s="100">
        <f>Y85+AI85/2</f>
        <v>1</v>
      </c>
      <c r="AL85" s="100"/>
      <c r="AM85" s="100"/>
      <c r="AN85" s="100"/>
      <c r="AO85" s="100"/>
      <c r="AP85" s="100"/>
      <c r="AQ85" s="100"/>
      <c r="AR85" s="100"/>
      <c r="AS85" s="100"/>
      <c r="AT85" s="89">
        <f t="shared" ref="AT85:AT90" si="15">AH85+AJ85/2</f>
        <v>1</v>
      </c>
    </row>
    <row r="86" spans="1:48" s="60" customFormat="1" ht="29.25" customHeight="1" x14ac:dyDescent="0.25">
      <c r="A86" s="52" t="s">
        <v>86</v>
      </c>
      <c r="B86" s="101" t="s">
        <v>108</v>
      </c>
      <c r="C86" s="97"/>
      <c r="D86" s="98"/>
      <c r="E86" s="98"/>
      <c r="F86" s="98"/>
      <c r="G86" s="98"/>
      <c r="H86" s="98"/>
      <c r="I86" s="98"/>
      <c r="J86" s="98"/>
      <c r="K86" s="99"/>
      <c r="L86" s="99"/>
      <c r="M86" s="99"/>
      <c r="N86" s="86">
        <v>1</v>
      </c>
      <c r="O86" s="86"/>
      <c r="P86" s="86"/>
      <c r="Q86" s="86"/>
      <c r="R86" s="86"/>
      <c r="S86" s="86"/>
      <c r="T86" s="86"/>
      <c r="U86" s="86"/>
      <c r="V86" s="86">
        <f>N86</f>
        <v>1</v>
      </c>
      <c r="W86" s="86"/>
      <c r="X86" s="86"/>
      <c r="Y86" s="86">
        <v>1</v>
      </c>
      <c r="Z86" s="86"/>
      <c r="AA86" s="86"/>
      <c r="AB86" s="86"/>
      <c r="AC86" s="86"/>
      <c r="AD86" s="86"/>
      <c r="AE86" s="86"/>
      <c r="AF86" s="86"/>
      <c r="AG86" s="86"/>
      <c r="AH86" s="86">
        <f>D86+K86+V86</f>
        <v>1</v>
      </c>
      <c r="AI86" s="86"/>
      <c r="AJ86" s="86"/>
      <c r="AK86" s="100">
        <f>Y86+AI86/2</f>
        <v>1</v>
      </c>
      <c r="AL86" s="100"/>
      <c r="AM86" s="100"/>
      <c r="AN86" s="100"/>
      <c r="AO86" s="100"/>
      <c r="AP86" s="100"/>
      <c r="AQ86" s="100"/>
      <c r="AR86" s="100"/>
      <c r="AS86" s="100"/>
      <c r="AT86" s="89">
        <f t="shared" si="15"/>
        <v>1</v>
      </c>
    </row>
    <row r="87" spans="1:48" s="60" customFormat="1" ht="18.75" customHeight="1" x14ac:dyDescent="0.25">
      <c r="A87" s="52"/>
      <c r="B87" s="96" t="s">
        <v>137</v>
      </c>
      <c r="C87" s="97"/>
      <c r="D87" s="98"/>
      <c r="E87" s="98"/>
      <c r="F87" s="98"/>
      <c r="G87" s="98"/>
      <c r="H87" s="98"/>
      <c r="I87" s="98"/>
      <c r="J87" s="98"/>
      <c r="K87" s="99"/>
      <c r="L87" s="99"/>
      <c r="M87" s="99"/>
      <c r="N87" s="86"/>
      <c r="O87" s="86">
        <v>1</v>
      </c>
      <c r="P87" s="86"/>
      <c r="Q87" s="86"/>
      <c r="R87" s="86"/>
      <c r="S87" s="86"/>
      <c r="T87" s="86"/>
      <c r="U87" s="86"/>
      <c r="V87" s="86">
        <f>N87+O87+P87+S87+T87</f>
        <v>1</v>
      </c>
      <c r="W87" s="86"/>
      <c r="X87" s="86"/>
      <c r="Y87" s="86"/>
      <c r="Z87" s="86">
        <v>1</v>
      </c>
      <c r="AA87" s="86"/>
      <c r="AB87" s="86"/>
      <c r="AC87" s="86"/>
      <c r="AD87" s="86"/>
      <c r="AE87" s="86"/>
      <c r="AF87" s="86"/>
      <c r="AG87" s="86"/>
      <c r="AH87" s="86">
        <v>1</v>
      </c>
      <c r="AI87" s="86"/>
      <c r="AJ87" s="86"/>
      <c r="AK87" s="100"/>
      <c r="AL87" s="100">
        <v>1</v>
      </c>
      <c r="AM87" s="100"/>
      <c r="AN87" s="100"/>
      <c r="AO87" s="100"/>
      <c r="AP87" s="100"/>
      <c r="AQ87" s="100"/>
      <c r="AR87" s="100"/>
      <c r="AS87" s="100"/>
      <c r="AT87" s="89">
        <v>1</v>
      </c>
    </row>
    <row r="88" spans="1:48" s="60" customFormat="1" ht="14.45" customHeight="1" x14ac:dyDescent="0.25">
      <c r="A88" s="20" t="s">
        <v>87</v>
      </c>
      <c r="B88" s="96" t="s">
        <v>109</v>
      </c>
      <c r="C88" s="97"/>
      <c r="D88" s="98"/>
      <c r="E88" s="98"/>
      <c r="F88" s="98"/>
      <c r="G88" s="98"/>
      <c r="H88" s="98"/>
      <c r="I88" s="98"/>
      <c r="J88" s="98"/>
      <c r="K88" s="99"/>
      <c r="L88" s="99"/>
      <c r="M88" s="99"/>
      <c r="N88" s="86"/>
      <c r="O88" s="86"/>
      <c r="P88" s="86"/>
      <c r="Q88" s="86"/>
      <c r="R88" s="86"/>
      <c r="S88" s="86"/>
      <c r="T88" s="86"/>
      <c r="U88" s="86"/>
      <c r="V88" s="86"/>
      <c r="W88" s="86">
        <v>1</v>
      </c>
      <c r="X88" s="86">
        <v>1</v>
      </c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>
        <v>1</v>
      </c>
      <c r="AJ88" s="86">
        <v>1</v>
      </c>
      <c r="AK88" s="108">
        <v>0.5</v>
      </c>
      <c r="AL88" s="108"/>
      <c r="AM88" s="100"/>
      <c r="AN88" s="100"/>
      <c r="AO88" s="100"/>
      <c r="AP88" s="100"/>
      <c r="AQ88" s="100"/>
      <c r="AR88" s="100"/>
      <c r="AS88" s="100"/>
      <c r="AT88" s="89">
        <f>AK88</f>
        <v>0.5</v>
      </c>
    </row>
    <row r="89" spans="1:48" s="60" customFormat="1" ht="14.45" customHeight="1" x14ac:dyDescent="0.25">
      <c r="A89" s="20" t="s">
        <v>88</v>
      </c>
      <c r="B89" s="102" t="s">
        <v>110</v>
      </c>
      <c r="C89" s="83"/>
      <c r="D89" s="84"/>
      <c r="E89" s="84"/>
      <c r="F89" s="84"/>
      <c r="G89" s="84"/>
      <c r="H89" s="84"/>
      <c r="I89" s="84"/>
      <c r="J89" s="84"/>
      <c r="K89" s="85"/>
      <c r="L89" s="85"/>
      <c r="M89" s="85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10"/>
      <c r="AL89" s="110"/>
      <c r="AM89" s="110"/>
      <c r="AN89" s="110"/>
      <c r="AO89" s="110"/>
      <c r="AP89" s="110"/>
      <c r="AQ89" s="110"/>
      <c r="AR89" s="110"/>
      <c r="AS89" s="110"/>
      <c r="AT89" s="168"/>
      <c r="AV89" s="145"/>
    </row>
    <row r="90" spans="1:48" s="60" customFormat="1" ht="16.5" customHeight="1" x14ac:dyDescent="0.25">
      <c r="A90" s="20" t="s">
        <v>89</v>
      </c>
      <c r="B90" s="150" t="s">
        <v>136</v>
      </c>
      <c r="C90" s="97"/>
      <c r="D90" s="98"/>
      <c r="E90" s="98"/>
      <c r="F90" s="98"/>
      <c r="G90" s="98"/>
      <c r="H90" s="98"/>
      <c r="I90" s="98"/>
      <c r="J90" s="98"/>
      <c r="K90" s="99"/>
      <c r="L90" s="99"/>
      <c r="M90" s="99"/>
      <c r="N90" s="86">
        <v>3</v>
      </c>
      <c r="O90" s="86"/>
      <c r="P90" s="86"/>
      <c r="Q90" s="86"/>
      <c r="R90" s="86"/>
      <c r="S90" s="86"/>
      <c r="T90" s="86"/>
      <c r="U90" s="86"/>
      <c r="V90" s="86">
        <f>N90</f>
        <v>3</v>
      </c>
      <c r="W90" s="86"/>
      <c r="X90" s="86"/>
      <c r="Y90" s="86">
        <v>3</v>
      </c>
      <c r="Z90" s="86"/>
      <c r="AA90" s="86"/>
      <c r="AB90" s="86"/>
      <c r="AC90" s="86"/>
      <c r="AD90" s="86"/>
      <c r="AE90" s="86"/>
      <c r="AF90" s="86"/>
      <c r="AG90" s="86"/>
      <c r="AH90" s="86">
        <f>D90+K90+V90</f>
        <v>3</v>
      </c>
      <c r="AI90" s="86"/>
      <c r="AJ90" s="86"/>
      <c r="AK90" s="100">
        <f>Y90+AI90/2</f>
        <v>3</v>
      </c>
      <c r="AL90" s="100"/>
      <c r="AM90" s="100"/>
      <c r="AN90" s="100"/>
      <c r="AO90" s="100"/>
      <c r="AP90" s="100"/>
      <c r="AQ90" s="100"/>
      <c r="AR90" s="100"/>
      <c r="AS90" s="100"/>
      <c r="AT90" s="89">
        <f t="shared" si="15"/>
        <v>3</v>
      </c>
    </row>
    <row r="91" spans="1:48" s="60" customFormat="1" ht="14.45" customHeight="1" x14ac:dyDescent="0.25">
      <c r="A91" s="20" t="s">
        <v>111</v>
      </c>
      <c r="B91" s="96" t="s">
        <v>112</v>
      </c>
      <c r="C91" s="83"/>
      <c r="D91" s="84"/>
      <c r="E91" s="84"/>
      <c r="F91" s="84"/>
      <c r="G91" s="84"/>
      <c r="H91" s="84"/>
      <c r="I91" s="84"/>
      <c r="J91" s="84"/>
      <c r="K91" s="85"/>
      <c r="L91" s="85"/>
      <c r="M91" s="85"/>
      <c r="N91" s="86">
        <v>1</v>
      </c>
      <c r="O91" s="86"/>
      <c r="P91" s="86"/>
      <c r="Q91" s="86"/>
      <c r="R91" s="86"/>
      <c r="S91" s="86"/>
      <c r="T91" s="86"/>
      <c r="U91" s="86"/>
      <c r="V91" s="86">
        <f>N91</f>
        <v>1</v>
      </c>
      <c r="W91" s="109"/>
      <c r="X91" s="109"/>
      <c r="Y91" s="86">
        <f>N91+W91</f>
        <v>1</v>
      </c>
      <c r="Z91" s="86"/>
      <c r="AA91" s="109"/>
      <c r="AB91" s="109"/>
      <c r="AC91" s="109"/>
      <c r="AD91" s="109"/>
      <c r="AE91" s="109"/>
      <c r="AF91" s="109"/>
      <c r="AG91" s="109"/>
      <c r="AH91" s="86">
        <f>D91+K91+V91</f>
        <v>1</v>
      </c>
      <c r="AI91" s="109"/>
      <c r="AJ91" s="109"/>
      <c r="AK91" s="87">
        <f>Y91+AI91</f>
        <v>1</v>
      </c>
      <c r="AL91" s="87">
        <f>SUM(AL70:AL90)</f>
        <v>0</v>
      </c>
      <c r="AM91" s="111"/>
      <c r="AN91" s="111"/>
      <c r="AO91" s="111"/>
      <c r="AP91" s="111"/>
      <c r="AQ91" s="111"/>
      <c r="AR91" s="111"/>
      <c r="AS91" s="111"/>
      <c r="AT91" s="89">
        <f>AH91+AJ91/2</f>
        <v>1</v>
      </c>
    </row>
    <row r="92" spans="1:48" s="60" customFormat="1" ht="14.45" customHeight="1" x14ac:dyDescent="0.25">
      <c r="A92" s="20" t="s">
        <v>113</v>
      </c>
      <c r="B92" s="112" t="s">
        <v>114</v>
      </c>
      <c r="C92" s="97"/>
      <c r="D92" s="98"/>
      <c r="E92" s="98"/>
      <c r="F92" s="98"/>
      <c r="G92" s="98"/>
      <c r="H92" s="98"/>
      <c r="I92" s="98"/>
      <c r="J92" s="98"/>
      <c r="K92" s="99"/>
      <c r="L92" s="99"/>
      <c r="M92" s="99"/>
      <c r="N92" s="86">
        <f>SUM(N65:N91)</f>
        <v>23</v>
      </c>
      <c r="O92" s="86"/>
      <c r="P92" s="86"/>
      <c r="Q92" s="86"/>
      <c r="R92" s="86"/>
      <c r="S92" s="86"/>
      <c r="T92" s="86"/>
      <c r="U92" s="86"/>
      <c r="V92" s="86">
        <f>SUM(V65:V91)</f>
        <v>23</v>
      </c>
      <c r="W92" s="86">
        <f>SUM(W65:W91)</f>
        <v>2</v>
      </c>
      <c r="X92" s="86">
        <f>SUM(X65:X91)</f>
        <v>2</v>
      </c>
      <c r="Y92" s="86">
        <f>SUM(Y65:Y91)</f>
        <v>23</v>
      </c>
      <c r="Z92" s="86"/>
      <c r="AA92" s="86">
        <f>SUM(AA65:AA91)</f>
        <v>0</v>
      </c>
      <c r="AB92" s="86"/>
      <c r="AC92" s="86"/>
      <c r="AD92" s="86"/>
      <c r="AE92" s="86"/>
      <c r="AF92" s="86"/>
      <c r="AG92" s="86">
        <f>SUM(AG65:AG91)</f>
        <v>0</v>
      </c>
      <c r="AH92" s="86">
        <f>SUM(AH65:AH91)</f>
        <v>23</v>
      </c>
      <c r="AI92" s="86">
        <f>SUM(AI65:AI91)</f>
        <v>2</v>
      </c>
      <c r="AJ92" s="86">
        <f>SUM(AJ65:AJ91)</f>
        <v>2</v>
      </c>
      <c r="AK92" s="86">
        <f>SUM(AK65:AK91)</f>
        <v>23.75</v>
      </c>
      <c r="AL92" s="100">
        <f>SUM(AL70:AL91)</f>
        <v>0</v>
      </c>
      <c r="AM92" s="86">
        <f>SUM(AM65:AM91)</f>
        <v>0</v>
      </c>
      <c r="AN92" s="86"/>
      <c r="AO92" s="86"/>
      <c r="AP92" s="86"/>
      <c r="AQ92" s="86"/>
      <c r="AR92" s="86"/>
      <c r="AS92" s="86">
        <f>SUM(AS65:AS91)</f>
        <v>0</v>
      </c>
      <c r="AT92" s="86">
        <f>SUM(AT65:AT91)</f>
        <v>23.75</v>
      </c>
    </row>
    <row r="93" spans="1:48" s="60" customFormat="1" ht="14.45" customHeight="1" x14ac:dyDescent="0.25">
      <c r="A93" s="20"/>
      <c r="B93" s="112"/>
      <c r="C93" s="146"/>
      <c r="D93" s="147"/>
      <c r="E93" s="147"/>
      <c r="F93" s="147"/>
      <c r="G93" s="147"/>
      <c r="H93" s="147"/>
      <c r="I93" s="147"/>
      <c r="J93" s="147"/>
      <c r="K93" s="148"/>
      <c r="L93" s="148"/>
      <c r="M93" s="148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70"/>
    </row>
    <row r="94" spans="1:48" s="60" customFormat="1" ht="14.45" customHeight="1" x14ac:dyDescent="0.25">
      <c r="A94" s="20"/>
      <c r="B94" s="77"/>
      <c r="C94" s="59"/>
      <c r="D94" s="29"/>
      <c r="E94" s="29"/>
      <c r="F94" s="29"/>
      <c r="G94" s="29"/>
      <c r="H94" s="29"/>
      <c r="I94" s="29"/>
      <c r="J94" s="29"/>
      <c r="K94" s="47"/>
      <c r="L94" s="47"/>
      <c r="M94" s="47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80"/>
      <c r="AL94" s="80"/>
      <c r="AM94" s="80"/>
      <c r="AN94" s="80"/>
      <c r="AO94" s="80"/>
      <c r="AP94" s="80"/>
      <c r="AQ94" s="80"/>
      <c r="AR94" s="80"/>
      <c r="AS94" s="80"/>
      <c r="AT94" s="163"/>
      <c r="AU94" s="145"/>
    </row>
    <row r="95" spans="1:48" s="60" customFormat="1" ht="14.45" customHeight="1" x14ac:dyDescent="0.25">
      <c r="A95" s="20"/>
      <c r="B95" s="77"/>
      <c r="C95" s="59"/>
      <c r="D95" s="29"/>
      <c r="E95" s="29"/>
      <c r="F95" s="29"/>
      <c r="G95" s="29"/>
      <c r="H95" s="29"/>
      <c r="I95" s="29"/>
      <c r="J95" s="29"/>
      <c r="K95" s="47"/>
      <c r="L95" s="47"/>
      <c r="M95" s="47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80"/>
      <c r="AL95" s="80"/>
      <c r="AM95" s="80"/>
      <c r="AN95" s="80"/>
      <c r="AO95" s="80"/>
      <c r="AP95" s="80"/>
      <c r="AQ95" s="80"/>
      <c r="AR95" s="80"/>
      <c r="AS95" s="80"/>
      <c r="AT95" s="163"/>
      <c r="AU95" s="145"/>
    </row>
    <row r="96" spans="1:48" s="60" customFormat="1" ht="14.45" customHeight="1" x14ac:dyDescent="0.25">
      <c r="A96" s="113" t="s">
        <v>115</v>
      </c>
      <c r="B96" s="114" t="s">
        <v>116</v>
      </c>
      <c r="C96" s="115"/>
      <c r="D96" s="116"/>
      <c r="E96" s="116"/>
      <c r="F96" s="116"/>
      <c r="G96" s="116"/>
      <c r="H96" s="116"/>
      <c r="I96" s="116"/>
      <c r="J96" s="116"/>
      <c r="K96" s="117"/>
      <c r="L96" s="117"/>
      <c r="M96" s="117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118"/>
      <c r="AL96" s="118"/>
      <c r="AM96" s="118"/>
      <c r="AN96" s="118"/>
      <c r="AO96" s="118"/>
      <c r="AP96" s="118"/>
      <c r="AQ96" s="118"/>
      <c r="AR96" s="118"/>
      <c r="AS96" s="118"/>
      <c r="AT96" s="171"/>
      <c r="AU96" s="145"/>
    </row>
    <row r="97" spans="1:263" s="60" customFormat="1" ht="14.45" customHeight="1" x14ac:dyDescent="0.25">
      <c r="A97" s="113" t="s">
        <v>117</v>
      </c>
      <c r="B97" s="119" t="s">
        <v>118</v>
      </c>
      <c r="C97" s="97"/>
      <c r="D97" s="98"/>
      <c r="E97" s="98"/>
      <c r="F97" s="98"/>
      <c r="G97" s="98"/>
      <c r="H97" s="98"/>
      <c r="I97" s="98"/>
      <c r="J97" s="98"/>
      <c r="K97" s="99"/>
      <c r="L97" s="99"/>
      <c r="M97" s="99"/>
      <c r="N97" s="99">
        <v>13</v>
      </c>
      <c r="O97" s="99"/>
      <c r="P97" s="99"/>
      <c r="Q97" s="99"/>
      <c r="R97" s="99"/>
      <c r="S97" s="99"/>
      <c r="T97" s="99"/>
      <c r="U97" s="99"/>
      <c r="V97" s="99">
        <f>N97</f>
        <v>13</v>
      </c>
      <c r="W97" s="86"/>
      <c r="X97" s="86"/>
      <c r="Y97" s="99">
        <f>N97</f>
        <v>13</v>
      </c>
      <c r="Z97" s="99"/>
      <c r="AA97" s="99"/>
      <c r="AB97" s="99"/>
      <c r="AC97" s="99"/>
      <c r="AD97" s="99"/>
      <c r="AE97" s="99"/>
      <c r="AF97" s="99"/>
      <c r="AG97" s="99"/>
      <c r="AH97" s="86">
        <f>V97+K97+D97</f>
        <v>13</v>
      </c>
      <c r="AI97" s="86"/>
      <c r="AJ97" s="86"/>
      <c r="AK97" s="99">
        <f>Y97+AI97/2</f>
        <v>13</v>
      </c>
      <c r="AL97" s="99"/>
      <c r="AM97" s="99"/>
      <c r="AN97" s="99"/>
      <c r="AO97" s="99"/>
      <c r="AP97" s="99"/>
      <c r="AQ97" s="99"/>
      <c r="AR97" s="99"/>
      <c r="AS97" s="99"/>
      <c r="AT97" s="86">
        <f t="shared" ref="AT97:AT100" si="16">AH97+AJ97/2</f>
        <v>13</v>
      </c>
    </row>
    <row r="98" spans="1:263" s="60" customFormat="1" ht="14.45" customHeight="1" x14ac:dyDescent="0.25">
      <c r="A98" s="113" t="s">
        <v>119</v>
      </c>
      <c r="B98" s="119" t="s">
        <v>120</v>
      </c>
      <c r="C98" s="97"/>
      <c r="D98" s="98"/>
      <c r="E98" s="98"/>
      <c r="F98" s="98"/>
      <c r="G98" s="98"/>
      <c r="H98" s="98"/>
      <c r="I98" s="98"/>
      <c r="J98" s="98"/>
      <c r="K98" s="99"/>
      <c r="L98" s="99"/>
      <c r="M98" s="99"/>
      <c r="N98" s="99">
        <v>8</v>
      </c>
      <c r="O98" s="99"/>
      <c r="P98" s="99"/>
      <c r="Q98" s="99"/>
      <c r="R98" s="99"/>
      <c r="S98" s="99"/>
      <c r="T98" s="99"/>
      <c r="U98" s="99"/>
      <c r="V98" s="99">
        <f>N98</f>
        <v>8</v>
      </c>
      <c r="W98" s="86"/>
      <c r="X98" s="86"/>
      <c r="Y98" s="99">
        <f>N98</f>
        <v>8</v>
      </c>
      <c r="Z98" s="99"/>
      <c r="AA98" s="99"/>
      <c r="AB98" s="99"/>
      <c r="AC98" s="99"/>
      <c r="AD98" s="99"/>
      <c r="AE98" s="99"/>
      <c r="AF98" s="99"/>
      <c r="AG98" s="99"/>
      <c r="AH98" s="86">
        <f>Y98</f>
        <v>8</v>
      </c>
      <c r="AI98" s="86"/>
      <c r="AJ98" s="86"/>
      <c r="AK98" s="99">
        <f>Y98+AI98/2</f>
        <v>8</v>
      </c>
      <c r="AL98" s="99"/>
      <c r="AM98" s="99"/>
      <c r="AN98" s="99"/>
      <c r="AO98" s="99"/>
      <c r="AP98" s="99"/>
      <c r="AQ98" s="99"/>
      <c r="AR98" s="99"/>
      <c r="AS98" s="99"/>
      <c r="AT98" s="86">
        <f t="shared" si="16"/>
        <v>8</v>
      </c>
    </row>
    <row r="99" spans="1:263" s="60" customFormat="1" ht="14.45" customHeight="1" x14ac:dyDescent="0.25">
      <c r="A99" s="113" t="s">
        <v>121</v>
      </c>
      <c r="B99" s="119" t="s">
        <v>122</v>
      </c>
      <c r="C99" s="97"/>
      <c r="D99" s="98"/>
      <c r="E99" s="98"/>
      <c r="F99" s="98"/>
      <c r="G99" s="98"/>
      <c r="H99" s="98"/>
      <c r="I99" s="98"/>
      <c r="J99" s="98"/>
      <c r="K99" s="99"/>
      <c r="L99" s="99"/>
      <c r="M99" s="99"/>
      <c r="N99" s="99">
        <v>2</v>
      </c>
      <c r="O99" s="99"/>
      <c r="P99" s="99"/>
      <c r="Q99" s="99"/>
      <c r="R99" s="99"/>
      <c r="S99" s="99"/>
      <c r="T99" s="99"/>
      <c r="U99" s="99"/>
      <c r="V99" s="99">
        <f>N99</f>
        <v>2</v>
      </c>
      <c r="W99" s="86"/>
      <c r="X99" s="86"/>
      <c r="Y99" s="99">
        <f>N99</f>
        <v>2</v>
      </c>
      <c r="Z99" s="99"/>
      <c r="AA99" s="99"/>
      <c r="AB99" s="99"/>
      <c r="AC99" s="99"/>
      <c r="AD99" s="99"/>
      <c r="AE99" s="99"/>
      <c r="AF99" s="99"/>
      <c r="AG99" s="99"/>
      <c r="AH99" s="86">
        <f>Y99</f>
        <v>2</v>
      </c>
      <c r="AI99" s="86"/>
      <c r="AJ99" s="86"/>
      <c r="AK99" s="99">
        <f>Y99+AI99/2</f>
        <v>2</v>
      </c>
      <c r="AL99" s="99"/>
      <c r="AM99" s="99"/>
      <c r="AN99" s="99"/>
      <c r="AO99" s="99"/>
      <c r="AP99" s="99"/>
      <c r="AQ99" s="99"/>
      <c r="AR99" s="99"/>
      <c r="AS99" s="99"/>
      <c r="AT99" s="86">
        <f t="shared" si="16"/>
        <v>2</v>
      </c>
    </row>
    <row r="100" spans="1:263" s="60" customFormat="1" ht="14.45" customHeight="1" x14ac:dyDescent="0.25">
      <c r="A100" s="113" t="s">
        <v>123</v>
      </c>
      <c r="B100" s="119" t="s">
        <v>124</v>
      </c>
      <c r="C100" s="97"/>
      <c r="D100" s="98"/>
      <c r="E100" s="98"/>
      <c r="F100" s="98"/>
      <c r="G100" s="98"/>
      <c r="H100" s="98"/>
      <c r="I100" s="98"/>
      <c r="J100" s="98"/>
      <c r="K100" s="99"/>
      <c r="L100" s="99"/>
      <c r="M100" s="99"/>
      <c r="N100" s="99">
        <v>1</v>
      </c>
      <c r="O100" s="99"/>
      <c r="P100" s="99"/>
      <c r="Q100" s="99"/>
      <c r="R100" s="99"/>
      <c r="S100" s="99"/>
      <c r="T100" s="99"/>
      <c r="U100" s="99"/>
      <c r="V100" s="99">
        <f>N100</f>
        <v>1</v>
      </c>
      <c r="W100" s="86"/>
      <c r="X100" s="86"/>
      <c r="Y100" s="99">
        <f>N100</f>
        <v>1</v>
      </c>
      <c r="Z100" s="99"/>
      <c r="AA100" s="99"/>
      <c r="AB100" s="99"/>
      <c r="AC100" s="99"/>
      <c r="AD100" s="99"/>
      <c r="AE100" s="99"/>
      <c r="AF100" s="99"/>
      <c r="AG100" s="99"/>
      <c r="AH100" s="86">
        <f>Y100</f>
        <v>1</v>
      </c>
      <c r="AI100" s="86"/>
      <c r="AJ100" s="86"/>
      <c r="AK100" s="99">
        <f>Y100+AI100/2</f>
        <v>1</v>
      </c>
      <c r="AL100" s="99"/>
      <c r="AM100" s="99"/>
      <c r="AN100" s="99"/>
      <c r="AO100" s="99"/>
      <c r="AP100" s="99"/>
      <c r="AQ100" s="99"/>
      <c r="AR100" s="99"/>
      <c r="AS100" s="99"/>
      <c r="AT100" s="86">
        <f t="shared" si="16"/>
        <v>1</v>
      </c>
    </row>
    <row r="101" spans="1:263" s="60" customFormat="1" ht="14.45" customHeight="1" x14ac:dyDescent="0.25">
      <c r="A101" s="113" t="s">
        <v>125</v>
      </c>
      <c r="B101" s="120" t="s">
        <v>126</v>
      </c>
      <c r="C101" s="121"/>
      <c r="D101" s="122"/>
      <c r="E101" s="122"/>
      <c r="F101" s="122"/>
      <c r="G101" s="122"/>
      <c r="H101" s="122"/>
      <c r="I101" s="122"/>
      <c r="J101" s="122"/>
      <c r="K101" s="99"/>
      <c r="L101" s="99"/>
      <c r="M101" s="99"/>
      <c r="N101" s="86">
        <f>N97+N98+N100+N99</f>
        <v>24</v>
      </c>
      <c r="O101" s="86"/>
      <c r="P101" s="86"/>
      <c r="Q101" s="86"/>
      <c r="R101" s="86"/>
      <c r="S101" s="86"/>
      <c r="T101" s="86"/>
      <c r="U101" s="86"/>
      <c r="V101" s="86">
        <f t="shared" ref="V101:AT101" si="17">V97+V98+V100+V99</f>
        <v>24</v>
      </c>
      <c r="W101" s="86">
        <f t="shared" si="17"/>
        <v>0</v>
      </c>
      <c r="X101" s="86">
        <f t="shared" si="17"/>
        <v>0</v>
      </c>
      <c r="Y101" s="86">
        <f t="shared" si="17"/>
        <v>24</v>
      </c>
      <c r="Z101" s="86">
        <f t="shared" si="17"/>
        <v>0</v>
      </c>
      <c r="AA101" s="86">
        <f t="shared" si="17"/>
        <v>0</v>
      </c>
      <c r="AB101" s="86">
        <f t="shared" si="17"/>
        <v>0</v>
      </c>
      <c r="AC101" s="86">
        <f t="shared" si="17"/>
        <v>0</v>
      </c>
      <c r="AD101" s="86"/>
      <c r="AE101" s="86">
        <f t="shared" si="17"/>
        <v>0</v>
      </c>
      <c r="AF101" s="86">
        <f t="shared" si="17"/>
        <v>0</v>
      </c>
      <c r="AG101" s="86">
        <f t="shared" si="17"/>
        <v>0</v>
      </c>
      <c r="AH101" s="86">
        <f t="shared" si="17"/>
        <v>24</v>
      </c>
      <c r="AI101" s="86">
        <f t="shared" si="17"/>
        <v>0</v>
      </c>
      <c r="AJ101" s="86">
        <f t="shared" si="17"/>
        <v>0</v>
      </c>
      <c r="AK101" s="108">
        <f t="shared" si="17"/>
        <v>24</v>
      </c>
      <c r="AL101" s="108"/>
      <c r="AM101" s="108"/>
      <c r="AN101" s="108"/>
      <c r="AO101" s="108"/>
      <c r="AP101" s="108"/>
      <c r="AQ101" s="108"/>
      <c r="AR101" s="108"/>
      <c r="AS101" s="108"/>
      <c r="AT101" s="108">
        <f t="shared" si="17"/>
        <v>24</v>
      </c>
    </row>
    <row r="102" spans="1:263" ht="15.75" customHeight="1" x14ac:dyDescent="0.25">
      <c r="A102" s="113"/>
      <c r="B102" s="123"/>
      <c r="C102" s="124"/>
      <c r="D102" s="125"/>
      <c r="E102" s="125"/>
      <c r="F102" s="125"/>
      <c r="G102" s="125"/>
      <c r="H102" s="125"/>
      <c r="I102" s="125"/>
      <c r="J102" s="125"/>
      <c r="K102" s="126"/>
      <c r="L102" s="126"/>
      <c r="M102" s="126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72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0"/>
      <c r="IG102" s="60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0"/>
      <c r="IV102" s="60"/>
      <c r="IW102" s="60"/>
      <c r="IX102" s="60"/>
      <c r="IY102" s="60"/>
      <c r="IZ102" s="60"/>
      <c r="JA102" s="60"/>
      <c r="JB102" s="60"/>
      <c r="JC102" s="60"/>
    </row>
    <row r="103" spans="1:263" s="60" customFormat="1" ht="14.45" customHeight="1" x14ac:dyDescent="0.25">
      <c r="A103" s="113"/>
      <c r="B103" s="27"/>
      <c r="C103" s="28"/>
      <c r="D103" s="29"/>
      <c r="E103" s="29"/>
      <c r="F103" s="29"/>
      <c r="G103" s="29"/>
      <c r="H103" s="29"/>
      <c r="I103" s="29"/>
      <c r="J103" s="29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73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</row>
    <row r="104" spans="1:263" s="60" customFormat="1" ht="15.75" customHeight="1" x14ac:dyDescent="0.25">
      <c r="A104" s="113" t="s">
        <v>127</v>
      </c>
      <c r="B104" s="21" t="s">
        <v>128</v>
      </c>
      <c r="C104" s="22">
        <f>C21+C36+C60</f>
        <v>0</v>
      </c>
      <c r="D104" s="22">
        <f>D21+D36+D60</f>
        <v>0</v>
      </c>
      <c r="E104" s="22"/>
      <c r="F104" s="22"/>
      <c r="G104" s="22">
        <f>G21+G36+G60</f>
        <v>0</v>
      </c>
      <c r="H104" s="22"/>
      <c r="I104" s="22"/>
      <c r="J104" s="22"/>
      <c r="K104" s="22">
        <f>K21+K36+K60</f>
        <v>0</v>
      </c>
      <c r="L104" s="22">
        <f>L21+L36+L60</f>
        <v>0</v>
      </c>
      <c r="M104" s="22">
        <f>M21+M36+M60</f>
        <v>0</v>
      </c>
      <c r="N104" s="22">
        <f>N21+N36+N101+N92</f>
        <v>188.5</v>
      </c>
      <c r="O104" s="22">
        <f t="shared" ref="O104:U104" si="18">O21+O36+O101+O92</f>
        <v>0</v>
      </c>
      <c r="P104" s="22">
        <f t="shared" si="18"/>
        <v>-0.5</v>
      </c>
      <c r="Q104" s="22">
        <f t="shared" si="18"/>
        <v>-1</v>
      </c>
      <c r="R104" s="22">
        <f t="shared" si="18"/>
        <v>-1</v>
      </c>
      <c r="S104" s="22">
        <f t="shared" si="18"/>
        <v>-4</v>
      </c>
      <c r="T104" s="22">
        <f t="shared" si="18"/>
        <v>-1</v>
      </c>
      <c r="U104" s="22">
        <f t="shared" si="18"/>
        <v>-1</v>
      </c>
      <c r="V104" s="22">
        <f>V21+V36+V101+V92</f>
        <v>180</v>
      </c>
      <c r="W104" s="22">
        <f>W21+W36+W101+W92</f>
        <v>2</v>
      </c>
      <c r="X104" s="22">
        <f>X21+X36+X101+X92</f>
        <v>2</v>
      </c>
      <c r="Y104" s="22">
        <f>Y21+Y36+Y101+Y92</f>
        <v>188.5</v>
      </c>
      <c r="Z104" s="22">
        <f t="shared" ref="Z104:AA104" si="19">Z21+Z36+Z92+Z101</f>
        <v>0</v>
      </c>
      <c r="AA104" s="22">
        <f t="shared" si="19"/>
        <v>0</v>
      </c>
      <c r="AB104" s="22">
        <f>AB21+AB36+AB92+AB101</f>
        <v>-0.5</v>
      </c>
      <c r="AC104" s="22">
        <f t="shared" ref="AC104:AD104" si="20">AC21+AC36+AC92+AC101</f>
        <v>-1</v>
      </c>
      <c r="AD104" s="22">
        <f t="shared" si="20"/>
        <v>-1</v>
      </c>
      <c r="AE104" s="22">
        <f>AE21+AE36+AE92+AE101</f>
        <v>-4</v>
      </c>
      <c r="AF104" s="22">
        <f>AF21+AF36+AF92+AF101</f>
        <v>-1</v>
      </c>
      <c r="AG104" s="22">
        <f>AG21+AG36+AG92+AG101</f>
        <v>-1</v>
      </c>
      <c r="AH104" s="22">
        <f>AH21+AH36+AH101+AH92</f>
        <v>180</v>
      </c>
      <c r="AI104" s="22">
        <f>AI21+AI36+AI101+AI92</f>
        <v>2</v>
      </c>
      <c r="AJ104" s="22">
        <f>AJ21+AJ36+AJ101+AJ92</f>
        <v>2</v>
      </c>
      <c r="AK104" s="129">
        <f>AK101+AK92+AK36+AK21</f>
        <v>189.25</v>
      </c>
      <c r="AL104" s="129">
        <f t="shared" ref="AL104:AM104" si="21">AL101+AL92+AL36+AL21</f>
        <v>0</v>
      </c>
      <c r="AM104" s="129">
        <f t="shared" si="21"/>
        <v>0</v>
      </c>
      <c r="AN104" s="129">
        <f>AN101+AN92+AN36+AN21</f>
        <v>-0.5</v>
      </c>
      <c r="AO104" s="129">
        <f>AO101+AO92+AO36+AO21</f>
        <v>-1</v>
      </c>
      <c r="AP104" s="129">
        <f t="shared" ref="AP104:AS104" si="22">AP101+AP92+AP36+AP21</f>
        <v>-1</v>
      </c>
      <c r="AQ104" s="129">
        <f t="shared" si="22"/>
        <v>-4</v>
      </c>
      <c r="AR104" s="129">
        <f t="shared" si="22"/>
        <v>-1</v>
      </c>
      <c r="AS104" s="129">
        <f t="shared" si="22"/>
        <v>-1</v>
      </c>
      <c r="AT104" s="174">
        <f>AT21+AT36+AT101+AT92</f>
        <v>180.75</v>
      </c>
    </row>
    <row r="105" spans="1:263" s="60" customFormat="1" ht="14.45" customHeight="1" x14ac:dyDescent="0.25">
      <c r="A105" s="113"/>
      <c r="B105" s="58"/>
      <c r="C105" s="33"/>
      <c r="D105" s="34"/>
      <c r="E105" s="34"/>
      <c r="F105" s="34"/>
      <c r="G105" s="34"/>
      <c r="H105" s="34"/>
      <c r="I105" s="34"/>
      <c r="J105" s="34"/>
      <c r="K105" s="35"/>
      <c r="L105" s="35"/>
      <c r="M105" s="35"/>
      <c r="N105" s="130"/>
      <c r="O105" s="130"/>
      <c r="P105" s="130"/>
      <c r="Q105" s="130"/>
      <c r="R105" s="130"/>
      <c r="S105" s="130"/>
      <c r="T105" s="130"/>
      <c r="U105" s="130"/>
      <c r="V105" s="128"/>
      <c r="W105" s="128"/>
      <c r="X105" s="128"/>
      <c r="Y105" s="128"/>
      <c r="Z105" s="30"/>
      <c r="AA105" s="30"/>
      <c r="AB105" s="30"/>
      <c r="AC105" s="30"/>
      <c r="AD105" s="30"/>
      <c r="AE105" s="30"/>
      <c r="AF105" s="30"/>
      <c r="AG105" s="30"/>
      <c r="AH105" s="56"/>
      <c r="AI105" s="131"/>
      <c r="AJ105" s="131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75"/>
      <c r="AU105" s="145"/>
    </row>
    <row r="106" spans="1:263" ht="14.45" customHeight="1" x14ac:dyDescent="0.25">
      <c r="A106" s="113" t="s">
        <v>129</v>
      </c>
      <c r="B106" s="21" t="s">
        <v>130</v>
      </c>
      <c r="C106" s="133">
        <f>C10+C12+C104</f>
        <v>7</v>
      </c>
      <c r="D106" s="134">
        <f>D10+D12+D104</f>
        <v>7</v>
      </c>
      <c r="E106" s="135">
        <f>E10++E12+E104</f>
        <v>0</v>
      </c>
      <c r="F106" s="135">
        <f>F104+F12+F10</f>
        <v>0</v>
      </c>
      <c r="G106" s="133">
        <f>G10+G12+G104</f>
        <v>39</v>
      </c>
      <c r="H106" s="133">
        <f>H10+H12+H104</f>
        <v>1</v>
      </c>
      <c r="I106" s="133">
        <f t="shared" ref="I106:J106" si="23">I10+I12+I104</f>
        <v>-3</v>
      </c>
      <c r="J106" s="133">
        <f t="shared" si="23"/>
        <v>-1</v>
      </c>
      <c r="K106" s="133">
        <f>K10+K12+K104</f>
        <v>36</v>
      </c>
      <c r="L106" s="133">
        <f>L10+L12+L104</f>
        <v>0</v>
      </c>
      <c r="M106" s="133">
        <f>M10+M12+M104</f>
        <v>0</v>
      </c>
      <c r="N106" s="136">
        <f>N104</f>
        <v>188.5</v>
      </c>
      <c r="O106" s="136">
        <f t="shared" ref="O106:U106" si="24">O104</f>
        <v>0</v>
      </c>
      <c r="P106" s="136">
        <f t="shared" si="24"/>
        <v>-0.5</v>
      </c>
      <c r="Q106" s="136">
        <f t="shared" si="24"/>
        <v>-1</v>
      </c>
      <c r="R106" s="136">
        <f t="shared" si="24"/>
        <v>-1</v>
      </c>
      <c r="S106" s="136">
        <f t="shared" si="24"/>
        <v>-4</v>
      </c>
      <c r="T106" s="136">
        <f t="shared" si="24"/>
        <v>-1</v>
      </c>
      <c r="U106" s="136">
        <f t="shared" si="24"/>
        <v>-1</v>
      </c>
      <c r="V106" s="136">
        <f>V10+V12+V104</f>
        <v>180</v>
      </c>
      <c r="W106" s="136">
        <f>W10+W12+W104</f>
        <v>2</v>
      </c>
      <c r="X106" s="136">
        <f>X10+X12+X104</f>
        <v>2</v>
      </c>
      <c r="Y106" s="24">
        <f>C106+G106+N106</f>
        <v>234.5</v>
      </c>
      <c r="Z106" s="24">
        <f t="shared" ref="Z106:AD106" si="25">Z10+Z12+Z104</f>
        <v>0</v>
      </c>
      <c r="AA106" s="24">
        <f t="shared" si="25"/>
        <v>1</v>
      </c>
      <c r="AB106" s="24">
        <f t="shared" si="25"/>
        <v>-0.5</v>
      </c>
      <c r="AC106" s="24">
        <f t="shared" si="25"/>
        <v>-1</v>
      </c>
      <c r="AD106" s="24">
        <f t="shared" si="25"/>
        <v>-1</v>
      </c>
      <c r="AE106" s="24">
        <f>AE10+AE12+AE104</f>
        <v>-7</v>
      </c>
      <c r="AF106" s="24">
        <f>AF10+AF12+AF104</f>
        <v>-1</v>
      </c>
      <c r="AG106" s="24">
        <f>AG10+AG12+AG104</f>
        <v>-2</v>
      </c>
      <c r="AH106" s="42">
        <f>AH104+AH12+AH10</f>
        <v>223</v>
      </c>
      <c r="AI106" s="137">
        <f>AI10+AI12+AI104</f>
        <v>2</v>
      </c>
      <c r="AJ106" s="138">
        <f>AJ10+AJ12+AJ104</f>
        <v>2</v>
      </c>
      <c r="AK106" s="139">
        <f>AK10+AK12+AK104</f>
        <v>235.25</v>
      </c>
      <c r="AL106" s="139">
        <f t="shared" ref="AL106:AT106" si="26">AL10+AL12+AL104</f>
        <v>0</v>
      </c>
      <c r="AM106" s="139">
        <f t="shared" si="26"/>
        <v>1</v>
      </c>
      <c r="AN106" s="139">
        <f t="shared" si="26"/>
        <v>-0.5</v>
      </c>
      <c r="AO106" s="139">
        <f t="shared" si="26"/>
        <v>-1</v>
      </c>
      <c r="AP106" s="139">
        <f t="shared" si="26"/>
        <v>-1</v>
      </c>
      <c r="AQ106" s="139">
        <f t="shared" si="26"/>
        <v>-7</v>
      </c>
      <c r="AR106" s="139">
        <f t="shared" si="26"/>
        <v>-1</v>
      </c>
      <c r="AS106" s="139">
        <f t="shared" si="26"/>
        <v>-2</v>
      </c>
      <c r="AT106" s="176">
        <f t="shared" si="26"/>
        <v>223.75</v>
      </c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0"/>
      <c r="HC106" s="60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0"/>
      <c r="IG106" s="60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0"/>
      <c r="IV106" s="60"/>
      <c r="IW106" s="60"/>
      <c r="IX106" s="60"/>
      <c r="IY106" s="60"/>
      <c r="IZ106" s="60"/>
      <c r="JA106" s="60"/>
      <c r="JB106" s="60"/>
      <c r="JC106" s="60"/>
    </row>
    <row r="107" spans="1:263" ht="15.75" customHeight="1" x14ac:dyDescent="0.25">
      <c r="A107" s="26"/>
      <c r="B107" s="77"/>
      <c r="C107" s="59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</row>
    <row r="108" spans="1:263" ht="18.75" customHeight="1" x14ac:dyDescent="0.25">
      <c r="A108" s="26"/>
      <c r="B108" s="178" t="s">
        <v>131</v>
      </c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</row>
    <row r="109" spans="1:263" ht="29.25" customHeight="1" x14ac:dyDescent="0.25">
      <c r="A109" s="26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</row>
    <row r="110" spans="1:263" ht="13.9" customHeight="1" x14ac:dyDescent="0.25">
      <c r="A110" s="26"/>
      <c r="B110" s="142" t="s">
        <v>132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</row>
    <row r="111" spans="1:263" ht="13.9" customHeight="1" x14ac:dyDescent="0.25">
      <c r="A111" s="26"/>
      <c r="B111" s="142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</row>
  </sheetData>
  <mergeCells count="29">
    <mergeCell ref="A1:AT1"/>
    <mergeCell ref="A2:AT2"/>
    <mergeCell ref="A3:AT3"/>
    <mergeCell ref="A5:A8"/>
    <mergeCell ref="C5:D5"/>
    <mergeCell ref="E5:F5"/>
    <mergeCell ref="G5:K5"/>
    <mergeCell ref="L5:M5"/>
    <mergeCell ref="B6:B8"/>
    <mergeCell ref="C6:F6"/>
    <mergeCell ref="G6:M6"/>
    <mergeCell ref="N5:V5"/>
    <mergeCell ref="W5:X5"/>
    <mergeCell ref="Y5:AH5"/>
    <mergeCell ref="AI5:AJ5"/>
    <mergeCell ref="AK5:AT5"/>
    <mergeCell ref="N6:X6"/>
    <mergeCell ref="Y6:AJ6"/>
    <mergeCell ref="AK6:AT7"/>
    <mergeCell ref="C7:D7"/>
    <mergeCell ref="AI7:AJ7"/>
    <mergeCell ref="B108:AT108"/>
    <mergeCell ref="B109:AT109"/>
    <mergeCell ref="E7:F7"/>
    <mergeCell ref="G7:K7"/>
    <mergeCell ref="L7:M7"/>
    <mergeCell ref="N7:V7"/>
    <mergeCell ref="W7:X7"/>
    <mergeCell ref="Y7:AH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2020-08-14T09:27:44Z</dcterms:modified>
</cp:coreProperties>
</file>