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activeTab="7"/>
  </bookViews>
  <sheets>
    <sheet name="1.sz.melléklet" sheetId="1" r:id="rId1"/>
    <sheet name="2.sz.mell. " sheetId="2" r:id="rId2"/>
    <sheet name="3.sz. beruh" sheetId="3" r:id="rId3"/>
    <sheet name="4.sz.felu" sheetId="4" r:id="rId4"/>
    <sheet name="5.sz.fogl." sheetId="5" r:id="rId5"/>
    <sheet name="6.előiranyzat felhasz utemterv" sheetId="6" r:id="rId6"/>
    <sheet name="7.sz.mérleg közgad tagolasban" sheetId="7" r:id="rId7"/>
    <sheet name="8.szkeretszamok előiranyzat  ev" sheetId="8" r:id="rId8"/>
  </sheets>
  <definedNames>
    <definedName name="_xlnm.Print_Area" localSheetId="0">'1.sz.melléklet'!$A$1:$D$148</definedName>
  </definedNames>
  <calcPr fullCalcOnLoad="1"/>
</workbook>
</file>

<file path=xl/comments1.xml><?xml version="1.0" encoding="utf-8"?>
<comments xmlns="http://schemas.openxmlformats.org/spreadsheetml/2006/main">
  <authors>
    <author>Ohid001</author>
  </authors>
  <commentList>
    <comment ref="D96" authorId="0">
      <text>
        <r>
          <rPr>
            <b/>
            <sz val="9"/>
            <rFont val="Tahoma"/>
            <family val="2"/>
          </rPr>
          <t>Ohid001:</t>
        </r>
        <r>
          <rPr>
            <sz val="9"/>
            <rFont val="Tahoma"/>
            <family val="2"/>
          </rPr>
          <t xml:space="preserve">
17127-1056= 16071</t>
        </r>
      </text>
    </comment>
  </commentList>
</comments>
</file>

<file path=xl/sharedStrings.xml><?xml version="1.0" encoding="utf-8"?>
<sst xmlns="http://schemas.openxmlformats.org/spreadsheetml/2006/main" count="593" uniqueCount="439">
  <si>
    <t>A</t>
  </si>
  <si>
    <t>B</t>
  </si>
  <si>
    <t>C</t>
  </si>
  <si>
    <t>D</t>
  </si>
  <si>
    <t>fő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</si>
  <si>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</si>
  <si>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</si>
  <si>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</si>
  <si>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</si>
  <si>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</si>
  <si>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</si>
  <si>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</si>
  <si>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</si>
  <si>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</si>
  <si>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</si>
  <si>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</si>
  <si>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</si>
  <si>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</si>
  <si>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</si>
  <si>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</si>
  <si>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</si>
  <si>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</si>
  <si>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</si>
  <si>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</si>
  <si>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</si>
  <si>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</si>
  <si>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</si>
  <si>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 xml:space="preserve">4. </t>
  </si>
  <si>
    <t>Megjegyzés</t>
  </si>
  <si>
    <t>Közalkalmazott</t>
  </si>
  <si>
    <t>MT hatálya alá tartozó/
fizikai alkalmazott</t>
  </si>
  <si>
    <t>Sor-
szám</t>
  </si>
  <si>
    <t>Helyi önkormányzatok működésének általános támogatása</t>
  </si>
  <si>
    <t>Működési célú központosított előirányzatok</t>
  </si>
  <si>
    <t>Helyi önkormányzatok kiegészítő támogatásai</t>
  </si>
  <si>
    <t>Elvonások és befizetések bevételei</t>
  </si>
  <si>
    <t>Felhalmozási célú önkormányzati támogatások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</si>
  <si>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</si>
  <si>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</si>
  <si>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</si>
  <si>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</si>
  <si>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</si>
  <si>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</si>
  <si>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</si>
  <si>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</si>
  <si>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</si>
  <si>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</si>
  <si>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</si>
  <si>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</si>
  <si>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</si>
  <si>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</si>
  <si>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</si>
  <si>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</si>
  <si>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</si>
  <si>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</si>
  <si>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</si>
  <si>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</si>
  <si>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Betétek megszüntetése</t>
  </si>
  <si>
    <t>Forgatási célú külföldi értékpapírok beváltása,  értékesítése</t>
  </si>
  <si>
    <t>Külföldi értékpapírok kibocsátása</t>
  </si>
  <si>
    <t>Adóssághoz nem kapcsolódó származékos ügyletek bevételei</t>
  </si>
  <si>
    <t>Tartalékok</t>
  </si>
  <si>
    <t>Részesedések beszerzése</t>
  </si>
  <si>
    <t>Ingatlanok felújítása</t>
  </si>
  <si>
    <t>Államháztartáson belüli megelőlegezések folyósítása</t>
  </si>
  <si>
    <t>Államháztartáson belüli megelőlegezések visszafizetése</t>
  </si>
  <si>
    <t>Szalapa  község Önkormányzatánál  foglalkoztatottak
éves létszámkerete</t>
  </si>
  <si>
    <t>Szalapa község Önkormányzata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</si>
  <si>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</si>
  <si>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</si>
  <si>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</si>
  <si>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</si>
  <si>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</si>
  <si>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</si>
  <si>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</si>
  <si>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</si>
  <si>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</si>
  <si>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</t>
  </si>
  <si>
    <t>Szept</t>
  </si>
  <si>
    <t>Okt</t>
  </si>
  <si>
    <t>Nov</t>
  </si>
  <si>
    <t>Dec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</si>
  <si>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</si>
  <si>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</si>
  <si>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</si>
  <si>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</si>
  <si>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Maradvány felhasználása</t>
  </si>
  <si>
    <t>Működési kiadások</t>
  </si>
  <si>
    <t>Kiadások összesen (1+..+3)</t>
  </si>
  <si>
    <t>Egyenleg</t>
  </si>
  <si>
    <t xml:space="preserve">     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</si>
  <si>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</si>
  <si>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</si>
  <si>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</si>
  <si>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</si>
  <si>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</si>
  <si>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</si>
  <si>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</si>
  <si>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</si>
  <si>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</si>
  <si>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</si>
  <si>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</si>
  <si>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</si>
  <si>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</si>
  <si>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</si>
  <si>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</si>
  <si>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</si>
  <si>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BEVÉTELEK ÖSSZESEN</t>
  </si>
  <si>
    <t>Felhalmozási célú kiadások összesen</t>
  </si>
  <si>
    <t>KIADÁSOK ÖSSZESEN</t>
  </si>
  <si>
    <t>2018. évi tervezet</t>
  </si>
  <si>
    <t>2019. évi tervezet</t>
  </si>
  <si>
    <t>Műk.kiad. Visszatérülése</t>
  </si>
  <si>
    <t>Egyéb műk.bevétel</t>
  </si>
  <si>
    <t>Működési célú pénzeszköz vissza</t>
  </si>
  <si>
    <t>B E V É T E L E K</t>
  </si>
  <si>
    <t>Bevételi jogcím</t>
  </si>
  <si>
    <t>Eredeti előirányzat</t>
  </si>
  <si>
    <t>Módosított előirányzat</t>
  </si>
  <si>
    <t>Önkormányzat működési támogatásai (1.1.+…+.1.6.)</t>
  </si>
  <si>
    <t>001</t>
  </si>
  <si>
    <t>1.1.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</si>
  <si>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</si>
  <si>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</si>
  <si>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</si>
  <si>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</si>
  <si>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</si>
  <si>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</si>
  <si>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</si>
  <si>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</si>
  <si>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</si>
  <si>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</si>
  <si>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</si>
  <si>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006</t>
  </si>
  <si>
    <t xml:space="preserve">    </t>
  </si>
  <si>
    <t>1.6.</t>
  </si>
  <si>
    <t>007</t>
  </si>
  <si>
    <t>Működési célú támogatások államháztartáson belülről (2.1.+…+.2.5.)</t>
  </si>
  <si>
    <t>008</t>
  </si>
  <si>
    <t>2.1.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</si>
  <si>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</si>
  <si>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</si>
  <si>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</si>
  <si>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</si>
  <si>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</si>
  <si>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</si>
  <si>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</si>
  <si>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</si>
  <si>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</si>
  <si>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</si>
  <si>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</si>
  <si>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</si>
  <si>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</si>
  <si>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</si>
  <si>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</si>
  <si>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</si>
  <si>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Felhalmozási célú támogatások államháztartáson belülről (3.1.+…+3.5.)</t>
  </si>
  <si>
    <t>015</t>
  </si>
  <si>
    <t>3.1.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</si>
  <si>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</si>
  <si>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</si>
  <si>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</si>
  <si>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</si>
  <si>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</si>
  <si>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</si>
  <si>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</si>
  <si>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</si>
  <si>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</si>
  <si>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</si>
  <si>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</si>
  <si>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</si>
  <si>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</si>
  <si>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</si>
  <si>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</si>
  <si>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</si>
  <si>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</si>
  <si>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</si>
  <si>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</si>
  <si>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</si>
  <si>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</si>
  <si>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</si>
  <si>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</si>
  <si>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</si>
  <si>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</si>
  <si>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</si>
  <si>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</si>
  <si>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</si>
  <si>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</si>
  <si>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</si>
  <si>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</si>
  <si>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</si>
  <si>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</si>
  <si>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</si>
  <si>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</si>
  <si>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</si>
  <si>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Működési bevételek (5.1.+…+ 5.10.)</t>
  </si>
  <si>
    <t>029</t>
  </si>
  <si>
    <t>5.1.</t>
  </si>
  <si>
    <t>030</t>
  </si>
  <si>
    <t>5.2.</t>
  </si>
  <si>
    <t>031</t>
  </si>
  <si>
    <t>5.3.</t>
  </si>
  <si>
    <t>Közvetített szolgáltatások értéke</t>
  </si>
  <si>
    <t>032</t>
  </si>
  <si>
    <t>5.4.</t>
  </si>
  <si>
    <t>033</t>
  </si>
  <si>
    <t>5.5.</t>
  </si>
  <si>
    <t>034</t>
  </si>
  <si>
    <t>5.6.</t>
  </si>
  <si>
    <t xml:space="preserve">Kiszámlázott általános forgalmi adó </t>
  </si>
  <si>
    <t>035</t>
  </si>
  <si>
    <t>5.7.</t>
  </si>
  <si>
    <t>036</t>
  </si>
  <si>
    <t>5.8.</t>
  </si>
  <si>
    <t>037</t>
  </si>
  <si>
    <t>5.9.</t>
  </si>
  <si>
    <t>038</t>
  </si>
  <si>
    <t>5.10.</t>
  </si>
  <si>
    <t>039</t>
  </si>
  <si>
    <t>Felhalmozási bevételek (6.1.+…+6.5.)</t>
  </si>
  <si>
    <t>040</t>
  </si>
  <si>
    <t>6.1.</t>
  </si>
  <si>
    <t>041</t>
  </si>
  <si>
    <t>6.2.</t>
  </si>
  <si>
    <t>042</t>
  </si>
  <si>
    <t>6.3.</t>
  </si>
  <si>
    <t>043</t>
  </si>
  <si>
    <t>6.4.</t>
  </si>
  <si>
    <t>044</t>
  </si>
  <si>
    <t>6.5.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</si>
  <si>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</si>
  <si>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</si>
  <si>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</si>
  <si>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</si>
  <si>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</si>
  <si>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</si>
  <si>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</si>
  <si>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</si>
  <si>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</si>
  <si>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</si>
  <si>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</si>
  <si>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</si>
  <si>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</si>
  <si>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</si>
  <si>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</si>
  <si>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</si>
  <si>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</si>
  <si>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</si>
  <si>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</si>
  <si>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</si>
  <si>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</si>
  <si>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</si>
  <si>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</si>
  <si>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</si>
  <si>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</si>
  <si>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</si>
  <si>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</si>
  <si>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</si>
  <si>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</si>
  <si>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</si>
  <si>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</si>
  <si>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</si>
  <si>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</si>
  <si>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</si>
  <si>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</si>
  <si>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</si>
  <si>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</si>
  <si>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</si>
  <si>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</si>
  <si>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</si>
  <si>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</si>
  <si>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</si>
  <si>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</si>
  <si>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</si>
  <si>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</si>
  <si>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</si>
  <si>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</si>
  <si>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</si>
  <si>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</si>
  <si>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</si>
  <si>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</si>
  <si>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</si>
  <si>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</si>
  <si>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063</t>
  </si>
  <si>
    <t>11.3.</t>
  </si>
  <si>
    <t>064</t>
  </si>
  <si>
    <t>11.4.</t>
  </si>
  <si>
    <t>065</t>
  </si>
  <si>
    <t xml:space="preserve">    12.</t>
  </si>
  <si>
    <t>Maradvány igénybevétele (12.1. + 12.2.)</t>
  </si>
  <si>
    <t>066</t>
  </si>
  <si>
    <t>12.1.</t>
  </si>
  <si>
    <t>067</t>
  </si>
  <si>
    <t>12.2.</t>
  </si>
  <si>
    <t>068</t>
  </si>
  <si>
    <t xml:space="preserve">    13.</t>
  </si>
  <si>
    <t>Belföldi finanszírozás bevételei (13.1. + … + 13.3.)</t>
  </si>
  <si>
    <t>069</t>
  </si>
  <si>
    <t>13.1.</t>
  </si>
  <si>
    <t>070</t>
  </si>
  <si>
    <t>13.2.</t>
  </si>
  <si>
    <t>071</t>
  </si>
  <si>
    <t>13.3.</t>
  </si>
  <si>
    <t>072</t>
  </si>
  <si>
    <t xml:space="preserve">    14.</t>
  </si>
  <si>
    <t>Külföldi finanszírozás bevételei (14.1.+…14.4.)</t>
  </si>
  <si>
    <t xml:space="preserve">    14.1.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</si>
  <si>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</si>
  <si>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</si>
  <si>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</si>
  <si>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</si>
  <si>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</si>
  <si>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076</t>
  </si>
  <si>
    <t xml:space="preserve">    14.4.</t>
  </si>
  <si>
    <t>Külföldi hitelek, kölcsönök felvétele</t>
  </si>
  <si>
    <t>077</t>
  </si>
  <si>
    <t xml:space="preserve">    15.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</si>
  <si>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</si>
  <si>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</si>
  <si>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</si>
  <si>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</si>
  <si>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</si>
  <si>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</si>
  <si>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</si>
  <si>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</si>
  <si>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</si>
  <si>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</si>
  <si>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</si>
  <si>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</si>
  <si>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</si>
  <si>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</si>
  <si>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</si>
  <si>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</si>
  <si>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</si>
  <si>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</si>
  <si>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</si>
  <si>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</si>
  <si>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</si>
  <si>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</si>
  <si>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</si>
  <si>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</si>
  <si>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</si>
  <si>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</si>
  <si>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</si>
  <si>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</si>
  <si>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</si>
  <si>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</si>
  <si>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</si>
  <si>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</si>
  <si>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</si>
  <si>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</si>
  <si>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</si>
  <si>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</si>
  <si>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</si>
  <si>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</si>
  <si>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</si>
  <si>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</si>
  <si>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</si>
  <si>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</si>
  <si>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</si>
  <si>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</si>
  <si>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</si>
  <si>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</si>
  <si>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</si>
  <si>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</si>
  <si>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</si>
  <si>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</si>
  <si>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</si>
  <si>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</si>
  <si>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</si>
  <si>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</si>
  <si>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</si>
  <si>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</si>
  <si>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</si>
  <si>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</si>
  <si>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</si>
  <si>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</si>
  <si>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</si>
  <si>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</si>
  <si>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</si>
  <si>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</si>
  <si>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</si>
  <si>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</si>
  <si>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</si>
  <si>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</si>
  <si>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</si>
  <si>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</si>
  <si>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</si>
  <si>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</si>
  <si>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</si>
  <si>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</si>
  <si>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</si>
  <si>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</si>
  <si>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</si>
  <si>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</si>
  <si>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</si>
  <si>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</si>
  <si>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</si>
  <si>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</si>
  <si>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</si>
  <si>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Normatív állami támogatás</t>
  </si>
  <si>
    <t>Önkormányzatok szociális  és gyermekjóléti feladatainak támogatása</t>
  </si>
  <si>
    <t xml:space="preserve">Önkormányzat kulturális feladatainak támogatása </t>
  </si>
  <si>
    <t>Központosított működési célú előirányzatok</t>
  </si>
  <si>
    <t>Helyi önkormányzatok kiegészítő támoatásai</t>
  </si>
  <si>
    <t>I. Önkormányzat működési célú költségvetési támogatása:</t>
  </si>
  <si>
    <t>ÖSSZESEN:</t>
  </si>
  <si>
    <t xml:space="preserve"> </t>
  </si>
  <si>
    <t>ÁFA</t>
  </si>
  <si>
    <t>Egyéb tárgyi eszközök</t>
  </si>
  <si>
    <t>Önkormányzati beruházások</t>
  </si>
  <si>
    <t>Beruházás  megnevezése</t>
  </si>
  <si>
    <t xml:space="preserve">Beruházási (felhalmozási) kiadások
előirányzata beruházásonként </t>
  </si>
  <si>
    <t xml:space="preserve">Felújítási kiadások előirányzata felújításonként </t>
  </si>
  <si>
    <t>Felújítás  megnevezése</t>
  </si>
  <si>
    <t>Egyéb tárgyi eszközök felújítása</t>
  </si>
  <si>
    <t xml:space="preserve"> Ft</t>
  </si>
  <si>
    <t>Ft</t>
  </si>
  <si>
    <t>5.sz. melléklet a 2/2018.(V.24.) önkormányzati rendelethez</t>
  </si>
  <si>
    <t>2018. évi előirányzat
 Ft</t>
  </si>
  <si>
    <t>2018. évi módosított  Ft</t>
  </si>
  <si>
    <t>2018. évi előirányzat
Ft</t>
  </si>
  <si>
    <t>2018. évi Módosított  Ft</t>
  </si>
  <si>
    <t>2018. engedélyezett álláshely</t>
  </si>
  <si>
    <t>2018. terv mód</t>
  </si>
  <si>
    <t>2018. évi terv</t>
  </si>
  <si>
    <t>2018. évi mód</t>
  </si>
  <si>
    <t>2020. évi tervezet</t>
  </si>
  <si>
    <t>2021. évi tervezet</t>
  </si>
  <si>
    <t>A 2018. évi költségvetési támogatás  alakulása jogcímenként</t>
  </si>
  <si>
    <t>2018. Előirányzat</t>
  </si>
  <si>
    <t>2018. Módosított</t>
  </si>
  <si>
    <t>1.sz. melléklet a  5 /2019. (V.27.) önkormányzati rendelethez</t>
  </si>
  <si>
    <t>2.sz.melléklet a 5/2019.(V.27.) önkormányzati rendelethez</t>
  </si>
  <si>
    <t>3.sz. melléklet a 5/2019. (V.27.)önkormányzati rendelethez</t>
  </si>
  <si>
    <t>4.sz. melléklet a 5/2019. (V.27.) önkormányzati rendelethez</t>
  </si>
  <si>
    <t>6.sz.melléklet a 5/2018.(V.27.) önkormányzati rendelethez</t>
  </si>
  <si>
    <t>7.sz.melléklet az 5/2019. (V.27.) önkoormányzati rendelet</t>
  </si>
  <si>
    <t xml:space="preserve">8.sz. melléklet az 5/2019.(V.27)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</si>
</sst>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#,###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 CE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name val="Arial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name val="MS Sans Serif"/>
      <family val="2"/>
    </font>
    <font>
      <sz val="10"/>
      <name val="Arial CE"/>
      <family val="0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b/>
      <i/>
      <sz val="12"/>
      <name val="Times New Roman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 CE"/>
      <family val="0"/>
    </font>
    <font>
      <sz val="10"/>
      <color indexed="10"/>
      <name val="Times New Roman CE"/>
      <family val="0"/>
    </font>
    <font>
      <sz val="9"/>
      <name val="Times New Roman CE"/>
      <family val="1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30"/>
      <name val="Times New Roman CE"/>
      <family val="1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70C0"/>
      <name val="Times New Roman CE"/>
      <family val="1"/>
    </font>
    <font>
      <sz val="8"/>
      <color theme="1"/>
      <name val="Times New Roman CE"/>
      <family val="0"/>
    </font>
    <font>
      <b/>
      <sz val="8"/>
      <color theme="1"/>
      <name val="Times New Roman CE"/>
      <family val="0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7" borderId="0" applyNumberFormat="0" applyBorder="0" applyAlignment="0" applyProtection="0"/>
    <xf numFmtId="0" fontId="0" fillId="20" borderId="0" applyNumberFormat="0" applyBorder="0" applyAlignment="0" applyProtection="0"/>
    <xf numFmtId="0" fontId="23" fillId="15" borderId="0" applyNumberFormat="0" applyBorder="0" applyAlignment="0" applyProtection="0"/>
    <xf numFmtId="0" fontId="0" fillId="21" borderId="0" applyNumberFormat="0" applyBorder="0" applyAlignment="0" applyProtection="0"/>
    <xf numFmtId="0" fontId="23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67" fillId="24" borderId="0" applyNumberFormat="0" applyBorder="0" applyAlignment="0" applyProtection="0"/>
    <xf numFmtId="0" fontId="24" fillId="25" borderId="0" applyNumberFormat="0" applyBorder="0" applyAlignment="0" applyProtection="0"/>
    <xf numFmtId="0" fontId="67" fillId="26" borderId="0" applyNumberFormat="0" applyBorder="0" applyAlignment="0" applyProtection="0"/>
    <xf numFmtId="0" fontId="24" fillId="17" borderId="0" applyNumberFormat="0" applyBorder="0" applyAlignment="0" applyProtection="0"/>
    <xf numFmtId="0" fontId="67" fillId="18" borderId="0" applyNumberFormat="0" applyBorder="0" applyAlignment="0" applyProtection="0"/>
    <xf numFmtId="0" fontId="24" fillId="18" borderId="0" applyNumberFormat="0" applyBorder="0" applyAlignment="0" applyProtection="0"/>
    <xf numFmtId="0" fontId="67" fillId="27" borderId="0" applyNumberFormat="0" applyBorder="0" applyAlignment="0" applyProtection="0"/>
    <xf numFmtId="0" fontId="24" fillId="27" borderId="0" applyNumberFormat="0" applyBorder="0" applyAlignment="0" applyProtection="0"/>
    <xf numFmtId="0" fontId="67" fillId="28" borderId="0" applyNumberFormat="0" applyBorder="0" applyAlignment="0" applyProtection="0"/>
    <xf numFmtId="0" fontId="24" fillId="2" borderId="0" applyNumberFormat="0" applyBorder="0" applyAlignment="0" applyProtection="0"/>
    <xf numFmtId="0" fontId="67" fillId="29" borderId="0" applyNumberFormat="0" applyBorder="0" applyAlignment="0" applyProtection="0"/>
    <xf numFmtId="0" fontId="24" fillId="29" borderId="0" applyNumberFormat="0" applyBorder="0" applyAlignment="0" applyProtection="0"/>
    <xf numFmtId="0" fontId="68" fillId="30" borderId="1" applyNumberFormat="0" applyAlignment="0" applyProtection="0"/>
    <xf numFmtId="0" fontId="25" fillId="11" borderId="2" applyNumberFormat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26" fillId="0" borderId="4" applyNumberFormat="0" applyFill="0" applyAlignment="0" applyProtection="0"/>
    <xf numFmtId="0" fontId="71" fillId="0" borderId="5" applyNumberFormat="0" applyFill="0" applyAlignment="0" applyProtection="0"/>
    <xf numFmtId="0" fontId="27" fillId="0" borderId="6" applyNumberFormat="0" applyFill="0" applyAlignment="0" applyProtection="0"/>
    <xf numFmtId="0" fontId="72" fillId="0" borderId="7" applyNumberFormat="0" applyFill="0" applyAlignment="0" applyProtection="0"/>
    <xf numFmtId="0" fontId="28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31" borderId="9" applyNumberFormat="0" applyAlignment="0" applyProtection="0"/>
    <xf numFmtId="0" fontId="29" fillId="32" borderId="10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5" fillId="0" borderId="11" applyNumberFormat="0" applyFill="0" applyAlignment="0" applyProtection="0"/>
    <xf numFmtId="0" fontId="31" fillId="0" borderId="12" applyNumberFormat="0" applyFill="0" applyAlignment="0" applyProtection="0"/>
    <xf numFmtId="0" fontId="1" fillId="33" borderId="13" applyNumberFormat="0" applyFont="0" applyAlignment="0" applyProtection="0"/>
    <xf numFmtId="0" fontId="32" fillId="34" borderId="14" applyNumberFormat="0" applyFont="0" applyAlignment="0" applyProtection="0"/>
    <xf numFmtId="0" fontId="67" fillId="35" borderId="0" applyNumberFormat="0" applyBorder="0" applyAlignment="0" applyProtection="0"/>
    <xf numFmtId="0" fontId="24" fillId="36" borderId="0" applyNumberFormat="0" applyBorder="0" applyAlignment="0" applyProtection="0"/>
    <xf numFmtId="0" fontId="67" fillId="37" borderId="0" applyNumberFormat="0" applyBorder="0" applyAlignment="0" applyProtection="0"/>
    <xf numFmtId="0" fontId="24" fillId="3" borderId="0" applyNumberFormat="0" applyBorder="0" applyAlignment="0" applyProtection="0"/>
    <xf numFmtId="0" fontId="67" fillId="38" borderId="0" applyNumberFormat="0" applyBorder="0" applyAlignment="0" applyProtection="0"/>
    <xf numFmtId="0" fontId="24" fillId="12" borderId="0" applyNumberFormat="0" applyBorder="0" applyAlignment="0" applyProtection="0"/>
    <xf numFmtId="0" fontId="67" fillId="39" borderId="0" applyNumberFormat="0" applyBorder="0" applyAlignment="0" applyProtection="0"/>
    <xf numFmtId="0" fontId="24" fillId="27" borderId="0" applyNumberFormat="0" applyBorder="0" applyAlignment="0" applyProtection="0"/>
    <xf numFmtId="0" fontId="67" fillId="40" borderId="0" applyNumberFormat="0" applyBorder="0" applyAlignment="0" applyProtection="0"/>
    <xf numFmtId="0" fontId="24" fillId="2" borderId="0" applyNumberFormat="0" applyBorder="0" applyAlignment="0" applyProtection="0"/>
    <xf numFmtId="0" fontId="67" fillId="41" borderId="0" applyNumberFormat="0" applyBorder="0" applyAlignment="0" applyProtection="0"/>
    <xf numFmtId="0" fontId="24" fillId="23" borderId="0" applyNumberFormat="0" applyBorder="0" applyAlignment="0" applyProtection="0"/>
    <xf numFmtId="0" fontId="76" fillId="42" borderId="0" applyNumberFormat="0" applyBorder="0" applyAlignment="0" applyProtection="0"/>
    <xf numFmtId="0" fontId="33" fillId="6" borderId="0" applyNumberFormat="0" applyBorder="0" applyAlignment="0" applyProtection="0"/>
    <xf numFmtId="0" fontId="77" fillId="43" borderId="15" applyNumberFormat="0" applyAlignment="0" applyProtection="0"/>
    <xf numFmtId="0" fontId="34" fillId="44" borderId="16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79" fillId="0" borderId="17" applyNumberFormat="0" applyFill="0" applyAlignment="0" applyProtection="0"/>
    <xf numFmtId="0" fontId="38" fillId="0" borderId="1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45" borderId="0" applyNumberFormat="0" applyBorder="0" applyAlignment="0" applyProtection="0"/>
    <xf numFmtId="0" fontId="39" fillId="5" borderId="0" applyNumberFormat="0" applyBorder="0" applyAlignment="0" applyProtection="0"/>
    <xf numFmtId="0" fontId="81" fillId="46" borderId="0" applyNumberFormat="0" applyBorder="0" applyAlignment="0" applyProtection="0"/>
    <xf numFmtId="0" fontId="40" fillId="47" borderId="0" applyNumberFormat="0" applyBorder="0" applyAlignment="0" applyProtection="0"/>
    <xf numFmtId="0" fontId="82" fillId="43" borderId="1" applyNumberFormat="0" applyAlignment="0" applyProtection="0"/>
    <xf numFmtId="0" fontId="41" fillId="44" borderId="2" applyNumberFormat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 applyFont="1" applyAlignment="1">
      <alignment/>
    </xf>
    <xf numFmtId="0" fontId="4" fillId="0" borderId="0" xfId="101">
      <alignment/>
      <protection/>
    </xf>
    <xf numFmtId="0" fontId="5" fillId="0" borderId="0" xfId="101" applyFont="1">
      <alignment/>
      <protection/>
    </xf>
    <xf numFmtId="0" fontId="4" fillId="0" borderId="19" xfId="101" applyBorder="1">
      <alignment/>
      <protection/>
    </xf>
    <xf numFmtId="0" fontId="5" fillId="0" borderId="19" xfId="101" applyFont="1" applyBorder="1">
      <alignment/>
      <protection/>
    </xf>
    <xf numFmtId="0" fontId="4" fillId="0" borderId="0" xfId="101" applyBorder="1">
      <alignment/>
      <protection/>
    </xf>
    <xf numFmtId="0" fontId="5" fillId="48" borderId="19" xfId="101" applyFont="1" applyFill="1" applyBorder="1">
      <alignment/>
      <protection/>
    </xf>
    <xf numFmtId="0" fontId="4" fillId="0" borderId="20" xfId="101" applyFill="1" applyBorder="1">
      <alignment/>
      <protection/>
    </xf>
    <xf numFmtId="0" fontId="5" fillId="49" borderId="0" xfId="101" applyFont="1" applyFill="1" applyBorder="1">
      <alignment/>
      <protection/>
    </xf>
    <xf numFmtId="0" fontId="5" fillId="0" borderId="19" xfId="101" applyFont="1" applyBorder="1" applyAlignment="1">
      <alignment horizontal="center"/>
      <protection/>
    </xf>
    <xf numFmtId="0" fontId="4" fillId="0" borderId="21" xfId="101" applyBorder="1">
      <alignment/>
      <protection/>
    </xf>
    <xf numFmtId="0" fontId="4" fillId="0" borderId="22" xfId="101" applyBorder="1">
      <alignment/>
      <protection/>
    </xf>
    <xf numFmtId="0" fontId="4" fillId="0" borderId="23" xfId="101" applyBorder="1">
      <alignment/>
      <protection/>
    </xf>
    <xf numFmtId="0" fontId="4" fillId="0" borderId="24" xfId="101" applyBorder="1">
      <alignment/>
      <protection/>
    </xf>
    <xf numFmtId="0" fontId="4" fillId="0" borderId="25" xfId="101" applyBorder="1">
      <alignment/>
      <protection/>
    </xf>
    <xf numFmtId="0" fontId="5" fillId="0" borderId="24" xfId="101" applyFont="1" applyBorder="1">
      <alignment/>
      <protection/>
    </xf>
    <xf numFmtId="0" fontId="5" fillId="48" borderId="24" xfId="101" applyFont="1" applyFill="1" applyBorder="1">
      <alignment/>
      <protection/>
    </xf>
    <xf numFmtId="0" fontId="4" fillId="48" borderId="19" xfId="101" applyFill="1" applyBorder="1">
      <alignment/>
      <protection/>
    </xf>
    <xf numFmtId="0" fontId="4" fillId="48" borderId="26" xfId="101" applyFill="1" applyBorder="1">
      <alignment/>
      <protection/>
    </xf>
    <xf numFmtId="0" fontId="8" fillId="0" borderId="19" xfId="101" applyFont="1" applyBorder="1">
      <alignment/>
      <protection/>
    </xf>
    <xf numFmtId="0" fontId="11" fillId="0" borderId="0" xfId="108" applyFill="1" applyProtection="1">
      <alignment/>
      <protection/>
    </xf>
    <xf numFmtId="166" fontId="4" fillId="0" borderId="0" xfId="101" applyNumberFormat="1" applyFill="1" applyAlignment="1">
      <alignment horizontal="center" vertical="center" wrapText="1"/>
      <protection/>
    </xf>
    <xf numFmtId="166" fontId="13" fillId="0" borderId="27" xfId="108" applyNumberFormat="1" applyFont="1" applyFill="1" applyBorder="1" applyAlignment="1" applyProtection="1">
      <alignment vertical="center"/>
      <protection/>
    </xf>
    <xf numFmtId="0" fontId="14" fillId="0" borderId="27" xfId="101" applyFont="1" applyFill="1" applyBorder="1" applyAlignment="1" applyProtection="1">
      <alignment horizontal="right" vertical="center"/>
      <protection/>
    </xf>
    <xf numFmtId="49" fontId="11" fillId="0" borderId="0" xfId="108" applyNumberFormat="1" applyFill="1" applyProtection="1">
      <alignment/>
      <protection/>
    </xf>
    <xf numFmtId="0" fontId="15" fillId="0" borderId="26" xfId="108" applyFont="1" applyFill="1" applyBorder="1" applyAlignment="1" applyProtection="1">
      <alignment horizontal="center" vertical="center" wrapText="1"/>
      <protection/>
    </xf>
    <xf numFmtId="0" fontId="16" fillId="0" borderId="26" xfId="108" applyFont="1" applyFill="1" applyBorder="1" applyAlignment="1" applyProtection="1">
      <alignment horizontal="center" vertical="center" wrapText="1"/>
      <protection/>
    </xf>
    <xf numFmtId="0" fontId="16" fillId="0" borderId="28" xfId="108" applyFont="1" applyFill="1" applyBorder="1" applyAlignment="1" applyProtection="1">
      <alignment horizontal="center" vertical="center" wrapText="1"/>
      <protection/>
    </xf>
    <xf numFmtId="0" fontId="16" fillId="0" borderId="29" xfId="108" applyFont="1" applyFill="1" applyBorder="1" applyAlignment="1" applyProtection="1">
      <alignment horizontal="center" vertical="center" wrapText="1"/>
      <protection/>
    </xf>
    <xf numFmtId="0" fontId="16" fillId="0" borderId="29" xfId="108" applyFont="1" applyFill="1" applyBorder="1" applyAlignment="1" applyProtection="1">
      <alignment horizontal="center" vertical="center" wrapText="1"/>
      <protection/>
    </xf>
    <xf numFmtId="49" fontId="8" fillId="0" borderId="0" xfId="108" applyNumberFormat="1" applyFont="1" applyFill="1" applyProtection="1">
      <alignment/>
      <protection/>
    </xf>
    <xf numFmtId="0" fontId="8" fillId="0" borderId="0" xfId="108" applyFont="1" applyFill="1" applyProtection="1">
      <alignment/>
      <protection/>
    </xf>
    <xf numFmtId="0" fontId="16" fillId="0" borderId="28" xfId="108" applyFont="1" applyFill="1" applyBorder="1" applyAlignment="1" applyProtection="1">
      <alignment horizontal="left" vertical="center" wrapText="1" indent="1"/>
      <protection/>
    </xf>
    <xf numFmtId="0" fontId="16" fillId="0" borderId="29" xfId="108" applyFont="1" applyFill="1" applyBorder="1" applyAlignment="1" applyProtection="1">
      <alignment horizontal="left" vertical="center" wrapText="1" indent="1"/>
      <protection/>
    </xf>
    <xf numFmtId="166" fontId="16" fillId="0" borderId="29" xfId="108" applyNumberFormat="1" applyFont="1" applyFill="1" applyBorder="1" applyAlignment="1" applyProtection="1">
      <alignment horizontal="right" vertical="center" wrapText="1" indent="1"/>
      <protection/>
    </xf>
    <xf numFmtId="49" fontId="4" fillId="0" borderId="0" xfId="108" applyNumberFormat="1" applyFont="1" applyFill="1" applyProtection="1">
      <alignment/>
      <protection/>
    </xf>
    <xf numFmtId="0" fontId="4" fillId="0" borderId="0" xfId="108" applyFont="1" applyFill="1" applyProtection="1">
      <alignment/>
      <protection/>
    </xf>
    <xf numFmtId="49" fontId="8" fillId="0" borderId="30" xfId="108" applyNumberFormat="1" applyFont="1" applyFill="1" applyBorder="1" applyAlignment="1" applyProtection="1">
      <alignment horizontal="left" vertical="center" wrapText="1" indent="1"/>
      <protection/>
    </xf>
    <xf numFmtId="0" fontId="17" fillId="0" borderId="31" xfId="101" applyFont="1" applyBorder="1" applyAlignment="1" applyProtection="1">
      <alignment horizontal="left" wrapText="1" indent="1"/>
      <protection/>
    </xf>
    <xf numFmtId="49" fontId="8" fillId="0" borderId="24" xfId="108" applyNumberFormat="1" applyFont="1" applyFill="1" applyBorder="1" applyAlignment="1" applyProtection="1">
      <alignment horizontal="left" vertical="center" wrapText="1" indent="1"/>
      <protection/>
    </xf>
    <xf numFmtId="0" fontId="17" fillId="0" borderId="19" xfId="101" applyFont="1" applyBorder="1" applyAlignment="1" applyProtection="1">
      <alignment horizontal="left" wrapText="1" indent="1"/>
      <protection/>
    </xf>
    <xf numFmtId="166" fontId="8" fillId="49" borderId="19" xfId="108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2" xfId="108" applyNumberFormat="1" applyFont="1" applyFill="1" applyBorder="1" applyAlignment="1" applyProtection="1">
      <alignment horizontal="left" vertical="center" wrapText="1" indent="1"/>
      <protection/>
    </xf>
    <xf numFmtId="0" fontId="17" fillId="0" borderId="33" xfId="101" applyFont="1" applyBorder="1" applyAlignment="1" applyProtection="1">
      <alignment horizontal="left" wrapText="1" indent="1"/>
      <protection/>
    </xf>
    <xf numFmtId="0" fontId="18" fillId="0" borderId="29" xfId="101" applyFont="1" applyBorder="1" applyAlignment="1" applyProtection="1">
      <alignment horizontal="left" vertical="center" wrapText="1" indent="1"/>
      <protection/>
    </xf>
    <xf numFmtId="166" fontId="16" fillId="49" borderId="29" xfId="108" applyNumberFormat="1" applyFont="1" applyFill="1" applyBorder="1" applyAlignment="1" applyProtection="1">
      <alignment horizontal="right" vertical="center" wrapText="1" indent="1"/>
      <protection/>
    </xf>
    <xf numFmtId="166" fontId="8" fillId="0" borderId="33" xfId="108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1" xfId="108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9" xfId="10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3" xfId="101" applyFont="1" applyBorder="1" applyAlignment="1" applyProtection="1">
      <alignment horizontal="left" vertical="center" wrapText="1" indent="1"/>
      <protection/>
    </xf>
    <xf numFmtId="0" fontId="18" fillId="0" borderId="28" xfId="101" applyFont="1" applyBorder="1" applyAlignment="1" applyProtection="1">
      <alignment vertical="center" wrapText="1"/>
      <protection/>
    </xf>
    <xf numFmtId="0" fontId="17" fillId="0" borderId="33" xfId="101" applyFont="1" applyBorder="1" applyAlignment="1" applyProtection="1">
      <alignment vertical="center" wrapText="1"/>
      <protection/>
    </xf>
    <xf numFmtId="166" fontId="16" fillId="0" borderId="29" xfId="108" applyNumberFormat="1" applyFont="1" applyFill="1" applyBorder="1" applyAlignment="1" applyProtection="1">
      <alignment horizontal="right" vertical="center" wrapText="1" indent="1"/>
      <protection/>
    </xf>
    <xf numFmtId="0" fontId="17" fillId="0" borderId="30" xfId="101" applyFont="1" applyBorder="1" applyAlignment="1" applyProtection="1">
      <alignment wrapText="1"/>
      <protection/>
    </xf>
    <xf numFmtId="0" fontId="17" fillId="0" borderId="24" xfId="101" applyFont="1" applyBorder="1" applyAlignment="1" applyProtection="1">
      <alignment wrapText="1"/>
      <protection/>
    </xf>
    <xf numFmtId="0" fontId="17" fillId="0" borderId="32" xfId="101" applyFont="1" applyBorder="1" applyAlignment="1" applyProtection="1">
      <alignment vertical="center" wrapText="1"/>
      <protection/>
    </xf>
    <xf numFmtId="166" fontId="16" fillId="0" borderId="29" xfId="10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101" applyFont="1" applyBorder="1" applyAlignment="1" applyProtection="1">
      <alignment vertical="center" wrapText="1"/>
      <protection/>
    </xf>
    <xf numFmtId="0" fontId="18" fillId="0" borderId="34" xfId="101" applyFont="1" applyBorder="1" applyAlignment="1" applyProtection="1">
      <alignment vertical="center" wrapText="1"/>
      <protection/>
    </xf>
    <xf numFmtId="0" fontId="18" fillId="0" borderId="35" xfId="101" applyFont="1" applyBorder="1" applyAlignment="1" applyProtection="1">
      <alignment vertical="center" wrapText="1"/>
      <protection/>
    </xf>
    <xf numFmtId="0" fontId="19" fillId="0" borderId="0" xfId="101" applyFont="1" applyBorder="1" applyAlignment="1" applyProtection="1">
      <alignment horizontal="left" vertical="center" wrapText="1" indent="1"/>
      <protection/>
    </xf>
    <xf numFmtId="166" fontId="15" fillId="0" borderId="0" xfId="108" applyNumberFormat="1" applyFont="1" applyFill="1" applyBorder="1" applyAlignment="1" applyProtection="1">
      <alignment horizontal="right" vertical="center" wrapText="1" indent="1"/>
      <protection/>
    </xf>
    <xf numFmtId="166" fontId="20" fillId="0" borderId="27" xfId="108" applyNumberFormat="1" applyFont="1" applyFill="1" applyBorder="1" applyAlignment="1" applyProtection="1">
      <alignment/>
      <protection/>
    </xf>
    <xf numFmtId="0" fontId="14" fillId="0" borderId="27" xfId="101" applyFont="1" applyFill="1" applyBorder="1" applyAlignment="1" applyProtection="1">
      <alignment horizontal="right"/>
      <protection/>
    </xf>
    <xf numFmtId="49" fontId="11" fillId="0" borderId="0" xfId="108" applyNumberFormat="1" applyFill="1" applyAlignment="1" applyProtection="1">
      <alignment/>
      <protection/>
    </xf>
    <xf numFmtId="0" fontId="11" fillId="0" borderId="0" xfId="108" applyFill="1" applyAlignment="1" applyProtection="1">
      <alignment/>
      <protection/>
    </xf>
    <xf numFmtId="0" fontId="16" fillId="0" borderId="36" xfId="108" applyFont="1" applyFill="1" applyBorder="1" applyAlignment="1" applyProtection="1">
      <alignment horizontal="left" vertical="center" wrapText="1" indent="1"/>
      <protection/>
    </xf>
    <xf numFmtId="0" fontId="16" fillId="0" borderId="37" xfId="108" applyFont="1" applyFill="1" applyBorder="1" applyAlignment="1" applyProtection="1">
      <alignment vertical="center" wrapText="1"/>
      <protection/>
    </xf>
    <xf numFmtId="166" fontId="16" fillId="0" borderId="37" xfId="108" applyNumberFormat="1" applyFont="1" applyFill="1" applyBorder="1" applyAlignment="1" applyProtection="1">
      <alignment horizontal="right" vertical="center" wrapText="1" indent="1"/>
      <protection/>
    </xf>
    <xf numFmtId="49" fontId="8" fillId="0" borderId="21" xfId="108" applyNumberFormat="1" applyFont="1" applyFill="1" applyBorder="1" applyAlignment="1" applyProtection="1">
      <alignment horizontal="left" vertical="center" wrapText="1" indent="1"/>
      <protection/>
    </xf>
    <xf numFmtId="0" fontId="8" fillId="0" borderId="22" xfId="108" applyFont="1" applyFill="1" applyBorder="1" applyAlignment="1" applyProtection="1">
      <alignment horizontal="left" vertical="center" wrapText="1" indent="1"/>
      <protection/>
    </xf>
    <xf numFmtId="0" fontId="8" fillId="0" borderId="19" xfId="108" applyFont="1" applyFill="1" applyBorder="1" applyAlignment="1" applyProtection="1">
      <alignment horizontal="left" vertical="center" wrapText="1" indent="1"/>
      <protection/>
    </xf>
    <xf numFmtId="166" fontId="8" fillId="49" borderId="19" xfId="108" applyNumberFormat="1" applyFont="1" applyFill="1" applyBorder="1" applyAlignment="1" applyProtection="1">
      <alignment horizontal="right" vertical="center" wrapText="1" indent="1"/>
      <protection locked="0"/>
    </xf>
    <xf numFmtId="166" fontId="8" fillId="49" borderId="33" xfId="10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8" xfId="108" applyFont="1" applyFill="1" applyBorder="1" applyAlignment="1" applyProtection="1">
      <alignment horizontal="left" vertical="center" wrapText="1" indent="1"/>
      <protection/>
    </xf>
    <xf numFmtId="0" fontId="8" fillId="0" borderId="0" xfId="108" applyFont="1" applyFill="1" applyBorder="1" applyAlignment="1" applyProtection="1">
      <alignment horizontal="left" vertical="center" wrapText="1" indent="1"/>
      <protection/>
    </xf>
    <xf numFmtId="0" fontId="8" fillId="0" borderId="19" xfId="108" applyFont="1" applyFill="1" applyBorder="1" applyAlignment="1" applyProtection="1">
      <alignment horizontal="left" indent="6"/>
      <protection/>
    </xf>
    <xf numFmtId="0" fontId="8" fillId="0" borderId="19" xfId="108" applyFont="1" applyFill="1" applyBorder="1" applyAlignment="1" applyProtection="1">
      <alignment horizontal="left" vertical="center" wrapText="1" indent="6"/>
      <protection/>
    </xf>
    <xf numFmtId="49" fontId="8" fillId="0" borderId="39" xfId="108" applyNumberFormat="1" applyFont="1" applyFill="1" applyBorder="1" applyAlignment="1" applyProtection="1">
      <alignment horizontal="left" vertical="center" wrapText="1" indent="1"/>
      <protection/>
    </xf>
    <xf numFmtId="0" fontId="8" fillId="0" borderId="33" xfId="108" applyFont="1" applyFill="1" applyBorder="1" applyAlignment="1" applyProtection="1">
      <alignment horizontal="left" vertical="center" wrapText="1" indent="6"/>
      <protection/>
    </xf>
    <xf numFmtId="49" fontId="8" fillId="0" borderId="40" xfId="108" applyNumberFormat="1" applyFont="1" applyFill="1" applyBorder="1" applyAlignment="1" applyProtection="1">
      <alignment horizontal="left" vertical="center" wrapText="1" indent="1"/>
      <protection/>
    </xf>
    <xf numFmtId="0" fontId="8" fillId="0" borderId="26" xfId="108" applyFont="1" applyFill="1" applyBorder="1" applyAlignment="1" applyProtection="1">
      <alignment horizontal="left" vertical="center" wrapText="1" indent="6"/>
      <protection/>
    </xf>
    <xf numFmtId="0" fontId="16" fillId="0" borderId="29" xfId="108" applyFont="1" applyFill="1" applyBorder="1" applyAlignment="1" applyProtection="1">
      <alignment vertical="center" wrapText="1"/>
      <protection/>
    </xf>
    <xf numFmtId="166" fontId="16" fillId="49" borderId="29" xfId="108" applyNumberFormat="1" applyFont="1" applyFill="1" applyBorder="1" applyAlignment="1" applyProtection="1">
      <alignment horizontal="right" vertical="center" wrapText="1" indent="1"/>
      <protection/>
    </xf>
    <xf numFmtId="166" fontId="8" fillId="49" borderId="31" xfId="10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3" xfId="108" applyFont="1" applyFill="1" applyBorder="1" applyAlignment="1" applyProtection="1">
      <alignment horizontal="left" vertical="center" wrapText="1" indent="1"/>
      <protection/>
    </xf>
    <xf numFmtId="0" fontId="17" fillId="0" borderId="19" xfId="101" applyFont="1" applyBorder="1" applyAlignment="1" applyProtection="1">
      <alignment horizontal="left" vertical="center" wrapText="1" indent="1"/>
      <protection/>
    </xf>
    <xf numFmtId="0" fontId="8" fillId="0" borderId="31" xfId="108" applyFont="1" applyFill="1" applyBorder="1" applyAlignment="1" applyProtection="1">
      <alignment horizontal="left" vertical="center" wrapText="1" indent="6"/>
      <protection/>
    </xf>
    <xf numFmtId="0" fontId="11" fillId="0" borderId="0" xfId="108" applyFill="1" applyAlignment="1" applyProtection="1">
      <alignment horizontal="left" vertical="center" indent="1"/>
      <protection/>
    </xf>
    <xf numFmtId="0" fontId="16" fillId="0" borderId="29" xfId="108" applyFont="1" applyFill="1" applyBorder="1" applyAlignment="1" applyProtection="1">
      <alignment horizontal="left" vertical="center" wrapText="1" indent="1"/>
      <protection/>
    </xf>
    <xf numFmtId="0" fontId="8" fillId="0" borderId="31" xfId="108" applyFont="1" applyFill="1" applyBorder="1" applyAlignment="1" applyProtection="1">
      <alignment horizontal="left" vertical="center" wrapText="1" indent="1"/>
      <protection/>
    </xf>
    <xf numFmtId="0" fontId="8" fillId="0" borderId="41" xfId="108" applyFont="1" applyFill="1" applyBorder="1" applyAlignment="1" applyProtection="1">
      <alignment horizontal="left" vertical="center" wrapText="1" indent="1"/>
      <protection/>
    </xf>
    <xf numFmtId="166" fontId="8" fillId="0" borderId="19" xfId="108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29" xfId="101" applyNumberFormat="1" applyFont="1" applyBorder="1" applyAlignment="1" applyProtection="1">
      <alignment horizontal="right" vertical="center" wrapText="1" indent="1"/>
      <protection/>
    </xf>
    <xf numFmtId="0" fontId="12" fillId="0" borderId="0" xfId="108" applyFont="1" applyFill="1" applyProtection="1">
      <alignment/>
      <protection/>
    </xf>
    <xf numFmtId="166" fontId="19" fillId="0" borderId="29" xfId="101" applyNumberFormat="1" applyFont="1" applyBorder="1" applyAlignment="1" applyProtection="1" quotePrefix="1">
      <alignment horizontal="right" vertical="center" wrapText="1" indent="1"/>
      <protection/>
    </xf>
    <xf numFmtId="0" fontId="18" fillId="0" borderId="34" xfId="101" applyFont="1" applyBorder="1" applyAlignment="1" applyProtection="1">
      <alignment horizontal="left" vertical="center" wrapText="1" indent="1"/>
      <protection/>
    </xf>
    <xf numFmtId="0" fontId="19" fillId="0" borderId="35" xfId="101" applyFont="1" applyBorder="1" applyAlignment="1" applyProtection="1">
      <alignment horizontal="left" vertical="center" wrapText="1" indent="1"/>
      <protection/>
    </xf>
    <xf numFmtId="166" fontId="20" fillId="0" borderId="27" xfId="108" applyNumberFormat="1" applyFont="1" applyFill="1" applyBorder="1" applyAlignment="1" applyProtection="1">
      <alignment horizontal="left" vertical="center"/>
      <protection/>
    </xf>
    <xf numFmtId="0" fontId="11" fillId="0" borderId="0" xfId="108" applyFont="1" applyFill="1" applyAlignment="1" applyProtection="1">
      <alignment horizontal="right" vertical="center" indent="1"/>
      <protection/>
    </xf>
    <xf numFmtId="166" fontId="16" fillId="0" borderId="42" xfId="108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108" applyFont="1" applyFill="1" applyProtection="1">
      <alignment/>
      <protection/>
    </xf>
    <xf numFmtId="0" fontId="4" fillId="0" borderId="0" xfId="101" applyFill="1">
      <alignment/>
      <protection/>
    </xf>
    <xf numFmtId="0" fontId="44" fillId="50" borderId="43" xfId="101" applyFont="1" applyFill="1" applyBorder="1" applyAlignment="1">
      <alignment horizontal="center"/>
      <protection/>
    </xf>
    <xf numFmtId="0" fontId="44" fillId="50" borderId="44" xfId="101" applyFont="1" applyFill="1" applyBorder="1" applyAlignment="1">
      <alignment horizontal="center"/>
      <protection/>
    </xf>
    <xf numFmtId="0" fontId="44" fillId="50" borderId="45" xfId="101" applyFont="1" applyFill="1" applyBorder="1" applyAlignment="1">
      <alignment horizontal="center"/>
      <protection/>
    </xf>
    <xf numFmtId="0" fontId="45" fillId="50" borderId="46" xfId="101" applyFont="1" applyFill="1" applyBorder="1" applyAlignment="1">
      <alignment horizontal="center"/>
      <protection/>
    </xf>
    <xf numFmtId="0" fontId="46" fillId="0" borderId="47" xfId="101" applyFont="1" applyBorder="1" applyAlignment="1">
      <alignment horizontal="center"/>
      <protection/>
    </xf>
    <xf numFmtId="0" fontId="4" fillId="0" borderId="0" xfId="101" applyFill="1" applyBorder="1">
      <alignment/>
      <protection/>
    </xf>
    <xf numFmtId="0" fontId="4" fillId="0" borderId="48" xfId="101" applyFill="1" applyBorder="1">
      <alignment/>
      <protection/>
    </xf>
    <xf numFmtId="0" fontId="32" fillId="0" borderId="49" xfId="101" applyFont="1" applyBorder="1" applyAlignment="1">
      <alignment horizontal="left"/>
      <protection/>
    </xf>
    <xf numFmtId="0" fontId="32" fillId="0" borderId="0" xfId="101" applyFont="1" applyBorder="1" applyAlignment="1">
      <alignment horizontal="left"/>
      <protection/>
    </xf>
    <xf numFmtId="3" fontId="46" fillId="0" borderId="50" xfId="101" applyNumberFormat="1" applyFont="1" applyBorder="1" applyAlignment="1">
      <alignment horizontal="right"/>
      <protection/>
    </xf>
    <xf numFmtId="166" fontId="4" fillId="0" borderId="0" xfId="101" applyNumberFormat="1" applyFill="1" applyAlignment="1">
      <alignment vertical="center" wrapText="1"/>
      <protection/>
    </xf>
    <xf numFmtId="166" fontId="5" fillId="0" borderId="0" xfId="101" applyNumberFormat="1" applyFont="1" applyFill="1" applyAlignment="1">
      <alignment vertical="center" wrapText="1"/>
      <protection/>
    </xf>
    <xf numFmtId="166" fontId="16" fillId="0" borderId="29" xfId="101" applyNumberFormat="1" applyFont="1" applyFill="1" applyBorder="1" applyAlignment="1" applyProtection="1">
      <alignment vertical="center" wrapText="1"/>
      <protection/>
    </xf>
    <xf numFmtId="166" fontId="15" fillId="0" borderId="28" xfId="101" applyNumberFormat="1" applyFont="1" applyFill="1" applyBorder="1" applyAlignment="1" applyProtection="1">
      <alignment horizontal="left" vertical="center" wrapText="1"/>
      <protection/>
    </xf>
    <xf numFmtId="166" fontId="8" fillId="0" borderId="33" xfId="101" applyNumberFormat="1" applyFont="1" applyFill="1" applyBorder="1" applyAlignment="1" applyProtection="1">
      <alignment vertical="center" wrapText="1"/>
      <protection locked="0"/>
    </xf>
    <xf numFmtId="166" fontId="5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8" fillId="0" borderId="19" xfId="101" applyNumberFormat="1" applyFont="1" applyFill="1" applyBorder="1" applyAlignment="1" applyProtection="1">
      <alignment vertical="center" wrapText="1"/>
      <protection locked="0"/>
    </xf>
    <xf numFmtId="166" fontId="4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48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0" xfId="101" applyNumberFormat="1" applyFont="1" applyFill="1" applyAlignment="1">
      <alignment vertical="center" wrapText="1"/>
      <protection/>
    </xf>
    <xf numFmtId="166" fontId="5" fillId="49" borderId="0" xfId="101" applyNumberFormat="1" applyFont="1" applyFill="1" applyAlignment="1">
      <alignment vertical="center" wrapText="1"/>
      <protection/>
    </xf>
    <xf numFmtId="166" fontId="16" fillId="0" borderId="19" xfId="101" applyNumberFormat="1" applyFont="1" applyFill="1" applyBorder="1" applyAlignment="1" applyProtection="1">
      <alignment vertical="center" wrapText="1"/>
      <protection locked="0"/>
    </xf>
    <xf numFmtId="166" fontId="8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19" xfId="101" applyNumberFormat="1" applyFill="1" applyBorder="1" applyAlignment="1">
      <alignment vertical="center" wrapText="1"/>
      <protection/>
    </xf>
    <xf numFmtId="166" fontId="4" fillId="0" borderId="19" xfId="101" applyNumberFormat="1" applyFont="1" applyFill="1" applyBorder="1" applyAlignment="1">
      <alignment horizontal="left" vertical="center" wrapText="1"/>
      <protection/>
    </xf>
    <xf numFmtId="166" fontId="14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101" applyNumberFormat="1" applyFill="1" applyAlignment="1" applyProtection="1">
      <alignment vertical="center" wrapText="1"/>
      <protection/>
    </xf>
    <xf numFmtId="166" fontId="16" fillId="0" borderId="41" xfId="101" applyNumberFormat="1" applyFont="1" applyFill="1" applyBorder="1" applyAlignment="1" applyProtection="1">
      <alignment horizontal="center" vertical="center" wrapText="1"/>
      <protection/>
    </xf>
    <xf numFmtId="166" fontId="16" fillId="0" borderId="39" xfId="101" applyNumberFormat="1" applyFont="1" applyFill="1" applyBorder="1" applyAlignment="1" applyProtection="1">
      <alignment horizontal="center" vertical="center" wrapText="1"/>
      <protection/>
    </xf>
    <xf numFmtId="166" fontId="16" fillId="0" borderId="35" xfId="101" applyNumberFormat="1" applyFont="1" applyFill="1" applyBorder="1" applyAlignment="1" applyProtection="1">
      <alignment horizontal="center" vertical="center" wrapText="1"/>
      <protection/>
    </xf>
    <xf numFmtId="166" fontId="16" fillId="0" borderId="34" xfId="101" applyNumberFormat="1" applyFont="1" applyFill="1" applyBorder="1" applyAlignment="1" applyProtection="1">
      <alignment horizontal="center" vertical="center" wrapText="1"/>
      <protection/>
    </xf>
    <xf numFmtId="166" fontId="5" fillId="0" borderId="0" xfId="101" applyNumberFormat="1" applyFont="1" applyFill="1" applyAlignment="1">
      <alignment horizontal="center" vertical="center" wrapText="1"/>
      <protection/>
    </xf>
    <xf numFmtId="166" fontId="15" fillId="0" borderId="29" xfId="101" applyNumberFormat="1" applyFont="1" applyFill="1" applyBorder="1" applyAlignment="1" applyProtection="1">
      <alignment horizontal="center" vertical="center" wrapText="1"/>
      <protection/>
    </xf>
    <xf numFmtId="166" fontId="15" fillId="0" borderId="28" xfId="101" applyNumberFormat="1" applyFont="1" applyFill="1" applyBorder="1" applyAlignment="1" applyProtection="1">
      <alignment horizontal="center" vertical="center" wrapText="1"/>
      <protection/>
    </xf>
    <xf numFmtId="166" fontId="49" fillId="0" borderId="0" xfId="101" applyNumberFormat="1" applyFont="1" applyFill="1" applyAlignment="1" applyProtection="1">
      <alignment horizontal="center" vertical="center" wrapText="1"/>
      <protection/>
    </xf>
    <xf numFmtId="166" fontId="4" fillId="0" borderId="0" xfId="101" applyNumberFormat="1" applyFill="1" applyAlignment="1" applyProtection="1">
      <alignment horizontal="center" vertical="center" wrapText="1"/>
      <protection/>
    </xf>
    <xf numFmtId="166" fontId="50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50" fillId="0" borderId="19" xfId="101" applyNumberFormat="1" applyFont="1" applyFill="1" applyBorder="1" applyAlignment="1" applyProtection="1" quotePrefix="1">
      <alignment vertical="center" wrapText="1"/>
      <protection locked="0"/>
    </xf>
    <xf numFmtId="166" fontId="50" fillId="0" borderId="19" xfId="101" applyNumberFormat="1" applyFont="1" applyFill="1" applyBorder="1" applyAlignment="1" applyProtection="1">
      <alignment vertical="center" wrapText="1"/>
      <protection locked="0"/>
    </xf>
    <xf numFmtId="166" fontId="50" fillId="0" borderId="32" xfId="101" applyNumberFormat="1" applyFont="1" applyFill="1" applyBorder="1" applyAlignment="1" applyProtection="1">
      <alignment horizontal="left" vertical="center" wrapText="1" indent="1"/>
      <protection locked="0"/>
    </xf>
    <xf numFmtId="166" fontId="50" fillId="0" borderId="33" xfId="101" applyNumberFormat="1" applyFont="1" applyFill="1" applyBorder="1" applyAlignment="1" applyProtection="1">
      <alignment vertical="center" wrapText="1"/>
      <protection locked="0"/>
    </xf>
    <xf numFmtId="166" fontId="15" fillId="0" borderId="29" xfId="101" applyNumberFormat="1" applyFont="1" applyFill="1" applyBorder="1" applyAlignment="1" applyProtection="1">
      <alignment vertical="center" wrapText="1"/>
      <protection/>
    </xf>
    <xf numFmtId="0" fontId="0" fillId="0" borderId="0" xfId="106">
      <alignment/>
      <protection/>
    </xf>
    <xf numFmtId="0" fontId="0" fillId="0" borderId="0" xfId="106" applyAlignment="1">
      <alignment horizontal="right"/>
      <protection/>
    </xf>
    <xf numFmtId="0" fontId="0" fillId="0" borderId="19" xfId="106" applyBorder="1">
      <alignment/>
      <protection/>
    </xf>
    <xf numFmtId="0" fontId="2" fillId="0" borderId="19" xfId="106" applyFont="1" applyBorder="1" applyAlignment="1">
      <alignment horizontal="center"/>
      <protection/>
    </xf>
    <xf numFmtId="0" fontId="2" fillId="0" borderId="19" xfId="106" applyFont="1" applyBorder="1">
      <alignment/>
      <protection/>
    </xf>
    <xf numFmtId="0" fontId="0" fillId="0" borderId="51" xfId="106" applyBorder="1">
      <alignment/>
      <protection/>
    </xf>
    <xf numFmtId="0" fontId="0" fillId="0" borderId="0" xfId="106" applyBorder="1">
      <alignment/>
      <protection/>
    </xf>
    <xf numFmtId="0" fontId="2" fillId="0" borderId="19" xfId="106" applyFont="1" applyBorder="1" applyAlignment="1">
      <alignment wrapText="1"/>
      <protection/>
    </xf>
    <xf numFmtId="0" fontId="0" fillId="0" borderId="52" xfId="106" applyBorder="1">
      <alignment/>
      <protection/>
    </xf>
    <xf numFmtId="0" fontId="0" fillId="0" borderId="19" xfId="106" applyBorder="1" applyAlignment="1">
      <alignment wrapText="1"/>
      <protection/>
    </xf>
    <xf numFmtId="0" fontId="2" fillId="32" borderId="19" xfId="106" applyFont="1" applyFill="1" applyBorder="1">
      <alignment/>
      <protection/>
    </xf>
    <xf numFmtId="0" fontId="2" fillId="32" borderId="31" xfId="106" applyFont="1" applyFill="1" applyBorder="1">
      <alignment/>
      <protection/>
    </xf>
    <xf numFmtId="0" fontId="2" fillId="51" borderId="0" xfId="106" applyFont="1" applyFill="1" applyBorder="1">
      <alignment/>
      <protection/>
    </xf>
    <xf numFmtId="0" fontId="5" fillId="0" borderId="52" xfId="101" applyNumberFormat="1" applyFont="1" applyBorder="1" applyAlignment="1">
      <alignment horizontal="center"/>
      <protection/>
    </xf>
    <xf numFmtId="0" fontId="5" fillId="0" borderId="52" xfId="101" applyFont="1" applyBorder="1" applyAlignment="1">
      <alignment horizontal="center"/>
      <protection/>
    </xf>
    <xf numFmtId="0" fontId="5" fillId="0" borderId="0" xfId="101" applyFont="1" applyBorder="1" applyAlignment="1">
      <alignment horizontal="center"/>
      <protection/>
    </xf>
    <xf numFmtId="3" fontId="32" fillId="0" borderId="53" xfId="101" applyNumberFormat="1" applyFont="1" applyBorder="1" applyAlignment="1">
      <alignment horizontal="right"/>
      <protection/>
    </xf>
    <xf numFmtId="3" fontId="32" fillId="0" borderId="54" xfId="101" applyNumberFormat="1" applyFont="1" applyBorder="1" applyAlignment="1">
      <alignment horizontal="right"/>
      <protection/>
    </xf>
    <xf numFmtId="3" fontId="32" fillId="0" borderId="55" xfId="101" applyNumberFormat="1" applyFont="1" applyBorder="1" applyAlignment="1">
      <alignment horizontal="right"/>
      <protection/>
    </xf>
    <xf numFmtId="1" fontId="32" fillId="0" borderId="55" xfId="101" applyNumberFormat="1" applyFont="1" applyBorder="1" applyAlignment="1">
      <alignment horizontal="right"/>
      <protection/>
    </xf>
    <xf numFmtId="3" fontId="32" fillId="0" borderId="50" xfId="101" applyNumberFormat="1" applyFont="1" applyBorder="1" applyAlignment="1">
      <alignment horizontal="right"/>
      <protection/>
    </xf>
    <xf numFmtId="0" fontId="4" fillId="0" borderId="19" xfId="101" applyFont="1" applyBorder="1">
      <alignment/>
      <protection/>
    </xf>
    <xf numFmtId="0" fontId="16" fillId="0" borderId="21" xfId="108" applyFont="1" applyFill="1" applyBorder="1" applyAlignment="1" applyProtection="1">
      <alignment horizontal="left" vertical="center" wrapText="1" indent="1"/>
      <protection/>
    </xf>
    <xf numFmtId="0" fontId="16" fillId="0" borderId="22" xfId="108" applyFont="1" applyFill="1" applyBorder="1" applyAlignment="1" applyProtection="1">
      <alignment horizontal="left" vertical="center" wrapText="1" indent="1"/>
      <protection/>
    </xf>
    <xf numFmtId="166" fontId="16" fillId="0" borderId="22" xfId="108" applyNumberFormat="1" applyFont="1" applyFill="1" applyBorder="1" applyAlignment="1" applyProtection="1">
      <alignment horizontal="right" vertical="center" wrapText="1" indent="1"/>
      <protection/>
    </xf>
    <xf numFmtId="166" fontId="8" fillId="0" borderId="22" xfId="10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106" applyFont="1">
      <alignment/>
      <protection/>
    </xf>
    <xf numFmtId="166" fontId="83" fillId="49" borderId="22" xfId="108" applyNumberFormat="1" applyFont="1" applyFill="1" applyBorder="1" applyAlignment="1" applyProtection="1">
      <alignment horizontal="right" vertical="center" wrapText="1" indent="1"/>
      <protection locked="0"/>
    </xf>
    <xf numFmtId="166" fontId="83" fillId="49" borderId="19" xfId="108" applyNumberFormat="1" applyFont="1" applyFill="1" applyBorder="1" applyAlignment="1" applyProtection="1">
      <alignment horizontal="right" vertical="center" wrapText="1" indent="1"/>
      <protection locked="0"/>
    </xf>
    <xf numFmtId="166" fontId="83" fillId="49" borderId="33" xfId="108" applyNumberFormat="1" applyFont="1" applyFill="1" applyBorder="1" applyAlignment="1" applyProtection="1">
      <alignment horizontal="right" vertical="center" wrapText="1" indent="1"/>
      <protection locked="0"/>
    </xf>
    <xf numFmtId="166" fontId="83" fillId="49" borderId="26" xfId="108" applyNumberFormat="1" applyFont="1" applyFill="1" applyBorder="1" applyAlignment="1" applyProtection="1">
      <alignment horizontal="right" vertical="center" wrapText="1" indent="1"/>
      <protection locked="0"/>
    </xf>
    <xf numFmtId="166" fontId="83" fillId="49" borderId="31" xfId="108" applyNumberFormat="1" applyFont="1" applyFill="1" applyBorder="1" applyAlignment="1" applyProtection="1">
      <alignment horizontal="right" vertical="center" wrapText="1" indent="1"/>
      <protection locked="0"/>
    </xf>
    <xf numFmtId="166" fontId="84" fillId="49" borderId="31" xfId="108" applyNumberFormat="1" applyFont="1" applyFill="1" applyBorder="1" applyAlignment="1" applyProtection="1">
      <alignment horizontal="right" vertical="center" wrapText="1" indent="1"/>
      <protection locked="0"/>
    </xf>
    <xf numFmtId="166" fontId="84" fillId="49" borderId="19" xfId="108" applyNumberFormat="1" applyFont="1" applyFill="1" applyBorder="1" applyAlignment="1" applyProtection="1">
      <alignment horizontal="right" vertical="center" wrapText="1" indent="1"/>
      <protection locked="0"/>
    </xf>
    <xf numFmtId="166" fontId="84" fillId="49" borderId="33" xfId="108" applyNumberFormat="1" applyFont="1" applyFill="1" applyBorder="1" applyAlignment="1" applyProtection="1">
      <alignment horizontal="right" vertical="center" wrapText="1" indent="1"/>
      <protection locked="0"/>
    </xf>
    <xf numFmtId="166" fontId="85" fillId="49" borderId="29" xfId="108" applyNumberFormat="1" applyFont="1" applyFill="1" applyBorder="1" applyAlignment="1" applyProtection="1">
      <alignment horizontal="right" vertical="center" wrapText="1" indent="1"/>
      <protection/>
    </xf>
    <xf numFmtId="166" fontId="84" fillId="0" borderId="33" xfId="108" applyNumberFormat="1" applyFont="1" applyFill="1" applyBorder="1" applyAlignment="1" applyProtection="1">
      <alignment horizontal="right" vertical="center" wrapText="1" indent="1"/>
      <protection locked="0"/>
    </xf>
    <xf numFmtId="166" fontId="85" fillId="0" borderId="29" xfId="108" applyNumberFormat="1" applyFont="1" applyFill="1" applyBorder="1" applyAlignment="1" applyProtection="1">
      <alignment horizontal="right" vertical="center" wrapText="1" indent="1"/>
      <protection/>
    </xf>
    <xf numFmtId="166" fontId="84" fillId="0" borderId="31" xfId="108" applyNumberFormat="1" applyFont="1" applyFill="1" applyBorder="1" applyAlignment="1" applyProtection="1">
      <alignment horizontal="right" vertical="center" wrapText="1" indent="1"/>
      <protection locked="0"/>
    </xf>
    <xf numFmtId="166" fontId="84" fillId="0" borderId="19" xfId="108" applyNumberFormat="1" applyFont="1" applyFill="1" applyBorder="1" applyAlignment="1" applyProtection="1">
      <alignment horizontal="right" vertical="center" wrapText="1" indent="1"/>
      <protection locked="0"/>
    </xf>
    <xf numFmtId="166" fontId="84" fillId="0" borderId="31" xfId="108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108" applyFont="1" applyFill="1" applyAlignment="1" applyProtection="1">
      <alignment horizontal="center"/>
      <protection/>
    </xf>
    <xf numFmtId="166" fontId="12" fillId="0" borderId="0" xfId="108" applyNumberFormat="1" applyFont="1" applyFill="1" applyBorder="1" applyAlignment="1" applyProtection="1">
      <alignment horizontal="center" vertical="center"/>
      <protection/>
    </xf>
    <xf numFmtId="0" fontId="15" fillId="0" borderId="21" xfId="108" applyFont="1" applyFill="1" applyBorder="1" applyAlignment="1" applyProtection="1">
      <alignment horizontal="center" vertical="center" wrapText="1"/>
      <protection/>
    </xf>
    <xf numFmtId="0" fontId="15" fillId="0" borderId="40" xfId="108" applyFont="1" applyFill="1" applyBorder="1" applyAlignment="1" applyProtection="1">
      <alignment horizontal="center" vertical="center" wrapText="1"/>
      <protection/>
    </xf>
    <xf numFmtId="0" fontId="15" fillId="0" borderId="22" xfId="108" applyFont="1" applyFill="1" applyBorder="1" applyAlignment="1" applyProtection="1">
      <alignment horizontal="center" vertical="center" wrapText="1"/>
      <protection/>
    </xf>
    <xf numFmtId="0" fontId="15" fillId="0" borderId="26" xfId="108" applyFont="1" applyFill="1" applyBorder="1" applyAlignment="1" applyProtection="1">
      <alignment horizontal="center" vertical="center" wrapText="1"/>
      <protection/>
    </xf>
    <xf numFmtId="166" fontId="16" fillId="0" borderId="22" xfId="108" applyNumberFormat="1" applyFont="1" applyFill="1" applyBorder="1" applyAlignment="1" applyProtection="1">
      <alignment horizontal="center" vertical="center"/>
      <protection/>
    </xf>
    <xf numFmtId="166" fontId="15" fillId="0" borderId="22" xfId="108" applyNumberFormat="1" applyFont="1" applyFill="1" applyBorder="1" applyAlignment="1" applyProtection="1">
      <alignment horizontal="center" vertical="center"/>
      <protection/>
    </xf>
    <xf numFmtId="0" fontId="32" fillId="0" borderId="56" xfId="101" applyFont="1" applyBorder="1" applyAlignment="1">
      <alignment horizontal="left"/>
      <protection/>
    </xf>
    <xf numFmtId="0" fontId="32" fillId="0" borderId="52" xfId="101" applyFont="1" applyBorder="1" applyAlignment="1">
      <alignment horizontal="left"/>
      <protection/>
    </xf>
    <xf numFmtId="0" fontId="47" fillId="0" borderId="57" xfId="101" applyFont="1" applyBorder="1" applyAlignment="1">
      <alignment horizontal="left"/>
      <protection/>
    </xf>
    <xf numFmtId="0" fontId="47" fillId="0" borderId="58" xfId="101" applyFont="1" applyBorder="1" applyAlignment="1">
      <alignment horizontal="left"/>
      <protection/>
    </xf>
    <xf numFmtId="0" fontId="42" fillId="0" borderId="0" xfId="101" applyFont="1" applyFill="1" applyAlignment="1">
      <alignment horizontal="right"/>
      <protection/>
    </xf>
    <xf numFmtId="0" fontId="43" fillId="0" borderId="0" xfId="101" applyFont="1" applyFill="1" applyBorder="1" applyAlignment="1" applyProtection="1">
      <alignment horizontal="center" vertical="center"/>
      <protection/>
    </xf>
    <xf numFmtId="0" fontId="44" fillId="50" borderId="59" xfId="101" applyFont="1" applyFill="1" applyBorder="1" applyAlignment="1">
      <alignment horizontal="center"/>
      <protection/>
    </xf>
    <xf numFmtId="0" fontId="44" fillId="50" borderId="60" xfId="101" applyFont="1" applyFill="1" applyBorder="1" applyAlignment="1">
      <alignment horizontal="center"/>
      <protection/>
    </xf>
    <xf numFmtId="0" fontId="44" fillId="50" borderId="61" xfId="101" applyFont="1" applyFill="1" applyBorder="1" applyAlignment="1">
      <alignment horizontal="center"/>
      <protection/>
    </xf>
    <xf numFmtId="0" fontId="4" fillId="0" borderId="62" xfId="101" applyBorder="1" applyAlignment="1">
      <alignment horizontal="left"/>
      <protection/>
    </xf>
    <xf numFmtId="0" fontId="4" fillId="0" borderId="63" xfId="101" applyBorder="1" applyAlignment="1">
      <alignment horizontal="left"/>
      <protection/>
    </xf>
    <xf numFmtId="0" fontId="32" fillId="0" borderId="64" xfId="101" applyFont="1" applyBorder="1" applyAlignment="1">
      <alignment horizontal="left"/>
      <protection/>
    </xf>
    <xf numFmtId="0" fontId="32" fillId="0" borderId="65" xfId="101" applyFont="1" applyBorder="1" applyAlignment="1">
      <alignment horizontal="left"/>
      <protection/>
    </xf>
    <xf numFmtId="0" fontId="32" fillId="0" borderId="66" xfId="101" applyFont="1" applyBorder="1" applyAlignment="1">
      <alignment horizontal="left"/>
      <protection/>
    </xf>
    <xf numFmtId="0" fontId="32" fillId="0" borderId="67" xfId="101" applyFont="1" applyBorder="1" applyAlignment="1">
      <alignment horizontal="left"/>
      <protection/>
    </xf>
    <xf numFmtId="166" fontId="11" fillId="0" borderId="0" xfId="101" applyNumberFormat="1" applyFont="1" applyFill="1" applyAlignment="1">
      <alignment horizontal="center" vertical="center" wrapText="1"/>
      <protection/>
    </xf>
    <xf numFmtId="166" fontId="42" fillId="0" borderId="0" xfId="101" applyNumberFormat="1" applyFont="1" applyFill="1" applyAlignment="1">
      <alignment horizontal="center" vertical="center" wrapText="1"/>
      <protection/>
    </xf>
    <xf numFmtId="0" fontId="2" fillId="0" borderId="0" xfId="106" applyFont="1" applyAlignment="1">
      <alignment horizontal="center" wrapText="1"/>
      <protection/>
    </xf>
    <xf numFmtId="0" fontId="2" fillId="0" borderId="0" xfId="106" applyFont="1" applyAlignment="1">
      <alignment horizontal="center"/>
      <protection/>
    </xf>
    <xf numFmtId="0" fontId="0" fillId="0" borderId="51" xfId="106" applyBorder="1" applyAlignment="1">
      <alignment horizontal="center"/>
      <protection/>
    </xf>
    <xf numFmtId="0" fontId="0" fillId="0" borderId="38" xfId="106" applyBorder="1" applyAlignment="1">
      <alignment horizontal="center"/>
      <protection/>
    </xf>
    <xf numFmtId="0" fontId="2" fillId="0" borderId="19" xfId="106" applyFont="1" applyBorder="1" applyAlignment="1">
      <alignment horizontal="center"/>
      <protection/>
    </xf>
    <xf numFmtId="0" fontId="2" fillId="0" borderId="33" xfId="106" applyFont="1" applyBorder="1" applyAlignment="1">
      <alignment horizontal="center"/>
      <protection/>
    </xf>
    <xf numFmtId="0" fontId="3" fillId="0" borderId="51" xfId="106" applyFont="1" applyBorder="1" applyAlignment="1">
      <alignment horizontal="center"/>
      <protection/>
    </xf>
    <xf numFmtId="0" fontId="3" fillId="0" borderId="38" xfId="106" applyFont="1" applyBorder="1" applyAlignment="1">
      <alignment horizontal="center"/>
      <protection/>
    </xf>
    <xf numFmtId="0" fontId="5" fillId="0" borderId="51" xfId="101" applyNumberFormat="1" applyFont="1" applyBorder="1" applyAlignment="1">
      <alignment horizontal="center"/>
      <protection/>
    </xf>
    <xf numFmtId="0" fontId="5" fillId="0" borderId="38" xfId="101" applyNumberFormat="1" applyFont="1" applyBorder="1" applyAlignment="1">
      <alignment horizontal="center"/>
      <protection/>
    </xf>
    <xf numFmtId="0" fontId="5" fillId="0" borderId="51" xfId="101" applyFont="1" applyBorder="1" applyAlignment="1">
      <alignment horizontal="center"/>
      <protection/>
    </xf>
    <xf numFmtId="0" fontId="5" fillId="0" borderId="38" xfId="101" applyFont="1" applyBorder="1" applyAlignment="1">
      <alignment horizontal="center"/>
      <protection/>
    </xf>
    <xf numFmtId="0" fontId="5" fillId="0" borderId="24" xfId="101" applyFont="1" applyBorder="1" applyAlignment="1">
      <alignment horizontal="center" vertical="center"/>
      <protection/>
    </xf>
    <xf numFmtId="0" fontId="5" fillId="0" borderId="19" xfId="101" applyFont="1" applyBorder="1" applyAlignment="1">
      <alignment horizontal="center" vertical="center"/>
      <protection/>
    </xf>
    <xf numFmtId="0" fontId="5" fillId="0" borderId="25" xfId="101" applyFont="1" applyBorder="1" applyAlignment="1">
      <alignment horizontal="center" vertical="center"/>
      <protection/>
    </xf>
  </cellXfs>
  <cellStyles count="106">
    <cellStyle name="Normal" xfId="0"/>
    <cellStyle name="1. jelölőszín�" xfId="15"/>
    <cellStyle name="2. jelölőszín�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�" xfId="29"/>
    <cellStyle name="4. jelölőszín�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�" xfId="43"/>
    <cellStyle name="6. jelölőszín�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Ezres 3" xfId="74"/>
    <cellStyle name="Figyelmeztetés" xfId="75"/>
    <cellStyle name="Figyelmeztetés 2" xfId="76"/>
    <cellStyle name="Hiperhivatkozás" xfId="77"/>
    <cellStyle name="Hivatkozott cella" xfId="78"/>
    <cellStyle name="Hivatkozott cella 2" xfId="79"/>
    <cellStyle name="Jegyzet" xfId="80"/>
    <cellStyle name="Jegyzet 2" xfId="81"/>
    <cellStyle name="Jelölőszín (1)" xfId="82"/>
    <cellStyle name="Jelölőszín (1) 2" xfId="83"/>
    <cellStyle name="Jelölőszín (2)" xfId="84"/>
    <cellStyle name="Jelölőszín (2) 2" xfId="85"/>
    <cellStyle name="Jelölőszín (3)" xfId="86"/>
    <cellStyle name="Jelölőszín (3) 2" xfId="87"/>
    <cellStyle name="Jelölőszín (4)" xfId="88"/>
    <cellStyle name="Jelölőszín (4) 2" xfId="89"/>
    <cellStyle name="Jelölőszín (5)" xfId="90"/>
    <cellStyle name="Jelölőszín (5) 2" xfId="91"/>
    <cellStyle name="Jelölőszín (6)" xfId="92"/>
    <cellStyle name="Jelölőszín (6) 2" xfId="93"/>
    <cellStyle name="Jó" xfId="94"/>
    <cellStyle name="Jó 2" xfId="95"/>
    <cellStyle name="Kimenet" xfId="96"/>
    <cellStyle name="Kimenet 2" xfId="97"/>
    <cellStyle name="Magyarázó szöveg" xfId="98"/>
    <cellStyle name="Magyarázó szöveg 2" xfId="99"/>
    <cellStyle name="Már látott hiperhivatkozás" xfId="100"/>
    <cellStyle name="Normál 2" xfId="101"/>
    <cellStyle name="Normál 2 2" xfId="102"/>
    <cellStyle name="Normál 3" xfId="103"/>
    <cellStyle name="Normál 3 2" xfId="104"/>
    <cellStyle name="Normál 3_zárszámadás mellékletei" xfId="105"/>
    <cellStyle name="Normál 4" xfId="106"/>
    <cellStyle name="Normál 5" xfId="107"/>
    <cellStyle name="Normál_KVRENMUNKA" xfId="108"/>
    <cellStyle name="Összesen" xfId="109"/>
    <cellStyle name="Összesen 2" xfId="110"/>
    <cellStyle name="Currency" xfId="111"/>
    <cellStyle name="Currency [0]" xfId="112"/>
    <cellStyle name="Rossz" xfId="113"/>
    <cellStyle name="Rossz 2" xfId="114"/>
    <cellStyle name="Semleges" xfId="115"/>
    <cellStyle name="Semleges 2" xfId="116"/>
    <cellStyle name="Számítás" xfId="117"/>
    <cellStyle name="Számítás 2" xfId="118"/>
    <cellStyle name="Percent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3"/>
  <sheetViews>
    <sheetView zoomScale="130" zoomScaleNormal="130" zoomScaleSheetLayoutView="148" workbookViewId="0" topLeftCell="A1">
      <selection activeCell="B2" sqref="B2"/>
    </sheetView>
  </sheetViews>
  <sheetFormatPr defaultColWidth="9.140625" defaultRowHeight="15"/>
  <cols>
    <col min="1" max="1" width="5.28125" style="101" customWidth="1"/>
    <col min="2" max="2" width="40.57421875" style="101" customWidth="1"/>
    <col min="3" max="3" width="10.00390625" style="99" customWidth="1"/>
    <col min="4" max="4" width="10.421875" style="99" customWidth="1"/>
    <col min="5" max="5" width="8.00390625" style="20" hidden="1" customWidth="1"/>
    <col min="6" max="16384" width="9.140625" style="20" customWidth="1"/>
  </cols>
  <sheetData>
    <row r="1" spans="1:4" ht="15.75" customHeight="1">
      <c r="A1" s="187" t="s">
        <v>115</v>
      </c>
      <c r="B1" s="187"/>
      <c r="C1" s="187"/>
      <c r="D1" s="187"/>
    </row>
    <row r="2" spans="1:4" ht="15.75" customHeight="1" thickBot="1">
      <c r="A2" s="21"/>
      <c r="B2" s="22" t="s">
        <v>432</v>
      </c>
      <c r="C2" s="23"/>
      <c r="D2" s="23"/>
    </row>
    <row r="3" spans="1:5" ht="15.75" customHeight="1">
      <c r="A3" s="188" t="s">
        <v>31</v>
      </c>
      <c r="B3" s="190" t="s">
        <v>116</v>
      </c>
      <c r="C3" s="192">
        <v>2018</v>
      </c>
      <c r="D3" s="192"/>
      <c r="E3" s="24"/>
    </row>
    <row r="4" spans="1:5" ht="37.5" customHeight="1" thickBot="1">
      <c r="A4" s="189"/>
      <c r="B4" s="191"/>
      <c r="C4" s="26" t="s">
        <v>117</v>
      </c>
      <c r="D4" s="26" t="s">
        <v>118</v>
      </c>
      <c r="E4" s="24"/>
    </row>
    <row r="5" spans="1:5" s="31" customFormat="1" ht="12" customHeight="1" thickBot="1">
      <c r="A5" s="27" t="s">
        <v>0</v>
      </c>
      <c r="B5" s="28" t="s">
        <v>1</v>
      </c>
      <c r="C5" s="29" t="s">
        <v>2</v>
      </c>
      <c r="D5" s="29" t="s">
        <v>3</v>
      </c>
      <c r="E5" s="30"/>
    </row>
    <row r="6" spans="1:5" s="36" customFormat="1" ht="20.25" customHeight="1" thickBot="1">
      <c r="A6" s="32" t="s">
        <v>7</v>
      </c>
      <c r="B6" s="33" t="s">
        <v>119</v>
      </c>
      <c r="C6" s="34">
        <f>SUM(C7:C12)</f>
        <v>20179136</v>
      </c>
      <c r="D6" s="34">
        <f>SUM(D7:D12)</f>
        <v>21863338</v>
      </c>
      <c r="E6" s="35" t="s">
        <v>120</v>
      </c>
    </row>
    <row r="7" spans="1:5" s="36" customFormat="1" ht="12" customHeight="1">
      <c r="A7" s="37" t="s">
        <v>121</v>
      </c>
      <c r="B7" s="38" t="s">
        <v>32</v>
      </c>
      <c r="C7" s="177">
        <v>12365506</v>
      </c>
      <c r="D7" s="177">
        <v>12381366</v>
      </c>
      <c r="E7" s="35" t="s">
        <v>122</v>
      </c>
    </row>
    <row r="8" spans="1:5" s="36" customFormat="1" ht="12" customHeight="1">
      <c r="A8" s="39" t="s">
        <v>123</v>
      </c>
      <c r="B8" s="40" t="s">
        <v>124</v>
      </c>
      <c r="C8" s="178">
        <v>0</v>
      </c>
      <c r="D8" s="178">
        <v>0</v>
      </c>
      <c r="E8" s="35" t="s">
        <v>125</v>
      </c>
    </row>
    <row r="9" spans="1:5" s="36" customFormat="1" ht="24.75" customHeight="1">
      <c r="A9" s="39" t="s">
        <v>126</v>
      </c>
      <c r="B9" s="40" t="s">
        <v>127</v>
      </c>
      <c r="C9" s="178">
        <v>6013630</v>
      </c>
      <c r="D9" s="178">
        <v>6181861</v>
      </c>
      <c r="E9" s="35" t="s">
        <v>128</v>
      </c>
    </row>
    <row r="10" spans="1:5" s="36" customFormat="1" ht="12" customHeight="1">
      <c r="A10" s="39" t="s">
        <v>129</v>
      </c>
      <c r="B10" s="40" t="s">
        <v>130</v>
      </c>
      <c r="C10" s="178">
        <v>1800000</v>
      </c>
      <c r="D10" s="178">
        <v>1800000</v>
      </c>
      <c r="E10" s="35" t="s">
        <v>131</v>
      </c>
    </row>
    <row r="11" spans="1:9" s="36" customFormat="1" ht="12" customHeight="1">
      <c r="A11" s="39" t="s">
        <v>132</v>
      </c>
      <c r="B11" s="40" t="s">
        <v>33</v>
      </c>
      <c r="C11" s="178"/>
      <c r="D11" s="178"/>
      <c r="E11" s="35" t="s">
        <v>133</v>
      </c>
      <c r="I11" s="36" t="s">
        <v>134</v>
      </c>
    </row>
    <row r="12" spans="1:5" s="36" customFormat="1" ht="12" customHeight="1" thickBot="1">
      <c r="A12" s="42" t="s">
        <v>135</v>
      </c>
      <c r="B12" s="43" t="s">
        <v>34</v>
      </c>
      <c r="C12" s="179"/>
      <c r="D12" s="179">
        <v>1500111</v>
      </c>
      <c r="E12" s="35" t="s">
        <v>136</v>
      </c>
    </row>
    <row r="13" spans="1:5" s="36" customFormat="1" ht="21" customHeight="1" thickBot="1">
      <c r="A13" s="32" t="s">
        <v>8</v>
      </c>
      <c r="B13" s="44" t="s">
        <v>137</v>
      </c>
      <c r="C13" s="180">
        <f>SUM(C14:C18)</f>
        <v>13310328</v>
      </c>
      <c r="D13" s="180">
        <f>SUM(D14:D18)</f>
        <v>13310328</v>
      </c>
      <c r="E13" s="35" t="s">
        <v>138</v>
      </c>
    </row>
    <row r="14" spans="1:5" s="36" customFormat="1" ht="12" customHeight="1">
      <c r="A14" s="37" t="s">
        <v>139</v>
      </c>
      <c r="B14" s="38" t="s">
        <v>35</v>
      </c>
      <c r="C14" s="177">
        <v>0</v>
      </c>
      <c r="D14" s="177">
        <v>0</v>
      </c>
      <c r="E14" s="35" t="s">
        <v>140</v>
      </c>
    </row>
    <row r="15" spans="1:5" s="36" customFormat="1" ht="12" customHeight="1">
      <c r="A15" s="39" t="s">
        <v>141</v>
      </c>
      <c r="B15" s="40" t="s">
        <v>142</v>
      </c>
      <c r="C15" s="178">
        <v>0</v>
      </c>
      <c r="D15" s="178">
        <v>0</v>
      </c>
      <c r="E15" s="35" t="s">
        <v>143</v>
      </c>
    </row>
    <row r="16" spans="1:5" s="36" customFormat="1" ht="12" customHeight="1">
      <c r="A16" s="39" t="s">
        <v>144</v>
      </c>
      <c r="B16" s="40" t="s">
        <v>145</v>
      </c>
      <c r="C16" s="178">
        <v>0</v>
      </c>
      <c r="D16" s="178">
        <v>0</v>
      </c>
      <c r="E16" s="35" t="s">
        <v>146</v>
      </c>
    </row>
    <row r="17" spans="1:5" s="36" customFormat="1" ht="12" customHeight="1">
      <c r="A17" s="39" t="s">
        <v>147</v>
      </c>
      <c r="B17" s="40" t="s">
        <v>148</v>
      </c>
      <c r="C17" s="178">
        <v>0</v>
      </c>
      <c r="D17" s="178">
        <v>0</v>
      </c>
      <c r="E17" s="35" t="s">
        <v>149</v>
      </c>
    </row>
    <row r="18" spans="1:5" s="36" customFormat="1" ht="12" customHeight="1">
      <c r="A18" s="39" t="s">
        <v>150</v>
      </c>
      <c r="B18" s="40" t="s">
        <v>151</v>
      </c>
      <c r="C18" s="178">
        <v>13310328</v>
      </c>
      <c r="D18" s="178">
        <v>13310328</v>
      </c>
      <c r="E18" s="35" t="s">
        <v>152</v>
      </c>
    </row>
    <row r="19" spans="1:5" s="36" customFormat="1" ht="12" customHeight="1" thickBot="1">
      <c r="A19" s="42" t="s">
        <v>153</v>
      </c>
      <c r="B19" s="43" t="s">
        <v>154</v>
      </c>
      <c r="C19" s="181">
        <v>0</v>
      </c>
      <c r="D19" s="181">
        <v>0</v>
      </c>
      <c r="E19" s="35" t="s">
        <v>155</v>
      </c>
    </row>
    <row r="20" spans="1:5" s="36" customFormat="1" ht="21.75" customHeight="1" thickBot="1">
      <c r="A20" s="32" t="s">
        <v>9</v>
      </c>
      <c r="B20" s="33" t="s">
        <v>156</v>
      </c>
      <c r="C20" s="182">
        <f>SUM(C21:C25)</f>
        <v>18300000</v>
      </c>
      <c r="D20" s="182">
        <f>SUM(D21:D25)</f>
        <v>14197266</v>
      </c>
      <c r="E20" s="35" t="s">
        <v>157</v>
      </c>
    </row>
    <row r="21" spans="1:5" s="36" customFormat="1" ht="12" customHeight="1">
      <c r="A21" s="37" t="s">
        <v>158</v>
      </c>
      <c r="B21" s="38" t="s">
        <v>36</v>
      </c>
      <c r="C21" s="183">
        <v>18300000</v>
      </c>
      <c r="D21" s="183">
        <v>14197266</v>
      </c>
      <c r="E21" s="35" t="s">
        <v>159</v>
      </c>
    </row>
    <row r="22" spans="1:5" s="36" customFormat="1" ht="12" customHeight="1">
      <c r="A22" s="39" t="s">
        <v>160</v>
      </c>
      <c r="B22" s="40" t="s">
        <v>161</v>
      </c>
      <c r="C22" s="184">
        <v>0</v>
      </c>
      <c r="D22" s="184">
        <v>0</v>
      </c>
      <c r="E22" s="35" t="s">
        <v>162</v>
      </c>
    </row>
    <row r="23" spans="1:5" s="36" customFormat="1" ht="12" customHeight="1">
      <c r="A23" s="39" t="s">
        <v>163</v>
      </c>
      <c r="B23" s="40" t="s">
        <v>164</v>
      </c>
      <c r="C23" s="184">
        <v>0</v>
      </c>
      <c r="D23" s="184">
        <v>0</v>
      </c>
      <c r="E23" s="35" t="s">
        <v>165</v>
      </c>
    </row>
    <row r="24" spans="1:5" s="36" customFormat="1" ht="12" customHeight="1">
      <c r="A24" s="39" t="s">
        <v>166</v>
      </c>
      <c r="B24" s="40" t="s">
        <v>167</v>
      </c>
      <c r="C24" s="184">
        <v>0</v>
      </c>
      <c r="D24" s="184">
        <v>0</v>
      </c>
      <c r="E24" s="35" t="s">
        <v>168</v>
      </c>
    </row>
    <row r="25" spans="1:5" s="36" customFormat="1" ht="12" customHeight="1">
      <c r="A25" s="39" t="s">
        <v>169</v>
      </c>
      <c r="B25" s="40" t="s">
        <v>170</v>
      </c>
      <c r="C25" s="184">
        <v>0</v>
      </c>
      <c r="D25" s="184">
        <v>0</v>
      </c>
      <c r="E25" s="35" t="s">
        <v>171</v>
      </c>
    </row>
    <row r="26" spans="1:5" s="36" customFormat="1" ht="12" customHeight="1" thickBot="1">
      <c r="A26" s="42" t="s">
        <v>172</v>
      </c>
      <c r="B26" s="49" t="s">
        <v>173</v>
      </c>
      <c r="C26" s="181"/>
      <c r="D26" s="181"/>
      <c r="E26" s="35" t="s">
        <v>174</v>
      </c>
    </row>
    <row r="27" spans="1:5" s="36" customFormat="1" ht="12" customHeight="1" thickBot="1">
      <c r="A27" s="32" t="s">
        <v>27</v>
      </c>
      <c r="B27" s="33" t="s">
        <v>175</v>
      </c>
      <c r="C27" s="182">
        <f>SUM(C28+C31+C32+C33)</f>
        <v>3567700</v>
      </c>
      <c r="D27" s="182">
        <f>SUM(D28+D31+D32+D33)</f>
        <v>4149700</v>
      </c>
      <c r="E27" s="35" t="s">
        <v>176</v>
      </c>
    </row>
    <row r="28" spans="1:5" s="36" customFormat="1" ht="12" customHeight="1">
      <c r="A28" s="37" t="s">
        <v>177</v>
      </c>
      <c r="B28" s="38" t="s">
        <v>178</v>
      </c>
      <c r="C28" s="185">
        <f>SUM(C29:C30)</f>
        <v>3071700</v>
      </c>
      <c r="D28" s="185">
        <f>SUM(D29:D30)</f>
        <v>3653700</v>
      </c>
      <c r="E28" s="35" t="s">
        <v>179</v>
      </c>
    </row>
    <row r="29" spans="1:5" s="36" customFormat="1" ht="12" customHeight="1">
      <c r="A29" s="39" t="s">
        <v>180</v>
      </c>
      <c r="B29" s="40" t="s">
        <v>181</v>
      </c>
      <c r="C29" s="178">
        <v>1353700</v>
      </c>
      <c r="D29" s="178">
        <v>1353700</v>
      </c>
      <c r="E29" s="35" t="s">
        <v>182</v>
      </c>
    </row>
    <row r="30" spans="1:5" s="36" customFormat="1" ht="12" customHeight="1">
      <c r="A30" s="39" t="s">
        <v>183</v>
      </c>
      <c r="B30" s="40" t="s">
        <v>184</v>
      </c>
      <c r="C30" s="178">
        <v>1718000</v>
      </c>
      <c r="D30" s="178">
        <v>2300000</v>
      </c>
      <c r="E30" s="35" t="s">
        <v>185</v>
      </c>
    </row>
    <row r="31" spans="1:5" s="36" customFormat="1" ht="12" customHeight="1">
      <c r="A31" s="39" t="s">
        <v>186</v>
      </c>
      <c r="B31" s="40" t="s">
        <v>187</v>
      </c>
      <c r="C31" s="178">
        <v>446000</v>
      </c>
      <c r="D31" s="178">
        <v>446000</v>
      </c>
      <c r="E31" s="35" t="s">
        <v>188</v>
      </c>
    </row>
    <row r="32" spans="1:5" s="36" customFormat="1" ht="12" customHeight="1">
      <c r="A32" s="39" t="s">
        <v>189</v>
      </c>
      <c r="B32" s="40" t="s">
        <v>190</v>
      </c>
      <c r="C32" s="178">
        <v>0</v>
      </c>
      <c r="D32" s="178">
        <v>0</v>
      </c>
      <c r="E32" s="35" t="s">
        <v>191</v>
      </c>
    </row>
    <row r="33" spans="1:5" s="36" customFormat="1" ht="12" customHeight="1" thickBot="1">
      <c r="A33" s="42" t="s">
        <v>192</v>
      </c>
      <c r="B33" s="49" t="s">
        <v>193</v>
      </c>
      <c r="C33" s="179">
        <v>50000</v>
      </c>
      <c r="D33" s="179">
        <v>50000</v>
      </c>
      <c r="E33" s="35" t="s">
        <v>194</v>
      </c>
    </row>
    <row r="34" spans="1:5" s="36" customFormat="1" ht="12" customHeight="1" thickBot="1">
      <c r="A34" s="32" t="s">
        <v>11</v>
      </c>
      <c r="B34" s="33" t="s">
        <v>195</v>
      </c>
      <c r="C34" s="180">
        <f>SUM(C35:C44)</f>
        <v>750000</v>
      </c>
      <c r="D34" s="180">
        <f>SUM(D35:D44)</f>
        <v>2733795</v>
      </c>
      <c r="E34" s="35" t="s">
        <v>196</v>
      </c>
    </row>
    <row r="35" spans="1:5" s="36" customFormat="1" ht="12" customHeight="1">
      <c r="A35" s="37" t="s">
        <v>197</v>
      </c>
      <c r="B35" s="38" t="s">
        <v>37</v>
      </c>
      <c r="C35" s="177">
        <v>350000</v>
      </c>
      <c r="D35" s="177">
        <v>2333795</v>
      </c>
      <c r="E35" s="35" t="s">
        <v>198</v>
      </c>
    </row>
    <row r="36" spans="1:5" s="36" customFormat="1" ht="12" customHeight="1">
      <c r="A36" s="39" t="s">
        <v>199</v>
      </c>
      <c r="B36" s="40" t="s">
        <v>38</v>
      </c>
      <c r="C36" s="178">
        <v>150000</v>
      </c>
      <c r="D36" s="178">
        <v>150000</v>
      </c>
      <c r="E36" s="35" t="s">
        <v>200</v>
      </c>
    </row>
    <row r="37" spans="1:5" s="36" customFormat="1" ht="12" customHeight="1">
      <c r="A37" s="39" t="s">
        <v>201</v>
      </c>
      <c r="B37" s="40" t="s">
        <v>202</v>
      </c>
      <c r="C37" s="178">
        <v>0</v>
      </c>
      <c r="D37" s="178">
        <v>0</v>
      </c>
      <c r="E37" s="35" t="s">
        <v>203</v>
      </c>
    </row>
    <row r="38" spans="1:5" s="36" customFormat="1" ht="12" customHeight="1">
      <c r="A38" s="39" t="s">
        <v>204</v>
      </c>
      <c r="B38" s="40" t="s">
        <v>39</v>
      </c>
      <c r="C38" s="178"/>
      <c r="D38" s="178"/>
      <c r="E38" s="35" t="s">
        <v>205</v>
      </c>
    </row>
    <row r="39" spans="1:5" s="36" customFormat="1" ht="12" customHeight="1">
      <c r="A39" s="39" t="s">
        <v>206</v>
      </c>
      <c r="B39" s="40" t="s">
        <v>40</v>
      </c>
      <c r="C39" s="178">
        <v>0</v>
      </c>
      <c r="D39" s="178">
        <v>0</v>
      </c>
      <c r="E39" s="35" t="s">
        <v>207</v>
      </c>
    </row>
    <row r="40" spans="1:5" s="36" customFormat="1" ht="12" customHeight="1">
      <c r="A40" s="39" t="s">
        <v>208</v>
      </c>
      <c r="B40" s="40" t="s">
        <v>209</v>
      </c>
      <c r="C40" s="178">
        <v>0</v>
      </c>
      <c r="D40" s="178">
        <v>0</v>
      </c>
      <c r="E40" s="35" t="s">
        <v>210</v>
      </c>
    </row>
    <row r="41" spans="1:5" s="36" customFormat="1" ht="12" customHeight="1">
      <c r="A41" s="39" t="s">
        <v>211</v>
      </c>
      <c r="B41" s="40" t="s">
        <v>41</v>
      </c>
      <c r="C41" s="178">
        <v>0</v>
      </c>
      <c r="D41" s="178">
        <v>0</v>
      </c>
      <c r="E41" s="35" t="s">
        <v>212</v>
      </c>
    </row>
    <row r="42" spans="1:5" s="36" customFormat="1" ht="12" customHeight="1">
      <c r="A42" s="39" t="s">
        <v>213</v>
      </c>
      <c r="B42" s="40" t="s">
        <v>42</v>
      </c>
      <c r="C42" s="178">
        <v>100000</v>
      </c>
      <c r="D42" s="178">
        <v>100000</v>
      </c>
      <c r="E42" s="35" t="s">
        <v>214</v>
      </c>
    </row>
    <row r="43" spans="1:5" s="36" customFormat="1" ht="12" customHeight="1">
      <c r="A43" s="39" t="s">
        <v>215</v>
      </c>
      <c r="B43" s="40" t="s">
        <v>43</v>
      </c>
      <c r="C43" s="184">
        <v>150000</v>
      </c>
      <c r="D43" s="184">
        <v>150000</v>
      </c>
      <c r="E43" s="35" t="s">
        <v>216</v>
      </c>
    </row>
    <row r="44" spans="1:5" s="36" customFormat="1" ht="12" customHeight="1" thickBot="1">
      <c r="A44" s="42" t="s">
        <v>217</v>
      </c>
      <c r="B44" s="43" t="s">
        <v>44</v>
      </c>
      <c r="C44" s="181"/>
      <c r="D44" s="181"/>
      <c r="E44" s="35" t="s">
        <v>218</v>
      </c>
    </row>
    <row r="45" spans="1:5" s="36" customFormat="1" ht="12" customHeight="1" thickBot="1">
      <c r="A45" s="32" t="s">
        <v>12</v>
      </c>
      <c r="B45" s="33" t="s">
        <v>219</v>
      </c>
      <c r="C45" s="34">
        <f>SUM(C46:C50)</f>
        <v>0</v>
      </c>
      <c r="D45" s="34">
        <f>SUM(D46:D50)</f>
        <v>0</v>
      </c>
      <c r="E45" s="35" t="s">
        <v>220</v>
      </c>
    </row>
    <row r="46" spans="1:5" s="36" customFormat="1" ht="12" customHeight="1">
      <c r="A46" s="37" t="s">
        <v>221</v>
      </c>
      <c r="B46" s="38" t="s">
        <v>45</v>
      </c>
      <c r="C46" s="47">
        <v>0</v>
      </c>
      <c r="D46" s="47">
        <v>0</v>
      </c>
      <c r="E46" s="35" t="s">
        <v>222</v>
      </c>
    </row>
    <row r="47" spans="1:5" s="36" customFormat="1" ht="12" customHeight="1">
      <c r="A47" s="39" t="s">
        <v>223</v>
      </c>
      <c r="B47" s="40" t="s">
        <v>46</v>
      </c>
      <c r="C47" s="48">
        <v>0</v>
      </c>
      <c r="D47" s="48">
        <v>0</v>
      </c>
      <c r="E47" s="35" t="s">
        <v>224</v>
      </c>
    </row>
    <row r="48" spans="1:5" s="36" customFormat="1" ht="12" customHeight="1">
      <c r="A48" s="39" t="s">
        <v>225</v>
      </c>
      <c r="B48" s="40" t="s">
        <v>47</v>
      </c>
      <c r="C48" s="48">
        <v>0</v>
      </c>
      <c r="D48" s="48">
        <v>0</v>
      </c>
      <c r="E48" s="35" t="s">
        <v>226</v>
      </c>
    </row>
    <row r="49" spans="1:5" s="36" customFormat="1" ht="12" customHeight="1">
      <c r="A49" s="39" t="s">
        <v>227</v>
      </c>
      <c r="B49" s="40" t="s">
        <v>48</v>
      </c>
      <c r="C49" s="48">
        <v>0</v>
      </c>
      <c r="D49" s="48">
        <v>0</v>
      </c>
      <c r="E49" s="35" t="s">
        <v>228</v>
      </c>
    </row>
    <row r="50" spans="1:5" s="36" customFormat="1" ht="12" customHeight="1" thickBot="1">
      <c r="A50" s="42" t="s">
        <v>229</v>
      </c>
      <c r="B50" s="43" t="s">
        <v>49</v>
      </c>
      <c r="C50" s="46">
        <v>0</v>
      </c>
      <c r="D50" s="46">
        <v>0</v>
      </c>
      <c r="E50" s="35" t="s">
        <v>230</v>
      </c>
    </row>
    <row r="51" spans="1:5" s="36" customFormat="1" ht="17.25" customHeight="1" thickBot="1">
      <c r="A51" s="32" t="s">
        <v>231</v>
      </c>
      <c r="B51" s="33" t="s">
        <v>232</v>
      </c>
      <c r="C51" s="34">
        <f>SUM(C53:C55)</f>
        <v>484978</v>
      </c>
      <c r="D51" s="34">
        <f>SUM(D53:D55)</f>
        <v>484978</v>
      </c>
      <c r="E51" s="35" t="s">
        <v>233</v>
      </c>
    </row>
    <row r="52" spans="1:5" s="36" customFormat="1" ht="17.25" customHeight="1">
      <c r="A52" s="167"/>
      <c r="B52" s="168"/>
      <c r="C52" s="169"/>
      <c r="D52" s="169"/>
      <c r="E52" s="35"/>
    </row>
    <row r="53" spans="1:5" s="36" customFormat="1" ht="21" customHeight="1">
      <c r="A53" s="37" t="s">
        <v>234</v>
      </c>
      <c r="B53" s="38" t="s">
        <v>235</v>
      </c>
      <c r="C53" s="47">
        <v>0</v>
      </c>
      <c r="D53" s="47">
        <v>0</v>
      </c>
      <c r="E53" s="35" t="s">
        <v>236</v>
      </c>
    </row>
    <row r="54" spans="1:5" s="36" customFormat="1" ht="20.25" customHeight="1">
      <c r="A54" s="39" t="s">
        <v>237</v>
      </c>
      <c r="B54" s="40" t="s">
        <v>238</v>
      </c>
      <c r="C54" s="41">
        <v>484978</v>
      </c>
      <c r="D54" s="41">
        <v>484978</v>
      </c>
      <c r="E54" s="35" t="s">
        <v>239</v>
      </c>
    </row>
    <row r="55" spans="1:5" s="36" customFormat="1" ht="12" customHeight="1">
      <c r="A55" s="39" t="s">
        <v>240</v>
      </c>
      <c r="B55" s="40" t="s">
        <v>241</v>
      </c>
      <c r="C55" s="48">
        <v>0</v>
      </c>
      <c r="D55" s="48"/>
      <c r="E55" s="35" t="s">
        <v>242</v>
      </c>
    </row>
    <row r="56" spans="1:5" s="36" customFormat="1" ht="12" customHeight="1" thickBot="1">
      <c r="A56" s="42" t="s">
        <v>243</v>
      </c>
      <c r="B56" s="43" t="s">
        <v>244</v>
      </c>
      <c r="C56" s="46">
        <v>0</v>
      </c>
      <c r="D56" s="46">
        <v>0</v>
      </c>
      <c r="E56" s="35" t="s">
        <v>245</v>
      </c>
    </row>
    <row r="57" spans="1:5" s="36" customFormat="1" ht="21" customHeight="1" thickBot="1">
      <c r="A57" s="32" t="s">
        <v>246</v>
      </c>
      <c r="B57" s="44" t="s">
        <v>247</v>
      </c>
      <c r="C57" s="34">
        <f>SUM(C58:C60)</f>
        <v>0</v>
      </c>
      <c r="D57" s="34">
        <f>SUM(D58:D60)</f>
        <v>0</v>
      </c>
      <c r="E57" s="35" t="s">
        <v>248</v>
      </c>
    </row>
    <row r="58" spans="1:5" s="36" customFormat="1" ht="12" customHeight="1">
      <c r="A58" s="37" t="s">
        <v>249</v>
      </c>
      <c r="B58" s="38" t="s">
        <v>250</v>
      </c>
      <c r="C58" s="48">
        <v>0</v>
      </c>
      <c r="D58" s="48">
        <v>0</v>
      </c>
      <c r="E58" s="35" t="s">
        <v>251</v>
      </c>
    </row>
    <row r="59" spans="1:5" s="36" customFormat="1" ht="12" customHeight="1">
      <c r="A59" s="39" t="s">
        <v>252</v>
      </c>
      <c r="B59" s="40" t="s">
        <v>253</v>
      </c>
      <c r="C59" s="48">
        <v>0</v>
      </c>
      <c r="D59" s="48">
        <v>0</v>
      </c>
      <c r="E59" s="35" t="s">
        <v>254</v>
      </c>
    </row>
    <row r="60" spans="1:5" s="36" customFormat="1" ht="12" customHeight="1">
      <c r="A60" s="39" t="s">
        <v>255</v>
      </c>
      <c r="B60" s="40" t="s">
        <v>256</v>
      </c>
      <c r="C60" s="48">
        <v>0</v>
      </c>
      <c r="D60" s="48"/>
      <c r="E60" s="35" t="s">
        <v>257</v>
      </c>
    </row>
    <row r="61" spans="1:5" s="36" customFormat="1" ht="12" customHeight="1" thickBot="1">
      <c r="A61" s="42" t="s">
        <v>258</v>
      </c>
      <c r="B61" s="43" t="s">
        <v>259</v>
      </c>
      <c r="C61" s="48">
        <v>0</v>
      </c>
      <c r="D61" s="48">
        <v>0</v>
      </c>
      <c r="E61" s="35" t="s">
        <v>260</v>
      </c>
    </row>
    <row r="62" spans="1:5" s="36" customFormat="1" ht="12" customHeight="1" thickBot="1">
      <c r="A62" s="32" t="s">
        <v>261</v>
      </c>
      <c r="B62" s="33" t="s">
        <v>262</v>
      </c>
      <c r="C62" s="34">
        <f>SUM(C6+C13+C20+C27+C34+C45+C51+C57)</f>
        <v>56592142</v>
      </c>
      <c r="D62" s="34">
        <f>SUM(D6+D13+D20+D27+D34+D45+D51+D57)</f>
        <v>56739405</v>
      </c>
      <c r="E62" s="35" t="s">
        <v>263</v>
      </c>
    </row>
    <row r="63" spans="1:5" s="36" customFormat="1" ht="19.5" customHeight="1" thickBot="1">
      <c r="A63" s="50" t="s">
        <v>264</v>
      </c>
      <c r="B63" s="44" t="s">
        <v>265</v>
      </c>
      <c r="C63" s="34">
        <f>SUM(C64:C66)</f>
        <v>0</v>
      </c>
      <c r="D63" s="34">
        <f>SUM(D64:D66)</f>
        <v>0</v>
      </c>
      <c r="E63" s="35" t="s">
        <v>266</v>
      </c>
    </row>
    <row r="64" spans="1:5" s="36" customFormat="1" ht="12" customHeight="1">
      <c r="A64" s="37" t="s">
        <v>267</v>
      </c>
      <c r="B64" s="38" t="s">
        <v>268</v>
      </c>
      <c r="C64" s="48">
        <v>0</v>
      </c>
      <c r="D64" s="48">
        <v>0</v>
      </c>
      <c r="E64" s="35" t="s">
        <v>269</v>
      </c>
    </row>
    <row r="65" spans="1:5" s="36" customFormat="1" ht="12" customHeight="1">
      <c r="A65" s="39" t="s">
        <v>270</v>
      </c>
      <c r="B65" s="40" t="s">
        <v>271</v>
      </c>
      <c r="C65" s="48">
        <v>0</v>
      </c>
      <c r="D65" s="48">
        <v>0</v>
      </c>
      <c r="E65" s="35" t="s">
        <v>272</v>
      </c>
    </row>
    <row r="66" spans="1:5" s="36" customFormat="1" ht="12" customHeight="1" thickBot="1">
      <c r="A66" s="42" t="s">
        <v>273</v>
      </c>
      <c r="B66" s="51" t="s">
        <v>274</v>
      </c>
      <c r="C66" s="48"/>
      <c r="D66" s="48"/>
      <c r="E66" s="35" t="s">
        <v>275</v>
      </c>
    </row>
    <row r="67" spans="1:5" s="36" customFormat="1" ht="12" customHeight="1" thickBot="1">
      <c r="A67" s="50" t="s">
        <v>276</v>
      </c>
      <c r="B67" s="44" t="s">
        <v>277</v>
      </c>
      <c r="C67" s="34">
        <f>SUM(C68:C71)</f>
        <v>0</v>
      </c>
      <c r="D67" s="34">
        <f>SUM(D68:D71)</f>
        <v>0</v>
      </c>
      <c r="E67" s="35" t="s">
        <v>278</v>
      </c>
    </row>
    <row r="68" spans="1:5" s="36" customFormat="1" ht="13.5" customHeight="1">
      <c r="A68" s="37" t="s">
        <v>279</v>
      </c>
      <c r="B68" s="38" t="s">
        <v>280</v>
      </c>
      <c r="C68" s="48">
        <v>0</v>
      </c>
      <c r="D68" s="48">
        <v>0</v>
      </c>
      <c r="E68" s="35" t="s">
        <v>281</v>
      </c>
    </row>
    <row r="69" spans="1:5" s="36" customFormat="1" ht="12" customHeight="1">
      <c r="A69" s="39" t="s">
        <v>282</v>
      </c>
      <c r="B69" s="40" t="s">
        <v>50</v>
      </c>
      <c r="C69" s="48">
        <v>0</v>
      </c>
      <c r="D69" s="48">
        <v>0</v>
      </c>
      <c r="E69" s="35" t="s">
        <v>283</v>
      </c>
    </row>
    <row r="70" spans="1:5" s="36" customFormat="1" ht="12" customHeight="1">
      <c r="A70" s="39" t="s">
        <v>284</v>
      </c>
      <c r="B70" s="40" t="s">
        <v>51</v>
      </c>
      <c r="C70" s="48">
        <v>0</v>
      </c>
      <c r="D70" s="48">
        <v>0</v>
      </c>
      <c r="E70" s="35" t="s">
        <v>285</v>
      </c>
    </row>
    <row r="71" spans="1:5" s="36" customFormat="1" ht="12" customHeight="1" thickBot="1">
      <c r="A71" s="42" t="s">
        <v>286</v>
      </c>
      <c r="B71" s="43" t="s">
        <v>52</v>
      </c>
      <c r="C71" s="48">
        <v>0</v>
      </c>
      <c r="D71" s="48">
        <v>0</v>
      </c>
      <c r="E71" s="35" t="s">
        <v>287</v>
      </c>
    </row>
    <row r="72" spans="1:5" s="36" customFormat="1" ht="12" customHeight="1" thickBot="1">
      <c r="A72" s="50" t="s">
        <v>288</v>
      </c>
      <c r="B72" s="44" t="s">
        <v>289</v>
      </c>
      <c r="C72" s="34">
        <f>SUM(C73:C74)</f>
        <v>5710244</v>
      </c>
      <c r="D72" s="34">
        <f>SUM(D73:D74)</f>
        <v>6925262</v>
      </c>
      <c r="E72" s="35" t="s">
        <v>290</v>
      </c>
    </row>
    <row r="73" spans="1:5" s="36" customFormat="1" ht="12" customHeight="1">
      <c r="A73" s="37" t="s">
        <v>291</v>
      </c>
      <c r="B73" s="38" t="s">
        <v>53</v>
      </c>
      <c r="C73" s="41">
        <v>5710244</v>
      </c>
      <c r="D73" s="41">
        <v>6925262</v>
      </c>
      <c r="E73" s="35" t="s">
        <v>292</v>
      </c>
    </row>
    <row r="74" spans="1:5" s="36" customFormat="1" ht="12" customHeight="1" thickBot="1">
      <c r="A74" s="42" t="s">
        <v>293</v>
      </c>
      <c r="B74" s="43" t="s">
        <v>54</v>
      </c>
      <c r="C74" s="41">
        <v>0</v>
      </c>
      <c r="D74" s="41">
        <v>0</v>
      </c>
      <c r="E74" s="35" t="s">
        <v>294</v>
      </c>
    </row>
    <row r="75" spans="1:5" s="36" customFormat="1" ht="12" customHeight="1" thickBot="1">
      <c r="A75" s="50" t="s">
        <v>295</v>
      </c>
      <c r="B75" s="44" t="s">
        <v>296</v>
      </c>
      <c r="C75" s="45">
        <f>SUM(C76:C78)</f>
        <v>0</v>
      </c>
      <c r="D75" s="45">
        <f>SUM(D76:D78)</f>
        <v>0</v>
      </c>
      <c r="E75" s="35" t="s">
        <v>297</v>
      </c>
    </row>
    <row r="76" spans="1:5" s="36" customFormat="1" ht="12" customHeight="1">
      <c r="A76" s="37" t="s">
        <v>298</v>
      </c>
      <c r="B76" s="38" t="s">
        <v>55</v>
      </c>
      <c r="C76" s="41">
        <v>0</v>
      </c>
      <c r="D76" s="41">
        <v>0</v>
      </c>
      <c r="E76" s="35" t="s">
        <v>299</v>
      </c>
    </row>
    <row r="77" spans="1:5" s="36" customFormat="1" ht="12" customHeight="1">
      <c r="A77" s="39" t="s">
        <v>300</v>
      </c>
      <c r="B77" s="40" t="s">
        <v>56</v>
      </c>
      <c r="C77" s="48">
        <v>0</v>
      </c>
      <c r="D77" s="48">
        <v>0</v>
      </c>
      <c r="E77" s="35" t="s">
        <v>301</v>
      </c>
    </row>
    <row r="78" spans="1:5" s="36" customFormat="1" ht="12" customHeight="1" thickBot="1">
      <c r="A78" s="42" t="s">
        <v>302</v>
      </c>
      <c r="B78" s="49" t="s">
        <v>57</v>
      </c>
      <c r="C78" s="48">
        <v>0</v>
      </c>
      <c r="D78" s="48">
        <v>0</v>
      </c>
      <c r="E78" s="35" t="s">
        <v>303</v>
      </c>
    </row>
    <row r="79" spans="1:5" s="36" customFormat="1" ht="12" customHeight="1" thickBot="1">
      <c r="A79" s="50" t="s">
        <v>304</v>
      </c>
      <c r="B79" s="44" t="s">
        <v>305</v>
      </c>
      <c r="C79" s="34">
        <f>SUM(C80:C83)</f>
        <v>0</v>
      </c>
      <c r="D79" s="34">
        <f>SUM(D80:D83)</f>
        <v>0</v>
      </c>
      <c r="E79" s="52">
        <f>SUM(E80:E83)</f>
        <v>0</v>
      </c>
    </row>
    <row r="80" spans="1:5" s="36" customFormat="1" ht="12" customHeight="1">
      <c r="A80" s="53" t="s">
        <v>306</v>
      </c>
      <c r="B80" s="38" t="s">
        <v>58</v>
      </c>
      <c r="C80" s="48">
        <v>0</v>
      </c>
      <c r="D80" s="48">
        <v>0</v>
      </c>
      <c r="E80" s="35" t="s">
        <v>307</v>
      </c>
    </row>
    <row r="81" spans="1:5" s="36" customFormat="1" ht="12" customHeight="1">
      <c r="A81" s="54" t="s">
        <v>308</v>
      </c>
      <c r="B81" s="40" t="s">
        <v>309</v>
      </c>
      <c r="C81" s="48">
        <v>0</v>
      </c>
      <c r="D81" s="48">
        <v>0</v>
      </c>
      <c r="E81" s="35" t="s">
        <v>310</v>
      </c>
    </row>
    <row r="82" spans="1:5" s="36" customFormat="1" ht="12" customHeight="1">
      <c r="A82" s="54" t="s">
        <v>311</v>
      </c>
      <c r="B82" s="40" t="s">
        <v>59</v>
      </c>
      <c r="C82" s="48">
        <v>0</v>
      </c>
      <c r="D82" s="48">
        <v>0</v>
      </c>
      <c r="E82" s="35" t="s">
        <v>312</v>
      </c>
    </row>
    <row r="83" spans="1:5" s="36" customFormat="1" ht="18" customHeight="1" thickBot="1">
      <c r="A83" s="55" t="s">
        <v>313</v>
      </c>
      <c r="B83" s="49" t="s">
        <v>314</v>
      </c>
      <c r="C83" s="48">
        <v>0</v>
      </c>
      <c r="D83" s="48">
        <v>0</v>
      </c>
      <c r="E83" s="35" t="s">
        <v>315</v>
      </c>
    </row>
    <row r="84" spans="1:5" s="36" customFormat="1" ht="18.75" customHeight="1" thickBot="1">
      <c r="A84" s="50" t="s">
        <v>316</v>
      </c>
      <c r="B84" s="44" t="s">
        <v>60</v>
      </c>
      <c r="C84" s="56">
        <v>0</v>
      </c>
      <c r="D84" s="56">
        <v>0</v>
      </c>
      <c r="E84" s="35" t="s">
        <v>317</v>
      </c>
    </row>
    <row r="85" spans="1:5" s="36" customFormat="1" ht="20.25" customHeight="1" thickBot="1">
      <c r="A85" s="50" t="s">
        <v>318</v>
      </c>
      <c r="B85" s="57" t="s">
        <v>319</v>
      </c>
      <c r="C85" s="34">
        <f>SUM(C63+C67+C72+C75+C79)</f>
        <v>5710244</v>
      </c>
      <c r="D85" s="34">
        <f>SUM(D63+D67+D72+D75+D79)</f>
        <v>6925262</v>
      </c>
      <c r="E85" s="35" t="s">
        <v>320</v>
      </c>
    </row>
    <row r="86" spans="1:5" s="36" customFormat="1" ht="23.25" customHeight="1" thickBot="1">
      <c r="A86" s="58" t="s">
        <v>321</v>
      </c>
      <c r="B86" s="59" t="s">
        <v>322</v>
      </c>
      <c r="C86" s="34">
        <f>SUM(C62+C85)</f>
        <v>62302386</v>
      </c>
      <c r="D86" s="34">
        <f>SUM(D62+D85)</f>
        <v>63664667</v>
      </c>
      <c r="E86" s="35" t="s">
        <v>323</v>
      </c>
    </row>
    <row r="87" spans="1:5" s="36" customFormat="1" ht="12" customHeight="1">
      <c r="A87" s="60"/>
      <c r="B87" s="60"/>
      <c r="C87" s="61"/>
      <c r="D87" s="61"/>
      <c r="E87" s="35"/>
    </row>
    <row r="88" spans="1:5" ht="16.5" customHeight="1">
      <c r="A88" s="187" t="s">
        <v>324</v>
      </c>
      <c r="B88" s="187"/>
      <c r="C88" s="187"/>
      <c r="D88" s="187"/>
      <c r="E88" s="24"/>
    </row>
    <row r="89" spans="1:5" s="65" customFormat="1" ht="16.5" customHeight="1" thickBot="1">
      <c r="A89" s="62" t="s">
        <v>325</v>
      </c>
      <c r="B89" s="62"/>
      <c r="C89" s="63"/>
      <c r="D89" s="63"/>
      <c r="E89" s="64"/>
    </row>
    <row r="90" spans="1:5" s="65" customFormat="1" ht="16.5" customHeight="1">
      <c r="A90" s="188" t="s">
        <v>31</v>
      </c>
      <c r="B90" s="190" t="s">
        <v>326</v>
      </c>
      <c r="C90" s="193">
        <f>+C3</f>
        <v>2018</v>
      </c>
      <c r="D90" s="193"/>
      <c r="E90" s="64"/>
    </row>
    <row r="91" spans="1:5" ht="37.5" customHeight="1" thickBot="1">
      <c r="A91" s="189"/>
      <c r="B91" s="191"/>
      <c r="C91" s="25" t="s">
        <v>117</v>
      </c>
      <c r="D91" s="25" t="s">
        <v>118</v>
      </c>
      <c r="E91" s="24"/>
    </row>
    <row r="92" spans="1:5" s="31" customFormat="1" ht="12" customHeight="1" thickBot="1">
      <c r="A92" s="27" t="s">
        <v>0</v>
      </c>
      <c r="B92" s="28" t="s">
        <v>1</v>
      </c>
      <c r="C92" s="28" t="s">
        <v>2</v>
      </c>
      <c r="D92" s="28" t="s">
        <v>3</v>
      </c>
      <c r="E92" s="30"/>
    </row>
    <row r="93" spans="1:5" ht="12" customHeight="1" thickBot="1">
      <c r="A93" s="66" t="s">
        <v>7</v>
      </c>
      <c r="B93" s="67" t="s">
        <v>327</v>
      </c>
      <c r="C93" s="68">
        <f>SUM(C94:C98)</f>
        <v>40844222</v>
      </c>
      <c r="D93" s="68">
        <f>SUM(D94:D98)</f>
        <v>42686388</v>
      </c>
      <c r="E93" s="24" t="s">
        <v>120</v>
      </c>
    </row>
    <row r="94" spans="1:5" ht="12" customHeight="1">
      <c r="A94" s="69" t="s">
        <v>121</v>
      </c>
      <c r="B94" s="70" t="s">
        <v>328</v>
      </c>
      <c r="C94" s="172">
        <v>17004118</v>
      </c>
      <c r="D94" s="172">
        <v>17452118</v>
      </c>
      <c r="E94" s="24" t="s">
        <v>122</v>
      </c>
    </row>
    <row r="95" spans="1:5" ht="12" customHeight="1">
      <c r="A95" s="39" t="s">
        <v>123</v>
      </c>
      <c r="B95" s="71" t="s">
        <v>329</v>
      </c>
      <c r="C95" s="173">
        <v>2583962</v>
      </c>
      <c r="D95" s="173">
        <v>2583962</v>
      </c>
      <c r="E95" s="24" t="s">
        <v>125</v>
      </c>
    </row>
    <row r="96" spans="1:5" ht="12" customHeight="1">
      <c r="A96" s="39" t="s">
        <v>126</v>
      </c>
      <c r="B96" s="71" t="s">
        <v>330</v>
      </c>
      <c r="C96" s="174">
        <v>16481753</v>
      </c>
      <c r="D96" s="174">
        <v>17255348</v>
      </c>
      <c r="E96" s="24" t="s">
        <v>128</v>
      </c>
    </row>
    <row r="97" spans="1:5" ht="12" customHeight="1">
      <c r="A97" s="39" t="s">
        <v>129</v>
      </c>
      <c r="B97" s="74" t="s">
        <v>20</v>
      </c>
      <c r="C97" s="174">
        <v>3175977</v>
      </c>
      <c r="D97" s="174">
        <v>3175977</v>
      </c>
      <c r="E97" s="24" t="s">
        <v>131</v>
      </c>
    </row>
    <row r="98" spans="1:5" ht="12" customHeight="1">
      <c r="A98" s="39" t="s">
        <v>331</v>
      </c>
      <c r="B98" s="75" t="s">
        <v>332</v>
      </c>
      <c r="C98" s="73">
        <v>1598412</v>
      </c>
      <c r="D98" s="73">
        <v>2218983</v>
      </c>
      <c r="E98" s="24" t="s">
        <v>133</v>
      </c>
    </row>
    <row r="99" spans="1:5" ht="12" customHeight="1">
      <c r="A99" s="39" t="s">
        <v>135</v>
      </c>
      <c r="B99" s="71" t="s">
        <v>333</v>
      </c>
      <c r="C99" s="73"/>
      <c r="D99" s="174">
        <v>50560</v>
      </c>
      <c r="E99" s="24" t="s">
        <v>136</v>
      </c>
    </row>
    <row r="100" spans="1:5" ht="12" customHeight="1">
      <c r="A100" s="39" t="s">
        <v>334</v>
      </c>
      <c r="B100" s="76" t="s">
        <v>335</v>
      </c>
      <c r="C100" s="73">
        <v>0</v>
      </c>
      <c r="D100" s="73">
        <v>0</v>
      </c>
      <c r="E100" s="24" t="s">
        <v>138</v>
      </c>
    </row>
    <row r="101" spans="1:5" ht="23.25" customHeight="1">
      <c r="A101" s="39" t="s">
        <v>336</v>
      </c>
      <c r="B101" s="77" t="s">
        <v>337</v>
      </c>
      <c r="C101" s="73">
        <v>0</v>
      </c>
      <c r="D101" s="73">
        <v>0</v>
      </c>
      <c r="E101" s="24" t="s">
        <v>140</v>
      </c>
    </row>
    <row r="102" spans="1:5" ht="18" customHeight="1">
      <c r="A102" s="39" t="s">
        <v>338</v>
      </c>
      <c r="B102" s="77" t="s">
        <v>339</v>
      </c>
      <c r="C102" s="73">
        <v>0</v>
      </c>
      <c r="D102" s="73">
        <v>0</v>
      </c>
      <c r="E102" s="24" t="s">
        <v>143</v>
      </c>
    </row>
    <row r="103" spans="1:5" ht="12" customHeight="1">
      <c r="A103" s="39" t="s">
        <v>340</v>
      </c>
      <c r="B103" s="76" t="s">
        <v>341</v>
      </c>
      <c r="C103" s="174">
        <v>371715</v>
      </c>
      <c r="D103" s="174">
        <v>927096</v>
      </c>
      <c r="E103" s="24" t="s">
        <v>146</v>
      </c>
    </row>
    <row r="104" spans="1:5" ht="12" customHeight="1">
      <c r="A104" s="39" t="s">
        <v>342</v>
      </c>
      <c r="B104" s="76" t="s">
        <v>343</v>
      </c>
      <c r="C104" s="73"/>
      <c r="D104" s="73"/>
      <c r="E104" s="24" t="s">
        <v>149</v>
      </c>
    </row>
    <row r="105" spans="1:5" ht="22.5" customHeight="1">
      <c r="A105" s="39" t="s">
        <v>344</v>
      </c>
      <c r="B105" s="77" t="s">
        <v>345</v>
      </c>
      <c r="C105" s="73">
        <v>0</v>
      </c>
      <c r="D105" s="73">
        <v>0</v>
      </c>
      <c r="E105" s="24" t="s">
        <v>152</v>
      </c>
    </row>
    <row r="106" spans="1:5" ht="12" customHeight="1">
      <c r="A106" s="78" t="s">
        <v>346</v>
      </c>
      <c r="B106" s="79" t="s">
        <v>347</v>
      </c>
      <c r="C106" s="73">
        <v>0</v>
      </c>
      <c r="D106" s="73">
        <v>0</v>
      </c>
      <c r="E106" s="24" t="s">
        <v>155</v>
      </c>
    </row>
    <row r="107" spans="1:5" ht="12" customHeight="1">
      <c r="A107" s="39" t="s">
        <v>348</v>
      </c>
      <c r="B107" s="79" t="s">
        <v>349</v>
      </c>
      <c r="C107" s="73"/>
      <c r="D107" s="73">
        <v>0</v>
      </c>
      <c r="E107" s="24" t="s">
        <v>157</v>
      </c>
    </row>
    <row r="108" spans="1:5" ht="17.25" customHeight="1" thickBot="1">
      <c r="A108" s="80" t="s">
        <v>350</v>
      </c>
      <c r="B108" s="81" t="s">
        <v>351</v>
      </c>
      <c r="C108" s="175">
        <v>1226697</v>
      </c>
      <c r="D108" s="175">
        <v>1241297</v>
      </c>
      <c r="E108" s="24" t="s">
        <v>159</v>
      </c>
    </row>
    <row r="109" spans="1:5" ht="12" customHeight="1" thickBot="1">
      <c r="A109" s="32" t="s">
        <v>8</v>
      </c>
      <c r="B109" s="82" t="s">
        <v>352</v>
      </c>
      <c r="C109" s="83">
        <f>SUM(C110+C112+C114)</f>
        <v>20518900</v>
      </c>
      <c r="D109" s="83">
        <f>SUM(D110+D112+D114)</f>
        <v>19087932</v>
      </c>
      <c r="E109" s="24" t="s">
        <v>162</v>
      </c>
    </row>
    <row r="110" spans="1:5" ht="12" customHeight="1">
      <c r="A110" s="37" t="s">
        <v>139</v>
      </c>
      <c r="B110" s="71" t="s">
        <v>353</v>
      </c>
      <c r="C110" s="84">
        <v>6668900</v>
      </c>
      <c r="D110" s="84">
        <v>5237932</v>
      </c>
      <c r="E110" s="24" t="s">
        <v>165</v>
      </c>
    </row>
    <row r="111" spans="1:5" ht="12" customHeight="1">
      <c r="A111" s="37" t="s">
        <v>141</v>
      </c>
      <c r="B111" s="85" t="s">
        <v>354</v>
      </c>
      <c r="C111" s="84">
        <v>0</v>
      </c>
      <c r="D111" s="84">
        <v>0</v>
      </c>
      <c r="E111" s="24" t="s">
        <v>168</v>
      </c>
    </row>
    <row r="112" spans="1:5" ht="15.75">
      <c r="A112" s="37" t="s">
        <v>144</v>
      </c>
      <c r="B112" s="85" t="s">
        <v>355</v>
      </c>
      <c r="C112" s="72">
        <v>13850000</v>
      </c>
      <c r="D112" s="72">
        <v>13850000</v>
      </c>
      <c r="E112" s="24" t="s">
        <v>171</v>
      </c>
    </row>
    <row r="113" spans="1:5" ht="12" customHeight="1">
      <c r="A113" s="37" t="s">
        <v>147</v>
      </c>
      <c r="B113" s="85" t="s">
        <v>356</v>
      </c>
      <c r="C113" s="72">
        <v>0</v>
      </c>
      <c r="D113" s="72">
        <v>0</v>
      </c>
      <c r="E113" s="24" t="s">
        <v>174</v>
      </c>
    </row>
    <row r="114" spans="1:5" ht="12" customHeight="1">
      <c r="A114" s="37" t="s">
        <v>150</v>
      </c>
      <c r="B114" s="49" t="s">
        <v>357</v>
      </c>
      <c r="C114" s="72">
        <v>0</v>
      </c>
      <c r="D114" s="72">
        <v>0</v>
      </c>
      <c r="E114" s="24" t="s">
        <v>176</v>
      </c>
    </row>
    <row r="115" spans="1:5" ht="21.75" customHeight="1">
      <c r="A115" s="37" t="s">
        <v>153</v>
      </c>
      <c r="B115" s="86" t="s">
        <v>358</v>
      </c>
      <c r="C115" s="72">
        <v>0</v>
      </c>
      <c r="D115" s="72">
        <v>0</v>
      </c>
      <c r="E115" s="24" t="s">
        <v>179</v>
      </c>
    </row>
    <row r="116" spans="1:5" ht="24" customHeight="1">
      <c r="A116" s="37" t="s">
        <v>359</v>
      </c>
      <c r="B116" s="87" t="s">
        <v>360</v>
      </c>
      <c r="C116" s="72">
        <v>0</v>
      </c>
      <c r="D116" s="72">
        <v>0</v>
      </c>
      <c r="E116" s="24" t="s">
        <v>182</v>
      </c>
    </row>
    <row r="117" spans="1:5" ht="21.75" customHeight="1">
      <c r="A117" s="37" t="s">
        <v>361</v>
      </c>
      <c r="B117" s="77" t="s">
        <v>339</v>
      </c>
      <c r="C117" s="72">
        <v>0</v>
      </c>
      <c r="D117" s="72">
        <v>0</v>
      </c>
      <c r="E117" s="24" t="s">
        <v>185</v>
      </c>
    </row>
    <row r="118" spans="1:5" ht="19.5" customHeight="1">
      <c r="A118" s="37" t="s">
        <v>362</v>
      </c>
      <c r="B118" s="77" t="s">
        <v>363</v>
      </c>
      <c r="C118" s="72">
        <v>0</v>
      </c>
      <c r="D118" s="72">
        <v>0</v>
      </c>
      <c r="E118" s="24" t="s">
        <v>188</v>
      </c>
    </row>
    <row r="119" spans="1:5" ht="18.75" customHeight="1">
      <c r="A119" s="37" t="s">
        <v>364</v>
      </c>
      <c r="B119" s="77" t="s">
        <v>365</v>
      </c>
      <c r="C119" s="72">
        <v>0</v>
      </c>
      <c r="D119" s="72">
        <v>0</v>
      </c>
      <c r="E119" s="24" t="s">
        <v>191</v>
      </c>
    </row>
    <row r="120" spans="1:5" s="88" customFormat="1" ht="20.25" customHeight="1">
      <c r="A120" s="37" t="s">
        <v>366</v>
      </c>
      <c r="B120" s="77" t="s">
        <v>345</v>
      </c>
      <c r="C120" s="72">
        <v>0</v>
      </c>
      <c r="D120" s="72">
        <v>0</v>
      </c>
      <c r="E120" s="24" t="s">
        <v>194</v>
      </c>
    </row>
    <row r="121" spans="1:5" ht="12" customHeight="1">
      <c r="A121" s="37" t="s">
        <v>367</v>
      </c>
      <c r="B121" s="77" t="s">
        <v>368</v>
      </c>
      <c r="C121" s="72">
        <v>0</v>
      </c>
      <c r="D121" s="72">
        <v>0</v>
      </c>
      <c r="E121" s="24" t="s">
        <v>196</v>
      </c>
    </row>
    <row r="122" spans="1:5" ht="18.75" customHeight="1" thickBot="1">
      <c r="A122" s="78" t="s">
        <v>369</v>
      </c>
      <c r="B122" s="77" t="s">
        <v>370</v>
      </c>
      <c r="C122" s="73">
        <v>0</v>
      </c>
      <c r="D122" s="73">
        <v>0</v>
      </c>
      <c r="E122" s="24" t="s">
        <v>198</v>
      </c>
    </row>
    <row r="123" spans="1:5" ht="12" customHeight="1" thickBot="1">
      <c r="A123" s="32" t="s">
        <v>9</v>
      </c>
      <c r="B123" s="89" t="s">
        <v>371</v>
      </c>
      <c r="C123" s="83">
        <f>SUM(C124:C125)</f>
        <v>132099</v>
      </c>
      <c r="D123" s="83">
        <f>SUM(D124:D125)</f>
        <v>654099</v>
      </c>
      <c r="E123" s="52">
        <f>SUM(E124:E125)</f>
        <v>0</v>
      </c>
    </row>
    <row r="124" spans="1:5" ht="12" customHeight="1">
      <c r="A124" s="37" t="s">
        <v>158</v>
      </c>
      <c r="B124" s="90" t="s">
        <v>372</v>
      </c>
      <c r="C124" s="176">
        <v>132099</v>
      </c>
      <c r="D124" s="176">
        <v>654099</v>
      </c>
      <c r="E124" s="24" t="s">
        <v>203</v>
      </c>
    </row>
    <row r="125" spans="1:5" ht="12" customHeight="1" thickBot="1">
      <c r="A125" s="42" t="s">
        <v>160</v>
      </c>
      <c r="B125" s="85" t="s">
        <v>373</v>
      </c>
      <c r="C125" s="73">
        <v>0</v>
      </c>
      <c r="D125" s="73">
        <v>0</v>
      </c>
      <c r="E125" s="24" t="s">
        <v>205</v>
      </c>
    </row>
    <row r="126" spans="1:5" ht="12" customHeight="1" thickBot="1">
      <c r="A126" s="32" t="s">
        <v>10</v>
      </c>
      <c r="B126" s="89" t="s">
        <v>374</v>
      </c>
      <c r="C126" s="83">
        <f>SUM(C93+C109+C123)</f>
        <v>61495221</v>
      </c>
      <c r="D126" s="83">
        <f>SUM(D93+D109+D123)</f>
        <v>62428419</v>
      </c>
      <c r="E126" s="24" t="s">
        <v>207</v>
      </c>
    </row>
    <row r="127" spans="1:5" ht="17.25" customHeight="1" thickBot="1">
      <c r="A127" s="32" t="s">
        <v>11</v>
      </c>
      <c r="B127" s="89" t="s">
        <v>375</v>
      </c>
      <c r="C127" s="83">
        <f>SUM(C128:C130)</f>
        <v>0</v>
      </c>
      <c r="D127" s="83">
        <f>SUM(D128:D130)</f>
        <v>0</v>
      </c>
      <c r="E127" s="24" t="s">
        <v>210</v>
      </c>
    </row>
    <row r="128" spans="1:5" ht="12" customHeight="1">
      <c r="A128" s="37" t="s">
        <v>197</v>
      </c>
      <c r="B128" s="90" t="s">
        <v>376</v>
      </c>
      <c r="C128" s="72">
        <v>0</v>
      </c>
      <c r="D128" s="72">
        <v>0</v>
      </c>
      <c r="E128" s="24" t="s">
        <v>212</v>
      </c>
    </row>
    <row r="129" spans="1:5" ht="18" customHeight="1">
      <c r="A129" s="37" t="s">
        <v>199</v>
      </c>
      <c r="B129" s="90" t="s">
        <v>377</v>
      </c>
      <c r="C129" s="72">
        <v>0</v>
      </c>
      <c r="D129" s="72">
        <v>0</v>
      </c>
      <c r="E129" s="24" t="s">
        <v>214</v>
      </c>
    </row>
    <row r="130" spans="1:5" ht="12" customHeight="1" thickBot="1">
      <c r="A130" s="78" t="s">
        <v>201</v>
      </c>
      <c r="B130" s="91" t="s">
        <v>378</v>
      </c>
      <c r="C130" s="72"/>
      <c r="D130" s="72"/>
      <c r="E130" s="24" t="s">
        <v>216</v>
      </c>
    </row>
    <row r="131" spans="1:5" ht="12" customHeight="1" thickBot="1">
      <c r="A131" s="32" t="s">
        <v>12</v>
      </c>
      <c r="B131" s="89" t="s">
        <v>379</v>
      </c>
      <c r="C131" s="52">
        <f>SUM(C132:C136)</f>
        <v>0</v>
      </c>
      <c r="D131" s="52">
        <f>SUM(D132:D136)</f>
        <v>0</v>
      </c>
      <c r="E131" s="24" t="s">
        <v>218</v>
      </c>
    </row>
    <row r="132" spans="1:5" ht="12" customHeight="1">
      <c r="A132" s="69" t="s">
        <v>221</v>
      </c>
      <c r="B132" s="70" t="s">
        <v>380</v>
      </c>
      <c r="C132" s="170">
        <v>0</v>
      </c>
      <c r="D132" s="170">
        <v>0</v>
      </c>
      <c r="E132" s="24" t="s">
        <v>220</v>
      </c>
    </row>
    <row r="133" spans="1:5" ht="12" customHeight="1">
      <c r="A133" s="37"/>
      <c r="B133" s="90"/>
      <c r="C133" s="92"/>
      <c r="D133" s="92"/>
      <c r="E133" s="24"/>
    </row>
    <row r="134" spans="1:5" ht="12" customHeight="1">
      <c r="A134" s="37" t="s">
        <v>223</v>
      </c>
      <c r="B134" s="90" t="s">
        <v>381</v>
      </c>
      <c r="C134" s="92">
        <v>0</v>
      </c>
      <c r="D134" s="92">
        <v>0</v>
      </c>
      <c r="E134" s="24" t="s">
        <v>222</v>
      </c>
    </row>
    <row r="135" spans="1:5" ht="12" customHeight="1">
      <c r="A135" s="37" t="s">
        <v>225</v>
      </c>
      <c r="B135" s="90" t="s">
        <v>382</v>
      </c>
      <c r="C135" s="92">
        <v>0</v>
      </c>
      <c r="D135" s="92">
        <v>0</v>
      </c>
      <c r="E135" s="24" t="s">
        <v>224</v>
      </c>
    </row>
    <row r="136" spans="1:5" ht="12" customHeight="1" thickBot="1">
      <c r="A136" s="78" t="s">
        <v>227</v>
      </c>
      <c r="B136" s="91" t="s">
        <v>383</v>
      </c>
      <c r="C136" s="92">
        <v>0</v>
      </c>
      <c r="D136" s="92">
        <v>0</v>
      </c>
      <c r="E136" s="24" t="s">
        <v>226</v>
      </c>
    </row>
    <row r="137" spans="1:5" ht="12" customHeight="1" thickBot="1">
      <c r="A137" s="32" t="s">
        <v>384</v>
      </c>
      <c r="B137" s="89" t="s">
        <v>385</v>
      </c>
      <c r="C137" s="34">
        <f>SUM(C138:C141)</f>
        <v>807165</v>
      </c>
      <c r="D137" s="34">
        <f>SUM(D138:D141)</f>
        <v>1236278</v>
      </c>
      <c r="E137" s="24" t="s">
        <v>228</v>
      </c>
    </row>
    <row r="138" spans="1:5" ht="12" customHeight="1">
      <c r="A138" s="37" t="s">
        <v>234</v>
      </c>
      <c r="B138" s="90" t="s">
        <v>64</v>
      </c>
      <c r="C138" s="92">
        <v>0</v>
      </c>
      <c r="D138" s="92">
        <v>0</v>
      </c>
      <c r="E138" s="24" t="s">
        <v>230</v>
      </c>
    </row>
    <row r="139" spans="1:5" ht="12" customHeight="1">
      <c r="A139" s="37" t="s">
        <v>237</v>
      </c>
      <c r="B139" s="90" t="s">
        <v>65</v>
      </c>
      <c r="C139" s="92">
        <v>807165</v>
      </c>
      <c r="D139" s="92">
        <v>1236278</v>
      </c>
      <c r="E139" s="24" t="s">
        <v>233</v>
      </c>
    </row>
    <row r="140" spans="1:5" ht="12" customHeight="1">
      <c r="A140" s="39" t="s">
        <v>240</v>
      </c>
      <c r="B140" s="71" t="s">
        <v>386</v>
      </c>
      <c r="C140" s="92">
        <v>0</v>
      </c>
      <c r="D140" s="92">
        <v>0</v>
      </c>
      <c r="E140" s="24" t="s">
        <v>236</v>
      </c>
    </row>
    <row r="141" spans="1:5" ht="12" customHeight="1" thickBot="1">
      <c r="A141" s="78" t="s">
        <v>243</v>
      </c>
      <c r="B141" s="91" t="s">
        <v>387</v>
      </c>
      <c r="C141" s="92">
        <v>0</v>
      </c>
      <c r="D141" s="92">
        <v>0</v>
      </c>
      <c r="E141" s="24" t="s">
        <v>239</v>
      </c>
    </row>
    <row r="142" spans="1:8" ht="15" customHeight="1" thickBot="1">
      <c r="A142" s="32" t="s">
        <v>246</v>
      </c>
      <c r="B142" s="89" t="s">
        <v>388</v>
      </c>
      <c r="C142" s="93">
        <f>SUM(C143:C146)</f>
        <v>0</v>
      </c>
      <c r="D142" s="93">
        <f>SUM(D143:D146)</f>
        <v>0</v>
      </c>
      <c r="E142" s="24" t="s">
        <v>242</v>
      </c>
      <c r="F142" s="94"/>
      <c r="G142" s="94"/>
      <c r="H142" s="94"/>
    </row>
    <row r="143" spans="1:5" s="36" customFormat="1" ht="12.75" customHeight="1">
      <c r="A143" s="37" t="s">
        <v>249</v>
      </c>
      <c r="B143" s="90" t="s">
        <v>389</v>
      </c>
      <c r="C143" s="92">
        <v>0</v>
      </c>
      <c r="D143" s="92">
        <v>0</v>
      </c>
      <c r="E143" s="24" t="s">
        <v>245</v>
      </c>
    </row>
    <row r="144" spans="1:5" ht="12.75" customHeight="1">
      <c r="A144" s="37" t="s">
        <v>252</v>
      </c>
      <c r="B144" s="90" t="s">
        <v>390</v>
      </c>
      <c r="C144" s="92">
        <v>0</v>
      </c>
      <c r="D144" s="92">
        <v>0</v>
      </c>
      <c r="E144" s="24" t="s">
        <v>248</v>
      </c>
    </row>
    <row r="145" spans="1:5" ht="12.75" customHeight="1">
      <c r="A145" s="37" t="s">
        <v>255</v>
      </c>
      <c r="B145" s="90" t="s">
        <v>391</v>
      </c>
      <c r="C145" s="92">
        <v>0</v>
      </c>
      <c r="D145" s="92">
        <v>0</v>
      </c>
      <c r="E145" s="24" t="s">
        <v>251</v>
      </c>
    </row>
    <row r="146" spans="1:5" ht="12.75" customHeight="1" thickBot="1">
      <c r="A146" s="37" t="s">
        <v>258</v>
      </c>
      <c r="B146" s="90" t="s">
        <v>392</v>
      </c>
      <c r="C146" s="92">
        <v>0</v>
      </c>
      <c r="D146" s="92">
        <v>0</v>
      </c>
      <c r="E146" s="24" t="s">
        <v>254</v>
      </c>
    </row>
    <row r="147" spans="1:5" ht="21.75" thickBot="1">
      <c r="A147" s="32" t="s">
        <v>261</v>
      </c>
      <c r="B147" s="89" t="s">
        <v>393</v>
      </c>
      <c r="C147" s="95">
        <f>SUM(C127+C131+C137+C142)</f>
        <v>807165</v>
      </c>
      <c r="D147" s="95">
        <f>SUM(D127+D131+D137+D142)</f>
        <v>1236278</v>
      </c>
      <c r="E147" s="24" t="s">
        <v>257</v>
      </c>
    </row>
    <row r="148" spans="1:5" ht="16.5" thickBot="1">
      <c r="A148" s="96" t="s">
        <v>394</v>
      </c>
      <c r="B148" s="97" t="s">
        <v>395</v>
      </c>
      <c r="C148" s="95">
        <f>SUM(C126+C147)</f>
        <v>62302386</v>
      </c>
      <c r="D148" s="95">
        <f>SUM(D126+D147)</f>
        <v>63664697</v>
      </c>
      <c r="E148" s="24" t="s">
        <v>260</v>
      </c>
    </row>
    <row r="150" spans="1:4" ht="18.75" customHeight="1">
      <c r="A150" s="186" t="s">
        <v>396</v>
      </c>
      <c r="B150" s="186"/>
      <c r="C150" s="186"/>
      <c r="D150" s="186"/>
    </row>
    <row r="151" spans="1:3" ht="13.5" customHeight="1" thickBot="1">
      <c r="A151" s="98" t="s">
        <v>397</v>
      </c>
      <c r="B151" s="98"/>
      <c r="C151" s="101"/>
    </row>
    <row r="152" spans="1:4" ht="21.75" thickBot="1">
      <c r="A152" s="32">
        <v>1</v>
      </c>
      <c r="B152" s="82" t="s">
        <v>398</v>
      </c>
      <c r="C152" s="100">
        <f>+C62-C126</f>
        <v>-4903079</v>
      </c>
      <c r="D152" s="100">
        <f>+D62-D126</f>
        <v>-5689014</v>
      </c>
    </row>
    <row r="153" spans="1:4" ht="32.25" thickBot="1">
      <c r="A153" s="32" t="s">
        <v>8</v>
      </c>
      <c r="B153" s="82" t="s">
        <v>399</v>
      </c>
      <c r="C153" s="100">
        <f>+C85-C147</f>
        <v>4903079</v>
      </c>
      <c r="D153" s="100">
        <f>+D85-D147</f>
        <v>5688984</v>
      </c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/>
  <mergeCells count="9">
    <mergeCell ref="A150:D150"/>
    <mergeCell ref="A1:D1"/>
    <mergeCell ref="A3:A4"/>
    <mergeCell ref="B3:B4"/>
    <mergeCell ref="C3:D3"/>
    <mergeCell ref="A88:D88"/>
    <mergeCell ref="A90:A91"/>
    <mergeCell ref="B90:B91"/>
    <mergeCell ref="C90:D90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r:id="rId3"/>
  <headerFooter alignWithMargins="0">
    <oddHeader>&amp;C&amp;"Times New Roman CE,Félkövér"&amp;12
Szalapa Község Önkormányzat
2018.
 PÉNZÜGYI MÉRLEGE&amp;10
</oddHeader>
  </headerFooter>
  <rowBreaks count="1" manualBreakCount="1">
    <brk id="87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11"/>
  <sheetViews>
    <sheetView workbookViewId="0" topLeftCell="A1">
      <selection activeCell="G23" sqref="G23"/>
    </sheetView>
  </sheetViews>
  <sheetFormatPr defaultColWidth="9.140625" defaultRowHeight="15"/>
  <cols>
    <col min="1" max="1" width="64.57421875" style="102" customWidth="1"/>
    <col min="2" max="2" width="9.00390625" style="102" hidden="1" customWidth="1"/>
    <col min="3" max="3" width="17.8515625" style="102" hidden="1" customWidth="1"/>
    <col min="4" max="4" width="8.00390625" style="102" hidden="1" customWidth="1"/>
    <col min="5" max="5" width="13.57421875" style="102" customWidth="1"/>
    <col min="6" max="6" width="13.00390625" style="102" customWidth="1"/>
    <col min="7" max="16384" width="9.140625" style="102" customWidth="1"/>
  </cols>
  <sheetData>
    <row r="1" spans="1:6" ht="34.5" customHeight="1">
      <c r="A1" s="102" t="s">
        <v>433</v>
      </c>
      <c r="E1" s="198"/>
      <c r="F1" s="198"/>
    </row>
    <row r="2" spans="1:6" ht="47.25" customHeight="1" thickBot="1">
      <c r="A2" s="199" t="s">
        <v>429</v>
      </c>
      <c r="B2" s="199"/>
      <c r="C2" s="199"/>
      <c r="D2" s="199"/>
      <c r="E2" s="199"/>
      <c r="F2" s="199"/>
    </row>
    <row r="3" spans="1:6" ht="16.5" thickBot="1">
      <c r="A3" s="200" t="s">
        <v>400</v>
      </c>
      <c r="B3" s="201"/>
      <c r="C3" s="201"/>
      <c r="D3" s="201"/>
      <c r="E3" s="202"/>
      <c r="F3" s="202"/>
    </row>
    <row r="4" spans="1:6" ht="16.5" thickBot="1">
      <c r="A4" s="103"/>
      <c r="B4" s="104"/>
      <c r="C4" s="104"/>
      <c r="D4" s="105"/>
      <c r="E4" s="106" t="s">
        <v>430</v>
      </c>
      <c r="F4" s="106" t="s">
        <v>431</v>
      </c>
    </row>
    <row r="5" spans="1:6" ht="12.75">
      <c r="A5" s="203"/>
      <c r="B5" s="204"/>
      <c r="C5" s="204"/>
      <c r="D5" s="204"/>
      <c r="E5" s="107" t="s">
        <v>416</v>
      </c>
      <c r="F5" s="107" t="s">
        <v>416</v>
      </c>
    </row>
    <row r="6" spans="1:6" ht="19.5" customHeight="1">
      <c r="A6" s="205" t="s">
        <v>32</v>
      </c>
      <c r="B6" s="206"/>
      <c r="C6" s="206"/>
      <c r="D6" s="206"/>
      <c r="E6" s="161">
        <v>12365506</v>
      </c>
      <c r="F6" s="161">
        <v>12381366</v>
      </c>
    </row>
    <row r="7" spans="1:6" ht="19.5" customHeight="1">
      <c r="A7" s="207" t="s">
        <v>401</v>
      </c>
      <c r="B7" s="208"/>
      <c r="C7" s="208"/>
      <c r="D7" s="208"/>
      <c r="E7" s="162">
        <v>6013630</v>
      </c>
      <c r="F7" s="162">
        <v>6181861</v>
      </c>
    </row>
    <row r="8" spans="1:6" ht="19.5" customHeight="1">
      <c r="A8" s="194" t="s">
        <v>402</v>
      </c>
      <c r="B8" s="195"/>
      <c r="C8" s="195"/>
      <c r="D8" s="195"/>
      <c r="E8" s="163">
        <v>1800000</v>
      </c>
      <c r="F8" s="164">
        <v>1800000</v>
      </c>
    </row>
    <row r="9" spans="1:45" s="109" customFormat="1" ht="19.5" customHeight="1" thickBot="1">
      <c r="A9" s="194" t="s">
        <v>403</v>
      </c>
      <c r="B9" s="195"/>
      <c r="C9" s="195"/>
      <c r="D9" s="195"/>
      <c r="E9" s="163"/>
      <c r="F9" s="16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</row>
    <row r="10" spans="1:6" s="108" customFormat="1" ht="19.5" customHeight="1" thickBot="1">
      <c r="A10" s="110" t="s">
        <v>404</v>
      </c>
      <c r="B10" s="111"/>
      <c r="C10" s="111"/>
      <c r="D10" s="111"/>
      <c r="E10" s="165"/>
      <c r="F10" s="165">
        <v>1500111</v>
      </c>
    </row>
    <row r="11" spans="1:6" ht="19.5" customHeight="1" thickBot="1">
      <c r="A11" s="196" t="s">
        <v>405</v>
      </c>
      <c r="B11" s="197"/>
      <c r="C11" s="197"/>
      <c r="D11" s="197"/>
      <c r="E11" s="112">
        <f>SUM(E6:E10)</f>
        <v>20179136</v>
      </c>
      <c r="F11" s="112">
        <f>SUM(F6:F10)</f>
        <v>21863338</v>
      </c>
    </row>
  </sheetData>
  <sheetProtection/>
  <mergeCells count="9">
    <mergeCell ref="A8:D8"/>
    <mergeCell ref="A9:D9"/>
    <mergeCell ref="A11:D11"/>
    <mergeCell ref="E1:F1"/>
    <mergeCell ref="A2:F2"/>
    <mergeCell ref="A3:F3"/>
    <mergeCell ref="A5:D5"/>
    <mergeCell ref="A6:D6"/>
    <mergeCell ref="A7:D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workbookViewId="0" topLeftCell="A1">
      <selection activeCell="E10" sqref="E10"/>
    </sheetView>
  </sheetViews>
  <sheetFormatPr defaultColWidth="9.140625" defaultRowHeight="15"/>
  <cols>
    <col min="1" max="1" width="38.28125" style="21" customWidth="1"/>
    <col min="2" max="2" width="19.57421875" style="21" customWidth="1"/>
    <col min="3" max="3" width="11.7109375" style="21" customWidth="1"/>
    <col min="4" max="5" width="11.00390625" style="113" customWidth="1"/>
    <col min="6" max="6" width="11.8515625" style="113" customWidth="1"/>
    <col min="7" max="16384" width="9.140625" style="113" customWidth="1"/>
  </cols>
  <sheetData>
    <row r="1" ht="36.75" customHeight="1">
      <c r="A1" s="21" t="s">
        <v>434</v>
      </c>
    </row>
    <row r="2" spans="1:3" ht="32.25" customHeight="1">
      <c r="A2" s="209" t="s">
        <v>412</v>
      </c>
      <c r="B2" s="209"/>
      <c r="C2" s="209"/>
    </row>
    <row r="3" spans="1:3" ht="35.25" customHeight="1" thickBot="1">
      <c r="A3" s="138"/>
      <c r="B3" s="137"/>
      <c r="C3" s="137"/>
    </row>
    <row r="4" spans="1:3" s="134" customFormat="1" ht="87" customHeight="1" thickBot="1">
      <c r="A4" s="136" t="s">
        <v>411</v>
      </c>
      <c r="B4" s="135" t="s">
        <v>419</v>
      </c>
      <c r="C4" s="135" t="s">
        <v>420</v>
      </c>
    </row>
    <row r="5" spans="1:3" s="129" customFormat="1" ht="12" customHeight="1" thickBot="1">
      <c r="A5" s="133">
        <v>1</v>
      </c>
      <c r="B5" s="132">
        <v>5</v>
      </c>
      <c r="C5" s="132"/>
    </row>
    <row r="6" spans="1:3" s="129" customFormat="1" ht="12" customHeight="1">
      <c r="A6" s="131" t="s">
        <v>410</v>
      </c>
      <c r="B6" s="130"/>
      <c r="C6" s="130"/>
    </row>
    <row r="7" spans="1:3" ht="15.75" customHeight="1">
      <c r="A7" s="128" t="s">
        <v>409</v>
      </c>
      <c r="B7" s="119">
        <v>5384018</v>
      </c>
      <c r="C7" s="119">
        <v>3953050</v>
      </c>
    </row>
    <row r="8" spans="1:3" ht="19.5" customHeight="1">
      <c r="A8" s="120" t="s">
        <v>62</v>
      </c>
      <c r="B8" s="119">
        <v>0</v>
      </c>
      <c r="C8" s="119">
        <v>0</v>
      </c>
    </row>
    <row r="9" spans="1:3" ht="19.5" customHeight="1">
      <c r="A9" s="120" t="s">
        <v>408</v>
      </c>
      <c r="B9" s="119">
        <v>1284882</v>
      </c>
      <c r="C9" s="119">
        <v>1284882</v>
      </c>
    </row>
    <row r="10" spans="1:3" ht="19.5" customHeight="1">
      <c r="A10" s="127"/>
      <c r="B10" s="126"/>
      <c r="C10" s="126"/>
    </row>
    <row r="11" spans="1:4" ht="19.5" customHeight="1">
      <c r="A11" s="127"/>
      <c r="B11" s="126"/>
      <c r="C11" s="126"/>
      <c r="D11" s="113" t="s">
        <v>407</v>
      </c>
    </row>
    <row r="12" spans="1:5" s="122" customFormat="1" ht="19.5" customHeight="1">
      <c r="A12" s="125"/>
      <c r="B12" s="124"/>
      <c r="C12" s="124"/>
      <c r="E12" s="123"/>
    </row>
    <row r="13" spans="1:3" ht="19.5" customHeight="1">
      <c r="A13" s="121"/>
      <c r="B13" s="119"/>
      <c r="C13" s="119"/>
    </row>
    <row r="14" spans="1:3" ht="15.75" customHeight="1">
      <c r="A14" s="120"/>
      <c r="B14" s="119"/>
      <c r="C14" s="119"/>
    </row>
    <row r="15" spans="1:3" ht="15.75" customHeight="1" thickBot="1">
      <c r="A15" s="118"/>
      <c r="B15" s="117"/>
      <c r="C15" s="117"/>
    </row>
    <row r="16" spans="1:3" s="114" customFormat="1" ht="18" customHeight="1" thickBot="1">
      <c r="A16" s="116" t="s">
        <v>406</v>
      </c>
      <c r="B16" s="115">
        <f>SUM(B7:B15)</f>
        <v>6668900</v>
      </c>
      <c r="C16" s="115">
        <f>SUM(C7:C15)</f>
        <v>5237932</v>
      </c>
    </row>
  </sheetData>
  <sheetProtection/>
  <mergeCells count="1">
    <mergeCell ref="A2:C2"/>
  </mergeCells>
  <printOptions horizontalCentered="1"/>
  <pageMargins left="0.41" right="0.41" top="1.1811023622047245" bottom="0.984251968503937" header="0.7874015748031497" footer="0.7874015748031497"/>
  <pageSetup horizontalDpi="600" verticalDpi="600" orientation="portrait" paperSize="9" scale="80" r:id="rId1"/>
  <headerFooter alignWithMargins="0">
    <oddHeader>&amp;C&amp;"Times New Roman CE,Félkövér"&amp;12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16"/>
  <sheetViews>
    <sheetView workbookViewId="0" topLeftCell="A1">
      <selection activeCell="F12" sqref="F11:F12"/>
    </sheetView>
  </sheetViews>
  <sheetFormatPr defaultColWidth="9.140625" defaultRowHeight="15"/>
  <cols>
    <col min="1" max="1" width="28.140625" style="21" customWidth="1"/>
    <col min="2" max="2" width="17.140625" style="21" customWidth="1"/>
    <col min="3" max="3" width="16.140625" style="21" customWidth="1"/>
    <col min="4" max="5" width="11.00390625" style="113" customWidth="1"/>
    <col min="6" max="6" width="11.8515625" style="113" customWidth="1"/>
    <col min="7" max="16384" width="9.140625" style="113" customWidth="1"/>
  </cols>
  <sheetData>
    <row r="1" ht="27" customHeight="1">
      <c r="A1" s="21" t="s">
        <v>435</v>
      </c>
    </row>
    <row r="2" spans="1:3" ht="49.5" customHeight="1">
      <c r="A2" s="210" t="s">
        <v>413</v>
      </c>
      <c r="B2" s="210"/>
      <c r="C2" s="210"/>
    </row>
    <row r="3" spans="1:3" ht="23.25" customHeight="1" thickBot="1">
      <c r="A3" s="138"/>
      <c r="B3" s="138"/>
      <c r="C3" s="137"/>
    </row>
    <row r="4" spans="1:3" s="134" customFormat="1" ht="48.75" customHeight="1" thickBot="1">
      <c r="A4" s="136" t="s">
        <v>414</v>
      </c>
      <c r="B4" s="135" t="s">
        <v>421</v>
      </c>
      <c r="C4" s="135" t="s">
        <v>422</v>
      </c>
    </row>
    <row r="5" spans="1:3" s="129" customFormat="1" ht="15" customHeight="1" thickBot="1">
      <c r="A5" s="133">
        <v>1</v>
      </c>
      <c r="B5" s="132">
        <v>5</v>
      </c>
      <c r="C5" s="132">
        <v>5</v>
      </c>
    </row>
    <row r="6" spans="1:3" ht="15.75" customHeight="1">
      <c r="A6" s="139" t="s">
        <v>63</v>
      </c>
      <c r="B6" s="140">
        <v>10905512</v>
      </c>
      <c r="C6" s="140">
        <v>10905512</v>
      </c>
    </row>
    <row r="7" spans="1:3" ht="15.75" customHeight="1">
      <c r="A7" s="139" t="s">
        <v>415</v>
      </c>
      <c r="B7" s="141"/>
      <c r="C7" s="141"/>
    </row>
    <row r="8" spans="1:3" ht="15.75" customHeight="1">
      <c r="A8" s="139" t="s">
        <v>408</v>
      </c>
      <c r="B8" s="141">
        <v>2944488</v>
      </c>
      <c r="C8" s="141">
        <v>2944488</v>
      </c>
    </row>
    <row r="9" spans="1:3" ht="15.75" customHeight="1">
      <c r="A9" s="139"/>
      <c r="B9" s="141"/>
      <c r="C9" s="141"/>
    </row>
    <row r="10" spans="1:3" ht="15.75" customHeight="1">
      <c r="A10" s="139"/>
      <c r="B10" s="141"/>
      <c r="C10" s="141"/>
    </row>
    <row r="11" spans="1:3" ht="15.75" customHeight="1">
      <c r="A11" s="139"/>
      <c r="B11" s="141"/>
      <c r="C11" s="141"/>
    </row>
    <row r="12" spans="1:3" ht="15.75" customHeight="1">
      <c r="A12" s="139"/>
      <c r="B12" s="141"/>
      <c r="C12" s="141"/>
    </row>
    <row r="13" spans="1:3" ht="15.75" customHeight="1">
      <c r="A13" s="139"/>
      <c r="B13" s="141"/>
      <c r="C13" s="141"/>
    </row>
    <row r="14" spans="1:3" ht="15.75" customHeight="1" thickBot="1">
      <c r="A14" s="142"/>
      <c r="B14" s="143"/>
      <c r="C14" s="143"/>
    </row>
    <row r="15" spans="1:3" ht="15.75" customHeight="1" thickBot="1">
      <c r="A15" s="116" t="s">
        <v>406</v>
      </c>
      <c r="B15" s="144">
        <f>SUM(B6:B14)</f>
        <v>13850000</v>
      </c>
      <c r="C15" s="144">
        <f>SUM(C6:C14)</f>
        <v>13850000</v>
      </c>
    </row>
    <row r="16" spans="1:3" s="114" customFormat="1" ht="18" customHeight="1">
      <c r="A16" s="21"/>
      <c r="B16" s="21"/>
      <c r="C16" s="21"/>
    </row>
  </sheetData>
  <sheetProtection/>
  <mergeCells count="1">
    <mergeCell ref="A2:C2"/>
  </mergeCells>
  <printOptions horizontalCentered="1"/>
  <pageMargins left="0.7874015748031497" right="0.7874015748031497" top="1.220472440944882" bottom="0.984251968503937" header="0.7874015748031497" footer="0.7874015748031497"/>
  <pageSetup horizontalDpi="1200" verticalDpi="1200" orientation="portrait" paperSize="9" scale="95" r:id="rId1"/>
  <headerFooter alignWithMargins="0">
    <oddHeader xml:space="preserve">&amp;C&amp;"Times New Roman CE,Félkövér"&amp;12
&amp;R&amp;"Times New Roman CE,Félkövér dőlt"&amp;12 &amp;11 &amp;"Times New Roman CE,Normál"&amp;10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5:E14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9.140625" style="145" customWidth="1"/>
    <col min="2" max="2" width="18.28125" style="145" customWidth="1"/>
    <col min="3" max="3" width="33.00390625" style="145" bestFit="1" customWidth="1"/>
    <col min="4" max="4" width="2.8515625" style="145" customWidth="1"/>
    <col min="5" max="5" width="32.140625" style="145" customWidth="1"/>
    <col min="6" max="16384" width="9.140625" style="145" customWidth="1"/>
  </cols>
  <sheetData>
    <row r="4" ht="16.5" customHeight="1"/>
    <row r="5" ht="15">
      <c r="A5" s="171" t="s">
        <v>418</v>
      </c>
    </row>
    <row r="6" spans="2:5" ht="45" customHeight="1">
      <c r="B6" s="211" t="s">
        <v>66</v>
      </c>
      <c r="C6" s="212"/>
      <c r="D6" s="212"/>
      <c r="E6" s="212"/>
    </row>
    <row r="8" ht="15">
      <c r="E8" s="146" t="s">
        <v>4</v>
      </c>
    </row>
    <row r="9" spans="2:5" ht="15">
      <c r="B9" s="147" t="s">
        <v>0</v>
      </c>
      <c r="C9" s="213" t="s">
        <v>1</v>
      </c>
      <c r="D9" s="214"/>
      <c r="E9" s="147" t="s">
        <v>2</v>
      </c>
    </row>
    <row r="10" spans="2:5" ht="15">
      <c r="B10" s="148" t="s">
        <v>5</v>
      </c>
      <c r="C10" s="215" t="s">
        <v>423</v>
      </c>
      <c r="D10" s="216"/>
      <c r="E10" s="148" t="s">
        <v>28</v>
      </c>
    </row>
    <row r="11" spans="2:5" ht="15">
      <c r="B11" s="147"/>
      <c r="C11" s="217" t="s">
        <v>67</v>
      </c>
      <c r="D11" s="218"/>
      <c r="E11" s="147"/>
    </row>
    <row r="12" spans="2:5" ht="15">
      <c r="B12" s="149" t="s">
        <v>29</v>
      </c>
      <c r="C12" s="150">
        <v>1</v>
      </c>
      <c r="D12" s="151"/>
      <c r="E12" s="147">
        <v>1</v>
      </c>
    </row>
    <row r="13" spans="2:5" ht="45.75" customHeight="1">
      <c r="B13" s="152" t="s">
        <v>30</v>
      </c>
      <c r="C13" s="150">
        <v>10</v>
      </c>
      <c r="D13" s="153"/>
      <c r="E13" s="154"/>
    </row>
    <row r="14" spans="2:5" ht="15">
      <c r="B14" s="155" t="s">
        <v>6</v>
      </c>
      <c r="C14" s="155">
        <f>SUM(C12:C13)</f>
        <v>11</v>
      </c>
      <c r="D14" s="156">
        <f>SUM(D12:D13)</f>
        <v>0</v>
      </c>
      <c r="E14" s="157"/>
    </row>
  </sheetData>
  <sheetProtection/>
  <mergeCells count="4">
    <mergeCell ref="B6:E6"/>
    <mergeCell ref="C9:D9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R20"/>
  <sheetViews>
    <sheetView zoomScalePageLayoutView="0" workbookViewId="0" topLeftCell="A1">
      <selection activeCell="M42" sqref="M42"/>
    </sheetView>
  </sheetViews>
  <sheetFormatPr defaultColWidth="9.140625" defaultRowHeight="15"/>
  <cols>
    <col min="1" max="1" width="3.00390625" style="1" customWidth="1"/>
    <col min="2" max="2" width="26.8515625" style="1" customWidth="1"/>
    <col min="3" max="3" width="8.140625" style="1" customWidth="1"/>
    <col min="4" max="5" width="8.00390625" style="1" bestFit="1" customWidth="1"/>
    <col min="6" max="6" width="8.140625" style="1" customWidth="1"/>
    <col min="7" max="7" width="8.8515625" style="1" customWidth="1"/>
    <col min="8" max="8" width="7.8515625" style="1" customWidth="1"/>
    <col min="9" max="9" width="7.7109375" style="1" customWidth="1"/>
    <col min="10" max="10" width="8.00390625" style="1" customWidth="1"/>
    <col min="11" max="11" width="8.421875" style="1" customWidth="1"/>
    <col min="12" max="12" width="8.57421875" style="1" customWidth="1"/>
    <col min="13" max="13" width="8.140625" style="1" customWidth="1"/>
    <col min="14" max="14" width="8.28125" style="1" customWidth="1"/>
    <col min="15" max="15" width="9.28125" style="1" customWidth="1"/>
    <col min="16" max="16384" width="9.140625" style="1" customWidth="1"/>
  </cols>
  <sheetData>
    <row r="2" ht="12.75">
      <c r="B2" s="1" t="s">
        <v>436</v>
      </c>
    </row>
    <row r="4" ht="12.75">
      <c r="B4" s="2" t="s">
        <v>68</v>
      </c>
    </row>
    <row r="6" spans="1:18" ht="12.75">
      <c r="A6" s="3" t="s">
        <v>69</v>
      </c>
      <c r="B6" s="4" t="s">
        <v>5</v>
      </c>
      <c r="C6" s="4" t="s">
        <v>70</v>
      </c>
      <c r="D6" s="4" t="s">
        <v>71</v>
      </c>
      <c r="E6" s="4" t="s">
        <v>72</v>
      </c>
      <c r="F6" s="4" t="s">
        <v>73</v>
      </c>
      <c r="G6" s="4" t="s">
        <v>74</v>
      </c>
      <c r="H6" s="4" t="s">
        <v>75</v>
      </c>
      <c r="I6" s="4" t="s">
        <v>76</v>
      </c>
      <c r="J6" s="4" t="s">
        <v>77</v>
      </c>
      <c r="K6" s="4" t="s">
        <v>78</v>
      </c>
      <c r="L6" s="4" t="s">
        <v>79</v>
      </c>
      <c r="M6" s="4" t="s">
        <v>80</v>
      </c>
      <c r="N6" s="4" t="s">
        <v>81</v>
      </c>
      <c r="O6" s="4" t="s">
        <v>6</v>
      </c>
      <c r="Q6" s="5"/>
      <c r="R6" s="5"/>
    </row>
    <row r="7" spans="1:18" ht="12.75">
      <c r="A7" s="3"/>
      <c r="B7" s="6" t="s">
        <v>82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5"/>
      <c r="R7" s="5"/>
    </row>
    <row r="8" spans="1:18" ht="12.75">
      <c r="A8" s="3" t="s">
        <v>7</v>
      </c>
      <c r="B8" s="3" t="s">
        <v>83</v>
      </c>
      <c r="C8" s="3">
        <v>70553</v>
      </c>
      <c r="D8" s="3">
        <v>70553</v>
      </c>
      <c r="E8" s="3">
        <v>70553</v>
      </c>
      <c r="F8" s="3">
        <v>70553</v>
      </c>
      <c r="G8" s="3">
        <v>70553</v>
      </c>
      <c r="H8" s="3">
        <v>70553</v>
      </c>
      <c r="I8" s="3">
        <v>70553</v>
      </c>
      <c r="J8" s="3">
        <v>70553</v>
      </c>
      <c r="K8" s="3">
        <v>70553</v>
      </c>
      <c r="L8" s="3">
        <v>70553</v>
      </c>
      <c r="M8" s="3">
        <v>70553</v>
      </c>
      <c r="N8" s="3">
        <v>70552</v>
      </c>
      <c r="O8" s="3">
        <v>846635</v>
      </c>
      <c r="Q8" s="5"/>
      <c r="R8" s="5"/>
    </row>
    <row r="9" spans="1:18" ht="12.75">
      <c r="A9" s="3" t="s">
        <v>8</v>
      </c>
      <c r="B9" s="3" t="s">
        <v>84</v>
      </c>
      <c r="C9" s="3">
        <v>1821945</v>
      </c>
      <c r="D9" s="3">
        <v>1821945</v>
      </c>
      <c r="E9" s="3">
        <v>1821945</v>
      </c>
      <c r="F9" s="3">
        <v>1821945</v>
      </c>
      <c r="G9" s="3">
        <v>1821945</v>
      </c>
      <c r="H9" s="3">
        <v>1821945</v>
      </c>
      <c r="I9" s="3">
        <v>1821945</v>
      </c>
      <c r="J9" s="3">
        <v>1821945</v>
      </c>
      <c r="K9" s="3">
        <v>1821945</v>
      </c>
      <c r="L9" s="3">
        <v>1821945</v>
      </c>
      <c r="M9" s="3">
        <v>1821945</v>
      </c>
      <c r="N9" s="3">
        <v>1821947</v>
      </c>
      <c r="O9" s="4">
        <v>21863338</v>
      </c>
      <c r="P9" s="7"/>
      <c r="Q9" s="5"/>
      <c r="R9" s="5"/>
    </row>
    <row r="10" spans="1:18" ht="12.75">
      <c r="A10" s="3" t="s">
        <v>9</v>
      </c>
      <c r="B10" s="3" t="s">
        <v>85</v>
      </c>
      <c r="C10" s="3">
        <v>2774209</v>
      </c>
      <c r="D10" s="3">
        <v>2774209</v>
      </c>
      <c r="E10" s="3">
        <v>2774209</v>
      </c>
      <c r="F10" s="3">
        <v>2774209</v>
      </c>
      <c r="G10" s="3">
        <v>2774209</v>
      </c>
      <c r="H10" s="3">
        <v>2774209</v>
      </c>
      <c r="I10" s="3">
        <v>2774209</v>
      </c>
      <c r="J10" s="3">
        <v>2774209</v>
      </c>
      <c r="K10" s="3">
        <v>2774209</v>
      </c>
      <c r="L10" s="3">
        <v>2774209</v>
      </c>
      <c r="M10" s="3">
        <v>2774209</v>
      </c>
      <c r="N10" s="3">
        <v>2774209</v>
      </c>
      <c r="O10" s="4">
        <v>33290508</v>
      </c>
      <c r="Q10" s="5"/>
      <c r="R10" s="5"/>
    </row>
    <row r="11" spans="1:18" ht="12.75">
      <c r="A11" s="3" t="s">
        <v>10</v>
      </c>
      <c r="B11" s="3" t="s">
        <v>112</v>
      </c>
      <c r="C11" s="1">
        <v>43873</v>
      </c>
      <c r="D11" s="1">
        <v>43873</v>
      </c>
      <c r="E11" s="1">
        <v>43873</v>
      </c>
      <c r="F11" s="1">
        <v>43873</v>
      </c>
      <c r="G11" s="1">
        <v>43873</v>
      </c>
      <c r="H11" s="1">
        <v>43873</v>
      </c>
      <c r="I11" s="1">
        <v>43873</v>
      </c>
      <c r="J11" s="1">
        <v>43873</v>
      </c>
      <c r="K11" s="1">
        <v>43873</v>
      </c>
      <c r="L11" s="1">
        <v>43873</v>
      </c>
      <c r="M11" s="1">
        <v>43873</v>
      </c>
      <c r="N11" s="1">
        <v>43875</v>
      </c>
      <c r="O11" s="166">
        <v>526478</v>
      </c>
      <c r="Q11" s="5"/>
      <c r="R11" s="5"/>
    </row>
    <row r="12" spans="1:18" ht="12.75">
      <c r="A12" s="3" t="s">
        <v>11</v>
      </c>
      <c r="B12" s="3" t="s">
        <v>86</v>
      </c>
      <c r="C12" s="3"/>
      <c r="D12" s="3"/>
      <c r="E12" s="3">
        <v>741146</v>
      </c>
      <c r="F12" s="3"/>
      <c r="G12" s="3">
        <v>600000</v>
      </c>
      <c r="H12" s="3"/>
      <c r="I12" s="3">
        <v>741146</v>
      </c>
      <c r="J12" s="3"/>
      <c r="K12" s="3">
        <v>1000000</v>
      </c>
      <c r="L12" s="3">
        <v>1364586</v>
      </c>
      <c r="M12" s="3">
        <v>2478384</v>
      </c>
      <c r="N12" s="3"/>
      <c r="O12" s="166">
        <v>6925262</v>
      </c>
      <c r="Q12" s="5"/>
      <c r="R12" s="5"/>
    </row>
    <row r="13" spans="1:18" ht="12.75">
      <c r="A13" s="3"/>
      <c r="B13" s="3" t="s">
        <v>113</v>
      </c>
      <c r="C13" s="3">
        <v>17703</v>
      </c>
      <c r="D13" s="3"/>
      <c r="E13" s="3">
        <v>35406</v>
      </c>
      <c r="F13" s="3"/>
      <c r="G13" s="3">
        <v>35406</v>
      </c>
      <c r="H13" s="3"/>
      <c r="I13" s="3">
        <v>17703</v>
      </c>
      <c r="J13" s="3">
        <v>0</v>
      </c>
      <c r="K13" s="3">
        <v>53109</v>
      </c>
      <c r="L13" s="3"/>
      <c r="M13" s="3"/>
      <c r="N13" s="3">
        <v>53119</v>
      </c>
      <c r="O13" s="3">
        <v>212446</v>
      </c>
      <c r="Q13" s="5"/>
      <c r="R13" s="5"/>
    </row>
    <row r="14" spans="1:18" ht="12.75">
      <c r="A14" s="3" t="s">
        <v>12</v>
      </c>
      <c r="B14" s="6"/>
      <c r="C14" s="6">
        <f>SUM(C8:C13)</f>
        <v>4728283</v>
      </c>
      <c r="D14" s="6">
        <f aca="true" t="shared" si="0" ref="D14:N14">SUM(D8:D12)</f>
        <v>4710580</v>
      </c>
      <c r="E14" s="6">
        <f t="shared" si="0"/>
        <v>5451726</v>
      </c>
      <c r="F14" s="6">
        <f t="shared" si="0"/>
        <v>4710580</v>
      </c>
      <c r="G14" s="6">
        <f t="shared" si="0"/>
        <v>5310580</v>
      </c>
      <c r="H14" s="6">
        <f t="shared" si="0"/>
        <v>4710580</v>
      </c>
      <c r="I14" s="6">
        <f t="shared" si="0"/>
        <v>5451726</v>
      </c>
      <c r="J14" s="6">
        <f t="shared" si="0"/>
        <v>4710580</v>
      </c>
      <c r="K14" s="6">
        <f t="shared" si="0"/>
        <v>5710580</v>
      </c>
      <c r="L14" s="6">
        <f t="shared" si="0"/>
        <v>6075166</v>
      </c>
      <c r="M14" s="6">
        <f t="shared" si="0"/>
        <v>7188964</v>
      </c>
      <c r="N14" s="6">
        <f t="shared" si="0"/>
        <v>4710583</v>
      </c>
      <c r="O14" s="6">
        <f>SUM(O8:O13)</f>
        <v>63664667</v>
      </c>
      <c r="Q14" s="5"/>
      <c r="R14" s="5"/>
    </row>
    <row r="15" spans="1:18" ht="12.75">
      <c r="A15" s="3"/>
      <c r="B15" s="6" t="s">
        <v>18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5"/>
      <c r="R15" s="5"/>
    </row>
    <row r="16" spans="1:18" ht="12.75">
      <c r="A16" s="3" t="s">
        <v>7</v>
      </c>
      <c r="B16" s="3" t="s">
        <v>87</v>
      </c>
      <c r="C16" s="19">
        <v>3660219</v>
      </c>
      <c r="D16" s="19">
        <v>3660219</v>
      </c>
      <c r="E16" s="19">
        <v>3660219</v>
      </c>
      <c r="F16" s="19">
        <v>3660219</v>
      </c>
      <c r="G16" s="19">
        <v>3660219</v>
      </c>
      <c r="H16" s="19">
        <v>3660219</v>
      </c>
      <c r="I16" s="19">
        <v>3660219</v>
      </c>
      <c r="J16" s="19">
        <v>3660219</v>
      </c>
      <c r="K16" s="19">
        <v>3660219</v>
      </c>
      <c r="L16" s="19">
        <v>3660219</v>
      </c>
      <c r="M16" s="19">
        <v>3660220</v>
      </c>
      <c r="N16" s="19">
        <v>3660220</v>
      </c>
      <c r="O16" s="3">
        <v>43922636</v>
      </c>
      <c r="P16" s="7"/>
      <c r="Q16" s="5"/>
      <c r="R16" s="5"/>
    </row>
    <row r="17" spans="1:18" ht="12.75">
      <c r="A17" s="3" t="s">
        <v>8</v>
      </c>
      <c r="B17" s="3" t="s">
        <v>61</v>
      </c>
      <c r="C17" s="3"/>
      <c r="D17" s="3"/>
      <c r="E17" s="3">
        <v>100000</v>
      </c>
      <c r="F17" s="3"/>
      <c r="G17" s="3"/>
      <c r="H17" s="3">
        <v>100000</v>
      </c>
      <c r="I17" s="3"/>
      <c r="J17" s="3"/>
      <c r="K17" s="3"/>
      <c r="L17" s="3"/>
      <c r="M17" s="3">
        <v>454099</v>
      </c>
      <c r="N17" s="3"/>
      <c r="O17" s="3">
        <v>654099</v>
      </c>
      <c r="Q17" s="5"/>
      <c r="R17" s="5"/>
    </row>
    <row r="18" spans="1:18" ht="12.75">
      <c r="A18" s="3" t="s">
        <v>9</v>
      </c>
      <c r="B18" s="3" t="s">
        <v>25</v>
      </c>
      <c r="C18" s="3"/>
      <c r="D18" s="3"/>
      <c r="E18" s="3"/>
      <c r="F18" s="3">
        <v>1000000</v>
      </c>
      <c r="G18" s="3">
        <v>4485851</v>
      </c>
      <c r="H18" s="3">
        <v>500000</v>
      </c>
      <c r="I18" s="3">
        <v>5000000</v>
      </c>
      <c r="J18" s="3">
        <v>500000</v>
      </c>
      <c r="K18" s="3"/>
      <c r="L18" s="3">
        <v>500000</v>
      </c>
      <c r="M18" s="3"/>
      <c r="N18" s="3"/>
      <c r="O18" s="3">
        <v>19087932</v>
      </c>
      <c r="Q18" s="5"/>
      <c r="R18" s="5"/>
    </row>
    <row r="19" spans="1:18" ht="12.75">
      <c r="A19" s="3" t="s">
        <v>10</v>
      </c>
      <c r="B19" s="6" t="s">
        <v>88</v>
      </c>
      <c r="C19" s="6">
        <f aca="true" t="shared" si="1" ref="C19:M19">SUM(C16:C18)</f>
        <v>3660219</v>
      </c>
      <c r="D19" s="6">
        <f t="shared" si="1"/>
        <v>3660219</v>
      </c>
      <c r="E19" s="6">
        <f t="shared" si="1"/>
        <v>3760219</v>
      </c>
      <c r="F19" s="6">
        <f t="shared" si="1"/>
        <v>4660219</v>
      </c>
      <c r="G19" s="6">
        <f t="shared" si="1"/>
        <v>8146070</v>
      </c>
      <c r="H19" s="6">
        <f t="shared" si="1"/>
        <v>4260219</v>
      </c>
      <c r="I19" s="6">
        <f t="shared" si="1"/>
        <v>8660219</v>
      </c>
      <c r="J19" s="6">
        <f t="shared" si="1"/>
        <v>4160219</v>
      </c>
      <c r="K19" s="6">
        <f t="shared" si="1"/>
        <v>3660219</v>
      </c>
      <c r="L19" s="6">
        <f t="shared" si="1"/>
        <v>4160219</v>
      </c>
      <c r="M19" s="6">
        <f t="shared" si="1"/>
        <v>4114319</v>
      </c>
      <c r="N19" s="6"/>
      <c r="O19" s="6">
        <f>SUM(O16:O18)</f>
        <v>63664667</v>
      </c>
      <c r="P19" s="8"/>
      <c r="Q19" s="5"/>
      <c r="R19" s="5"/>
    </row>
    <row r="20" spans="1:18" ht="12.75">
      <c r="A20" s="3"/>
      <c r="B20" s="3" t="s">
        <v>89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5"/>
      <c r="R20" s="5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I27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0.85546875" style="1" customWidth="1"/>
    <col min="2" max="2" width="36.7109375" style="1" customWidth="1"/>
    <col min="3" max="3" width="15.7109375" style="1" customWidth="1"/>
    <col min="4" max="4" width="12.8515625" style="1" customWidth="1"/>
    <col min="5" max="5" width="36.00390625" style="1" customWidth="1"/>
    <col min="6" max="6" width="14.140625" style="1" customWidth="1"/>
    <col min="7" max="7" width="13.00390625" style="1" customWidth="1"/>
    <col min="8" max="9" width="21.00390625" style="1" customWidth="1"/>
    <col min="10" max="16384" width="9.140625" style="1" customWidth="1"/>
  </cols>
  <sheetData>
    <row r="2" ht="12.75">
      <c r="B2" s="1" t="s">
        <v>437</v>
      </c>
    </row>
    <row r="3" spans="3:4" ht="12.75">
      <c r="C3" s="2" t="s">
        <v>90</v>
      </c>
      <c r="D3" s="2"/>
    </row>
    <row r="5" spans="6:7" ht="12.75">
      <c r="F5" s="1" t="s">
        <v>417</v>
      </c>
      <c r="G5" s="1" t="s">
        <v>416</v>
      </c>
    </row>
    <row r="6" spans="2:9" ht="12.75">
      <c r="B6" s="9" t="s">
        <v>5</v>
      </c>
      <c r="C6" s="9" t="s">
        <v>110</v>
      </c>
      <c r="D6" s="9" t="s">
        <v>424</v>
      </c>
      <c r="E6" s="9" t="s">
        <v>5</v>
      </c>
      <c r="F6" s="9" t="s">
        <v>425</v>
      </c>
      <c r="G6" s="9" t="s">
        <v>426</v>
      </c>
      <c r="H6" s="160"/>
      <c r="I6" s="160"/>
    </row>
    <row r="7" spans="2:9" ht="12.75">
      <c r="B7" s="219" t="s">
        <v>13</v>
      </c>
      <c r="C7" s="220"/>
      <c r="D7" s="158"/>
      <c r="E7" s="221" t="s">
        <v>15</v>
      </c>
      <c r="F7" s="222"/>
      <c r="G7" s="160"/>
      <c r="H7" s="160"/>
      <c r="I7" s="160"/>
    </row>
    <row r="8" spans="2:9" ht="12.75">
      <c r="B8" s="166" t="s">
        <v>13</v>
      </c>
      <c r="C8" s="166">
        <v>18893291</v>
      </c>
      <c r="D8" s="166">
        <v>21065445</v>
      </c>
      <c r="E8" s="166" t="s">
        <v>15</v>
      </c>
      <c r="F8" s="166"/>
      <c r="G8" s="166"/>
      <c r="H8" s="5"/>
      <c r="I8" s="5"/>
    </row>
    <row r="9" spans="2:9" ht="12.75">
      <c r="B9" s="166" t="s">
        <v>14</v>
      </c>
      <c r="C9" s="166">
        <v>3567700</v>
      </c>
      <c r="D9" s="166">
        <v>3567700</v>
      </c>
      <c r="E9" s="166" t="s">
        <v>91</v>
      </c>
      <c r="F9" s="166">
        <v>18471144</v>
      </c>
      <c r="G9" s="166">
        <v>6803969</v>
      </c>
      <c r="H9" s="5"/>
      <c r="I9" s="5"/>
    </row>
    <row r="10" spans="2:9" ht="12.75">
      <c r="B10" s="166" t="s">
        <v>92</v>
      </c>
      <c r="C10" s="166">
        <v>22819070</v>
      </c>
      <c r="D10" s="166">
        <v>25632173</v>
      </c>
      <c r="E10" s="166" t="s">
        <v>93</v>
      </c>
      <c r="F10" s="166"/>
      <c r="G10" s="166">
        <v>1400000</v>
      </c>
      <c r="H10" s="5"/>
      <c r="I10" s="5"/>
    </row>
    <row r="11" spans="2:9" ht="12.75">
      <c r="B11" s="166" t="s">
        <v>24</v>
      </c>
      <c r="C11" s="166">
        <v>846635</v>
      </c>
      <c r="D11" s="166">
        <v>846635</v>
      </c>
      <c r="E11" s="166" t="s">
        <v>94</v>
      </c>
      <c r="F11" s="166"/>
      <c r="G11" s="166"/>
      <c r="H11" s="5"/>
      <c r="I11" s="5"/>
    </row>
    <row r="12" spans="2:9" ht="12.75">
      <c r="B12" s="166" t="s">
        <v>95</v>
      </c>
      <c r="C12" s="166">
        <v>5013526</v>
      </c>
      <c r="D12" s="166">
        <v>4446878</v>
      </c>
      <c r="E12" s="166" t="s">
        <v>17</v>
      </c>
      <c r="F12" s="166"/>
      <c r="G12" s="166"/>
      <c r="H12" s="5"/>
      <c r="I12" s="5"/>
    </row>
    <row r="13" spans="2:9" ht="12.75">
      <c r="B13" s="166" t="s">
        <v>16</v>
      </c>
      <c r="C13" s="166">
        <v>484978</v>
      </c>
      <c r="D13" s="166">
        <v>1897872</v>
      </c>
      <c r="E13" s="166"/>
      <c r="F13" s="166"/>
      <c r="G13" s="166"/>
      <c r="H13" s="5"/>
      <c r="I13" s="5"/>
    </row>
    <row r="14" spans="2:9" ht="12.75">
      <c r="B14" s="6" t="s">
        <v>96</v>
      </c>
      <c r="C14" s="6">
        <f>SUM(C8:C13)</f>
        <v>51625200</v>
      </c>
      <c r="D14" s="6">
        <f>SUM(D8:D13)</f>
        <v>57456703</v>
      </c>
      <c r="E14" s="6" t="s">
        <v>97</v>
      </c>
      <c r="F14" s="6">
        <f>SUM(F8:F13)</f>
        <v>18471144</v>
      </c>
      <c r="G14" s="6">
        <f>SUM(G8:G13)</f>
        <v>8203969</v>
      </c>
      <c r="H14" s="8"/>
      <c r="I14" s="8"/>
    </row>
    <row r="15" spans="2:9" ht="12.75">
      <c r="B15" s="221" t="s">
        <v>87</v>
      </c>
      <c r="C15" s="222"/>
      <c r="D15" s="159"/>
      <c r="E15" s="221" t="s">
        <v>25</v>
      </c>
      <c r="F15" s="222"/>
      <c r="G15" s="9"/>
      <c r="H15" s="160"/>
      <c r="I15" s="160"/>
    </row>
    <row r="16" spans="2:9" ht="12.75">
      <c r="B16" s="166" t="s">
        <v>98</v>
      </c>
      <c r="C16" s="166">
        <v>21111775</v>
      </c>
      <c r="D16" s="166">
        <v>21581775</v>
      </c>
      <c r="E16" s="166" t="s">
        <v>26</v>
      </c>
      <c r="F16" s="166">
        <v>3548764</v>
      </c>
      <c r="G16" s="166">
        <v>6387762</v>
      </c>
      <c r="H16" s="5"/>
      <c r="I16" s="5"/>
    </row>
    <row r="17" spans="2:9" ht="12.75">
      <c r="B17" s="166" t="s">
        <v>99</v>
      </c>
      <c r="C17" s="166">
        <v>3439596</v>
      </c>
      <c r="D17" s="166">
        <v>3739596</v>
      </c>
      <c r="E17" s="166" t="s">
        <v>100</v>
      </c>
      <c r="F17" s="166">
        <v>17113838</v>
      </c>
      <c r="G17" s="166">
        <v>5598089</v>
      </c>
      <c r="H17" s="5"/>
      <c r="I17" s="5"/>
    </row>
    <row r="18" spans="2:9" ht="12.75">
      <c r="B18" s="166" t="s">
        <v>19</v>
      </c>
      <c r="C18" s="166">
        <v>17502315</v>
      </c>
      <c r="D18" s="166">
        <v>19716024</v>
      </c>
      <c r="E18" s="166" t="s">
        <v>21</v>
      </c>
      <c r="F18" s="166">
        <v>0</v>
      </c>
      <c r="G18" s="166">
        <v>0</v>
      </c>
      <c r="H18" s="5"/>
      <c r="I18" s="5"/>
    </row>
    <row r="19" spans="2:9" ht="12.75">
      <c r="B19" s="166" t="s">
        <v>101</v>
      </c>
      <c r="C19" s="166">
        <v>1604717</v>
      </c>
      <c r="D19" s="166">
        <v>1919127</v>
      </c>
      <c r="E19" s="166" t="s">
        <v>61</v>
      </c>
      <c r="F19" s="166">
        <v>224370</v>
      </c>
      <c r="G19" s="166">
        <v>361581</v>
      </c>
      <c r="H19" s="5"/>
      <c r="I19" s="5"/>
    </row>
    <row r="20" spans="2:9" ht="12.75">
      <c r="B20" s="166" t="s">
        <v>20</v>
      </c>
      <c r="C20" s="166">
        <v>4842000</v>
      </c>
      <c r="D20" s="166">
        <v>5083520</v>
      </c>
      <c r="E20" s="166"/>
      <c r="F20" s="166"/>
      <c r="G20" s="166"/>
      <c r="H20" s="5"/>
      <c r="I20" s="5"/>
    </row>
    <row r="21" spans="2:9" ht="12.75">
      <c r="B21" s="166" t="s">
        <v>22</v>
      </c>
      <c r="C21" s="166">
        <v>708969</v>
      </c>
      <c r="D21" s="166">
        <v>1273198</v>
      </c>
      <c r="E21" s="166"/>
      <c r="F21" s="166"/>
      <c r="G21" s="166"/>
      <c r="H21" s="5"/>
      <c r="I21" s="5"/>
    </row>
    <row r="22" spans="2:9" ht="12.75">
      <c r="B22" s="6" t="s">
        <v>102</v>
      </c>
      <c r="C22" s="6">
        <f>SUM(C16:C21)</f>
        <v>49209372</v>
      </c>
      <c r="D22" s="6">
        <f>SUM(D16:D21)</f>
        <v>53313240</v>
      </c>
      <c r="E22" s="6" t="s">
        <v>103</v>
      </c>
      <c r="F22" s="6">
        <f>SUM(F16:F21)</f>
        <v>20886972</v>
      </c>
      <c r="G22" s="6">
        <f>SUM(G16:G21)</f>
        <v>12347432</v>
      </c>
      <c r="H22" s="8"/>
      <c r="I22" s="8"/>
    </row>
    <row r="23" spans="2:9" ht="12.75">
      <c r="B23" s="6" t="s">
        <v>104</v>
      </c>
      <c r="C23" s="6"/>
      <c r="D23" s="6"/>
      <c r="E23" s="6" t="s">
        <v>105</v>
      </c>
      <c r="F23" s="6"/>
      <c r="G23" s="6"/>
      <c r="H23" s="8"/>
      <c r="I23" s="8"/>
    </row>
    <row r="27" ht="12.75">
      <c r="E27" s="1">
        <v>0</v>
      </c>
    </row>
  </sheetData>
  <sheetProtection/>
  <mergeCells count="4">
    <mergeCell ref="B7:C7"/>
    <mergeCell ref="E7:F7"/>
    <mergeCell ref="B15:C15"/>
    <mergeCell ref="E15:F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C1:G35"/>
  <sheetViews>
    <sheetView tabSelected="1" zoomScalePageLayoutView="0" workbookViewId="0" topLeftCell="A4">
      <selection activeCell="F41" sqref="F41"/>
    </sheetView>
  </sheetViews>
  <sheetFormatPr defaultColWidth="9.140625" defaultRowHeight="15"/>
  <cols>
    <col min="1" max="1" width="3.7109375" style="1" customWidth="1"/>
    <col min="2" max="2" width="8.00390625" style="1" hidden="1" customWidth="1"/>
    <col min="3" max="3" width="64.140625" style="1" customWidth="1"/>
    <col min="4" max="7" width="14.140625" style="1" bestFit="1" customWidth="1"/>
    <col min="8" max="16384" width="9.140625" style="1" customWidth="1"/>
  </cols>
  <sheetData>
    <row r="1" ht="12.75">
      <c r="C1" s="1" t="s">
        <v>438</v>
      </c>
    </row>
    <row r="2" ht="12.75">
      <c r="C2" s="1" t="s">
        <v>23</v>
      </c>
    </row>
    <row r="3" ht="12.75">
      <c r="C3" s="2" t="s">
        <v>106</v>
      </c>
    </row>
    <row r="5" ht="13.5" thickBot="1"/>
    <row r="6" spans="3:7" ht="12.75">
      <c r="C6" s="10" t="s">
        <v>5</v>
      </c>
      <c r="D6" s="11" t="s">
        <v>110</v>
      </c>
      <c r="E6" s="11" t="s">
        <v>111</v>
      </c>
      <c r="F6" s="11" t="s">
        <v>427</v>
      </c>
      <c r="G6" s="12" t="s">
        <v>428</v>
      </c>
    </row>
    <row r="7" spans="3:7" ht="12.75">
      <c r="C7" s="223" t="s">
        <v>13</v>
      </c>
      <c r="D7" s="224"/>
      <c r="E7" s="224"/>
      <c r="F7" s="224"/>
      <c r="G7" s="225"/>
    </row>
    <row r="8" spans="3:7" ht="12.75">
      <c r="C8" s="13" t="s">
        <v>14</v>
      </c>
      <c r="D8" s="3">
        <v>4149700</v>
      </c>
      <c r="E8" s="3">
        <v>3664000</v>
      </c>
      <c r="F8" s="3">
        <v>3665000</v>
      </c>
      <c r="G8" s="14">
        <v>3666000</v>
      </c>
    </row>
    <row r="9" spans="3:7" ht="12.75">
      <c r="C9" s="13" t="s">
        <v>92</v>
      </c>
      <c r="D9" s="3">
        <v>21863338</v>
      </c>
      <c r="E9" s="3">
        <v>36000</v>
      </c>
      <c r="F9" s="3">
        <v>35000</v>
      </c>
      <c r="G9" s="14">
        <v>36000</v>
      </c>
    </row>
    <row r="10" spans="3:7" ht="12.75">
      <c r="C10" s="13" t="s">
        <v>114</v>
      </c>
      <c r="D10" s="3">
        <v>484978</v>
      </c>
      <c r="E10" s="3">
        <v>0</v>
      </c>
      <c r="F10" s="3">
        <v>0</v>
      </c>
      <c r="G10" s="14">
        <v>0</v>
      </c>
    </row>
    <row r="11" spans="3:7" ht="12.75">
      <c r="C11" s="13" t="s">
        <v>95</v>
      </c>
      <c r="D11" s="3">
        <v>6925262</v>
      </c>
      <c r="E11" s="3">
        <v>1975000</v>
      </c>
      <c r="F11" s="3">
        <v>1976000</v>
      </c>
      <c r="G11" s="14">
        <v>1977700</v>
      </c>
    </row>
    <row r="12" spans="3:7" ht="12.75">
      <c r="C12" s="13" t="s">
        <v>16</v>
      </c>
      <c r="D12" s="3">
        <v>16044123</v>
      </c>
      <c r="E12" s="3">
        <v>4000</v>
      </c>
      <c r="F12" s="3">
        <v>4500</v>
      </c>
      <c r="G12" s="14">
        <v>4600</v>
      </c>
    </row>
    <row r="13" spans="3:7" ht="12.75">
      <c r="C13" s="15" t="s">
        <v>96</v>
      </c>
      <c r="D13" s="3">
        <f>SUM(D8:D12)</f>
        <v>49467401</v>
      </c>
      <c r="E13" s="3">
        <f>SUM(E8:E12)</f>
        <v>5679000</v>
      </c>
      <c r="F13" s="3">
        <f>SUM(F8:F12)</f>
        <v>5680500</v>
      </c>
      <c r="G13" s="3">
        <f>SUM(G8:G12)</f>
        <v>5684300</v>
      </c>
    </row>
    <row r="14" spans="3:7" ht="12.75">
      <c r="C14" s="223" t="s">
        <v>15</v>
      </c>
      <c r="D14" s="224"/>
      <c r="E14" s="224"/>
      <c r="F14" s="224"/>
      <c r="G14" s="225"/>
    </row>
    <row r="15" spans="3:7" ht="12.75">
      <c r="C15" s="13" t="s">
        <v>15</v>
      </c>
      <c r="D15" s="3"/>
      <c r="E15" s="3">
        <v>800</v>
      </c>
      <c r="F15" s="3">
        <v>850</v>
      </c>
      <c r="G15" s="14">
        <v>860</v>
      </c>
    </row>
    <row r="16" spans="3:7" ht="12.75">
      <c r="C16" s="13" t="s">
        <v>91</v>
      </c>
      <c r="D16" s="3">
        <v>14197266</v>
      </c>
      <c r="E16" s="3">
        <v>4500</v>
      </c>
      <c r="F16" s="3">
        <v>5000</v>
      </c>
      <c r="G16" s="14">
        <v>5500</v>
      </c>
    </row>
    <row r="17" spans="3:7" ht="12.75">
      <c r="C17" s="13" t="s">
        <v>93</v>
      </c>
      <c r="D17" s="3"/>
      <c r="E17" s="3"/>
      <c r="F17" s="3"/>
      <c r="G17" s="14"/>
    </row>
    <row r="18" spans="3:7" ht="12.75">
      <c r="C18" s="13" t="s">
        <v>94</v>
      </c>
      <c r="D18" s="3"/>
      <c r="E18" s="3"/>
      <c r="F18" s="3"/>
      <c r="G18" s="14"/>
    </row>
    <row r="19" spans="3:7" ht="12.75">
      <c r="C19" s="13" t="s">
        <v>17</v>
      </c>
      <c r="D19" s="3"/>
      <c r="E19" s="3"/>
      <c r="F19" s="3"/>
      <c r="G19" s="14"/>
    </row>
    <row r="20" spans="3:7" ht="12.75">
      <c r="C20" s="15" t="s">
        <v>97</v>
      </c>
      <c r="D20" s="3">
        <f>SUM(D15:D19)</f>
        <v>14197266</v>
      </c>
      <c r="E20" s="3">
        <f>SUM(E15:E19)</f>
        <v>5300</v>
      </c>
      <c r="F20" s="3">
        <f>SUM(F15:F19)</f>
        <v>5850</v>
      </c>
      <c r="G20" s="3">
        <v>6300</v>
      </c>
    </row>
    <row r="21" spans="3:7" ht="12.75">
      <c r="C21" s="16" t="s">
        <v>107</v>
      </c>
      <c r="D21" s="17">
        <f>SUM(D13,D20)</f>
        <v>63664667</v>
      </c>
      <c r="E21" s="17">
        <f>SUM(E13,E20)</f>
        <v>5684300</v>
      </c>
      <c r="F21" s="17">
        <f>SUM(F13,F20)</f>
        <v>5686350</v>
      </c>
      <c r="G21" s="17">
        <f>SUM(G13,G20)</f>
        <v>5690600</v>
      </c>
    </row>
    <row r="22" spans="3:7" ht="12.75">
      <c r="C22" s="223" t="s">
        <v>87</v>
      </c>
      <c r="D22" s="224"/>
      <c r="E22" s="224"/>
      <c r="F22" s="224"/>
      <c r="G22" s="225"/>
    </row>
    <row r="23" spans="3:7" ht="12.75">
      <c r="C23" s="13" t="s">
        <v>98</v>
      </c>
      <c r="D23" s="3">
        <v>17452118</v>
      </c>
      <c r="E23" s="3">
        <v>21680000</v>
      </c>
      <c r="F23" s="3">
        <v>21681000</v>
      </c>
      <c r="G23" s="14">
        <v>22000000</v>
      </c>
    </row>
    <row r="24" spans="3:7" ht="12.75">
      <c r="C24" s="13" t="s">
        <v>99</v>
      </c>
      <c r="D24" s="3">
        <v>2583962</v>
      </c>
      <c r="E24" s="3">
        <v>3517000</v>
      </c>
      <c r="F24" s="3">
        <v>35180000</v>
      </c>
      <c r="G24" s="14">
        <v>3518500</v>
      </c>
    </row>
    <row r="25" spans="3:7" ht="12.75">
      <c r="C25" s="13" t="s">
        <v>19</v>
      </c>
      <c r="D25" s="3">
        <v>17255348</v>
      </c>
      <c r="E25" s="3">
        <v>15700000</v>
      </c>
      <c r="F25" s="3">
        <v>15800000</v>
      </c>
      <c r="G25" s="14">
        <v>15900000</v>
      </c>
    </row>
    <row r="26" spans="3:7" ht="12.75">
      <c r="C26" s="13" t="s">
        <v>101</v>
      </c>
      <c r="D26" s="3">
        <v>2218983</v>
      </c>
      <c r="E26" s="3">
        <v>4235000</v>
      </c>
      <c r="F26" s="3">
        <v>4236000</v>
      </c>
      <c r="G26" s="14">
        <v>4237000</v>
      </c>
    </row>
    <row r="27" spans="3:7" ht="12.75">
      <c r="C27" s="13" t="s">
        <v>20</v>
      </c>
      <c r="D27" s="3">
        <v>3175977</v>
      </c>
      <c r="E27" s="3">
        <v>3169000</v>
      </c>
      <c r="F27" s="3">
        <v>3169500</v>
      </c>
      <c r="G27" s="14">
        <v>3169700</v>
      </c>
    </row>
    <row r="28" spans="3:7" ht="12.75">
      <c r="C28" s="13" t="s">
        <v>22</v>
      </c>
      <c r="D28" s="3">
        <v>1236278</v>
      </c>
      <c r="E28" s="3">
        <v>4232000</v>
      </c>
      <c r="F28" s="3">
        <v>4232500</v>
      </c>
      <c r="G28" s="14">
        <v>4233000</v>
      </c>
    </row>
    <row r="29" spans="3:7" ht="12.75">
      <c r="C29" s="15" t="s">
        <v>102</v>
      </c>
      <c r="D29" s="3">
        <f>SUM(D23:D28)</f>
        <v>43922666</v>
      </c>
      <c r="E29" s="3">
        <f>SUM(E23:E28)</f>
        <v>52533000</v>
      </c>
      <c r="F29" s="3">
        <f>SUM(F23:F28)</f>
        <v>84299000</v>
      </c>
      <c r="G29" s="3">
        <f>SUM(G23:G28)</f>
        <v>53058200</v>
      </c>
    </row>
    <row r="30" spans="3:7" ht="12.75">
      <c r="C30" s="223" t="s">
        <v>25</v>
      </c>
      <c r="D30" s="224"/>
      <c r="E30" s="224"/>
      <c r="F30" s="224"/>
      <c r="G30" s="225"/>
    </row>
    <row r="31" spans="3:7" ht="12.75">
      <c r="C31" s="13" t="s">
        <v>26</v>
      </c>
      <c r="D31" s="3">
        <v>5237932</v>
      </c>
      <c r="E31" s="3">
        <v>2314000</v>
      </c>
      <c r="F31" s="3">
        <v>2315000</v>
      </c>
      <c r="G31" s="14">
        <v>2316000</v>
      </c>
    </row>
    <row r="32" spans="3:7" ht="12.75">
      <c r="C32" s="13" t="s">
        <v>100</v>
      </c>
      <c r="D32" s="3">
        <v>13850000</v>
      </c>
      <c r="E32" s="3">
        <v>600000</v>
      </c>
      <c r="F32" s="3">
        <v>600000</v>
      </c>
      <c r="G32" s="14">
        <v>600000</v>
      </c>
    </row>
    <row r="33" spans="3:7" ht="12.75">
      <c r="C33" s="13" t="s">
        <v>21</v>
      </c>
      <c r="D33" s="3">
        <v>654069</v>
      </c>
      <c r="E33" s="3"/>
      <c r="F33" s="3"/>
      <c r="G33" s="14"/>
    </row>
    <row r="34" spans="3:7" ht="12.75">
      <c r="C34" s="15" t="s">
        <v>108</v>
      </c>
      <c r="D34" s="3">
        <f>SUM(D31:D33)</f>
        <v>19742001</v>
      </c>
      <c r="E34" s="3">
        <f>SUM(E31:E33)</f>
        <v>2914000</v>
      </c>
      <c r="F34" s="3">
        <f>SUM(F31:F33)</f>
        <v>2915000</v>
      </c>
      <c r="G34" s="3">
        <f>SUM(G31:G33)</f>
        <v>2916000</v>
      </c>
    </row>
    <row r="35" spans="3:7" ht="13.5" thickBot="1">
      <c r="C35" s="16" t="s">
        <v>109</v>
      </c>
      <c r="D35" s="18">
        <f>SUM(D29,D34)</f>
        <v>63664667</v>
      </c>
      <c r="E35" s="18">
        <f>SUM(E29,E34)</f>
        <v>55447000</v>
      </c>
      <c r="F35" s="18">
        <f>SUM(F29,F34)</f>
        <v>87214000</v>
      </c>
      <c r="G35" s="18">
        <f>SUM(G29,G34)</f>
        <v>55974200</v>
      </c>
    </row>
    <row r="63" ht="10.5" customHeight="1"/>
  </sheetData>
  <sheetProtection/>
  <mergeCells count="4">
    <mergeCell ref="C7:G7"/>
    <mergeCell ref="C14:G14"/>
    <mergeCell ref="C22:G22"/>
    <mergeCell ref="C30:G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Ohid03</cp:lastModifiedBy>
  <cp:lastPrinted>2019-05-28T07:48:24Z</cp:lastPrinted>
  <dcterms:created xsi:type="dcterms:W3CDTF">2014-02-10T13:59:11Z</dcterms:created>
  <dcterms:modified xsi:type="dcterms:W3CDTF">2019-05-28T07:48:45Z</dcterms:modified>
  <cp:category/>
  <cp:version/>
  <cp:contentType/>
  <cp:contentStatus/>
</cp:coreProperties>
</file>