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\Desktop\"/>
    </mc:Choice>
  </mc:AlternateContent>
  <bookViews>
    <workbookView xWindow="0" yWindow="0" windowWidth="21570" windowHeight="796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3" i="1" l="1"/>
  <c r="E92" i="1"/>
  <c r="E94" i="1" s="1"/>
  <c r="D92" i="1"/>
  <c r="D94" i="1" s="1"/>
  <c r="C92" i="1"/>
  <c r="F91" i="1"/>
  <c r="F90" i="1"/>
  <c r="F89" i="1"/>
  <c r="F88" i="1"/>
  <c r="E87" i="1"/>
  <c r="D87" i="1"/>
  <c r="F86" i="1"/>
  <c r="F85" i="1"/>
  <c r="F84" i="1"/>
  <c r="F83" i="1"/>
  <c r="F82" i="1"/>
  <c r="E81" i="1"/>
  <c r="D81" i="1"/>
  <c r="C81" i="1"/>
  <c r="C87" i="1" s="1"/>
  <c r="F80" i="1"/>
  <c r="F79" i="1"/>
  <c r="F78" i="1"/>
  <c r="F77" i="1"/>
  <c r="E76" i="1"/>
  <c r="D76" i="1"/>
  <c r="C76" i="1"/>
  <c r="F76" i="1" s="1"/>
  <c r="F75" i="1"/>
  <c r="F74" i="1"/>
  <c r="F73" i="1"/>
  <c r="F72" i="1"/>
  <c r="E71" i="1"/>
  <c r="D71" i="1"/>
  <c r="C71" i="1"/>
  <c r="F71" i="1" s="1"/>
  <c r="F70" i="1"/>
  <c r="F69" i="1"/>
  <c r="F68" i="1"/>
  <c r="E64" i="1"/>
  <c r="E65" i="1" s="1"/>
  <c r="E95" i="1" s="1"/>
  <c r="D64" i="1"/>
  <c r="D65" i="1" s="1"/>
  <c r="D95" i="1" s="1"/>
  <c r="C64" i="1"/>
  <c r="F63" i="1"/>
  <c r="F62" i="1"/>
  <c r="F61" i="1"/>
  <c r="E60" i="1"/>
  <c r="D60" i="1"/>
  <c r="C60" i="1"/>
  <c r="F60" i="1" s="1"/>
  <c r="F59" i="1"/>
  <c r="F58" i="1"/>
  <c r="F57" i="1"/>
  <c r="E56" i="1"/>
  <c r="D56" i="1"/>
  <c r="D67" i="1" s="1"/>
  <c r="C56" i="1"/>
  <c r="F55" i="1"/>
  <c r="F54" i="1"/>
  <c r="F53" i="1"/>
  <c r="F52" i="1"/>
  <c r="F51" i="1"/>
  <c r="E50" i="1"/>
  <c r="D50" i="1"/>
  <c r="C49" i="1"/>
  <c r="F49" i="1" s="1"/>
  <c r="F48" i="1"/>
  <c r="F47" i="1"/>
  <c r="F46" i="1"/>
  <c r="F45" i="1"/>
  <c r="C44" i="1"/>
  <c r="F44" i="1" s="1"/>
  <c r="C43" i="1"/>
  <c r="F43" i="1" s="1"/>
  <c r="F42" i="1"/>
  <c r="F41" i="1"/>
  <c r="F40" i="1"/>
  <c r="E39" i="1"/>
  <c r="D39" i="1"/>
  <c r="F38" i="1"/>
  <c r="E37" i="1"/>
  <c r="D37" i="1"/>
  <c r="C37" i="1"/>
  <c r="C39" i="1" s="1"/>
  <c r="F39" i="1" s="1"/>
  <c r="F36" i="1"/>
  <c r="F35" i="1"/>
  <c r="F34" i="1"/>
  <c r="F33" i="1"/>
  <c r="F32" i="1"/>
  <c r="F31" i="1"/>
  <c r="F30" i="1"/>
  <c r="F29" i="1"/>
  <c r="E28" i="1"/>
  <c r="D28" i="1"/>
  <c r="C28" i="1"/>
  <c r="F28" i="1" s="1"/>
  <c r="F27" i="1"/>
  <c r="F26" i="1"/>
  <c r="E25" i="1"/>
  <c r="E67" i="1" s="1"/>
  <c r="D25" i="1"/>
  <c r="C25" i="1"/>
  <c r="C67" i="1" s="1"/>
  <c r="F67" i="1" s="1"/>
  <c r="F24" i="1"/>
  <c r="F23" i="1"/>
  <c r="F22" i="1"/>
  <c r="F21" i="1"/>
  <c r="F20" i="1"/>
  <c r="E19" i="1"/>
  <c r="D19" i="1"/>
  <c r="F18" i="1"/>
  <c r="C18" i="1"/>
  <c r="F17" i="1"/>
  <c r="F16" i="1"/>
  <c r="F15" i="1"/>
  <c r="F14" i="1"/>
  <c r="E13" i="1"/>
  <c r="E66" i="1" s="1"/>
  <c r="D13" i="1"/>
  <c r="D66" i="1" s="1"/>
  <c r="C13" i="1"/>
  <c r="C19" i="1" s="1"/>
  <c r="F12" i="1"/>
  <c r="F11" i="1"/>
  <c r="F10" i="1"/>
  <c r="F9" i="1"/>
  <c r="F8" i="1"/>
  <c r="F7" i="1"/>
  <c r="F87" i="1" l="1"/>
  <c r="C94" i="1"/>
  <c r="F94" i="1" s="1"/>
  <c r="C65" i="1"/>
  <c r="F19" i="1"/>
  <c r="F13" i="1"/>
  <c r="C50" i="1"/>
  <c r="F50" i="1" s="1"/>
  <c r="F56" i="1"/>
  <c r="F64" i="1"/>
  <c r="F92" i="1"/>
  <c r="F25" i="1"/>
  <c r="F37" i="1"/>
  <c r="F81" i="1"/>
  <c r="F65" i="1" l="1"/>
  <c r="C95" i="1"/>
  <c r="F95" i="1" s="1"/>
  <c r="C66" i="1"/>
  <c r="F66" i="1" s="1"/>
</calcChain>
</file>

<file path=xl/sharedStrings.xml><?xml version="1.0" encoding="utf-8"?>
<sst xmlns="http://schemas.openxmlformats.org/spreadsheetml/2006/main" count="184" uniqueCount="182">
  <si>
    <t>2/1. melléklet a 1/2018. (II.20.) önkormányzati rendelethez</t>
  </si>
  <si>
    <t>Gérce Község Önkormányzat 2018. évi költségvetése</t>
  </si>
  <si>
    <t>Bevételek (Ft)</t>
  </si>
  <si>
    <t>Rovat megnevezése</t>
  </si>
  <si>
    <t>Rovat-
szám</t>
  </si>
  <si>
    <t>kötelező feladatok</t>
  </si>
  <si>
    <t>önként vállalt feladatok</t>
  </si>
  <si>
    <t xml:space="preserve">állami (államigazgatási) feladatok </t>
  </si>
  <si>
    <t>ÖSSZESEN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</si>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</sst>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164" fontId="1" fillId="0" borderId="1" xfId="1" applyNumberFormat="1" applyFont="1" applyBorder="1"/>
    <xf numFmtId="0" fontId="6" fillId="0" borderId="1" xfId="0" applyFont="1" applyFill="1" applyBorder="1" applyAlignment="1">
      <alignment horizontal="left" vertical="center" wrapText="1"/>
    </xf>
    <xf numFmtId="164" fontId="2" fillId="0" borderId="1" xfId="1" applyNumberFormat="1" applyFont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4" borderId="1" xfId="0" applyFont="1" applyFill="1" applyBorder="1"/>
    <xf numFmtId="0" fontId="13" fillId="4" borderId="1" xfId="0" applyFont="1" applyFill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workbookViewId="0">
      <selection sqref="A1:XFD1048576"/>
    </sheetView>
  </sheetViews>
  <sheetFormatPr defaultRowHeight="15" x14ac:dyDescent="0.25"/>
  <cols>
    <col min="1" max="1" width="50" customWidth="1"/>
    <col min="3" max="3" width="14.5703125" bestFit="1" customWidth="1"/>
    <col min="4" max="4" width="14.5703125" customWidth="1"/>
    <col min="5" max="5" width="16.7109375" customWidth="1"/>
    <col min="6" max="6" width="14.5703125" bestFit="1" customWidth="1"/>
    <col min="257" max="257" width="50" customWidth="1"/>
    <col min="259" max="259" width="14.5703125" bestFit="1" customWidth="1"/>
    <col min="260" max="260" width="14.5703125" customWidth="1"/>
    <col min="261" max="261" width="16.7109375" customWidth="1"/>
    <col min="262" max="262" width="14.5703125" bestFit="1" customWidth="1"/>
    <col min="513" max="513" width="50" customWidth="1"/>
    <col min="515" max="515" width="14.5703125" bestFit="1" customWidth="1"/>
    <col min="516" max="516" width="14.5703125" customWidth="1"/>
    <col min="517" max="517" width="16.7109375" customWidth="1"/>
    <col min="518" max="518" width="14.5703125" bestFit="1" customWidth="1"/>
    <col min="769" max="769" width="50" customWidth="1"/>
    <col min="771" max="771" width="14.5703125" bestFit="1" customWidth="1"/>
    <col min="772" max="772" width="14.5703125" customWidth="1"/>
    <col min="773" max="773" width="16.7109375" customWidth="1"/>
    <col min="774" max="774" width="14.5703125" bestFit="1" customWidth="1"/>
    <col min="1025" max="1025" width="50" customWidth="1"/>
    <col min="1027" max="1027" width="14.5703125" bestFit="1" customWidth="1"/>
    <col min="1028" max="1028" width="14.5703125" customWidth="1"/>
    <col min="1029" max="1029" width="16.7109375" customWidth="1"/>
    <col min="1030" max="1030" width="14.5703125" bestFit="1" customWidth="1"/>
    <col min="1281" max="1281" width="50" customWidth="1"/>
    <col min="1283" max="1283" width="14.5703125" bestFit="1" customWidth="1"/>
    <col min="1284" max="1284" width="14.5703125" customWidth="1"/>
    <col min="1285" max="1285" width="16.7109375" customWidth="1"/>
    <col min="1286" max="1286" width="14.5703125" bestFit="1" customWidth="1"/>
    <col min="1537" max="1537" width="50" customWidth="1"/>
    <col min="1539" max="1539" width="14.5703125" bestFit="1" customWidth="1"/>
    <col min="1540" max="1540" width="14.5703125" customWidth="1"/>
    <col min="1541" max="1541" width="16.7109375" customWidth="1"/>
    <col min="1542" max="1542" width="14.5703125" bestFit="1" customWidth="1"/>
    <col min="1793" max="1793" width="50" customWidth="1"/>
    <col min="1795" max="1795" width="14.5703125" bestFit="1" customWidth="1"/>
    <col min="1796" max="1796" width="14.5703125" customWidth="1"/>
    <col min="1797" max="1797" width="16.7109375" customWidth="1"/>
    <col min="1798" max="1798" width="14.5703125" bestFit="1" customWidth="1"/>
    <col min="2049" max="2049" width="50" customWidth="1"/>
    <col min="2051" max="2051" width="14.5703125" bestFit="1" customWidth="1"/>
    <col min="2052" max="2052" width="14.5703125" customWidth="1"/>
    <col min="2053" max="2053" width="16.7109375" customWidth="1"/>
    <col min="2054" max="2054" width="14.5703125" bestFit="1" customWidth="1"/>
    <col min="2305" max="2305" width="50" customWidth="1"/>
    <col min="2307" max="2307" width="14.5703125" bestFit="1" customWidth="1"/>
    <col min="2308" max="2308" width="14.5703125" customWidth="1"/>
    <col min="2309" max="2309" width="16.7109375" customWidth="1"/>
    <col min="2310" max="2310" width="14.5703125" bestFit="1" customWidth="1"/>
    <col min="2561" max="2561" width="50" customWidth="1"/>
    <col min="2563" max="2563" width="14.5703125" bestFit="1" customWidth="1"/>
    <col min="2564" max="2564" width="14.5703125" customWidth="1"/>
    <col min="2565" max="2565" width="16.7109375" customWidth="1"/>
    <col min="2566" max="2566" width="14.5703125" bestFit="1" customWidth="1"/>
    <col min="2817" max="2817" width="50" customWidth="1"/>
    <col min="2819" max="2819" width="14.5703125" bestFit="1" customWidth="1"/>
    <col min="2820" max="2820" width="14.5703125" customWidth="1"/>
    <col min="2821" max="2821" width="16.7109375" customWidth="1"/>
    <col min="2822" max="2822" width="14.5703125" bestFit="1" customWidth="1"/>
    <col min="3073" max="3073" width="50" customWidth="1"/>
    <col min="3075" max="3075" width="14.5703125" bestFit="1" customWidth="1"/>
    <col min="3076" max="3076" width="14.5703125" customWidth="1"/>
    <col min="3077" max="3077" width="16.7109375" customWidth="1"/>
    <col min="3078" max="3078" width="14.5703125" bestFit="1" customWidth="1"/>
    <col min="3329" max="3329" width="50" customWidth="1"/>
    <col min="3331" max="3331" width="14.5703125" bestFit="1" customWidth="1"/>
    <col min="3332" max="3332" width="14.5703125" customWidth="1"/>
    <col min="3333" max="3333" width="16.7109375" customWidth="1"/>
    <col min="3334" max="3334" width="14.5703125" bestFit="1" customWidth="1"/>
    <col min="3585" max="3585" width="50" customWidth="1"/>
    <col min="3587" max="3587" width="14.5703125" bestFit="1" customWidth="1"/>
    <col min="3588" max="3588" width="14.5703125" customWidth="1"/>
    <col min="3589" max="3589" width="16.7109375" customWidth="1"/>
    <col min="3590" max="3590" width="14.5703125" bestFit="1" customWidth="1"/>
    <col min="3841" max="3841" width="50" customWidth="1"/>
    <col min="3843" max="3843" width="14.5703125" bestFit="1" customWidth="1"/>
    <col min="3844" max="3844" width="14.5703125" customWidth="1"/>
    <col min="3845" max="3845" width="16.7109375" customWidth="1"/>
    <col min="3846" max="3846" width="14.5703125" bestFit="1" customWidth="1"/>
    <col min="4097" max="4097" width="50" customWidth="1"/>
    <col min="4099" max="4099" width="14.5703125" bestFit="1" customWidth="1"/>
    <col min="4100" max="4100" width="14.5703125" customWidth="1"/>
    <col min="4101" max="4101" width="16.7109375" customWidth="1"/>
    <col min="4102" max="4102" width="14.5703125" bestFit="1" customWidth="1"/>
    <col min="4353" max="4353" width="50" customWidth="1"/>
    <col min="4355" max="4355" width="14.5703125" bestFit="1" customWidth="1"/>
    <col min="4356" max="4356" width="14.5703125" customWidth="1"/>
    <col min="4357" max="4357" width="16.7109375" customWidth="1"/>
    <col min="4358" max="4358" width="14.5703125" bestFit="1" customWidth="1"/>
    <col min="4609" max="4609" width="50" customWidth="1"/>
    <col min="4611" max="4611" width="14.5703125" bestFit="1" customWidth="1"/>
    <col min="4612" max="4612" width="14.5703125" customWidth="1"/>
    <col min="4613" max="4613" width="16.7109375" customWidth="1"/>
    <col min="4614" max="4614" width="14.5703125" bestFit="1" customWidth="1"/>
    <col min="4865" max="4865" width="50" customWidth="1"/>
    <col min="4867" max="4867" width="14.5703125" bestFit="1" customWidth="1"/>
    <col min="4868" max="4868" width="14.5703125" customWidth="1"/>
    <col min="4869" max="4869" width="16.7109375" customWidth="1"/>
    <col min="4870" max="4870" width="14.5703125" bestFit="1" customWidth="1"/>
    <col min="5121" max="5121" width="50" customWidth="1"/>
    <col min="5123" max="5123" width="14.5703125" bestFit="1" customWidth="1"/>
    <col min="5124" max="5124" width="14.5703125" customWidth="1"/>
    <col min="5125" max="5125" width="16.7109375" customWidth="1"/>
    <col min="5126" max="5126" width="14.5703125" bestFit="1" customWidth="1"/>
    <col min="5377" max="5377" width="50" customWidth="1"/>
    <col min="5379" max="5379" width="14.5703125" bestFit="1" customWidth="1"/>
    <col min="5380" max="5380" width="14.5703125" customWidth="1"/>
    <col min="5381" max="5381" width="16.7109375" customWidth="1"/>
    <col min="5382" max="5382" width="14.5703125" bestFit="1" customWidth="1"/>
    <col min="5633" max="5633" width="50" customWidth="1"/>
    <col min="5635" max="5635" width="14.5703125" bestFit="1" customWidth="1"/>
    <col min="5636" max="5636" width="14.5703125" customWidth="1"/>
    <col min="5637" max="5637" width="16.7109375" customWidth="1"/>
    <col min="5638" max="5638" width="14.5703125" bestFit="1" customWidth="1"/>
    <col min="5889" max="5889" width="50" customWidth="1"/>
    <col min="5891" max="5891" width="14.5703125" bestFit="1" customWidth="1"/>
    <col min="5892" max="5892" width="14.5703125" customWidth="1"/>
    <col min="5893" max="5893" width="16.7109375" customWidth="1"/>
    <col min="5894" max="5894" width="14.5703125" bestFit="1" customWidth="1"/>
    <col min="6145" max="6145" width="50" customWidth="1"/>
    <col min="6147" max="6147" width="14.5703125" bestFit="1" customWidth="1"/>
    <col min="6148" max="6148" width="14.5703125" customWidth="1"/>
    <col min="6149" max="6149" width="16.7109375" customWidth="1"/>
    <col min="6150" max="6150" width="14.5703125" bestFit="1" customWidth="1"/>
    <col min="6401" max="6401" width="50" customWidth="1"/>
    <col min="6403" max="6403" width="14.5703125" bestFit="1" customWidth="1"/>
    <col min="6404" max="6404" width="14.5703125" customWidth="1"/>
    <col min="6405" max="6405" width="16.7109375" customWidth="1"/>
    <col min="6406" max="6406" width="14.5703125" bestFit="1" customWidth="1"/>
    <col min="6657" max="6657" width="50" customWidth="1"/>
    <col min="6659" max="6659" width="14.5703125" bestFit="1" customWidth="1"/>
    <col min="6660" max="6660" width="14.5703125" customWidth="1"/>
    <col min="6661" max="6661" width="16.7109375" customWidth="1"/>
    <col min="6662" max="6662" width="14.5703125" bestFit="1" customWidth="1"/>
    <col min="6913" max="6913" width="50" customWidth="1"/>
    <col min="6915" max="6915" width="14.5703125" bestFit="1" customWidth="1"/>
    <col min="6916" max="6916" width="14.5703125" customWidth="1"/>
    <col min="6917" max="6917" width="16.7109375" customWidth="1"/>
    <col min="6918" max="6918" width="14.5703125" bestFit="1" customWidth="1"/>
    <col min="7169" max="7169" width="50" customWidth="1"/>
    <col min="7171" max="7171" width="14.5703125" bestFit="1" customWidth="1"/>
    <col min="7172" max="7172" width="14.5703125" customWidth="1"/>
    <col min="7173" max="7173" width="16.7109375" customWidth="1"/>
    <col min="7174" max="7174" width="14.5703125" bestFit="1" customWidth="1"/>
    <col min="7425" max="7425" width="50" customWidth="1"/>
    <col min="7427" max="7427" width="14.5703125" bestFit="1" customWidth="1"/>
    <col min="7428" max="7428" width="14.5703125" customWidth="1"/>
    <col min="7429" max="7429" width="16.7109375" customWidth="1"/>
    <col min="7430" max="7430" width="14.5703125" bestFit="1" customWidth="1"/>
    <col min="7681" max="7681" width="50" customWidth="1"/>
    <col min="7683" max="7683" width="14.5703125" bestFit="1" customWidth="1"/>
    <col min="7684" max="7684" width="14.5703125" customWidth="1"/>
    <col min="7685" max="7685" width="16.7109375" customWidth="1"/>
    <col min="7686" max="7686" width="14.5703125" bestFit="1" customWidth="1"/>
    <col min="7937" max="7937" width="50" customWidth="1"/>
    <col min="7939" max="7939" width="14.5703125" bestFit="1" customWidth="1"/>
    <col min="7940" max="7940" width="14.5703125" customWidth="1"/>
    <col min="7941" max="7941" width="16.7109375" customWidth="1"/>
    <col min="7942" max="7942" width="14.5703125" bestFit="1" customWidth="1"/>
    <col min="8193" max="8193" width="50" customWidth="1"/>
    <col min="8195" max="8195" width="14.5703125" bestFit="1" customWidth="1"/>
    <col min="8196" max="8196" width="14.5703125" customWidth="1"/>
    <col min="8197" max="8197" width="16.7109375" customWidth="1"/>
    <col min="8198" max="8198" width="14.5703125" bestFit="1" customWidth="1"/>
    <col min="8449" max="8449" width="50" customWidth="1"/>
    <col min="8451" max="8451" width="14.5703125" bestFit="1" customWidth="1"/>
    <col min="8452" max="8452" width="14.5703125" customWidth="1"/>
    <col min="8453" max="8453" width="16.7109375" customWidth="1"/>
    <col min="8454" max="8454" width="14.5703125" bestFit="1" customWidth="1"/>
    <col min="8705" max="8705" width="50" customWidth="1"/>
    <col min="8707" max="8707" width="14.5703125" bestFit="1" customWidth="1"/>
    <col min="8708" max="8708" width="14.5703125" customWidth="1"/>
    <col min="8709" max="8709" width="16.7109375" customWidth="1"/>
    <col min="8710" max="8710" width="14.5703125" bestFit="1" customWidth="1"/>
    <col min="8961" max="8961" width="50" customWidth="1"/>
    <col min="8963" max="8963" width="14.5703125" bestFit="1" customWidth="1"/>
    <col min="8964" max="8964" width="14.5703125" customWidth="1"/>
    <col min="8965" max="8965" width="16.7109375" customWidth="1"/>
    <col min="8966" max="8966" width="14.5703125" bestFit="1" customWidth="1"/>
    <col min="9217" max="9217" width="50" customWidth="1"/>
    <col min="9219" max="9219" width="14.5703125" bestFit="1" customWidth="1"/>
    <col min="9220" max="9220" width="14.5703125" customWidth="1"/>
    <col min="9221" max="9221" width="16.7109375" customWidth="1"/>
    <col min="9222" max="9222" width="14.5703125" bestFit="1" customWidth="1"/>
    <col min="9473" max="9473" width="50" customWidth="1"/>
    <col min="9475" max="9475" width="14.5703125" bestFit="1" customWidth="1"/>
    <col min="9476" max="9476" width="14.5703125" customWidth="1"/>
    <col min="9477" max="9477" width="16.7109375" customWidth="1"/>
    <col min="9478" max="9478" width="14.5703125" bestFit="1" customWidth="1"/>
    <col min="9729" max="9729" width="50" customWidth="1"/>
    <col min="9731" max="9731" width="14.5703125" bestFit="1" customWidth="1"/>
    <col min="9732" max="9732" width="14.5703125" customWidth="1"/>
    <col min="9733" max="9733" width="16.7109375" customWidth="1"/>
    <col min="9734" max="9734" width="14.5703125" bestFit="1" customWidth="1"/>
    <col min="9985" max="9985" width="50" customWidth="1"/>
    <col min="9987" max="9987" width="14.5703125" bestFit="1" customWidth="1"/>
    <col min="9988" max="9988" width="14.5703125" customWidth="1"/>
    <col min="9989" max="9989" width="16.7109375" customWidth="1"/>
    <col min="9990" max="9990" width="14.5703125" bestFit="1" customWidth="1"/>
    <col min="10241" max="10241" width="50" customWidth="1"/>
    <col min="10243" max="10243" width="14.5703125" bestFit="1" customWidth="1"/>
    <col min="10244" max="10244" width="14.5703125" customWidth="1"/>
    <col min="10245" max="10245" width="16.7109375" customWidth="1"/>
    <col min="10246" max="10246" width="14.5703125" bestFit="1" customWidth="1"/>
    <col min="10497" max="10497" width="50" customWidth="1"/>
    <col min="10499" max="10499" width="14.5703125" bestFit="1" customWidth="1"/>
    <col min="10500" max="10500" width="14.5703125" customWidth="1"/>
    <col min="10501" max="10501" width="16.7109375" customWidth="1"/>
    <col min="10502" max="10502" width="14.5703125" bestFit="1" customWidth="1"/>
    <col min="10753" max="10753" width="50" customWidth="1"/>
    <col min="10755" max="10755" width="14.5703125" bestFit="1" customWidth="1"/>
    <col min="10756" max="10756" width="14.5703125" customWidth="1"/>
    <col min="10757" max="10757" width="16.7109375" customWidth="1"/>
    <col min="10758" max="10758" width="14.5703125" bestFit="1" customWidth="1"/>
    <col min="11009" max="11009" width="50" customWidth="1"/>
    <col min="11011" max="11011" width="14.5703125" bestFit="1" customWidth="1"/>
    <col min="11012" max="11012" width="14.5703125" customWidth="1"/>
    <col min="11013" max="11013" width="16.7109375" customWidth="1"/>
    <col min="11014" max="11014" width="14.5703125" bestFit="1" customWidth="1"/>
    <col min="11265" max="11265" width="50" customWidth="1"/>
    <col min="11267" max="11267" width="14.5703125" bestFit="1" customWidth="1"/>
    <col min="11268" max="11268" width="14.5703125" customWidth="1"/>
    <col min="11269" max="11269" width="16.7109375" customWidth="1"/>
    <col min="11270" max="11270" width="14.5703125" bestFit="1" customWidth="1"/>
    <col min="11521" max="11521" width="50" customWidth="1"/>
    <col min="11523" max="11523" width="14.5703125" bestFit="1" customWidth="1"/>
    <col min="11524" max="11524" width="14.5703125" customWidth="1"/>
    <col min="11525" max="11525" width="16.7109375" customWidth="1"/>
    <col min="11526" max="11526" width="14.5703125" bestFit="1" customWidth="1"/>
    <col min="11777" max="11777" width="50" customWidth="1"/>
    <col min="11779" max="11779" width="14.5703125" bestFit="1" customWidth="1"/>
    <col min="11780" max="11780" width="14.5703125" customWidth="1"/>
    <col min="11781" max="11781" width="16.7109375" customWidth="1"/>
    <col min="11782" max="11782" width="14.5703125" bestFit="1" customWidth="1"/>
    <col min="12033" max="12033" width="50" customWidth="1"/>
    <col min="12035" max="12035" width="14.5703125" bestFit="1" customWidth="1"/>
    <col min="12036" max="12036" width="14.5703125" customWidth="1"/>
    <col min="12037" max="12037" width="16.7109375" customWidth="1"/>
    <col min="12038" max="12038" width="14.5703125" bestFit="1" customWidth="1"/>
    <col min="12289" max="12289" width="50" customWidth="1"/>
    <col min="12291" max="12291" width="14.5703125" bestFit="1" customWidth="1"/>
    <col min="12292" max="12292" width="14.5703125" customWidth="1"/>
    <col min="12293" max="12293" width="16.7109375" customWidth="1"/>
    <col min="12294" max="12294" width="14.5703125" bestFit="1" customWidth="1"/>
    <col min="12545" max="12545" width="50" customWidth="1"/>
    <col min="12547" max="12547" width="14.5703125" bestFit="1" customWidth="1"/>
    <col min="12548" max="12548" width="14.5703125" customWidth="1"/>
    <col min="12549" max="12549" width="16.7109375" customWidth="1"/>
    <col min="12550" max="12550" width="14.5703125" bestFit="1" customWidth="1"/>
    <col min="12801" max="12801" width="50" customWidth="1"/>
    <col min="12803" max="12803" width="14.5703125" bestFit="1" customWidth="1"/>
    <col min="12804" max="12804" width="14.5703125" customWidth="1"/>
    <col min="12805" max="12805" width="16.7109375" customWidth="1"/>
    <col min="12806" max="12806" width="14.5703125" bestFit="1" customWidth="1"/>
    <col min="13057" max="13057" width="50" customWidth="1"/>
    <col min="13059" max="13059" width="14.5703125" bestFit="1" customWidth="1"/>
    <col min="13060" max="13060" width="14.5703125" customWidth="1"/>
    <col min="13061" max="13061" width="16.7109375" customWidth="1"/>
    <col min="13062" max="13062" width="14.5703125" bestFit="1" customWidth="1"/>
    <col min="13313" max="13313" width="50" customWidth="1"/>
    <col min="13315" max="13315" width="14.5703125" bestFit="1" customWidth="1"/>
    <col min="13316" max="13316" width="14.5703125" customWidth="1"/>
    <col min="13317" max="13317" width="16.7109375" customWidth="1"/>
    <col min="13318" max="13318" width="14.5703125" bestFit="1" customWidth="1"/>
    <col min="13569" max="13569" width="50" customWidth="1"/>
    <col min="13571" max="13571" width="14.5703125" bestFit="1" customWidth="1"/>
    <col min="13572" max="13572" width="14.5703125" customWidth="1"/>
    <col min="13573" max="13573" width="16.7109375" customWidth="1"/>
    <col min="13574" max="13574" width="14.5703125" bestFit="1" customWidth="1"/>
    <col min="13825" max="13825" width="50" customWidth="1"/>
    <col min="13827" max="13827" width="14.5703125" bestFit="1" customWidth="1"/>
    <col min="13828" max="13828" width="14.5703125" customWidth="1"/>
    <col min="13829" max="13829" width="16.7109375" customWidth="1"/>
    <col min="13830" max="13830" width="14.5703125" bestFit="1" customWidth="1"/>
    <col min="14081" max="14081" width="50" customWidth="1"/>
    <col min="14083" max="14083" width="14.5703125" bestFit="1" customWidth="1"/>
    <col min="14084" max="14084" width="14.5703125" customWidth="1"/>
    <col min="14085" max="14085" width="16.7109375" customWidth="1"/>
    <col min="14086" max="14086" width="14.5703125" bestFit="1" customWidth="1"/>
    <col min="14337" max="14337" width="50" customWidth="1"/>
    <col min="14339" max="14339" width="14.5703125" bestFit="1" customWidth="1"/>
    <col min="14340" max="14340" width="14.5703125" customWidth="1"/>
    <col min="14341" max="14341" width="16.7109375" customWidth="1"/>
    <col min="14342" max="14342" width="14.5703125" bestFit="1" customWidth="1"/>
    <col min="14593" max="14593" width="50" customWidth="1"/>
    <col min="14595" max="14595" width="14.5703125" bestFit="1" customWidth="1"/>
    <col min="14596" max="14596" width="14.5703125" customWidth="1"/>
    <col min="14597" max="14597" width="16.7109375" customWidth="1"/>
    <col min="14598" max="14598" width="14.5703125" bestFit="1" customWidth="1"/>
    <col min="14849" max="14849" width="50" customWidth="1"/>
    <col min="14851" max="14851" width="14.5703125" bestFit="1" customWidth="1"/>
    <col min="14852" max="14852" width="14.5703125" customWidth="1"/>
    <col min="14853" max="14853" width="16.7109375" customWidth="1"/>
    <col min="14854" max="14854" width="14.5703125" bestFit="1" customWidth="1"/>
    <col min="15105" max="15105" width="50" customWidth="1"/>
    <col min="15107" max="15107" width="14.5703125" bestFit="1" customWidth="1"/>
    <col min="15108" max="15108" width="14.5703125" customWidth="1"/>
    <col min="15109" max="15109" width="16.7109375" customWidth="1"/>
    <col min="15110" max="15110" width="14.5703125" bestFit="1" customWidth="1"/>
    <col min="15361" max="15361" width="50" customWidth="1"/>
    <col min="15363" max="15363" width="14.5703125" bestFit="1" customWidth="1"/>
    <col min="15364" max="15364" width="14.5703125" customWidth="1"/>
    <col min="15365" max="15365" width="16.7109375" customWidth="1"/>
    <col min="15366" max="15366" width="14.5703125" bestFit="1" customWidth="1"/>
    <col min="15617" max="15617" width="50" customWidth="1"/>
    <col min="15619" max="15619" width="14.5703125" bestFit="1" customWidth="1"/>
    <col min="15620" max="15620" width="14.5703125" customWidth="1"/>
    <col min="15621" max="15621" width="16.7109375" customWidth="1"/>
    <col min="15622" max="15622" width="14.5703125" bestFit="1" customWidth="1"/>
    <col min="15873" max="15873" width="50" customWidth="1"/>
    <col min="15875" max="15875" width="14.5703125" bestFit="1" customWidth="1"/>
    <col min="15876" max="15876" width="14.5703125" customWidth="1"/>
    <col min="15877" max="15877" width="16.7109375" customWidth="1"/>
    <col min="15878" max="15878" width="14.5703125" bestFit="1" customWidth="1"/>
    <col min="16129" max="16129" width="50" customWidth="1"/>
    <col min="16131" max="16131" width="14.5703125" bestFit="1" customWidth="1"/>
    <col min="16132" max="16132" width="14.5703125" customWidth="1"/>
    <col min="16133" max="16133" width="16.7109375" customWidth="1"/>
    <col min="16134" max="16134" width="14.5703125" bestFit="1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ht="27" customHeight="1" x14ac:dyDescent="0.25">
      <c r="A2" s="2" t="s">
        <v>1</v>
      </c>
      <c r="B2" s="3"/>
      <c r="C2" s="3"/>
      <c r="D2" s="3"/>
      <c r="E2" s="3"/>
      <c r="F2" s="4"/>
    </row>
    <row r="3" spans="1:6" ht="23.25" customHeight="1" x14ac:dyDescent="0.25">
      <c r="A3" s="5" t="s">
        <v>2</v>
      </c>
      <c r="B3" s="6"/>
      <c r="C3" s="6"/>
      <c r="D3" s="6"/>
      <c r="E3" s="6"/>
      <c r="F3" s="4"/>
    </row>
    <row r="4" spans="1:6" ht="18" x14ac:dyDescent="0.25">
      <c r="A4" s="7"/>
    </row>
    <row r="6" spans="1:6" ht="45" x14ac:dyDescent="0.3">
      <c r="A6" s="8" t="s">
        <v>3</v>
      </c>
      <c r="B6" s="9" t="s">
        <v>4</v>
      </c>
      <c r="C6" s="10" t="s">
        <v>5</v>
      </c>
      <c r="D6" s="10" t="s">
        <v>6</v>
      </c>
      <c r="E6" s="10" t="s">
        <v>7</v>
      </c>
      <c r="F6" s="11" t="s">
        <v>8</v>
      </c>
    </row>
    <row r="7" spans="1:6" ht="15" customHeight="1" x14ac:dyDescent="0.25">
      <c r="A7" s="12" t="s">
        <v>9</v>
      </c>
      <c r="B7" s="13" t="s">
        <v>10</v>
      </c>
      <c r="C7" s="14">
        <v>47790038</v>
      </c>
      <c r="D7" s="14"/>
      <c r="E7" s="14"/>
      <c r="F7" s="14">
        <f>SUM(C7:E7)</f>
        <v>47790038</v>
      </c>
    </row>
    <row r="8" spans="1:6" ht="15" customHeight="1" x14ac:dyDescent="0.25">
      <c r="A8" s="15" t="s">
        <v>11</v>
      </c>
      <c r="B8" s="13" t="s">
        <v>12</v>
      </c>
      <c r="C8" s="14">
        <v>44460500</v>
      </c>
      <c r="D8" s="14"/>
      <c r="E8" s="14"/>
      <c r="F8" s="14">
        <f t="shared" ref="F8:F71" si="0">SUM(C8:E8)</f>
        <v>44460500</v>
      </c>
    </row>
    <row r="9" spans="1:6" ht="15" customHeight="1" x14ac:dyDescent="0.25">
      <c r="A9" s="15" t="s">
        <v>13</v>
      </c>
      <c r="B9" s="13" t="s">
        <v>14</v>
      </c>
      <c r="C9" s="14">
        <v>18706369</v>
      </c>
      <c r="D9" s="14"/>
      <c r="E9" s="14"/>
      <c r="F9" s="14">
        <f t="shared" si="0"/>
        <v>18706369</v>
      </c>
    </row>
    <row r="10" spans="1:6" ht="15" customHeight="1" x14ac:dyDescent="0.25">
      <c r="A10" s="15" t="s">
        <v>15</v>
      </c>
      <c r="B10" s="13" t="s">
        <v>16</v>
      </c>
      <c r="C10" s="14">
        <v>1800000</v>
      </c>
      <c r="D10" s="14"/>
      <c r="E10" s="14"/>
      <c r="F10" s="14">
        <f t="shared" si="0"/>
        <v>1800000</v>
      </c>
    </row>
    <row r="11" spans="1:6" ht="15" customHeight="1" x14ac:dyDescent="0.25">
      <c r="A11" s="15" t="s">
        <v>17</v>
      </c>
      <c r="B11" s="13" t="s">
        <v>18</v>
      </c>
      <c r="C11" s="14"/>
      <c r="D11" s="14"/>
      <c r="E11" s="14"/>
      <c r="F11" s="14">
        <f t="shared" si="0"/>
        <v>0</v>
      </c>
    </row>
    <row r="12" spans="1:6" ht="15" customHeight="1" x14ac:dyDescent="0.25">
      <c r="A12" s="15" t="s">
        <v>19</v>
      </c>
      <c r="B12" s="13" t="s">
        <v>20</v>
      </c>
      <c r="C12" s="16"/>
      <c r="D12" s="14"/>
      <c r="E12" s="14"/>
      <c r="F12" s="14">
        <f t="shared" si="0"/>
        <v>0</v>
      </c>
    </row>
    <row r="13" spans="1:6" ht="15" customHeight="1" x14ac:dyDescent="0.25">
      <c r="A13" s="17" t="s">
        <v>21</v>
      </c>
      <c r="B13" s="18" t="s">
        <v>22</v>
      </c>
      <c r="C13" s="14">
        <f>SUM(C7:C12)</f>
        <v>112756907</v>
      </c>
      <c r="D13" s="14">
        <f>SUM(D7:D12)</f>
        <v>0</v>
      </c>
      <c r="E13" s="14">
        <f>SUM(E7:E12)</f>
        <v>0</v>
      </c>
      <c r="F13" s="14">
        <f t="shared" si="0"/>
        <v>112756907</v>
      </c>
    </row>
    <row r="14" spans="1:6" ht="15" customHeight="1" x14ac:dyDescent="0.25">
      <c r="A14" s="15" t="s">
        <v>23</v>
      </c>
      <c r="B14" s="13" t="s">
        <v>24</v>
      </c>
      <c r="C14" s="14"/>
      <c r="D14" s="14"/>
      <c r="E14" s="14"/>
      <c r="F14" s="14">
        <f t="shared" si="0"/>
        <v>0</v>
      </c>
    </row>
    <row r="15" spans="1:6" ht="15" customHeight="1" x14ac:dyDescent="0.25">
      <c r="A15" s="15" t="s">
        <v>25</v>
      </c>
      <c r="B15" s="13" t="s">
        <v>26</v>
      </c>
      <c r="C15" s="14"/>
      <c r="D15" s="14"/>
      <c r="E15" s="14"/>
      <c r="F15" s="14">
        <f t="shared" si="0"/>
        <v>0</v>
      </c>
    </row>
    <row r="16" spans="1:6" ht="15" customHeight="1" x14ac:dyDescent="0.25">
      <c r="A16" s="15" t="s">
        <v>27</v>
      </c>
      <c r="B16" s="13" t="s">
        <v>28</v>
      </c>
      <c r="C16" s="14"/>
      <c r="D16" s="14"/>
      <c r="E16" s="14"/>
      <c r="F16" s="14">
        <f t="shared" si="0"/>
        <v>0</v>
      </c>
    </row>
    <row r="17" spans="1:6" ht="15" customHeight="1" x14ac:dyDescent="0.25">
      <c r="A17" s="15" t="s">
        <v>29</v>
      </c>
      <c r="B17" s="13" t="s">
        <v>30</v>
      </c>
      <c r="C17" s="14"/>
      <c r="D17" s="14"/>
      <c r="E17" s="14"/>
      <c r="F17" s="14">
        <f t="shared" si="0"/>
        <v>0</v>
      </c>
    </row>
    <row r="18" spans="1:6" ht="15" customHeight="1" x14ac:dyDescent="0.25">
      <c r="A18" s="15" t="s">
        <v>31</v>
      </c>
      <c r="B18" s="13" t="s">
        <v>32</v>
      </c>
      <c r="C18" s="14">
        <f>5506154+1377979+4140000</f>
        <v>11024133</v>
      </c>
      <c r="D18" s="14"/>
      <c r="E18" s="14"/>
      <c r="F18" s="14">
        <f t="shared" si="0"/>
        <v>11024133</v>
      </c>
    </row>
    <row r="19" spans="1:6" ht="15" customHeight="1" x14ac:dyDescent="0.25">
      <c r="A19" s="19" t="s">
        <v>33</v>
      </c>
      <c r="B19" s="20" t="s">
        <v>34</v>
      </c>
      <c r="C19" s="14">
        <f>SUM(C13+C18)</f>
        <v>123781040</v>
      </c>
      <c r="D19" s="14">
        <f>SUM(D14:D18)</f>
        <v>0</v>
      </c>
      <c r="E19" s="14">
        <f>SUM(E14:E18)</f>
        <v>0</v>
      </c>
      <c r="F19" s="14">
        <f t="shared" si="0"/>
        <v>123781040</v>
      </c>
    </row>
    <row r="20" spans="1:6" ht="15" customHeight="1" x14ac:dyDescent="0.25">
      <c r="A20" s="15" t="s">
        <v>35</v>
      </c>
      <c r="B20" s="13" t="s">
        <v>36</v>
      </c>
      <c r="C20" s="14">
        <v>6861343</v>
      </c>
      <c r="D20" s="14"/>
      <c r="E20" s="14"/>
      <c r="F20" s="14">
        <f t="shared" si="0"/>
        <v>6861343</v>
      </c>
    </row>
    <row r="21" spans="1:6" ht="15" customHeight="1" x14ac:dyDescent="0.25">
      <c r="A21" s="15" t="s">
        <v>37</v>
      </c>
      <c r="B21" s="13" t="s">
        <v>38</v>
      </c>
      <c r="C21" s="14"/>
      <c r="D21" s="14"/>
      <c r="E21" s="14"/>
      <c r="F21" s="14">
        <f t="shared" si="0"/>
        <v>0</v>
      </c>
    </row>
    <row r="22" spans="1:6" ht="15" customHeight="1" x14ac:dyDescent="0.25">
      <c r="A22" s="15" t="s">
        <v>39</v>
      </c>
      <c r="B22" s="13" t="s">
        <v>40</v>
      </c>
      <c r="C22" s="14"/>
      <c r="D22" s="14"/>
      <c r="E22" s="14"/>
      <c r="F22" s="14">
        <f t="shared" si="0"/>
        <v>0</v>
      </c>
    </row>
    <row r="23" spans="1:6" ht="15" customHeight="1" x14ac:dyDescent="0.25">
      <c r="A23" s="15" t="s">
        <v>41</v>
      </c>
      <c r="B23" s="13" t="s">
        <v>42</v>
      </c>
      <c r="C23" s="14"/>
      <c r="D23" s="14"/>
      <c r="E23" s="14"/>
      <c r="F23" s="14">
        <f t="shared" si="0"/>
        <v>0</v>
      </c>
    </row>
    <row r="24" spans="1:6" ht="15" customHeight="1" x14ac:dyDescent="0.25">
      <c r="A24" s="15" t="s">
        <v>43</v>
      </c>
      <c r="B24" s="13" t="s">
        <v>44</v>
      </c>
      <c r="C24" s="14"/>
      <c r="D24" s="14"/>
      <c r="E24" s="14"/>
      <c r="F24" s="14">
        <f t="shared" si="0"/>
        <v>0</v>
      </c>
    </row>
    <row r="25" spans="1:6" ht="15" customHeight="1" x14ac:dyDescent="0.25">
      <c r="A25" s="19" t="s">
        <v>45</v>
      </c>
      <c r="B25" s="20" t="s">
        <v>46</v>
      </c>
      <c r="C25" s="14">
        <f>SUM(C20:C24)</f>
        <v>6861343</v>
      </c>
      <c r="D25" s="14">
        <f>SUM(D20:D24)</f>
        <v>0</v>
      </c>
      <c r="E25" s="14">
        <f>SUM(E20:E24)</f>
        <v>0</v>
      </c>
      <c r="F25" s="14">
        <f t="shared" si="0"/>
        <v>6861343</v>
      </c>
    </row>
    <row r="26" spans="1:6" ht="15" customHeight="1" x14ac:dyDescent="0.25">
      <c r="A26" s="15" t="s">
        <v>47</v>
      </c>
      <c r="B26" s="13" t="s">
        <v>48</v>
      </c>
      <c r="C26" s="14"/>
      <c r="D26" s="14"/>
      <c r="E26" s="14"/>
      <c r="F26" s="14">
        <f t="shared" si="0"/>
        <v>0</v>
      </c>
    </row>
    <row r="27" spans="1:6" ht="15" customHeight="1" x14ac:dyDescent="0.25">
      <c r="A27" s="15" t="s">
        <v>49</v>
      </c>
      <c r="B27" s="13" t="s">
        <v>50</v>
      </c>
      <c r="C27" s="14"/>
      <c r="D27" s="14"/>
      <c r="E27" s="14"/>
      <c r="F27" s="14">
        <f t="shared" si="0"/>
        <v>0</v>
      </c>
    </row>
    <row r="28" spans="1:6" ht="15" customHeight="1" x14ac:dyDescent="0.25">
      <c r="A28" s="17" t="s">
        <v>51</v>
      </c>
      <c r="B28" s="18" t="s">
        <v>52</v>
      </c>
      <c r="C28" s="14">
        <f>SUM(C26:C27)</f>
        <v>0</v>
      </c>
      <c r="D28" s="14">
        <f>SUM(D26:D27)</f>
        <v>0</v>
      </c>
      <c r="E28" s="14">
        <f>SUM(E26:E27)</f>
        <v>0</v>
      </c>
      <c r="F28" s="14">
        <f t="shared" si="0"/>
        <v>0</v>
      </c>
    </row>
    <row r="29" spans="1:6" ht="15" customHeight="1" x14ac:dyDescent="0.25">
      <c r="A29" s="15" t="s">
        <v>53</v>
      </c>
      <c r="B29" s="13" t="s">
        <v>54</v>
      </c>
      <c r="C29" s="14"/>
      <c r="D29" s="14"/>
      <c r="E29" s="14"/>
      <c r="F29" s="14">
        <f t="shared" si="0"/>
        <v>0</v>
      </c>
    </row>
    <row r="30" spans="1:6" ht="15" customHeight="1" x14ac:dyDescent="0.25">
      <c r="A30" s="15" t="s">
        <v>55</v>
      </c>
      <c r="B30" s="13" t="s">
        <v>56</v>
      </c>
      <c r="C30" s="14"/>
      <c r="D30" s="14"/>
      <c r="E30" s="14"/>
      <c r="F30" s="14">
        <f t="shared" si="0"/>
        <v>0</v>
      </c>
    </row>
    <row r="31" spans="1:6" ht="15" customHeight="1" x14ac:dyDescent="0.25">
      <c r="A31" s="15" t="s">
        <v>57</v>
      </c>
      <c r="B31" s="13" t="s">
        <v>58</v>
      </c>
      <c r="C31" s="14">
        <v>1400000</v>
      </c>
      <c r="D31" s="14"/>
      <c r="E31" s="14"/>
      <c r="F31" s="14">
        <f t="shared" si="0"/>
        <v>1400000</v>
      </c>
    </row>
    <row r="32" spans="1:6" ht="15" customHeight="1" x14ac:dyDescent="0.25">
      <c r="A32" s="15" t="s">
        <v>59</v>
      </c>
      <c r="B32" s="13" t="s">
        <v>60</v>
      </c>
      <c r="C32" s="14">
        <v>18000000</v>
      </c>
      <c r="D32" s="14"/>
      <c r="E32" s="14"/>
      <c r="F32" s="14">
        <f t="shared" si="0"/>
        <v>18000000</v>
      </c>
    </row>
    <row r="33" spans="1:6" ht="15" customHeight="1" x14ac:dyDescent="0.25">
      <c r="A33" s="15" t="s">
        <v>61</v>
      </c>
      <c r="B33" s="13" t="s">
        <v>62</v>
      </c>
      <c r="C33" s="14"/>
      <c r="D33" s="14"/>
      <c r="E33" s="14"/>
      <c r="F33" s="14">
        <f t="shared" si="0"/>
        <v>0</v>
      </c>
    </row>
    <row r="34" spans="1:6" ht="15" customHeight="1" x14ac:dyDescent="0.25">
      <c r="A34" s="15" t="s">
        <v>63</v>
      </c>
      <c r="B34" s="13" t="s">
        <v>64</v>
      </c>
      <c r="C34" s="14"/>
      <c r="D34" s="14"/>
      <c r="E34" s="14"/>
      <c r="F34" s="14">
        <f t="shared" si="0"/>
        <v>0</v>
      </c>
    </row>
    <row r="35" spans="1:6" ht="15" customHeight="1" x14ac:dyDescent="0.25">
      <c r="A35" s="15" t="s">
        <v>65</v>
      </c>
      <c r="B35" s="13" t="s">
        <v>66</v>
      </c>
      <c r="C35" s="14">
        <v>3500000</v>
      </c>
      <c r="D35" s="14"/>
      <c r="E35" s="14"/>
      <c r="F35" s="14">
        <f t="shared" si="0"/>
        <v>3500000</v>
      </c>
    </row>
    <row r="36" spans="1:6" ht="15" customHeight="1" x14ac:dyDescent="0.25">
      <c r="A36" s="15" t="s">
        <v>67</v>
      </c>
      <c r="B36" s="13" t="s">
        <v>68</v>
      </c>
      <c r="C36" s="14"/>
      <c r="D36" s="14"/>
      <c r="E36" s="14"/>
      <c r="F36" s="14">
        <f t="shared" si="0"/>
        <v>0</v>
      </c>
    </row>
    <row r="37" spans="1:6" ht="15" customHeight="1" x14ac:dyDescent="0.25">
      <c r="A37" s="17" t="s">
        <v>69</v>
      </c>
      <c r="B37" s="18" t="s">
        <v>70</v>
      </c>
      <c r="C37" s="14">
        <f>SUM(C32:C36)</f>
        <v>21500000</v>
      </c>
      <c r="D37" s="14">
        <f>SUM(D29:D36)</f>
        <v>0</v>
      </c>
      <c r="E37" s="14">
        <f>SUM(E29:E36)</f>
        <v>0</v>
      </c>
      <c r="F37" s="14">
        <f t="shared" si="0"/>
        <v>21500000</v>
      </c>
    </row>
    <row r="38" spans="1:6" ht="15" customHeight="1" x14ac:dyDescent="0.25">
      <c r="A38" s="15" t="s">
        <v>71</v>
      </c>
      <c r="B38" s="13" t="s">
        <v>72</v>
      </c>
      <c r="C38" s="14"/>
      <c r="D38" s="14"/>
      <c r="E38" s="14"/>
      <c r="F38" s="14">
        <f t="shared" si="0"/>
        <v>0</v>
      </c>
    </row>
    <row r="39" spans="1:6" ht="15" customHeight="1" x14ac:dyDescent="0.25">
      <c r="A39" s="19" t="s">
        <v>73</v>
      </c>
      <c r="B39" s="20" t="s">
        <v>74</v>
      </c>
      <c r="C39" s="14">
        <f>SUM(C37+C31+C30+C29+C28)</f>
        <v>22900000</v>
      </c>
      <c r="D39" s="14">
        <f>SUM(D38)</f>
        <v>0</v>
      </c>
      <c r="E39" s="14">
        <f>SUM(E38)</f>
        <v>0</v>
      </c>
      <c r="F39" s="14">
        <f t="shared" si="0"/>
        <v>22900000</v>
      </c>
    </row>
    <row r="40" spans="1:6" ht="15" customHeight="1" x14ac:dyDescent="0.25">
      <c r="A40" s="21" t="s">
        <v>75</v>
      </c>
      <c r="B40" s="13" t="s">
        <v>76</v>
      </c>
      <c r="C40" s="14"/>
      <c r="D40" s="14"/>
      <c r="E40" s="14"/>
      <c r="F40" s="14">
        <f t="shared" si="0"/>
        <v>0</v>
      </c>
    </row>
    <row r="41" spans="1:6" ht="15" customHeight="1" x14ac:dyDescent="0.25">
      <c r="A41" s="21" t="s">
        <v>77</v>
      </c>
      <c r="B41" s="13" t="s">
        <v>78</v>
      </c>
      <c r="C41" s="14">
        <v>120000</v>
      </c>
      <c r="D41" s="14"/>
      <c r="E41" s="14"/>
      <c r="F41" s="14">
        <f t="shared" si="0"/>
        <v>120000</v>
      </c>
    </row>
    <row r="42" spans="1:6" ht="15" customHeight="1" x14ac:dyDescent="0.25">
      <c r="A42" s="21" t="s">
        <v>79</v>
      </c>
      <c r="B42" s="13" t="s">
        <v>80</v>
      </c>
      <c r="C42" s="14">
        <v>500000</v>
      </c>
      <c r="D42" s="14"/>
      <c r="E42" s="14"/>
      <c r="F42" s="14">
        <f t="shared" si="0"/>
        <v>500000</v>
      </c>
    </row>
    <row r="43" spans="1:6" ht="15" customHeight="1" x14ac:dyDescent="0.25">
      <c r="A43" s="21" t="s">
        <v>81</v>
      </c>
      <c r="B43" s="13" t="s">
        <v>82</v>
      </c>
      <c r="C43" s="14">
        <f>1800000+200000</f>
        <v>2000000</v>
      </c>
      <c r="D43" s="14"/>
      <c r="E43" s="14"/>
      <c r="F43" s="14">
        <f t="shared" si="0"/>
        <v>2000000</v>
      </c>
    </row>
    <row r="44" spans="1:6" ht="15" customHeight="1" x14ac:dyDescent="0.25">
      <c r="A44" s="21" t="s">
        <v>83</v>
      </c>
      <c r="B44" s="13" t="s">
        <v>84</v>
      </c>
      <c r="C44" s="14">
        <f>1659040+2011200</f>
        <v>3670240</v>
      </c>
      <c r="D44" s="14"/>
      <c r="E44" s="14"/>
      <c r="F44" s="14">
        <f t="shared" si="0"/>
        <v>3670240</v>
      </c>
    </row>
    <row r="45" spans="1:6" ht="15" customHeight="1" x14ac:dyDescent="0.25">
      <c r="A45" s="21" t="s">
        <v>85</v>
      </c>
      <c r="B45" s="13" t="s">
        <v>86</v>
      </c>
      <c r="C45" s="14"/>
      <c r="D45" s="14"/>
      <c r="E45" s="14"/>
      <c r="F45" s="14">
        <f t="shared" si="0"/>
        <v>0</v>
      </c>
    </row>
    <row r="46" spans="1:6" ht="15" customHeight="1" x14ac:dyDescent="0.25">
      <c r="A46" s="21" t="s">
        <v>87</v>
      </c>
      <c r="B46" s="13" t="s">
        <v>88</v>
      </c>
      <c r="C46" s="14"/>
      <c r="D46" s="14"/>
      <c r="E46" s="14"/>
      <c r="F46" s="14">
        <f t="shared" si="0"/>
        <v>0</v>
      </c>
    </row>
    <row r="47" spans="1:6" ht="15" customHeight="1" x14ac:dyDescent="0.25">
      <c r="A47" s="21" t="s">
        <v>89</v>
      </c>
      <c r="B47" s="13" t="s">
        <v>90</v>
      </c>
      <c r="C47" s="14"/>
      <c r="D47" s="14"/>
      <c r="E47" s="14"/>
      <c r="F47" s="14">
        <f t="shared" si="0"/>
        <v>0</v>
      </c>
    </row>
    <row r="48" spans="1:6" ht="15" customHeight="1" x14ac:dyDescent="0.25">
      <c r="A48" s="21" t="s">
        <v>91</v>
      </c>
      <c r="B48" s="13" t="s">
        <v>92</v>
      </c>
      <c r="C48" s="14"/>
      <c r="D48" s="14"/>
      <c r="E48" s="14"/>
      <c r="F48" s="14">
        <f t="shared" si="0"/>
        <v>0</v>
      </c>
    </row>
    <row r="49" spans="1:6" ht="15" customHeight="1" x14ac:dyDescent="0.25">
      <c r="A49" s="21" t="s">
        <v>93</v>
      </c>
      <c r="B49" s="13" t="s">
        <v>94</v>
      </c>
      <c r="C49" s="14">
        <f>400000+100000</f>
        <v>500000</v>
      </c>
      <c r="D49" s="14"/>
      <c r="E49" s="14"/>
      <c r="F49" s="14">
        <f t="shared" si="0"/>
        <v>500000</v>
      </c>
    </row>
    <row r="50" spans="1:6" ht="15" customHeight="1" x14ac:dyDescent="0.25">
      <c r="A50" s="22" t="s">
        <v>95</v>
      </c>
      <c r="B50" s="20" t="s">
        <v>96</v>
      </c>
      <c r="C50" s="14">
        <f>SUM(C40:C49)</f>
        <v>6790240</v>
      </c>
      <c r="D50" s="14">
        <f>SUM(D40:D49)</f>
        <v>0</v>
      </c>
      <c r="E50" s="14">
        <f>SUM(E40:E49)</f>
        <v>0</v>
      </c>
      <c r="F50" s="14">
        <f t="shared" si="0"/>
        <v>6790240</v>
      </c>
    </row>
    <row r="51" spans="1:6" ht="15" customHeight="1" x14ac:dyDescent="0.25">
      <c r="A51" s="21" t="s">
        <v>97</v>
      </c>
      <c r="B51" s="13" t="s">
        <v>98</v>
      </c>
      <c r="C51" s="14"/>
      <c r="D51" s="14"/>
      <c r="E51" s="14"/>
      <c r="F51" s="14">
        <f t="shared" si="0"/>
        <v>0</v>
      </c>
    </row>
    <row r="52" spans="1:6" ht="15" customHeight="1" x14ac:dyDescent="0.25">
      <c r="A52" s="21" t="s">
        <v>99</v>
      </c>
      <c r="B52" s="13" t="s">
        <v>100</v>
      </c>
      <c r="C52" s="14"/>
      <c r="D52" s="14"/>
      <c r="E52" s="14"/>
      <c r="F52" s="14">
        <f t="shared" si="0"/>
        <v>0</v>
      </c>
    </row>
    <row r="53" spans="1:6" ht="15" customHeight="1" x14ac:dyDescent="0.25">
      <c r="A53" s="21" t="s">
        <v>101</v>
      </c>
      <c r="B53" s="13" t="s">
        <v>102</v>
      </c>
      <c r="C53" s="14"/>
      <c r="D53" s="14"/>
      <c r="E53" s="14"/>
      <c r="F53" s="14">
        <f t="shared" si="0"/>
        <v>0</v>
      </c>
    </row>
    <row r="54" spans="1:6" ht="15" customHeight="1" x14ac:dyDescent="0.25">
      <c r="A54" s="21" t="s">
        <v>103</v>
      </c>
      <c r="B54" s="13" t="s">
        <v>104</v>
      </c>
      <c r="C54" s="14"/>
      <c r="D54" s="14"/>
      <c r="E54" s="14"/>
      <c r="F54" s="14">
        <f t="shared" si="0"/>
        <v>0</v>
      </c>
    </row>
    <row r="55" spans="1:6" ht="15" customHeight="1" x14ac:dyDescent="0.25">
      <c r="A55" s="21" t="s">
        <v>105</v>
      </c>
      <c r="B55" s="13" t="s">
        <v>106</v>
      </c>
      <c r="C55" s="14"/>
      <c r="D55" s="14"/>
      <c r="E55" s="14"/>
      <c r="F55" s="14">
        <f t="shared" si="0"/>
        <v>0</v>
      </c>
    </row>
    <row r="56" spans="1:6" ht="15" customHeight="1" x14ac:dyDescent="0.25">
      <c r="A56" s="19" t="s">
        <v>107</v>
      </c>
      <c r="B56" s="20" t="s">
        <v>108</v>
      </c>
      <c r="C56" s="14">
        <f>SUM(C51:C55)</f>
        <v>0</v>
      </c>
      <c r="D56" s="14">
        <f>SUM(D51:D55)</f>
        <v>0</v>
      </c>
      <c r="E56" s="14">
        <f>SUM(E51:E55)</f>
        <v>0</v>
      </c>
      <c r="F56" s="14">
        <f t="shared" si="0"/>
        <v>0</v>
      </c>
    </row>
    <row r="57" spans="1:6" ht="15" customHeight="1" x14ac:dyDescent="0.25">
      <c r="A57" s="21" t="s">
        <v>109</v>
      </c>
      <c r="B57" s="13" t="s">
        <v>110</v>
      </c>
      <c r="C57" s="14"/>
      <c r="D57" s="14"/>
      <c r="E57" s="14"/>
      <c r="F57" s="14">
        <f t="shared" si="0"/>
        <v>0</v>
      </c>
    </row>
    <row r="58" spans="1:6" ht="15" customHeight="1" x14ac:dyDescent="0.25">
      <c r="A58" s="15" t="s">
        <v>111</v>
      </c>
      <c r="B58" s="13" t="s">
        <v>112</v>
      </c>
      <c r="C58" s="14"/>
      <c r="D58" s="14"/>
      <c r="E58" s="14"/>
      <c r="F58" s="14">
        <f t="shared" si="0"/>
        <v>0</v>
      </c>
    </row>
    <row r="59" spans="1:6" ht="15" customHeight="1" x14ac:dyDescent="0.25">
      <c r="A59" s="21" t="s">
        <v>113</v>
      </c>
      <c r="B59" s="13" t="s">
        <v>114</v>
      </c>
      <c r="C59" s="14"/>
      <c r="D59" s="14"/>
      <c r="E59" s="14"/>
      <c r="F59" s="14">
        <f t="shared" si="0"/>
        <v>0</v>
      </c>
    </row>
    <row r="60" spans="1:6" ht="15" customHeight="1" x14ac:dyDescent="0.25">
      <c r="A60" s="19" t="s">
        <v>115</v>
      </c>
      <c r="B60" s="20" t="s">
        <v>116</v>
      </c>
      <c r="C60" s="14">
        <f>SUM(C57:C59)</f>
        <v>0</v>
      </c>
      <c r="D60" s="14">
        <f>SUM(D57:D59)</f>
        <v>0</v>
      </c>
      <c r="E60" s="14">
        <f>SUM(E57:E59)</f>
        <v>0</v>
      </c>
      <c r="F60" s="14">
        <f t="shared" si="0"/>
        <v>0</v>
      </c>
    </row>
    <row r="61" spans="1:6" ht="15" customHeight="1" x14ac:dyDescent="0.25">
      <c r="A61" s="21" t="s">
        <v>117</v>
      </c>
      <c r="B61" s="13" t="s">
        <v>118</v>
      </c>
      <c r="C61" s="14"/>
      <c r="D61" s="14"/>
      <c r="E61" s="14"/>
      <c r="F61" s="14">
        <f t="shared" si="0"/>
        <v>0</v>
      </c>
    </row>
    <row r="62" spans="1:6" ht="15" customHeight="1" x14ac:dyDescent="0.25">
      <c r="A62" s="15" t="s">
        <v>119</v>
      </c>
      <c r="B62" s="13" t="s">
        <v>120</v>
      </c>
      <c r="C62" s="14"/>
      <c r="D62" s="14"/>
      <c r="E62" s="14"/>
      <c r="F62" s="14">
        <f t="shared" si="0"/>
        <v>0</v>
      </c>
    </row>
    <row r="63" spans="1:6" ht="15" customHeight="1" x14ac:dyDescent="0.25">
      <c r="A63" s="21" t="s">
        <v>121</v>
      </c>
      <c r="B63" s="13" t="s">
        <v>122</v>
      </c>
      <c r="C63" s="14"/>
      <c r="D63" s="14"/>
      <c r="E63" s="14"/>
      <c r="F63" s="14">
        <f t="shared" si="0"/>
        <v>0</v>
      </c>
    </row>
    <row r="64" spans="1:6" ht="15" customHeight="1" x14ac:dyDescent="0.25">
      <c r="A64" s="19" t="s">
        <v>123</v>
      </c>
      <c r="B64" s="20" t="s">
        <v>124</v>
      </c>
      <c r="C64" s="14">
        <f>SUM(C61:C63)</f>
        <v>0</v>
      </c>
      <c r="D64" s="14">
        <f>SUM(D61:D63)</f>
        <v>0</v>
      </c>
      <c r="E64" s="14">
        <f>SUM(E61:E63)</f>
        <v>0</v>
      </c>
      <c r="F64" s="14">
        <f t="shared" si="0"/>
        <v>0</v>
      </c>
    </row>
    <row r="65" spans="1:6" ht="15.75" x14ac:dyDescent="0.25">
      <c r="A65" s="23" t="s">
        <v>125</v>
      </c>
      <c r="B65" s="24" t="s">
        <v>126</v>
      </c>
      <c r="C65" s="14">
        <f>SUM(C19+C25+C39+C50+C56+C60+C64)</f>
        <v>160332623</v>
      </c>
      <c r="D65" s="14">
        <f>SUM(D64,D60,D56,D50,D39,D37,D28,D25,D19,D13)</f>
        <v>0</v>
      </c>
      <c r="E65" s="14">
        <f>SUM(E64,E60,E56,E50,E39,E37,E28,E25,E19,E13)</f>
        <v>0</v>
      </c>
      <c r="F65" s="14">
        <f t="shared" si="0"/>
        <v>160332623</v>
      </c>
    </row>
    <row r="66" spans="1:6" ht="15.75" x14ac:dyDescent="0.25">
      <c r="A66" s="25" t="s">
        <v>127</v>
      </c>
      <c r="B66" s="26"/>
      <c r="C66" s="14">
        <f>SUM(C19,C39,C50,C60)</f>
        <v>153471280</v>
      </c>
      <c r="D66" s="14">
        <f>SUM(D13,D19,D28,D37,D39,D50,D60)</f>
        <v>0</v>
      </c>
      <c r="E66" s="14">
        <f>SUM(E13,E19,E28,E37,E39,E50,E60)</f>
        <v>0</v>
      </c>
      <c r="F66" s="14">
        <f t="shared" si="0"/>
        <v>153471280</v>
      </c>
    </row>
    <row r="67" spans="1:6" ht="15.75" x14ac:dyDescent="0.25">
      <c r="A67" s="25" t="s">
        <v>128</v>
      </c>
      <c r="B67" s="26"/>
      <c r="C67" s="14">
        <f>SUM(C25,C56,C64)</f>
        <v>6861343</v>
      </c>
      <c r="D67" s="14">
        <f>SUM(D25,D56,D64)</f>
        <v>0</v>
      </c>
      <c r="E67" s="14">
        <f>SUM(E25,E56,E64)</f>
        <v>0</v>
      </c>
      <c r="F67" s="14">
        <f t="shared" si="0"/>
        <v>6861343</v>
      </c>
    </row>
    <row r="68" spans="1:6" x14ac:dyDescent="0.25">
      <c r="A68" s="27" t="s">
        <v>129</v>
      </c>
      <c r="B68" s="15" t="s">
        <v>130</v>
      </c>
      <c r="C68" s="14"/>
      <c r="D68" s="14"/>
      <c r="E68" s="14"/>
      <c r="F68" s="14">
        <f t="shared" si="0"/>
        <v>0</v>
      </c>
    </row>
    <row r="69" spans="1:6" ht="30" x14ac:dyDescent="0.25">
      <c r="A69" s="21" t="s">
        <v>131</v>
      </c>
      <c r="B69" s="15" t="s">
        <v>132</v>
      </c>
      <c r="C69" s="14"/>
      <c r="D69" s="14"/>
      <c r="E69" s="14"/>
      <c r="F69" s="14">
        <f t="shared" si="0"/>
        <v>0</v>
      </c>
    </row>
    <row r="70" spans="1:6" x14ac:dyDescent="0.25">
      <c r="A70" s="27" t="s">
        <v>133</v>
      </c>
      <c r="B70" s="15" t="s">
        <v>134</v>
      </c>
      <c r="C70" s="14"/>
      <c r="D70" s="14"/>
      <c r="E70" s="14"/>
      <c r="F70" s="14">
        <f t="shared" si="0"/>
        <v>0</v>
      </c>
    </row>
    <row r="71" spans="1:6" ht="25.5" x14ac:dyDescent="0.25">
      <c r="A71" s="28" t="s">
        <v>135</v>
      </c>
      <c r="B71" s="17" t="s">
        <v>136</v>
      </c>
      <c r="C71" s="14">
        <f>SUM(C68:C70)</f>
        <v>0</v>
      </c>
      <c r="D71" s="14">
        <f>SUM(D68:D70)</f>
        <v>0</v>
      </c>
      <c r="E71" s="14">
        <f>SUM(E68:E70)</f>
        <v>0</v>
      </c>
      <c r="F71" s="14">
        <f t="shared" si="0"/>
        <v>0</v>
      </c>
    </row>
    <row r="72" spans="1:6" ht="30" x14ac:dyDescent="0.25">
      <c r="A72" s="21" t="s">
        <v>137</v>
      </c>
      <c r="B72" s="15" t="s">
        <v>138</v>
      </c>
      <c r="C72" s="14">
        <v>5000000</v>
      </c>
      <c r="D72" s="14"/>
      <c r="E72" s="14"/>
      <c r="F72" s="14">
        <f t="shared" ref="F72:F95" si="1">SUM(C72:E72)</f>
        <v>5000000</v>
      </c>
    </row>
    <row r="73" spans="1:6" x14ac:dyDescent="0.25">
      <c r="A73" s="27" t="s">
        <v>139</v>
      </c>
      <c r="B73" s="15" t="s">
        <v>140</v>
      </c>
      <c r="C73" s="14"/>
      <c r="D73" s="14"/>
      <c r="E73" s="14"/>
      <c r="F73" s="14">
        <f t="shared" si="1"/>
        <v>0</v>
      </c>
    </row>
    <row r="74" spans="1:6" ht="30" x14ac:dyDescent="0.25">
      <c r="A74" s="21" t="s">
        <v>141</v>
      </c>
      <c r="B74" s="15" t="s">
        <v>142</v>
      </c>
      <c r="C74" s="14"/>
      <c r="D74" s="14"/>
      <c r="E74" s="14"/>
      <c r="F74" s="14">
        <f t="shared" si="1"/>
        <v>0</v>
      </c>
    </row>
    <row r="75" spans="1:6" x14ac:dyDescent="0.25">
      <c r="A75" s="27" t="s">
        <v>143</v>
      </c>
      <c r="B75" s="15" t="s">
        <v>144</v>
      </c>
      <c r="C75" s="14"/>
      <c r="D75" s="14"/>
      <c r="E75" s="14"/>
      <c r="F75" s="14">
        <f t="shared" si="1"/>
        <v>0</v>
      </c>
    </row>
    <row r="76" spans="1:6" x14ac:dyDescent="0.25">
      <c r="A76" s="29" t="s">
        <v>145</v>
      </c>
      <c r="B76" s="17" t="s">
        <v>146</v>
      </c>
      <c r="C76" s="14">
        <f>SUM(C72:C75)</f>
        <v>5000000</v>
      </c>
      <c r="D76" s="14">
        <f>SUM(D72:D75)</f>
        <v>0</v>
      </c>
      <c r="E76" s="14">
        <f>SUM(E72:E75)</f>
        <v>0</v>
      </c>
      <c r="F76" s="14">
        <f t="shared" si="1"/>
        <v>5000000</v>
      </c>
    </row>
    <row r="77" spans="1:6" ht="30" x14ac:dyDescent="0.25">
      <c r="A77" s="15" t="s">
        <v>147</v>
      </c>
      <c r="B77" s="15" t="s">
        <v>148</v>
      </c>
      <c r="C77" s="14">
        <v>45567640</v>
      </c>
      <c r="D77" s="14"/>
      <c r="E77" s="14"/>
      <c r="F77" s="14">
        <f t="shared" si="1"/>
        <v>45567640</v>
      </c>
    </row>
    <row r="78" spans="1:6" ht="30" x14ac:dyDescent="0.25">
      <c r="A78" s="15" t="s">
        <v>149</v>
      </c>
      <c r="B78" s="15" t="s">
        <v>148</v>
      </c>
      <c r="C78" s="14"/>
      <c r="D78" s="14"/>
      <c r="E78" s="14"/>
      <c r="F78" s="14">
        <f t="shared" si="1"/>
        <v>0</v>
      </c>
    </row>
    <row r="79" spans="1:6" ht="30" x14ac:dyDescent="0.25">
      <c r="A79" s="15" t="s">
        <v>150</v>
      </c>
      <c r="B79" s="15" t="s">
        <v>151</v>
      </c>
      <c r="C79" s="14"/>
      <c r="D79" s="14"/>
      <c r="E79" s="14"/>
      <c r="F79" s="14">
        <f t="shared" si="1"/>
        <v>0</v>
      </c>
    </row>
    <row r="80" spans="1:6" ht="30" x14ac:dyDescent="0.25">
      <c r="A80" s="15" t="s">
        <v>152</v>
      </c>
      <c r="B80" s="15" t="s">
        <v>151</v>
      </c>
      <c r="C80" s="14"/>
      <c r="D80" s="14"/>
      <c r="E80" s="14"/>
      <c r="F80" s="14">
        <f t="shared" si="1"/>
        <v>0</v>
      </c>
    </row>
    <row r="81" spans="1:6" x14ac:dyDescent="0.25">
      <c r="A81" s="17" t="s">
        <v>153</v>
      </c>
      <c r="B81" s="17" t="s">
        <v>154</v>
      </c>
      <c r="C81" s="14">
        <f>SUM(C77:C80)</f>
        <v>45567640</v>
      </c>
      <c r="D81" s="14">
        <f>SUM(D77:D80)</f>
        <v>0</v>
      </c>
      <c r="E81" s="14">
        <f>SUM(E77:E80)</f>
        <v>0</v>
      </c>
      <c r="F81" s="14">
        <f t="shared" si="1"/>
        <v>45567640</v>
      </c>
    </row>
    <row r="82" spans="1:6" x14ac:dyDescent="0.25">
      <c r="A82" s="27" t="s">
        <v>155</v>
      </c>
      <c r="B82" s="15" t="s">
        <v>156</v>
      </c>
      <c r="C82" s="14"/>
      <c r="D82" s="14"/>
      <c r="E82" s="14"/>
      <c r="F82" s="14">
        <f t="shared" si="1"/>
        <v>0</v>
      </c>
    </row>
    <row r="83" spans="1:6" x14ac:dyDescent="0.25">
      <c r="A83" s="27" t="s">
        <v>157</v>
      </c>
      <c r="B83" s="15" t="s">
        <v>158</v>
      </c>
      <c r="C83" s="14"/>
      <c r="D83" s="14"/>
      <c r="E83" s="14"/>
      <c r="F83" s="14">
        <f t="shared" si="1"/>
        <v>0</v>
      </c>
    </row>
    <row r="84" spans="1:6" x14ac:dyDescent="0.25">
      <c r="A84" s="27" t="s">
        <v>159</v>
      </c>
      <c r="B84" s="15" t="s">
        <v>160</v>
      </c>
      <c r="C84" s="14"/>
      <c r="D84" s="14"/>
      <c r="E84" s="14"/>
      <c r="F84" s="14">
        <f t="shared" si="1"/>
        <v>0</v>
      </c>
    </row>
    <row r="85" spans="1:6" x14ac:dyDescent="0.25">
      <c r="A85" s="27" t="s">
        <v>161</v>
      </c>
      <c r="B85" s="15" t="s">
        <v>162</v>
      </c>
      <c r="C85" s="14"/>
      <c r="D85" s="14"/>
      <c r="E85" s="14"/>
      <c r="F85" s="14">
        <f t="shared" si="1"/>
        <v>0</v>
      </c>
    </row>
    <row r="86" spans="1:6" ht="30" x14ac:dyDescent="0.25">
      <c r="A86" s="21" t="s">
        <v>163</v>
      </c>
      <c r="B86" s="15" t="s">
        <v>164</v>
      </c>
      <c r="C86" s="14"/>
      <c r="D86" s="14"/>
      <c r="E86" s="14"/>
      <c r="F86" s="14">
        <f t="shared" si="1"/>
        <v>0</v>
      </c>
    </row>
    <row r="87" spans="1:6" x14ac:dyDescent="0.25">
      <c r="A87" s="28" t="s">
        <v>165</v>
      </c>
      <c r="B87" s="17" t="s">
        <v>166</v>
      </c>
      <c r="C87" s="14">
        <f>SUM(C81,C76,C71)</f>
        <v>50567640</v>
      </c>
      <c r="D87" s="14">
        <f>SUM(D82:D86)</f>
        <v>0</v>
      </c>
      <c r="E87" s="14">
        <f>SUM(E82:E86)</f>
        <v>0</v>
      </c>
      <c r="F87" s="14">
        <f t="shared" si="1"/>
        <v>50567640</v>
      </c>
    </row>
    <row r="88" spans="1:6" ht="30" x14ac:dyDescent="0.25">
      <c r="A88" s="21" t="s">
        <v>167</v>
      </c>
      <c r="B88" s="15" t="s">
        <v>168</v>
      </c>
      <c r="C88" s="14"/>
      <c r="D88" s="14"/>
      <c r="E88" s="14"/>
      <c r="F88" s="14">
        <f t="shared" si="1"/>
        <v>0</v>
      </c>
    </row>
    <row r="89" spans="1:6" ht="30" x14ac:dyDescent="0.25">
      <c r="A89" s="21" t="s">
        <v>169</v>
      </c>
      <c r="B89" s="15" t="s">
        <v>170</v>
      </c>
      <c r="C89" s="14"/>
      <c r="D89" s="14"/>
      <c r="E89" s="14"/>
      <c r="F89" s="14">
        <f t="shared" si="1"/>
        <v>0</v>
      </c>
    </row>
    <row r="90" spans="1:6" x14ac:dyDescent="0.25">
      <c r="A90" s="27" t="s">
        <v>171</v>
      </c>
      <c r="B90" s="15" t="s">
        <v>172</v>
      </c>
      <c r="C90" s="14"/>
      <c r="D90" s="14"/>
      <c r="E90" s="14"/>
      <c r="F90" s="14">
        <f t="shared" si="1"/>
        <v>0</v>
      </c>
    </row>
    <row r="91" spans="1:6" x14ac:dyDescent="0.25">
      <c r="A91" s="27" t="s">
        <v>173</v>
      </c>
      <c r="B91" s="15" t="s">
        <v>174</v>
      </c>
      <c r="C91" s="14"/>
      <c r="D91" s="14"/>
      <c r="E91" s="14"/>
      <c r="F91" s="14">
        <f t="shared" si="1"/>
        <v>0</v>
      </c>
    </row>
    <row r="92" spans="1:6" x14ac:dyDescent="0.25">
      <c r="A92" s="29" t="s">
        <v>175</v>
      </c>
      <c r="B92" s="17" t="s">
        <v>176</v>
      </c>
      <c r="C92" s="14">
        <f>SUM(C88:C91)</f>
        <v>0</v>
      </c>
      <c r="D92" s="14">
        <f>SUM(D88:D91)</f>
        <v>0</v>
      </c>
      <c r="E92" s="14">
        <f>SUM(E88:E91)</f>
        <v>0</v>
      </c>
      <c r="F92" s="14">
        <f t="shared" si="1"/>
        <v>0</v>
      </c>
    </row>
    <row r="93" spans="1:6" ht="25.5" x14ac:dyDescent="0.25">
      <c r="A93" s="28" t="s">
        <v>177</v>
      </c>
      <c r="B93" s="17" t="s">
        <v>178</v>
      </c>
      <c r="C93" s="14"/>
      <c r="D93" s="14"/>
      <c r="E93" s="14"/>
      <c r="F93" s="14">
        <f t="shared" si="1"/>
        <v>0</v>
      </c>
    </row>
    <row r="94" spans="1:6" ht="15.75" x14ac:dyDescent="0.25">
      <c r="A94" s="30" t="s">
        <v>179</v>
      </c>
      <c r="B94" s="31" t="s">
        <v>180</v>
      </c>
      <c r="C94" s="14">
        <f>SUM(C87+C92+C93)</f>
        <v>50567640</v>
      </c>
      <c r="D94" s="14">
        <f>SUM(D92,D87,D81,D76,D71,D93)</f>
        <v>0</v>
      </c>
      <c r="E94" s="14">
        <f>SUM(E92,E87,E81,E76,E71,E93)</f>
        <v>0</v>
      </c>
      <c r="F94" s="14">
        <f t="shared" si="1"/>
        <v>50567640</v>
      </c>
    </row>
    <row r="95" spans="1:6" ht="15.75" x14ac:dyDescent="0.25">
      <c r="A95" s="32" t="s">
        <v>181</v>
      </c>
      <c r="B95" s="33"/>
      <c r="C95" s="14">
        <f>SUM(C65,C94)</f>
        <v>210900263</v>
      </c>
      <c r="D95" s="14">
        <f>SUM(D65,D94)</f>
        <v>0</v>
      </c>
      <c r="E95" s="14">
        <f>SUM(E65,E94)</f>
        <v>0</v>
      </c>
      <c r="F95" s="14">
        <f t="shared" si="1"/>
        <v>210900263</v>
      </c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2</cp:lastModifiedBy>
  <dcterms:created xsi:type="dcterms:W3CDTF">2018-02-23T09:23:42Z</dcterms:created>
  <dcterms:modified xsi:type="dcterms:W3CDTF">2018-02-23T09:24:19Z</dcterms:modified>
</cp:coreProperties>
</file>