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firstSheet="11" activeTab="15"/>
  </bookViews>
  <sheets>
    <sheet name="1.bev. forrásonként" sheetId="1" r:id="rId1"/>
    <sheet name="2. Kiadások" sheetId="2" r:id="rId2"/>
    <sheet name="3.Mérleg" sheetId="3" r:id="rId3"/>
    <sheet name="4.Felújítás" sheetId="4" r:id="rId4"/>
    <sheet name="5.Beruházás" sheetId="5" r:id="rId5"/>
    <sheet name="6.Létszám" sheetId="6" r:id="rId6"/>
    <sheet name="7.Közf.létszám" sheetId="7" r:id="rId7"/>
    <sheet name="8.EU projekt" sheetId="8" r:id="rId8"/>
    <sheet name="9. Lak. szolg. tám." sheetId="9" r:id="rId9"/>
    <sheet name="10.Adósság" sheetId="10" r:id="rId10"/>
    <sheet name="11.Közvetett tám." sheetId="11" r:id="rId11"/>
    <sheet name="12. Egyéb működési tám" sheetId="12" r:id="rId12"/>
    <sheet name="13.Pénzm." sheetId="13" r:id="rId13"/>
    <sheet name="14.AB vagyon" sheetId="14" r:id="rId14"/>
    <sheet name="15.Többéves" sheetId="15" r:id="rId15"/>
    <sheet name="16.Részesedés" sheetId="16" r:id="rId16"/>
  </sheets>
  <definedNames>
    <definedName name="_xlnm.Print_Area" localSheetId="0">'1.bev. forrásonként'!$A$1:$I$123</definedName>
  </definedNames>
  <calcPr fullCalcOnLoad="1"/>
</workbook>
</file>

<file path=xl/sharedStrings.xml><?xml version="1.0" encoding="utf-8"?>
<sst xmlns="http://schemas.openxmlformats.org/spreadsheetml/2006/main" count="920" uniqueCount="725">
  <si>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</si>
  <si>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</si>
  <si>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</si>
  <si>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</si>
  <si>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</si>
  <si>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</si>
  <si>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</si>
  <si>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</si>
  <si>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</si>
  <si>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</si>
  <si>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</si>
  <si>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</si>
  <si>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</si>
  <si>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</si>
  <si>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</si>
  <si>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</si>
  <si>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</si>
  <si>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</si>
  <si>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</si>
  <si>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</si>
  <si>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</si>
  <si>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</si>
  <si>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</si>
  <si>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</si>
  <si>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</si>
  <si>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</si>
  <si>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</si>
  <si>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</si>
  <si>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</si>
  <si>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</si>
  <si>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</si>
  <si>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</si>
  <si>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</si>
  <si>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</si>
  <si>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</si>
  <si>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</si>
  <si>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</si>
  <si>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</si>
  <si>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</si>
  <si>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</si>
  <si>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</si>
  <si>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</si>
  <si>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</si>
  <si>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</si>
  <si>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</si>
  <si>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</si>
  <si>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</si>
  <si>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Összesen: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</si>
  <si>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</si>
  <si>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</si>
  <si>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</si>
  <si>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</si>
  <si>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</si>
  <si>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</si>
  <si>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</si>
  <si>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</si>
  <si>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</si>
  <si>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</si>
  <si>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</si>
  <si>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</si>
  <si>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Mindösszesen: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</si>
  <si>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</si>
  <si>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</si>
  <si>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</si>
  <si>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</si>
  <si>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</si>
  <si>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</si>
  <si>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</si>
  <si>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</si>
  <si>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</si>
  <si>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</si>
  <si>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</si>
  <si>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</si>
  <si>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</si>
  <si>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</si>
  <si>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</si>
  <si>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</si>
  <si>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</si>
  <si>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</si>
  <si>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</si>
  <si>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</si>
  <si>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</si>
  <si>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</si>
  <si>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</si>
  <si>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</si>
  <si>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</si>
  <si>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</si>
  <si>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</si>
  <si>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</si>
  <si>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</si>
  <si>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</si>
  <si>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</si>
  <si>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</si>
  <si>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</si>
  <si>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</si>
  <si>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</si>
  <si>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</si>
  <si>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</si>
  <si>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</si>
  <si>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</si>
  <si>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</si>
  <si>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</si>
  <si>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</si>
  <si>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</si>
  <si>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</si>
  <si>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</si>
  <si>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</si>
  <si>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</si>
  <si>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</si>
  <si>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</si>
  <si>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</si>
  <si>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</si>
  <si>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</si>
  <si>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</si>
  <si>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</si>
  <si>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</si>
  <si>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</si>
  <si>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</si>
  <si>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</si>
  <si>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</si>
  <si>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</si>
  <si>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</si>
  <si>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</si>
  <si>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</si>
  <si>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</si>
  <si>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</si>
  <si>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</si>
  <si>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</si>
  <si>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</si>
  <si>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</si>
  <si>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</si>
  <si>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</si>
  <si>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</si>
  <si>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</si>
  <si>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</si>
  <si>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</si>
  <si>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</si>
  <si>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</si>
  <si>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</si>
  <si>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</si>
  <si>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</si>
  <si>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</si>
  <si>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</si>
  <si>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</si>
  <si>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</si>
  <si>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</si>
  <si>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</si>
  <si>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</si>
  <si>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</si>
  <si>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</si>
  <si>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</si>
  <si>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</si>
  <si>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</si>
  <si>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</si>
  <si>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</si>
  <si>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</si>
  <si>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</si>
  <si>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</si>
  <si>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</si>
  <si>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</si>
  <si>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</si>
  <si>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</si>
  <si>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</si>
  <si>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</si>
  <si>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</si>
  <si>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</si>
  <si>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</si>
  <si>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</si>
  <si>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</si>
  <si>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</si>
  <si>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</si>
  <si>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</si>
  <si>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</si>
  <si>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</si>
  <si>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</si>
  <si>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</si>
  <si>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</si>
  <si>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</si>
  <si>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</si>
  <si>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</si>
  <si>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</si>
  <si>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</si>
  <si>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</si>
  <si>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</si>
  <si>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</si>
  <si>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</si>
  <si>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</si>
  <si>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</si>
  <si>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</si>
  <si>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</si>
  <si>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</si>
  <si>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</si>
  <si>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</si>
  <si>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</si>
  <si>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</si>
  <si>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</si>
  <si>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</si>
  <si>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</si>
  <si>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</si>
  <si>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</si>
  <si>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</si>
  <si>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</si>
  <si>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</si>
  <si>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</si>
  <si>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</si>
  <si>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</si>
  <si>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</si>
  <si>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</si>
  <si>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</si>
  <si>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</si>
  <si>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</si>
  <si>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</si>
  <si>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</si>
  <si>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</si>
  <si>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</si>
  <si>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</si>
  <si>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</si>
  <si>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</si>
  <si>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</si>
  <si>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</si>
  <si>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</si>
  <si>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</si>
  <si>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</si>
  <si>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</si>
  <si>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</si>
  <si>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</si>
  <si>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</si>
  <si>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</si>
  <si>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</si>
  <si>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</si>
  <si>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</si>
  <si>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</si>
  <si>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</si>
  <si>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</si>
  <si>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</si>
  <si>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</si>
  <si>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</si>
  <si>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</si>
  <si>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</si>
  <si>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</si>
  <si>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</si>
  <si>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</si>
  <si>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</si>
  <si>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</si>
  <si>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</si>
  <si>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</si>
  <si>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</si>
  <si>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</si>
  <si>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</si>
  <si>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</si>
  <si>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</si>
  <si>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</si>
  <si>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</si>
  <si>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</si>
  <si>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</si>
  <si>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</si>
  <si>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</si>
  <si>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</si>
  <si>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</si>
  <si>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</si>
  <si>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</si>
  <si>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</si>
  <si>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</si>
  <si>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</si>
  <si>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</si>
  <si>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</si>
  <si>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</si>
  <si>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</si>
  <si>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</si>
  <si>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</si>
  <si>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</si>
  <si>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</si>
  <si>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</si>
  <si>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</si>
  <si>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</si>
  <si>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</si>
  <si>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</si>
  <si>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</si>
  <si>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</si>
  <si>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</si>
  <si>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</si>
  <si>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</si>
  <si>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</si>
  <si>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</si>
  <si>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</si>
  <si>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</si>
  <si>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</si>
  <si>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</si>
  <si>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Közhatalmi bevétel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</si>
  <si>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</si>
  <si>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</si>
  <si>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</si>
  <si>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</si>
  <si>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</si>
  <si>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3-ból falugondnoki szolgálatra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</si>
  <si>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</si>
  <si>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</si>
  <si>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</si>
  <si>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</si>
  <si>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</si>
  <si>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</si>
  <si>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</si>
  <si>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</si>
  <si>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</si>
  <si>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</si>
  <si>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</si>
  <si>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</si>
  <si>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</si>
  <si>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</si>
  <si>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</si>
  <si>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</si>
  <si>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</si>
  <si>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</si>
  <si>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</si>
  <si>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</si>
  <si>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</si>
  <si>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</si>
  <si>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</si>
  <si>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</si>
  <si>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</si>
  <si>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</si>
  <si>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</si>
  <si>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</si>
  <si>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</si>
  <si>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</si>
  <si>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</si>
  <si>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</si>
  <si>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</si>
  <si>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</si>
  <si>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</si>
  <si>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</si>
  <si>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</si>
  <si>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</si>
  <si>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</si>
  <si>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</si>
  <si>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</si>
  <si>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</si>
  <si>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</si>
  <si>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</si>
  <si>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</si>
  <si>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</si>
  <si>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</si>
  <si>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</si>
  <si>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</si>
  <si>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</si>
  <si>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</si>
  <si>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</si>
  <si>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</si>
  <si>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</si>
  <si>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</si>
  <si>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</si>
  <si>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</si>
  <si>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</si>
  <si>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</si>
  <si>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</si>
  <si>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</si>
  <si>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</si>
  <si>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</si>
  <si>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</si>
  <si>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</si>
  <si>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</si>
  <si>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</si>
  <si>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</si>
  <si>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</si>
  <si>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</si>
  <si>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</si>
  <si>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</si>
  <si>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</si>
  <si>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</si>
  <si>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visszafiz.</t>
  </si>
  <si>
    <t>104037 Szünidei gyermekétk.</t>
  </si>
  <si>
    <t>III. Lekötött betét</t>
  </si>
  <si>
    <t>Államháztartáson belüli megelőleg.visszafiz.</t>
  </si>
  <si>
    <t>1- ből Üdülühelyi feladatok</t>
  </si>
  <si>
    <t>Értékesítési és forgalmi adók - idegenforgalmi adó</t>
  </si>
  <si>
    <t xml:space="preserve"> - TÖOSZ tagdíj</t>
  </si>
  <si>
    <t xml:space="preserve"> - Kaposmenti Hull.gaz.Önk.Társulási tagdíj</t>
  </si>
  <si>
    <t>Cserénfa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</si>
  <si>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</si>
  <si>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</si>
  <si>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</si>
  <si>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NEFELA jégesőelhárítás tagjdíj</t>
  </si>
  <si>
    <t>1- ből Polgármester illetményének támogatása</t>
  </si>
  <si>
    <t>5 - ből szoc.ág.pótlék</t>
  </si>
  <si>
    <t>018030 - Támogatási célú finansz.műveletek</t>
  </si>
  <si>
    <t xml:space="preserve"> -  Zselici Magonc Óvoda</t>
  </si>
  <si>
    <t xml:space="preserve"> -  Közponi költségv.szervnek (BURSA)</t>
  </si>
  <si>
    <t>5 - ből gyvk tám.</t>
  </si>
  <si>
    <t>104051 Gyermekvédelmi természetbeni és pénzbeni ellátások</t>
  </si>
  <si>
    <t>D.</t>
  </si>
  <si>
    <t>F.</t>
  </si>
  <si>
    <t>I.</t>
  </si>
  <si>
    <t>3-ból szoc. ágazati pótlék</t>
  </si>
  <si>
    <t>3-ból szünidei gyermek étk.</t>
  </si>
  <si>
    <t>018010 - Önk.elszámolásai a központi költségvetéssel</t>
  </si>
  <si>
    <t>G.</t>
  </si>
  <si>
    <t>H.</t>
  </si>
  <si>
    <t>J.</t>
  </si>
  <si>
    <t>K.</t>
  </si>
  <si>
    <t>104037 - Szünidei gyermekétk.</t>
  </si>
  <si>
    <t>Módosított ei.</t>
  </si>
  <si>
    <t>Eredeti ei.</t>
  </si>
  <si>
    <t>Módosított  ei.</t>
  </si>
  <si>
    <t>Teljesítés</t>
  </si>
  <si>
    <t>5 - ből helyi önk.és intézményei</t>
  </si>
  <si>
    <t>5 - ből Magyar Falu program támog.</t>
  </si>
  <si>
    <t xml:space="preserve">1. melléklet a    /2020.(  ) önkormányzati rendeletethez: Az önkormányzat  bevételei összesítve  </t>
  </si>
  <si>
    <t>eredeti</t>
  </si>
  <si>
    <t>módosított</t>
  </si>
  <si>
    <t>teljesítés</t>
  </si>
  <si>
    <t>Áht-on belüli megelőlegezés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</si>
  <si>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</si>
  <si>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</si>
  <si>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A</t>
  </si>
  <si>
    <t>B</t>
  </si>
  <si>
    <t>C</t>
  </si>
  <si>
    <t>D</t>
  </si>
  <si>
    <t>E</t>
  </si>
  <si>
    <t>Ssz.</t>
  </si>
  <si>
    <t>Felújítási cél megnevezése</t>
  </si>
  <si>
    <t>Önként vállalt</t>
  </si>
  <si>
    <t>Állami</t>
  </si>
  <si>
    <t>Vízelvezető árok burkolása</t>
  </si>
  <si>
    <t>áfa</t>
  </si>
  <si>
    <t>Játszótér</t>
  </si>
  <si>
    <t>Közösségi ház (Leader pályázat)</t>
  </si>
  <si>
    <t>ÖSSZESEN</t>
  </si>
  <si>
    <t>Értéknövelő felújítás (Kavíz Kft.)</t>
  </si>
  <si>
    <t>Módosított ei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</si>
  <si>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</si>
  <si>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s.sz. </t>
  </si>
  <si>
    <t>Kötelező feladat</t>
  </si>
  <si>
    <t>TOP-5.3.1-16-SO1-2017-00007 pályázat</t>
  </si>
  <si>
    <t>Utcai bútorok cseréje</t>
  </si>
  <si>
    <t xml:space="preserve">Beruházások összesen: </t>
  </si>
  <si>
    <t>Telefon  (2 db)</t>
  </si>
  <si>
    <t>GPS készülék NAVITEL</t>
  </si>
  <si>
    <t>Porszívó</t>
  </si>
  <si>
    <t>Kompresszor</t>
  </si>
  <si>
    <t>Magasnyomású mosó</t>
  </si>
  <si>
    <t>Gyermekülés (2db)  és ülés magasító (4db)</t>
  </si>
  <si>
    <t>Létszám-előirányzat</t>
  </si>
  <si>
    <t>fő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</si>
  <si>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</si>
  <si>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</si>
  <si>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</si>
  <si>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</si>
  <si>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</si>
  <si>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</si>
  <si>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</si>
  <si>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</si>
  <si>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</si>
  <si>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</si>
  <si>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</si>
  <si>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</si>
  <si>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Hosszabb időtartamú</t>
  </si>
  <si>
    <t>összesen: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</si>
  <si>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</si>
  <si>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</si>
  <si>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</si>
  <si>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</si>
  <si>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</si>
  <si>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</si>
  <si>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</si>
  <si>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</si>
  <si>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</si>
  <si>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Kiadások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</si>
  <si>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</si>
  <si>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</si>
  <si>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</si>
  <si>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</si>
  <si>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</si>
  <si>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</si>
  <si>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</si>
  <si>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</si>
  <si>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</si>
  <si>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</si>
  <si>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</si>
  <si>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</si>
  <si>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</si>
  <si>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</si>
  <si>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</si>
  <si>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</si>
  <si>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</si>
  <si>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</si>
  <si>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</si>
  <si>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</si>
  <si>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</si>
  <si>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</si>
  <si>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</si>
  <si>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</si>
  <si>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</si>
  <si>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</si>
  <si>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</si>
  <si>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</si>
  <si>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</si>
  <si>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</si>
  <si>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</si>
  <si>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</si>
  <si>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</si>
  <si>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</si>
  <si>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</si>
  <si>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</si>
  <si>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 xml:space="preserve"> -  Idősek nappali ellátása Somogyjád, társulási tagdíj</t>
  </si>
  <si>
    <t xml:space="preserve"> - S.M.Katasztrófavéd.</t>
  </si>
  <si>
    <t>Cserénfa Község Önkormányzata maradványkimutatása</t>
  </si>
  <si>
    <t>adatok forintban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</si>
  <si>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</si>
  <si>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</si>
  <si>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</si>
  <si>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</si>
  <si>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</si>
  <si>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</si>
  <si>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</si>
  <si>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</si>
  <si>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</si>
  <si>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</si>
  <si>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</si>
  <si>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</si>
  <si>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</si>
  <si>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</si>
  <si>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</si>
  <si>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</si>
  <si>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</si>
  <si>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</si>
  <si>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</si>
  <si>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</si>
  <si>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14./A</t>
  </si>
  <si>
    <t>Cserénfa Községi Önkormányzat vagyonmérlege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</si>
  <si>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</si>
  <si>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</si>
  <si>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</si>
  <si>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</si>
  <si>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</si>
  <si>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</si>
  <si>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</si>
  <si>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</si>
  <si>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</si>
  <si>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</si>
  <si>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</si>
  <si>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</si>
  <si>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</si>
  <si>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</si>
  <si>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</si>
  <si>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</si>
  <si>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</si>
  <si>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</si>
  <si>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</si>
  <si>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</si>
  <si>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</si>
  <si>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</si>
  <si>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</si>
  <si>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</si>
  <si>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</si>
  <si>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</si>
  <si>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</si>
  <si>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</si>
  <si>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</si>
  <si>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</si>
  <si>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</si>
  <si>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</si>
  <si>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</si>
  <si>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</si>
  <si>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</si>
  <si>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</si>
  <si>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</si>
  <si>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</si>
  <si>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</si>
  <si>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</si>
  <si>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</si>
  <si>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</si>
  <si>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</si>
  <si>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</si>
  <si>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</si>
  <si>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</si>
  <si>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</si>
  <si>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</si>
  <si>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</si>
  <si>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</si>
  <si>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</si>
  <si>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</si>
  <si>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</si>
  <si>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</si>
  <si>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</si>
  <si>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</si>
  <si>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</si>
  <si>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</si>
  <si>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</si>
  <si>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</si>
  <si>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</si>
  <si>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</si>
  <si>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</si>
  <si>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</si>
  <si>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</si>
  <si>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</si>
  <si>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</si>
  <si>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</si>
  <si>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</si>
  <si>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</si>
  <si>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</si>
  <si>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</si>
  <si>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</si>
  <si>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</si>
  <si>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</si>
  <si>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</si>
  <si>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</si>
  <si>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</si>
  <si>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</si>
  <si>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</si>
  <si>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</si>
  <si>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</si>
  <si>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</si>
  <si>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</si>
  <si>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</si>
  <si>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</si>
  <si>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</si>
  <si>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</si>
  <si>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</si>
  <si>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</si>
  <si>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</si>
  <si>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</si>
  <si>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</si>
  <si>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</si>
  <si>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</si>
  <si>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</si>
  <si>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</si>
  <si>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</si>
  <si>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</si>
  <si>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</si>
  <si>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</si>
  <si>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</si>
  <si>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</si>
  <si>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</si>
  <si>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</si>
  <si>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</si>
  <si>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</si>
  <si>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</si>
  <si>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</si>
  <si>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</si>
  <si>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</si>
  <si>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</si>
  <si>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</si>
  <si>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</si>
  <si>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</si>
  <si>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</si>
  <si>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</si>
  <si>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</si>
  <si>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</si>
  <si>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</si>
  <si>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</si>
  <si>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</si>
  <si>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</si>
  <si>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</si>
  <si>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</si>
  <si>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</si>
  <si>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</si>
  <si>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</si>
  <si>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</si>
  <si>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</si>
  <si>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</si>
  <si>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</si>
  <si>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</si>
  <si>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</si>
  <si>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</si>
  <si>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14/B  melléklet a(z) 4/2019.(V.  29 ) önkormányzati rendelethez</t>
  </si>
  <si>
    <t>A 0-ra leírt, de használatban lévő, illetve használaton kívüli eszközök állománya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</si>
  <si>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</si>
  <si>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</si>
  <si>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</si>
  <si>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</si>
  <si>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</si>
  <si>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</si>
  <si>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</si>
  <si>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</si>
  <si>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>Előző időszak (2018. év)</t>
  </si>
  <si>
    <t>Tárgy időszak (2019. év)</t>
  </si>
  <si>
    <t xml:space="preserve">A többéves kihatással járó feladatok előirányzatai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</si>
  <si>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</si>
  <si>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</si>
  <si>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</si>
  <si>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</si>
  <si>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</si>
  <si>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</si>
  <si>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</si>
  <si>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</si>
  <si>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15/B. mellléklet</t>
  </si>
  <si>
    <t>Mérlegben értékkel nem szereplő kötelezettségek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</si>
  <si>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</si>
  <si>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</si>
  <si>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</si>
  <si>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</si>
  <si>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</si>
  <si>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</si>
  <si>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</si>
  <si>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</si>
  <si>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 xml:space="preserve">   ----</t>
  </si>
  <si>
    <t>2019.</t>
  </si>
  <si>
    <t>2020.</t>
  </si>
  <si>
    <t>2021.</t>
  </si>
  <si>
    <t>2022.</t>
  </si>
  <si>
    <t>2023.</t>
  </si>
  <si>
    <t>/2020.() önkormányzati rendelethez</t>
  </si>
  <si>
    <t>Cserénfa Község Önkormányzat tulajdonában álló gazdálkodó szervezetek működéséből származó kötelezettségek és a részesedések alakulása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</si>
  <si>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</si>
  <si>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</si>
  <si>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</si>
  <si>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</si>
  <si>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KAVÍZ (Somogyvíz)</t>
  </si>
  <si>
    <t>2019. évben nyújtott önkormányzati működési célú támogatás</t>
  </si>
  <si>
    <t xml:space="preserve"> -  Megelőlegezés visszafiz.</t>
  </si>
  <si>
    <t>melléklet a(z)    4/2020. (VI.16.) önkormányzati rendelethez</t>
  </si>
  <si>
    <t>2.  melléklet a(z)    4/2020. (VI.16.) önkormányzati rendelethez</t>
  </si>
  <si>
    <t>3. melléklet a(z)     4/2020. (VI.16.) önkormányzati rendelethez</t>
  </si>
  <si>
    <t>4. melléklet a(z)   4/2020. (VI.16.) önkormányzati rendelethez</t>
  </si>
  <si>
    <t>5. melléklet a(z)   4/2020. (VI.16.) önkormányzati rendelethez</t>
  </si>
  <si>
    <t>6. melléklet a(z)   4/2020. (VI.16.) önkormányzati rendelethez</t>
  </si>
  <si>
    <t>7. melléklet a(z)   4/2020. (VI.16.) önkormányzati rendelethez</t>
  </si>
  <si>
    <t>8. melléklet a(z)   4/2020. (VI.16.) önkormányzati rendelethez</t>
  </si>
  <si>
    <t>9.  melléklet a(z)   4/2020. (VI.16.) önkormányzati rendelethez</t>
  </si>
  <si>
    <t>10. melléklet a(z)   4/2020. (VI.16.) önkormányzati rendelethez</t>
  </si>
  <si>
    <t>11. melléklet a(z)   4/2020. (VI.16.) önkormányzati rendelethez</t>
  </si>
  <si>
    <t>12. melléklet a   4/2020. (VI.16.) önkormányzati rendelethez</t>
  </si>
  <si>
    <t>13. melléklet a(z)  4/2020. (VI.16.) önkormányzati rendelethez</t>
  </si>
  <si>
    <t>15/A  melléklet a(z)    4/2020. (VI.16.) önkormányzati rendelethez</t>
  </si>
  <si>
    <t xml:space="preserve">16. melléklet a(z)   4/2020. (VI.16.) önkormányzati rendelethez                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</si>
</sst>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  <numFmt numFmtId="175" formatCode="#,##0_ ;\-#,##0\ 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2" fillId="0" borderId="12" xfId="54" applyFont="1" applyFill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2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5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16" fillId="0" borderId="15" xfId="54" applyFont="1" applyBorder="1" applyAlignment="1">
      <alignment horizontal="center"/>
      <protection/>
    </xf>
    <xf numFmtId="168" fontId="0" fillId="0" borderId="0" xfId="4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40" applyNumberFormat="1" applyFont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57" fillId="0" borderId="10" xfId="40" applyNumberFormat="1" applyFont="1" applyBorder="1" applyAlignment="1">
      <alignment/>
    </xf>
    <xf numFmtId="3" fontId="0" fillId="32" borderId="10" xfId="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68" fontId="0" fillId="0" borderId="0" xfId="40" applyNumberFormat="1" applyFont="1" applyBorder="1" applyAlignment="1">
      <alignment/>
    </xf>
    <xf numFmtId="168" fontId="0" fillId="0" borderId="0" xfId="40" applyNumberFormat="1" applyFont="1" applyAlignment="1">
      <alignment/>
    </xf>
    <xf numFmtId="0" fontId="0" fillId="0" borderId="18" xfId="0" applyFont="1" applyFill="1" applyBorder="1" applyAlignment="1">
      <alignment/>
    </xf>
    <xf numFmtId="168" fontId="0" fillId="0" borderId="0" xfId="40" applyNumberFormat="1" applyFont="1" applyFill="1" applyBorder="1" applyAlignment="1">
      <alignment/>
    </xf>
    <xf numFmtId="0" fontId="0" fillId="0" borderId="10" xfId="4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40" applyNumberFormat="1" applyFont="1" applyBorder="1" applyAlignment="1">
      <alignment/>
    </xf>
    <xf numFmtId="0" fontId="1" fillId="0" borderId="10" xfId="4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9" xfId="0" applyBorder="1" applyAlignment="1">
      <alignment/>
    </xf>
    <xf numFmtId="168" fontId="0" fillId="0" borderId="19" xfId="40" applyNumberFormat="1" applyFont="1" applyBorder="1" applyAlignment="1">
      <alignment/>
    </xf>
    <xf numFmtId="0" fontId="0" fillId="0" borderId="15" xfId="0" applyBorder="1" applyAlignment="1">
      <alignment/>
    </xf>
    <xf numFmtId="168" fontId="1" fillId="0" borderId="15" xfId="4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8" fontId="1" fillId="0" borderId="10" xfId="4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8" fontId="0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32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10" xfId="0" applyNumberForma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40" applyNumberFormat="1" applyFont="1" applyBorder="1" applyAlignment="1">
      <alignment/>
    </xf>
    <xf numFmtId="0" fontId="1" fillId="0" borderId="10" xfId="40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6" fillId="0" borderId="15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18" xfId="0" applyFont="1" applyBorder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00">
      <selection activeCell="L121" sqref="L121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8" width="13.7109375" style="0" customWidth="1"/>
    <col min="9" max="9" width="19.421875" style="111" customWidth="1"/>
    <col min="10" max="11" width="13.7109375" style="0" bestFit="1" customWidth="1"/>
  </cols>
  <sheetData>
    <row r="1" ht="12.75">
      <c r="A1" s="1" t="s">
        <v>406</v>
      </c>
    </row>
    <row r="2" spans="1:8" ht="15">
      <c r="A2" s="1" t="s">
        <v>298</v>
      </c>
      <c r="C2" s="7"/>
      <c r="E2" s="7" t="s">
        <v>377</v>
      </c>
      <c r="F2" s="7"/>
      <c r="G2" s="7"/>
      <c r="H2" s="7"/>
    </row>
    <row r="3" spans="1:10" ht="12.75">
      <c r="A3" s="8" t="s">
        <v>61</v>
      </c>
      <c r="B3" s="17" t="s">
        <v>62</v>
      </c>
      <c r="C3" s="8" t="s">
        <v>84</v>
      </c>
      <c r="D3" s="8" t="s">
        <v>389</v>
      </c>
      <c r="E3" s="8" t="s">
        <v>86</v>
      </c>
      <c r="F3" s="11" t="s">
        <v>390</v>
      </c>
      <c r="G3" s="8" t="s">
        <v>88</v>
      </c>
      <c r="H3" s="8" t="s">
        <v>89</v>
      </c>
      <c r="I3" s="82" t="s">
        <v>391</v>
      </c>
      <c r="J3" s="8" t="s">
        <v>397</v>
      </c>
    </row>
    <row r="4" spans="1:10" ht="25.5">
      <c r="A4" s="21" t="s">
        <v>115</v>
      </c>
      <c r="B4" s="37" t="s">
        <v>116</v>
      </c>
      <c r="C4" s="20" t="s">
        <v>117</v>
      </c>
      <c r="D4" s="136" t="s">
        <v>118</v>
      </c>
      <c r="E4" s="137" t="s">
        <v>119</v>
      </c>
      <c r="F4" s="138" t="s">
        <v>120</v>
      </c>
      <c r="G4" s="136" t="s">
        <v>121</v>
      </c>
      <c r="H4" s="136" t="s">
        <v>122</v>
      </c>
      <c r="I4" s="139" t="s">
        <v>402</v>
      </c>
      <c r="J4" s="137" t="s">
        <v>403</v>
      </c>
    </row>
    <row r="5" spans="1:10" ht="15.75">
      <c r="A5" s="8">
        <v>1</v>
      </c>
      <c r="B5" s="37">
        <v>1</v>
      </c>
      <c r="C5" s="47" t="s">
        <v>123</v>
      </c>
      <c r="D5" s="8" t="s">
        <v>124</v>
      </c>
      <c r="E5" s="82"/>
      <c r="F5" s="82">
        <f>F6+F7+F8+F9+F10+F11+F12+F13</f>
        <v>0</v>
      </c>
      <c r="G5" s="82">
        <f>G6+G7+G8+G9+G10+G11+G12+G13</f>
        <v>0</v>
      </c>
      <c r="H5" s="82"/>
      <c r="I5" s="80"/>
      <c r="J5" s="8"/>
    </row>
    <row r="6" spans="1:10" ht="12.75">
      <c r="A6" s="8">
        <v>2</v>
      </c>
      <c r="B6" s="67" t="s">
        <v>125</v>
      </c>
      <c r="C6" s="46" t="s">
        <v>126</v>
      </c>
      <c r="D6" s="8"/>
      <c r="E6" s="11">
        <v>735900</v>
      </c>
      <c r="F6" s="80"/>
      <c r="G6" s="83"/>
      <c r="H6" s="82">
        <f>E6+F6+G6</f>
        <v>735900</v>
      </c>
      <c r="I6" s="82">
        <f>F6+G6+H6</f>
        <v>735900</v>
      </c>
      <c r="J6" s="174">
        <v>735900</v>
      </c>
    </row>
    <row r="7" spans="1:10" ht="12.75">
      <c r="A7" s="8">
        <v>3</v>
      </c>
      <c r="B7" s="37" t="s">
        <v>127</v>
      </c>
      <c r="C7" s="34" t="s">
        <v>128</v>
      </c>
      <c r="D7" s="8"/>
      <c r="E7" s="8">
        <v>544000</v>
      </c>
      <c r="F7" s="80"/>
      <c r="G7" s="84"/>
      <c r="H7" s="82">
        <f aca="true" t="shared" si="0" ref="H7:I11">E7+F7+G7</f>
        <v>544000</v>
      </c>
      <c r="I7" s="82">
        <f t="shared" si="0"/>
        <v>544000</v>
      </c>
      <c r="J7" s="174">
        <v>544000</v>
      </c>
    </row>
    <row r="8" spans="1:10" ht="12.75">
      <c r="A8" s="8">
        <v>4</v>
      </c>
      <c r="B8" s="37" t="s">
        <v>129</v>
      </c>
      <c r="C8" s="34" t="s">
        <v>130</v>
      </c>
      <c r="D8" s="8"/>
      <c r="E8" s="8">
        <v>379017</v>
      </c>
      <c r="F8" s="80"/>
      <c r="G8" s="84"/>
      <c r="H8" s="82">
        <f t="shared" si="0"/>
        <v>379017</v>
      </c>
      <c r="I8" s="82">
        <f t="shared" si="0"/>
        <v>379017</v>
      </c>
      <c r="J8" s="174">
        <v>379017</v>
      </c>
    </row>
    <row r="9" spans="1:10" ht="12.75">
      <c r="A9" s="8">
        <v>5</v>
      </c>
      <c r="B9" s="37" t="s">
        <v>131</v>
      </c>
      <c r="C9" s="34" t="s">
        <v>132</v>
      </c>
      <c r="D9" s="8"/>
      <c r="E9" s="8">
        <v>335960</v>
      </c>
      <c r="F9" s="80"/>
      <c r="G9" s="84"/>
      <c r="H9" s="82">
        <f t="shared" si="0"/>
        <v>335960</v>
      </c>
      <c r="I9" s="82">
        <f t="shared" si="0"/>
        <v>335960</v>
      </c>
      <c r="J9" s="174">
        <v>335960</v>
      </c>
    </row>
    <row r="10" spans="1:10" ht="12.75">
      <c r="A10" s="8">
        <v>6</v>
      </c>
      <c r="B10" s="68" t="s">
        <v>133</v>
      </c>
      <c r="C10" s="8" t="s">
        <v>134</v>
      </c>
      <c r="D10" s="8"/>
      <c r="E10" s="8">
        <v>5000000</v>
      </c>
      <c r="F10" s="80"/>
      <c r="G10" s="84"/>
      <c r="H10" s="82">
        <f t="shared" si="0"/>
        <v>5000000</v>
      </c>
      <c r="I10" s="82">
        <f t="shared" si="0"/>
        <v>5000000</v>
      </c>
      <c r="J10" s="174">
        <v>5000000</v>
      </c>
    </row>
    <row r="11" spans="1:10" ht="12.75">
      <c r="A11" s="8">
        <v>7</v>
      </c>
      <c r="B11" s="68" t="s">
        <v>307</v>
      </c>
      <c r="C11" s="11" t="s">
        <v>382</v>
      </c>
      <c r="D11" s="8"/>
      <c r="E11" s="74">
        <v>990400</v>
      </c>
      <c r="F11" s="80"/>
      <c r="G11" s="84"/>
      <c r="H11" s="82">
        <f t="shared" si="0"/>
        <v>990400</v>
      </c>
      <c r="I11" s="82">
        <f t="shared" si="0"/>
        <v>990400</v>
      </c>
      <c r="J11" s="174">
        <v>990400</v>
      </c>
    </row>
    <row r="12" spans="1:10" ht="12.75">
      <c r="A12" s="8">
        <v>8</v>
      </c>
      <c r="B12" s="68"/>
      <c r="C12" s="11" t="s">
        <v>373</v>
      </c>
      <c r="D12" s="8"/>
      <c r="E12" s="74">
        <v>0</v>
      </c>
      <c r="F12" s="80"/>
      <c r="G12" s="84"/>
      <c r="H12" s="82">
        <f>E12+F12+G12</f>
        <v>0</v>
      </c>
      <c r="I12" s="80"/>
      <c r="J12" s="126"/>
    </row>
    <row r="13" spans="1:10" ht="12.75">
      <c r="A13" s="8">
        <v>9</v>
      </c>
      <c r="B13" s="68" t="s">
        <v>308</v>
      </c>
      <c r="C13" s="8" t="s">
        <v>289</v>
      </c>
      <c r="D13" s="8"/>
      <c r="E13" s="74">
        <v>1692858</v>
      </c>
      <c r="F13" s="80"/>
      <c r="G13" s="84"/>
      <c r="H13" s="82">
        <f>E13+F13+G13</f>
        <v>1692858</v>
      </c>
      <c r="I13" s="82">
        <f>F13+G13+H13</f>
        <v>1692858</v>
      </c>
      <c r="J13" s="174">
        <v>1692858</v>
      </c>
    </row>
    <row r="14" spans="1:10" ht="12.75">
      <c r="A14" s="8">
        <v>10</v>
      </c>
      <c r="B14" s="37">
        <v>2</v>
      </c>
      <c r="C14" s="19" t="s">
        <v>135</v>
      </c>
      <c r="D14" s="8" t="s">
        <v>136</v>
      </c>
      <c r="E14" s="80"/>
      <c r="F14" s="80"/>
      <c r="G14" s="84"/>
      <c r="H14" s="82">
        <f>E14+F14+G14</f>
        <v>0</v>
      </c>
      <c r="I14" s="80"/>
      <c r="J14" s="8"/>
    </row>
    <row r="15" spans="1:10" ht="12.75">
      <c r="A15" s="8">
        <v>11</v>
      </c>
      <c r="B15" s="37">
        <v>3</v>
      </c>
      <c r="C15" s="54" t="s">
        <v>309</v>
      </c>
      <c r="D15" s="8" t="s">
        <v>137</v>
      </c>
      <c r="E15" s="80"/>
      <c r="F15" s="80"/>
      <c r="G15" s="84"/>
      <c r="H15" s="82">
        <f>E15+F15+G15</f>
        <v>0</v>
      </c>
      <c r="I15" s="80"/>
      <c r="J15" s="8"/>
    </row>
    <row r="16" spans="1:10" ht="12.75">
      <c r="A16" s="8">
        <v>12</v>
      </c>
      <c r="B16" s="37" t="s">
        <v>125</v>
      </c>
      <c r="C16" s="54" t="s">
        <v>293</v>
      </c>
      <c r="D16" s="8"/>
      <c r="E16" s="80">
        <v>3140000</v>
      </c>
      <c r="F16" s="80"/>
      <c r="G16" s="84"/>
      <c r="H16" s="82">
        <f>E16+F16+G16</f>
        <v>3140000</v>
      </c>
      <c r="I16" s="80">
        <v>3140000</v>
      </c>
      <c r="J16" s="8">
        <v>3140000</v>
      </c>
    </row>
    <row r="17" spans="1:10" ht="12.75">
      <c r="A17" s="8">
        <v>13</v>
      </c>
      <c r="B17" s="37" t="s">
        <v>127</v>
      </c>
      <c r="C17" s="54" t="s">
        <v>294</v>
      </c>
      <c r="D17" s="8"/>
      <c r="E17" s="80">
        <v>3100000</v>
      </c>
      <c r="F17" s="80"/>
      <c r="G17" s="84"/>
      <c r="H17" s="82">
        <v>3100000</v>
      </c>
      <c r="I17" s="80">
        <v>4250000</v>
      </c>
      <c r="J17" s="8">
        <v>4250000</v>
      </c>
    </row>
    <row r="18" spans="1:10" ht="12.75">
      <c r="A18" s="8">
        <v>14</v>
      </c>
      <c r="B18" s="37" t="s">
        <v>129</v>
      </c>
      <c r="C18" s="54" t="s">
        <v>392</v>
      </c>
      <c r="D18" s="8"/>
      <c r="E18" s="80">
        <v>0</v>
      </c>
      <c r="F18" s="80"/>
      <c r="G18" s="84"/>
      <c r="H18" s="82">
        <f>E18+F18+G18</f>
        <v>0</v>
      </c>
      <c r="I18" s="80">
        <v>153080</v>
      </c>
      <c r="J18" s="8">
        <v>153080</v>
      </c>
    </row>
    <row r="19" spans="1:10" ht="12.75">
      <c r="A19" s="8">
        <v>15</v>
      </c>
      <c r="B19" s="37"/>
      <c r="C19" s="54" t="s">
        <v>393</v>
      </c>
      <c r="D19" s="8"/>
      <c r="E19" s="80"/>
      <c r="F19" s="80"/>
      <c r="G19" s="84"/>
      <c r="H19" s="82"/>
      <c r="I19" s="80">
        <v>31920</v>
      </c>
      <c r="J19" s="8">
        <v>31920</v>
      </c>
    </row>
    <row r="20" spans="1:10" ht="12.75">
      <c r="A20" s="8">
        <v>16</v>
      </c>
      <c r="B20" s="37">
        <v>4</v>
      </c>
      <c r="C20" s="19" t="s">
        <v>138</v>
      </c>
      <c r="D20" s="8" t="s">
        <v>139</v>
      </c>
      <c r="E20" s="80">
        <v>1800000</v>
      </c>
      <c r="F20" s="80"/>
      <c r="G20" s="84"/>
      <c r="H20" s="82">
        <f>E20+F20+G20</f>
        <v>1800000</v>
      </c>
      <c r="I20" s="82">
        <f>F20+G20+H20</f>
        <v>1800000</v>
      </c>
      <c r="J20" s="8">
        <v>1800000</v>
      </c>
    </row>
    <row r="21" spans="1:10" ht="12.75">
      <c r="A21" s="8">
        <v>17</v>
      </c>
      <c r="B21" s="37">
        <v>5</v>
      </c>
      <c r="C21" s="19" t="s">
        <v>310</v>
      </c>
      <c r="D21" s="8" t="s">
        <v>140</v>
      </c>
      <c r="E21" s="80">
        <v>0</v>
      </c>
      <c r="F21" s="80"/>
      <c r="G21" s="84"/>
      <c r="H21" s="82"/>
      <c r="I21" s="80">
        <v>345440</v>
      </c>
      <c r="J21" s="8">
        <v>345440</v>
      </c>
    </row>
    <row r="22" spans="1:10" ht="12.75">
      <c r="A22" s="8">
        <v>18</v>
      </c>
      <c r="B22" s="37">
        <v>6</v>
      </c>
      <c r="C22" s="19" t="s">
        <v>311</v>
      </c>
      <c r="D22" s="8" t="s">
        <v>141</v>
      </c>
      <c r="E22" s="80">
        <v>0</v>
      </c>
      <c r="F22" s="80"/>
      <c r="G22" s="84"/>
      <c r="H22" s="82">
        <f>E22+F22+G22</f>
        <v>0</v>
      </c>
      <c r="I22" s="80"/>
      <c r="J22" s="8"/>
    </row>
    <row r="23" spans="1:10" ht="12.75">
      <c r="A23" s="8">
        <v>19</v>
      </c>
      <c r="B23" s="37" t="s">
        <v>45</v>
      </c>
      <c r="C23" s="18" t="s">
        <v>142</v>
      </c>
      <c r="D23" s="8" t="s">
        <v>143</v>
      </c>
      <c r="E23" s="81">
        <f aca="true" t="shared" si="1" ref="E23:J23">SUM(E6:E22)</f>
        <v>17718135</v>
      </c>
      <c r="F23" s="81">
        <f t="shared" si="1"/>
        <v>0</v>
      </c>
      <c r="G23" s="81">
        <f t="shared" si="1"/>
        <v>0</v>
      </c>
      <c r="H23" s="81">
        <f t="shared" si="1"/>
        <v>17718135</v>
      </c>
      <c r="I23" s="81">
        <f t="shared" si="1"/>
        <v>19398575</v>
      </c>
      <c r="J23" s="127">
        <f t="shared" si="1"/>
        <v>19398575</v>
      </c>
    </row>
    <row r="24" spans="1:10" ht="12.75">
      <c r="A24" s="8">
        <v>20</v>
      </c>
      <c r="B24" s="37">
        <v>1</v>
      </c>
      <c r="C24" s="54" t="s">
        <v>144</v>
      </c>
      <c r="D24" s="8" t="s">
        <v>145</v>
      </c>
      <c r="E24" s="80"/>
      <c r="F24" s="80"/>
      <c r="G24" s="84"/>
      <c r="H24" s="80">
        <v>0</v>
      </c>
      <c r="I24" s="80"/>
      <c r="J24" s="8"/>
    </row>
    <row r="25" spans="1:10" ht="12.75">
      <c r="A25" s="8">
        <v>21</v>
      </c>
      <c r="B25" s="37">
        <v>2</v>
      </c>
      <c r="C25" s="54" t="s">
        <v>146</v>
      </c>
      <c r="D25" s="8" t="s">
        <v>147</v>
      </c>
      <c r="E25" s="80"/>
      <c r="F25" s="80"/>
      <c r="G25" s="84"/>
      <c r="H25" s="80">
        <v>0</v>
      </c>
      <c r="I25" s="80"/>
      <c r="J25" s="8"/>
    </row>
    <row r="26" spans="1:10" ht="12.75">
      <c r="A26" s="8">
        <v>22</v>
      </c>
      <c r="B26" s="37">
        <v>3</v>
      </c>
      <c r="C26" s="54" t="s">
        <v>148</v>
      </c>
      <c r="D26" s="8" t="s">
        <v>149</v>
      </c>
      <c r="E26" s="80"/>
      <c r="F26" s="80"/>
      <c r="G26" s="84"/>
      <c r="H26" s="80">
        <v>0</v>
      </c>
      <c r="I26" s="80"/>
      <c r="J26" s="8"/>
    </row>
    <row r="27" spans="1:10" ht="12.75">
      <c r="A27" s="8">
        <v>23</v>
      </c>
      <c r="B27" s="37">
        <v>4</v>
      </c>
      <c r="C27" s="54" t="s">
        <v>150</v>
      </c>
      <c r="D27" s="11" t="s">
        <v>151</v>
      </c>
      <c r="E27" s="81"/>
      <c r="F27" s="81"/>
      <c r="G27" s="85"/>
      <c r="H27" s="80">
        <v>0</v>
      </c>
      <c r="I27" s="80"/>
      <c r="J27" s="8"/>
    </row>
    <row r="28" spans="1:10" ht="12.75">
      <c r="A28" s="8">
        <v>24</v>
      </c>
      <c r="B28" s="37">
        <v>5</v>
      </c>
      <c r="C28" s="19" t="s">
        <v>152</v>
      </c>
      <c r="D28" s="8" t="s">
        <v>153</v>
      </c>
      <c r="E28" s="80"/>
      <c r="F28" s="80"/>
      <c r="G28" s="84"/>
      <c r="H28" s="80"/>
      <c r="I28" s="80"/>
      <c r="J28" s="8"/>
    </row>
    <row r="29" spans="1:10" ht="12.75">
      <c r="A29" s="8">
        <v>25</v>
      </c>
      <c r="B29" s="37" t="s">
        <v>125</v>
      </c>
      <c r="C29" s="34" t="s">
        <v>295</v>
      </c>
      <c r="D29" s="8"/>
      <c r="E29" s="80">
        <v>799943</v>
      </c>
      <c r="F29" s="80"/>
      <c r="G29" s="84"/>
      <c r="H29" s="80">
        <f>E29+F29+G29</f>
        <v>799943</v>
      </c>
      <c r="I29" s="80">
        <v>921766</v>
      </c>
      <c r="J29" s="8">
        <v>1010430</v>
      </c>
    </row>
    <row r="30" spans="1:10" ht="12.75">
      <c r="A30" s="8">
        <v>26</v>
      </c>
      <c r="B30" s="37" t="s">
        <v>127</v>
      </c>
      <c r="C30" s="34" t="s">
        <v>383</v>
      </c>
      <c r="D30" s="8"/>
      <c r="E30" s="80">
        <v>129000</v>
      </c>
      <c r="F30" s="80"/>
      <c r="G30" s="84"/>
      <c r="H30" s="80">
        <f>E30+F30+G30</f>
        <v>129000</v>
      </c>
      <c r="I30" s="80">
        <v>0</v>
      </c>
      <c r="J30" s="8"/>
    </row>
    <row r="31" spans="1:10" ht="12.75">
      <c r="A31" s="8">
        <v>27</v>
      </c>
      <c r="B31" s="37" t="s">
        <v>129</v>
      </c>
      <c r="C31" s="34" t="s">
        <v>387</v>
      </c>
      <c r="D31" s="8"/>
      <c r="E31" s="80">
        <v>0</v>
      </c>
      <c r="F31" s="80"/>
      <c r="G31" s="84"/>
      <c r="H31" s="80">
        <f>E31+F31+G31</f>
        <v>0</v>
      </c>
      <c r="I31" s="80">
        <v>55000</v>
      </c>
      <c r="J31" s="8"/>
    </row>
    <row r="32" spans="1:11" ht="12.75">
      <c r="A32" s="8">
        <v>28</v>
      </c>
      <c r="B32" s="37" t="s">
        <v>131</v>
      </c>
      <c r="C32" s="43" t="s">
        <v>404</v>
      </c>
      <c r="D32" s="8"/>
      <c r="E32" s="80">
        <v>0</v>
      </c>
      <c r="F32" s="80"/>
      <c r="G32" s="84"/>
      <c r="H32" s="80">
        <f>E32+F32+G32</f>
        <v>0</v>
      </c>
      <c r="I32" s="80"/>
      <c r="J32" s="8">
        <v>215000</v>
      </c>
      <c r="K32" s="112"/>
    </row>
    <row r="33" spans="1:10" ht="12.75">
      <c r="A33" s="8">
        <v>29</v>
      </c>
      <c r="B33" s="37" t="s">
        <v>154</v>
      </c>
      <c r="C33" s="39" t="s">
        <v>312</v>
      </c>
      <c r="D33" s="8" t="s">
        <v>155</v>
      </c>
      <c r="E33" s="81">
        <f>SUM(E24:E32)</f>
        <v>928943</v>
      </c>
      <c r="F33" s="81">
        <f>SUM(F24:F32)</f>
        <v>0</v>
      </c>
      <c r="G33" s="81">
        <f>SUM(G24:G32)</f>
        <v>0</v>
      </c>
      <c r="H33" s="81">
        <f>SUM(H24:H32)</f>
        <v>928943</v>
      </c>
      <c r="I33" s="81">
        <f>SUM(I29:I32)</f>
        <v>976766</v>
      </c>
      <c r="J33" s="127">
        <f>SUM(J29:J32)</f>
        <v>1225430</v>
      </c>
    </row>
    <row r="34" spans="1:10" ht="12.75">
      <c r="A34" s="8">
        <v>30</v>
      </c>
      <c r="B34" s="37">
        <v>1</v>
      </c>
      <c r="C34" s="34" t="s">
        <v>156</v>
      </c>
      <c r="D34" s="8" t="s">
        <v>157</v>
      </c>
      <c r="E34" s="80">
        <v>0</v>
      </c>
      <c r="F34" s="80"/>
      <c r="G34" s="84"/>
      <c r="H34" s="80">
        <f>SUM(E34:G34)</f>
        <v>0</v>
      </c>
      <c r="I34" s="80"/>
      <c r="J34" s="8"/>
    </row>
    <row r="35" spans="1:10" ht="12.75">
      <c r="A35" s="8">
        <v>31</v>
      </c>
      <c r="B35" s="37">
        <v>2</v>
      </c>
      <c r="C35" s="43" t="s">
        <v>158</v>
      </c>
      <c r="D35" s="11" t="s">
        <v>159</v>
      </c>
      <c r="E35" s="81"/>
      <c r="F35" s="81"/>
      <c r="G35" s="85"/>
      <c r="H35" s="80">
        <f>SUM(E35:G35)</f>
        <v>0</v>
      </c>
      <c r="I35" s="80"/>
      <c r="J35" s="8"/>
    </row>
    <row r="36" spans="1:10" ht="12.75">
      <c r="A36" s="8">
        <v>32</v>
      </c>
      <c r="B36" s="37">
        <v>3</v>
      </c>
      <c r="C36" s="34" t="s">
        <v>160</v>
      </c>
      <c r="D36" s="8" t="s">
        <v>161</v>
      </c>
      <c r="E36" s="80"/>
      <c r="F36" s="80"/>
      <c r="G36" s="84"/>
      <c r="H36" s="80">
        <f>SUM(E36:G36)</f>
        <v>0</v>
      </c>
      <c r="I36" s="80"/>
      <c r="J36" s="8"/>
    </row>
    <row r="37" spans="1:10" ht="12.75">
      <c r="A37" s="8">
        <v>33</v>
      </c>
      <c r="B37" s="37">
        <v>4</v>
      </c>
      <c r="C37" s="34" t="s">
        <v>162</v>
      </c>
      <c r="D37" s="8" t="s">
        <v>163</v>
      </c>
      <c r="E37" s="80"/>
      <c r="F37" s="80"/>
      <c r="G37" s="84"/>
      <c r="H37" s="80">
        <f>SUM(E37:G37)</f>
        <v>0</v>
      </c>
      <c r="I37" s="80"/>
      <c r="J37" s="8"/>
    </row>
    <row r="38" spans="1:10" ht="12.75">
      <c r="A38" s="8">
        <v>34</v>
      </c>
      <c r="B38" s="69">
        <v>5</v>
      </c>
      <c r="C38" s="43" t="s">
        <v>164</v>
      </c>
      <c r="D38" s="8" t="s">
        <v>165</v>
      </c>
      <c r="E38" s="80">
        <f>E39</f>
        <v>0</v>
      </c>
      <c r="F38" s="80">
        <f>F39</f>
        <v>0</v>
      </c>
      <c r="G38" s="80">
        <f>G39</f>
        <v>0</v>
      </c>
      <c r="H38" s="80">
        <f>H39</f>
        <v>0</v>
      </c>
      <c r="I38" s="80"/>
      <c r="J38" s="8">
        <f>J39</f>
        <v>6492253</v>
      </c>
    </row>
    <row r="39" spans="1:10" ht="12.75">
      <c r="A39" s="8">
        <v>35</v>
      </c>
      <c r="B39" s="37" t="s">
        <v>125</v>
      </c>
      <c r="C39" s="43" t="s">
        <v>405</v>
      </c>
      <c r="D39" s="8"/>
      <c r="E39" s="80">
        <v>0</v>
      </c>
      <c r="F39" s="80"/>
      <c r="G39" s="84"/>
      <c r="H39" s="80">
        <f>SUM(E39:G39)</f>
        <v>0</v>
      </c>
      <c r="I39" s="80"/>
      <c r="J39" s="8">
        <v>6492253</v>
      </c>
    </row>
    <row r="40" spans="1:10" ht="12.75">
      <c r="A40" s="8">
        <v>36</v>
      </c>
      <c r="B40" s="37" t="s">
        <v>313</v>
      </c>
      <c r="C40" s="39" t="s">
        <v>166</v>
      </c>
      <c r="D40" s="8" t="s">
        <v>167</v>
      </c>
      <c r="E40" s="81">
        <f>SUM(E34:E38)</f>
        <v>0</v>
      </c>
      <c r="F40" s="81">
        <f>SUM(F34:F38)</f>
        <v>0</v>
      </c>
      <c r="G40" s="81">
        <f>SUM(G34:G38)</f>
        <v>0</v>
      </c>
      <c r="H40" s="81">
        <f>SUM(H34:H38)</f>
        <v>0</v>
      </c>
      <c r="I40" s="80"/>
      <c r="J40" s="9">
        <f>J34+J35+J36+J37+J38</f>
        <v>6492253</v>
      </c>
    </row>
    <row r="41" spans="1:10" ht="12.75">
      <c r="A41" s="8">
        <v>37</v>
      </c>
      <c r="B41" s="37">
        <v>1</v>
      </c>
      <c r="C41" s="34" t="s">
        <v>168</v>
      </c>
      <c r="D41" s="8" t="s">
        <v>169</v>
      </c>
      <c r="E41" s="80"/>
      <c r="F41" s="80"/>
      <c r="G41" s="84"/>
      <c r="H41" s="80">
        <f>E41+F41+G41</f>
        <v>0</v>
      </c>
      <c r="I41" s="80"/>
      <c r="J41" s="8"/>
    </row>
    <row r="42" spans="1:10" ht="12.75">
      <c r="A42" s="8">
        <v>38</v>
      </c>
      <c r="B42" s="105">
        <v>2</v>
      </c>
      <c r="C42" s="8" t="s">
        <v>170</v>
      </c>
      <c r="D42" s="8" t="s">
        <v>171</v>
      </c>
      <c r="E42" s="80"/>
      <c r="F42" s="80"/>
      <c r="G42" s="84"/>
      <c r="H42" s="80">
        <f>E42+F42+G42</f>
        <v>0</v>
      </c>
      <c r="I42" s="80"/>
      <c r="J42" s="8"/>
    </row>
    <row r="43" spans="1:10" ht="12.75">
      <c r="A43" s="8">
        <v>39</v>
      </c>
      <c r="B43" s="55" t="s">
        <v>172</v>
      </c>
      <c r="C43" s="9" t="s">
        <v>314</v>
      </c>
      <c r="D43" s="8" t="s">
        <v>173</v>
      </c>
      <c r="E43" s="82">
        <f>SUM(E41:E42)</f>
        <v>0</v>
      </c>
      <c r="F43" s="82">
        <f>SUM(F41:F42)</f>
        <v>0</v>
      </c>
      <c r="G43" s="82">
        <f>SUM(G41:G42)</f>
        <v>0</v>
      </c>
      <c r="H43" s="82">
        <f>SUM(H41:H42)</f>
        <v>0</v>
      </c>
      <c r="I43" s="80"/>
      <c r="J43" s="8"/>
    </row>
    <row r="44" spans="1:10" ht="12.75">
      <c r="A44" s="8">
        <v>40</v>
      </c>
      <c r="B44" s="37">
        <v>1</v>
      </c>
      <c r="C44" s="44" t="s">
        <v>174</v>
      </c>
      <c r="D44" s="8" t="s">
        <v>175</v>
      </c>
      <c r="E44" s="74"/>
      <c r="F44" s="80"/>
      <c r="G44" s="86"/>
      <c r="H44" s="82">
        <f>SUM(E44:G44)</f>
        <v>0</v>
      </c>
      <c r="I44" s="80"/>
      <c r="J44" s="8"/>
    </row>
    <row r="45" spans="1:10" ht="12.75">
      <c r="A45" s="8">
        <v>41</v>
      </c>
      <c r="B45" s="37">
        <v>2</v>
      </c>
      <c r="C45" s="45" t="s">
        <v>176</v>
      </c>
      <c r="D45" s="8" t="s">
        <v>177</v>
      </c>
      <c r="E45" s="80"/>
      <c r="F45" s="80"/>
      <c r="G45" s="84"/>
      <c r="H45" s="82">
        <f aca="true" t="shared" si="2" ref="H45:I52">SUM(E45:G45)</f>
        <v>0</v>
      </c>
      <c r="I45" s="80"/>
      <c r="J45" s="8"/>
    </row>
    <row r="46" spans="1:10" ht="12.75">
      <c r="A46" s="8">
        <v>42</v>
      </c>
      <c r="B46" s="68">
        <v>3</v>
      </c>
      <c r="C46" s="8" t="s">
        <v>178</v>
      </c>
      <c r="D46" s="8" t="s">
        <v>179</v>
      </c>
      <c r="E46" s="80">
        <v>400000</v>
      </c>
      <c r="F46" s="80"/>
      <c r="G46" s="84"/>
      <c r="H46" s="82">
        <f t="shared" si="2"/>
        <v>400000</v>
      </c>
      <c r="I46" s="82">
        <f t="shared" si="2"/>
        <v>400000</v>
      </c>
      <c r="J46" s="8">
        <v>312500</v>
      </c>
    </row>
    <row r="47" spans="1:10" ht="12.75">
      <c r="A47" s="8">
        <v>43</v>
      </c>
      <c r="B47" s="37">
        <v>4</v>
      </c>
      <c r="C47" s="8" t="s">
        <v>291</v>
      </c>
      <c r="D47" s="8" t="s">
        <v>179</v>
      </c>
      <c r="E47" s="80"/>
      <c r="F47" s="80">
        <v>0</v>
      </c>
      <c r="G47" s="84"/>
      <c r="H47" s="82">
        <f t="shared" si="2"/>
        <v>0</v>
      </c>
      <c r="I47" s="82">
        <f t="shared" si="2"/>
        <v>0</v>
      </c>
      <c r="J47" s="8"/>
    </row>
    <row r="48" spans="1:10" ht="12.75">
      <c r="A48" s="8">
        <v>44</v>
      </c>
      <c r="B48" s="37">
        <v>5</v>
      </c>
      <c r="C48" s="8" t="s">
        <v>180</v>
      </c>
      <c r="D48" s="8" t="s">
        <v>181</v>
      </c>
      <c r="E48" s="80">
        <v>2000000</v>
      </c>
      <c r="F48" s="80">
        <v>0</v>
      </c>
      <c r="G48" s="84"/>
      <c r="H48" s="82">
        <f t="shared" si="2"/>
        <v>2000000</v>
      </c>
      <c r="I48" s="82">
        <f t="shared" si="2"/>
        <v>2000000</v>
      </c>
      <c r="J48" s="8">
        <v>2283918</v>
      </c>
    </row>
    <row r="49" spans="1:10" ht="12.75">
      <c r="A49" s="8">
        <v>45</v>
      </c>
      <c r="B49" s="68">
        <v>6</v>
      </c>
      <c r="C49" s="11" t="s">
        <v>374</v>
      </c>
      <c r="D49" s="8" t="s">
        <v>182</v>
      </c>
      <c r="E49" s="80"/>
      <c r="F49" s="80">
        <v>0</v>
      </c>
      <c r="G49" s="84"/>
      <c r="H49" s="82">
        <f t="shared" si="2"/>
        <v>0</v>
      </c>
      <c r="I49" s="82">
        <f t="shared" si="2"/>
        <v>0</v>
      </c>
      <c r="J49" s="8"/>
    </row>
    <row r="50" spans="1:10" ht="12.75">
      <c r="A50" s="8">
        <v>46</v>
      </c>
      <c r="B50" s="37">
        <v>7</v>
      </c>
      <c r="C50" s="34" t="s">
        <v>183</v>
      </c>
      <c r="D50" s="8" t="s">
        <v>184</v>
      </c>
      <c r="E50" s="80"/>
      <c r="F50" s="80"/>
      <c r="G50" s="84"/>
      <c r="H50" s="82">
        <f t="shared" si="2"/>
        <v>0</v>
      </c>
      <c r="I50" s="82">
        <f t="shared" si="2"/>
        <v>0</v>
      </c>
      <c r="J50" s="8"/>
    </row>
    <row r="51" spans="1:10" ht="12.75">
      <c r="A51" s="8">
        <v>47</v>
      </c>
      <c r="B51" s="37">
        <v>8</v>
      </c>
      <c r="C51" s="43" t="s">
        <v>185</v>
      </c>
      <c r="D51" s="8" t="s">
        <v>186</v>
      </c>
      <c r="E51" s="82">
        <v>355000</v>
      </c>
      <c r="F51" s="80"/>
      <c r="G51" s="83"/>
      <c r="H51" s="82">
        <f t="shared" si="2"/>
        <v>355000</v>
      </c>
      <c r="I51" s="82">
        <f t="shared" si="2"/>
        <v>355000</v>
      </c>
      <c r="J51" s="8">
        <v>462527</v>
      </c>
    </row>
    <row r="52" spans="1:10" ht="12.75">
      <c r="A52" s="8">
        <v>48</v>
      </c>
      <c r="B52" s="68">
        <v>9</v>
      </c>
      <c r="C52" s="43" t="s">
        <v>187</v>
      </c>
      <c r="D52" s="11" t="s">
        <v>188</v>
      </c>
      <c r="E52" s="81"/>
      <c r="F52" s="81"/>
      <c r="G52" s="85"/>
      <c r="H52" s="82">
        <f t="shared" si="2"/>
        <v>0</v>
      </c>
      <c r="I52" s="80"/>
      <c r="J52" s="8"/>
    </row>
    <row r="53" spans="1:10" ht="12.75">
      <c r="A53" s="8">
        <v>49</v>
      </c>
      <c r="B53" s="51" t="s">
        <v>315</v>
      </c>
      <c r="C53" s="39" t="s">
        <v>316</v>
      </c>
      <c r="D53" s="8" t="s">
        <v>189</v>
      </c>
      <c r="E53" s="81">
        <f aca="true" t="shared" si="3" ref="E53:J53">SUM(E44:E52)</f>
        <v>2755000</v>
      </c>
      <c r="F53" s="81">
        <f t="shared" si="3"/>
        <v>0</v>
      </c>
      <c r="G53" s="81">
        <f t="shared" si="3"/>
        <v>0</v>
      </c>
      <c r="H53" s="81">
        <f t="shared" si="3"/>
        <v>2755000</v>
      </c>
      <c r="I53" s="81">
        <f t="shared" si="3"/>
        <v>2755000</v>
      </c>
      <c r="J53" s="127">
        <f t="shared" si="3"/>
        <v>3058945</v>
      </c>
    </row>
    <row r="54" spans="1:10" ht="12.75">
      <c r="A54" s="8">
        <v>50</v>
      </c>
      <c r="B54" s="42">
        <v>1</v>
      </c>
      <c r="C54" s="39" t="s">
        <v>317</v>
      </c>
      <c r="D54" s="8" t="s">
        <v>190</v>
      </c>
      <c r="E54" s="81">
        <f>SUM(E55:E56)</f>
        <v>0</v>
      </c>
      <c r="F54" s="81">
        <v>10000</v>
      </c>
      <c r="G54" s="81">
        <f>SUM(G55:G56)</f>
        <v>0</v>
      </c>
      <c r="H54" s="81">
        <f>SUM(H55:H56)</f>
        <v>10000</v>
      </c>
      <c r="I54" s="81">
        <f>SUM(I55:I56)</f>
        <v>10000</v>
      </c>
      <c r="J54" s="127">
        <f>SUM(J55:J56)</f>
        <v>1581</v>
      </c>
    </row>
    <row r="55" spans="1:10" ht="12.75">
      <c r="A55" s="8">
        <v>51</v>
      </c>
      <c r="B55" s="37" t="s">
        <v>125</v>
      </c>
      <c r="C55" s="43" t="s">
        <v>284</v>
      </c>
      <c r="D55" s="8"/>
      <c r="E55" s="80"/>
      <c r="F55" s="82">
        <v>10000</v>
      </c>
      <c r="G55" s="85"/>
      <c r="H55" s="82">
        <f>SUM(E55:G55)</f>
        <v>10000</v>
      </c>
      <c r="I55" s="82">
        <v>10000</v>
      </c>
      <c r="J55" s="8">
        <v>1581</v>
      </c>
    </row>
    <row r="56" spans="1:10" ht="12.75">
      <c r="A56" s="8">
        <v>52</v>
      </c>
      <c r="B56" s="37" t="s">
        <v>127</v>
      </c>
      <c r="C56" s="34" t="s">
        <v>285</v>
      </c>
      <c r="D56" s="8"/>
      <c r="E56" s="80"/>
      <c r="F56" s="80"/>
      <c r="G56" s="84"/>
      <c r="H56" s="82">
        <f>SUM(E56:G56)</f>
        <v>0</v>
      </c>
      <c r="I56" s="82">
        <f>SUM(F56:H56)</f>
        <v>0</v>
      </c>
      <c r="J56" s="8"/>
    </row>
    <row r="57" spans="1:10" ht="12.75">
      <c r="A57" s="8">
        <v>53</v>
      </c>
      <c r="B57" s="37" t="s">
        <v>191</v>
      </c>
      <c r="C57" s="48" t="s">
        <v>192</v>
      </c>
      <c r="D57" s="9" t="s">
        <v>193</v>
      </c>
      <c r="E57" s="81">
        <f aca="true" t="shared" si="4" ref="E57:J57">E43+E53+E54</f>
        <v>2755000</v>
      </c>
      <c r="F57" s="81">
        <f t="shared" si="4"/>
        <v>10000</v>
      </c>
      <c r="G57" s="81">
        <f t="shared" si="4"/>
        <v>0</v>
      </c>
      <c r="H57" s="81">
        <f t="shared" si="4"/>
        <v>2765000</v>
      </c>
      <c r="I57" s="81">
        <f t="shared" si="4"/>
        <v>2765000</v>
      </c>
      <c r="J57" s="127">
        <f t="shared" si="4"/>
        <v>3060526</v>
      </c>
    </row>
    <row r="58" spans="1:10" ht="12.75">
      <c r="A58" s="8">
        <v>54</v>
      </c>
      <c r="B58" s="37">
        <v>1</v>
      </c>
      <c r="C58" s="45" t="s">
        <v>194</v>
      </c>
      <c r="D58" s="8" t="s">
        <v>195</v>
      </c>
      <c r="E58" s="82"/>
      <c r="F58" s="80">
        <v>0</v>
      </c>
      <c r="G58" s="83"/>
      <c r="H58" s="87">
        <f>SUM(E58:G58)</f>
        <v>0</v>
      </c>
      <c r="I58" s="87">
        <f>SUM(F58:H58)</f>
        <v>0</v>
      </c>
      <c r="J58" s="8">
        <v>351333</v>
      </c>
    </row>
    <row r="59" spans="1:10" ht="12.75">
      <c r="A59" s="8">
        <v>55</v>
      </c>
      <c r="B59" s="37">
        <v>2</v>
      </c>
      <c r="C59" s="45" t="s">
        <v>196</v>
      </c>
      <c r="D59" s="8" t="s">
        <v>197</v>
      </c>
      <c r="E59" s="82"/>
      <c r="F59" s="80"/>
      <c r="G59" s="83"/>
      <c r="H59" s="87">
        <f aca="true" t="shared" si="5" ref="H59:I68">SUM(E59:G59)</f>
        <v>0</v>
      </c>
      <c r="I59" s="87">
        <f t="shared" si="5"/>
        <v>0</v>
      </c>
      <c r="J59" s="8">
        <v>6299</v>
      </c>
    </row>
    <row r="60" spans="1:10" ht="12.75">
      <c r="A60" s="8">
        <v>56</v>
      </c>
      <c r="B60" s="37">
        <v>3</v>
      </c>
      <c r="C60" s="45" t="s">
        <v>198</v>
      </c>
      <c r="D60" s="8" t="s">
        <v>199</v>
      </c>
      <c r="E60" s="82"/>
      <c r="F60" s="80"/>
      <c r="G60" s="82"/>
      <c r="H60" s="87">
        <f t="shared" si="5"/>
        <v>0</v>
      </c>
      <c r="I60" s="87">
        <f t="shared" si="5"/>
        <v>0</v>
      </c>
      <c r="J60" s="8"/>
    </row>
    <row r="61" spans="1:10" ht="12.75">
      <c r="A61" s="8">
        <v>57</v>
      </c>
      <c r="B61" s="37">
        <v>4</v>
      </c>
      <c r="C61" s="43" t="s">
        <v>200</v>
      </c>
      <c r="D61" s="11" t="s">
        <v>201</v>
      </c>
      <c r="E61" s="81"/>
      <c r="F61" s="82">
        <v>750000</v>
      </c>
      <c r="G61" s="82">
        <v>0</v>
      </c>
      <c r="H61" s="87">
        <f t="shared" si="5"/>
        <v>750000</v>
      </c>
      <c r="I61" s="87">
        <v>750000</v>
      </c>
      <c r="J61" s="8">
        <v>747591</v>
      </c>
    </row>
    <row r="62" spans="1:10" ht="12.75">
      <c r="A62" s="8">
        <v>58</v>
      </c>
      <c r="B62" s="37">
        <v>5</v>
      </c>
      <c r="C62" s="45" t="s">
        <v>202</v>
      </c>
      <c r="D62" s="8" t="s">
        <v>203</v>
      </c>
      <c r="E62" s="82"/>
      <c r="F62" s="80"/>
      <c r="G62" s="82"/>
      <c r="H62" s="87">
        <f t="shared" si="5"/>
        <v>0</v>
      </c>
      <c r="I62" s="87">
        <f t="shared" si="5"/>
        <v>0</v>
      </c>
      <c r="J62" s="8"/>
    </row>
    <row r="63" spans="1:10" ht="12.75">
      <c r="A63" s="8">
        <v>59</v>
      </c>
      <c r="B63" s="69">
        <v>6</v>
      </c>
      <c r="C63" s="43" t="s">
        <v>204</v>
      </c>
      <c r="D63" s="8" t="s">
        <v>205</v>
      </c>
      <c r="E63" s="82"/>
      <c r="F63" s="81"/>
      <c r="G63" s="83"/>
      <c r="H63" s="87">
        <f t="shared" si="5"/>
        <v>0</v>
      </c>
      <c r="I63" s="87">
        <f t="shared" si="5"/>
        <v>0</v>
      </c>
      <c r="J63" s="8">
        <v>115977</v>
      </c>
    </row>
    <row r="64" spans="1:10" ht="12.75">
      <c r="A64" s="8">
        <v>60</v>
      </c>
      <c r="B64" s="70">
        <v>7</v>
      </c>
      <c r="C64" s="46" t="s">
        <v>206</v>
      </c>
      <c r="D64" s="8" t="s">
        <v>207</v>
      </c>
      <c r="E64" s="82"/>
      <c r="F64" s="80"/>
      <c r="G64" s="83"/>
      <c r="H64" s="87">
        <f t="shared" si="5"/>
        <v>0</v>
      </c>
      <c r="I64" s="87">
        <f t="shared" si="5"/>
        <v>0</v>
      </c>
      <c r="J64" s="8"/>
    </row>
    <row r="65" spans="1:10" ht="12.75">
      <c r="A65" s="8">
        <v>61</v>
      </c>
      <c r="B65" s="37">
        <v>8</v>
      </c>
      <c r="C65" s="1" t="s">
        <v>318</v>
      </c>
      <c r="D65" s="8" t="s">
        <v>208</v>
      </c>
      <c r="E65" s="88"/>
      <c r="F65" s="80">
        <v>1000</v>
      </c>
      <c r="G65" s="89"/>
      <c r="H65" s="87">
        <f t="shared" si="5"/>
        <v>1000</v>
      </c>
      <c r="I65" s="87">
        <v>1000</v>
      </c>
      <c r="J65" s="8">
        <v>16</v>
      </c>
    </row>
    <row r="66" spans="1:10" ht="12.75">
      <c r="A66" s="8">
        <v>62</v>
      </c>
      <c r="B66" s="37">
        <v>9</v>
      </c>
      <c r="C66" s="45" t="s">
        <v>209</v>
      </c>
      <c r="D66" s="8" t="s">
        <v>210</v>
      </c>
      <c r="E66" s="88"/>
      <c r="F66" s="80"/>
      <c r="G66" s="89"/>
      <c r="H66" s="87">
        <f t="shared" si="5"/>
        <v>0</v>
      </c>
      <c r="I66" s="87">
        <f t="shared" si="5"/>
        <v>0</v>
      </c>
      <c r="J66" s="8"/>
    </row>
    <row r="67" spans="1:10" ht="12.75">
      <c r="A67" s="8">
        <v>63</v>
      </c>
      <c r="B67" s="37">
        <v>10</v>
      </c>
      <c r="C67" s="1" t="s">
        <v>319</v>
      </c>
      <c r="D67" s="8" t="s">
        <v>212</v>
      </c>
      <c r="E67" s="88"/>
      <c r="F67" s="80"/>
      <c r="G67" s="89"/>
      <c r="H67" s="87">
        <f t="shared" si="5"/>
        <v>0</v>
      </c>
      <c r="I67" s="87">
        <f t="shared" si="5"/>
        <v>0</v>
      </c>
      <c r="J67" s="8"/>
    </row>
    <row r="68" spans="1:10" ht="12.75">
      <c r="A68" s="8">
        <v>64</v>
      </c>
      <c r="B68" s="37">
        <v>11</v>
      </c>
      <c r="C68" s="45" t="s">
        <v>211</v>
      </c>
      <c r="D68" s="11" t="s">
        <v>320</v>
      </c>
      <c r="E68" s="88"/>
      <c r="F68" s="82">
        <v>0</v>
      </c>
      <c r="G68" s="89">
        <v>0</v>
      </c>
      <c r="H68" s="87">
        <f t="shared" si="5"/>
        <v>0</v>
      </c>
      <c r="I68" s="87">
        <f t="shared" si="5"/>
        <v>0</v>
      </c>
      <c r="J68" s="8">
        <v>258114</v>
      </c>
    </row>
    <row r="69" spans="1:10" ht="12.75">
      <c r="A69" s="8">
        <v>65</v>
      </c>
      <c r="B69" s="37" t="s">
        <v>321</v>
      </c>
      <c r="C69" s="48" t="s">
        <v>322</v>
      </c>
      <c r="D69" s="8" t="s">
        <v>213</v>
      </c>
      <c r="E69" s="81">
        <f aca="true" t="shared" si="6" ref="E69:J69">SUM(E58:E68)</f>
        <v>0</v>
      </c>
      <c r="F69" s="81">
        <f t="shared" si="6"/>
        <v>751000</v>
      </c>
      <c r="G69" s="81">
        <f t="shared" si="6"/>
        <v>0</v>
      </c>
      <c r="H69" s="90">
        <f t="shared" si="6"/>
        <v>751000</v>
      </c>
      <c r="I69" s="90">
        <f t="shared" si="6"/>
        <v>751000</v>
      </c>
      <c r="J69" s="175">
        <f t="shared" si="6"/>
        <v>1479330</v>
      </c>
    </row>
    <row r="70" spans="1:10" ht="12.75">
      <c r="A70" s="8">
        <v>66</v>
      </c>
      <c r="B70" s="37">
        <v>1</v>
      </c>
      <c r="C70" s="45" t="s">
        <v>214</v>
      </c>
      <c r="D70" s="11" t="s">
        <v>215</v>
      </c>
      <c r="E70" s="75"/>
      <c r="F70" s="81"/>
      <c r="G70" s="91"/>
      <c r="H70" s="87">
        <f>SUM(E70:G70)</f>
        <v>0</v>
      </c>
      <c r="I70" s="80"/>
      <c r="J70" s="8"/>
    </row>
    <row r="71" spans="1:10" ht="12.75">
      <c r="A71" s="8">
        <v>67</v>
      </c>
      <c r="B71" s="71">
        <v>2</v>
      </c>
      <c r="C71" s="43" t="s">
        <v>216</v>
      </c>
      <c r="D71" s="8" t="s">
        <v>217</v>
      </c>
      <c r="E71" s="82"/>
      <c r="F71" s="80"/>
      <c r="G71" s="83"/>
      <c r="H71" s="87">
        <f>SUM(E71:G71)</f>
        <v>0</v>
      </c>
      <c r="I71" s="80"/>
      <c r="J71" s="8"/>
    </row>
    <row r="72" spans="1:10" ht="12.75">
      <c r="A72" s="8">
        <v>68</v>
      </c>
      <c r="B72" s="37">
        <v>3</v>
      </c>
      <c r="C72" s="45" t="s">
        <v>218</v>
      </c>
      <c r="D72" s="8" t="s">
        <v>219</v>
      </c>
      <c r="E72" s="82"/>
      <c r="F72" s="80"/>
      <c r="G72" s="83"/>
      <c r="H72" s="87">
        <f>SUM(E72:G72)</f>
        <v>0</v>
      </c>
      <c r="I72" s="80"/>
      <c r="J72" s="8"/>
    </row>
    <row r="73" spans="1:10" ht="12.75">
      <c r="A73" s="8">
        <v>69</v>
      </c>
      <c r="B73" s="37">
        <v>4</v>
      </c>
      <c r="C73" s="45" t="s">
        <v>220</v>
      </c>
      <c r="D73" s="8" t="s">
        <v>221</v>
      </c>
      <c r="E73" s="82"/>
      <c r="F73" s="80"/>
      <c r="G73" s="83"/>
      <c r="H73" s="87">
        <f>SUM(E73:G73)</f>
        <v>0</v>
      </c>
      <c r="I73" s="80"/>
      <c r="J73" s="8"/>
    </row>
    <row r="74" spans="1:10" ht="12.75">
      <c r="A74" s="8">
        <v>70</v>
      </c>
      <c r="B74" s="71">
        <v>5</v>
      </c>
      <c r="C74" s="43" t="s">
        <v>222</v>
      </c>
      <c r="D74" s="8" t="s">
        <v>223</v>
      </c>
      <c r="E74" s="82"/>
      <c r="F74" s="80"/>
      <c r="G74" s="83"/>
      <c r="H74" s="87">
        <f>SUM(E74:G74)</f>
        <v>0</v>
      </c>
      <c r="I74" s="80"/>
      <c r="J74" s="8"/>
    </row>
    <row r="75" spans="1:10" ht="12.75">
      <c r="A75" s="8">
        <v>71</v>
      </c>
      <c r="B75" s="70" t="s">
        <v>224</v>
      </c>
      <c r="C75" s="39" t="s">
        <v>332</v>
      </c>
      <c r="D75" s="8" t="s">
        <v>225</v>
      </c>
      <c r="E75" s="81">
        <f>SUM(E70:E74)</f>
        <v>0</v>
      </c>
      <c r="F75" s="81">
        <f>SUM(F70:F74)</f>
        <v>0</v>
      </c>
      <c r="G75" s="81">
        <f>SUM(G70:G74)</f>
        <v>0</v>
      </c>
      <c r="H75" s="81">
        <f>SUM(H70:H74)</f>
        <v>0</v>
      </c>
      <c r="I75" s="80"/>
      <c r="J75" s="8"/>
    </row>
    <row r="76" spans="1:10" ht="12.75">
      <c r="A76" s="8">
        <v>72</v>
      </c>
      <c r="B76" s="70">
        <v>1</v>
      </c>
      <c r="C76" s="43" t="s">
        <v>226</v>
      </c>
      <c r="D76" s="8" t="s">
        <v>227</v>
      </c>
      <c r="E76" s="82"/>
      <c r="F76" s="80"/>
      <c r="G76" s="83"/>
      <c r="H76" s="82">
        <f>SUM(E76:G76)</f>
        <v>0</v>
      </c>
      <c r="I76" s="80"/>
      <c r="J76" s="8"/>
    </row>
    <row r="77" spans="1:10" ht="12.75">
      <c r="A77" s="8">
        <v>73</v>
      </c>
      <c r="B77" s="70">
        <v>2</v>
      </c>
      <c r="C77" s="43" t="s">
        <v>324</v>
      </c>
      <c r="D77" s="8" t="s">
        <v>229</v>
      </c>
      <c r="E77" s="82"/>
      <c r="F77" s="80"/>
      <c r="G77" s="83"/>
      <c r="H77" s="82">
        <f>SUM(E77:G77)</f>
        <v>0</v>
      </c>
      <c r="I77" s="80"/>
      <c r="J77" s="8"/>
    </row>
    <row r="78" spans="1:10" ht="12.75">
      <c r="A78" s="8">
        <v>74</v>
      </c>
      <c r="B78" s="70">
        <v>3</v>
      </c>
      <c r="C78" s="11" t="s">
        <v>325</v>
      </c>
      <c r="D78" s="11" t="s">
        <v>230</v>
      </c>
      <c r="E78" s="82"/>
      <c r="F78" s="80"/>
      <c r="G78" s="83"/>
      <c r="H78" s="82">
        <f>SUM(E78:G78)</f>
        <v>0</v>
      </c>
      <c r="I78" s="80"/>
      <c r="J78" s="8"/>
    </row>
    <row r="79" spans="1:10" ht="12.75">
      <c r="A79" s="8">
        <v>75</v>
      </c>
      <c r="B79" s="70">
        <v>4</v>
      </c>
      <c r="C79" s="11" t="s">
        <v>228</v>
      </c>
      <c r="D79" s="11" t="s">
        <v>326</v>
      </c>
      <c r="E79" s="82"/>
      <c r="F79" s="80"/>
      <c r="G79" s="83"/>
      <c r="H79" s="82">
        <f>SUM(E79:G79)</f>
        <v>0</v>
      </c>
      <c r="I79" s="80"/>
      <c r="J79" s="8"/>
    </row>
    <row r="80" spans="1:10" ht="12.75">
      <c r="A80" s="8">
        <v>76</v>
      </c>
      <c r="B80" s="70">
        <v>5</v>
      </c>
      <c r="C80" s="43" t="s">
        <v>290</v>
      </c>
      <c r="D80" s="11" t="s">
        <v>328</v>
      </c>
      <c r="E80" s="82"/>
      <c r="F80" s="80"/>
      <c r="G80" s="83"/>
      <c r="H80" s="82">
        <f>SUM(E80:G80)</f>
        <v>0</v>
      </c>
      <c r="I80" s="80"/>
      <c r="J80" s="8"/>
    </row>
    <row r="81" spans="1:10" ht="12.75">
      <c r="A81" s="8">
        <v>77</v>
      </c>
      <c r="B81" s="70" t="s">
        <v>231</v>
      </c>
      <c r="C81" s="5" t="s">
        <v>327</v>
      </c>
      <c r="D81" s="8" t="s">
        <v>232</v>
      </c>
      <c r="E81" s="81">
        <f>SUM(E76:E80)</f>
        <v>0</v>
      </c>
      <c r="F81" s="81">
        <f>SUM(F76:F80)</f>
        <v>0</v>
      </c>
      <c r="G81" s="81">
        <f>SUM(G76:G80)</f>
        <v>0</v>
      </c>
      <c r="H81" s="81">
        <f>SUM(H76:H80)</f>
        <v>0</v>
      </c>
      <c r="I81" s="80"/>
      <c r="J81" s="8"/>
    </row>
    <row r="82" spans="1:10" ht="12.75">
      <c r="A82" s="8">
        <v>78</v>
      </c>
      <c r="B82" s="70">
        <v>1</v>
      </c>
      <c r="C82" s="43" t="s">
        <v>233</v>
      </c>
      <c r="D82" s="8" t="s">
        <v>234</v>
      </c>
      <c r="E82" s="82"/>
      <c r="F82" s="80"/>
      <c r="G82" s="83"/>
      <c r="H82" s="82">
        <f>SUM(E82:G82)</f>
        <v>0</v>
      </c>
      <c r="I82" s="80"/>
      <c r="J82" s="8"/>
    </row>
    <row r="83" spans="1:10" ht="12.75">
      <c r="A83" s="8">
        <v>79</v>
      </c>
      <c r="B83" s="70">
        <v>2</v>
      </c>
      <c r="C83" s="11" t="s">
        <v>329</v>
      </c>
      <c r="D83" s="11" t="s">
        <v>236</v>
      </c>
      <c r="E83" s="82"/>
      <c r="F83" s="80"/>
      <c r="G83" s="85"/>
      <c r="H83" s="82">
        <f>SUM(E83:G83)</f>
        <v>0</v>
      </c>
      <c r="I83" s="80"/>
      <c r="J83" s="8"/>
    </row>
    <row r="84" spans="1:10" ht="12.75">
      <c r="A84" s="8">
        <v>80</v>
      </c>
      <c r="B84" s="70">
        <v>3</v>
      </c>
      <c r="C84" s="11" t="s">
        <v>333</v>
      </c>
      <c r="D84" s="11" t="s">
        <v>238</v>
      </c>
      <c r="E84" s="82"/>
      <c r="F84" s="80"/>
      <c r="G84" s="85"/>
      <c r="H84" s="82">
        <f>SUM(E84:G84)</f>
        <v>0</v>
      </c>
      <c r="I84" s="80"/>
      <c r="J84" s="8"/>
    </row>
    <row r="85" spans="1:10" ht="12.75">
      <c r="A85" s="8">
        <v>81</v>
      </c>
      <c r="B85" s="70">
        <v>4</v>
      </c>
      <c r="C85" s="11" t="s">
        <v>235</v>
      </c>
      <c r="D85" s="11" t="s">
        <v>330</v>
      </c>
      <c r="E85" s="82"/>
      <c r="F85" s="80"/>
      <c r="G85" s="85"/>
      <c r="H85" s="82">
        <f>SUM(E85:G85)</f>
        <v>0</v>
      </c>
      <c r="I85" s="80"/>
      <c r="J85" s="8"/>
    </row>
    <row r="86" spans="1:10" ht="12.75">
      <c r="A86" s="8">
        <v>82</v>
      </c>
      <c r="B86" s="70">
        <v>5</v>
      </c>
      <c r="C86" s="11" t="s">
        <v>237</v>
      </c>
      <c r="D86" s="11" t="s">
        <v>331</v>
      </c>
      <c r="E86" s="82"/>
      <c r="F86" s="80"/>
      <c r="G86" s="83"/>
      <c r="H86" s="82">
        <f>SUM(E86:G86)</f>
        <v>0</v>
      </c>
      <c r="I86" s="80"/>
      <c r="J86" s="8"/>
    </row>
    <row r="87" spans="1:10" ht="12.75">
      <c r="A87" s="8">
        <v>83</v>
      </c>
      <c r="B87" s="72" t="s">
        <v>239</v>
      </c>
      <c r="C87" s="48" t="s">
        <v>334</v>
      </c>
      <c r="D87" s="8" t="s">
        <v>240</v>
      </c>
      <c r="E87" s="81">
        <f>SUM(E82:E86)</f>
        <v>0</v>
      </c>
      <c r="F87" s="81">
        <f>SUM(F82:F86)</f>
        <v>0</v>
      </c>
      <c r="G87" s="81">
        <f>SUM(G82:G86)</f>
        <v>0</v>
      </c>
      <c r="H87" s="81">
        <f>SUM(H82:H86)</f>
        <v>0</v>
      </c>
      <c r="I87" s="80"/>
      <c r="J87" s="8"/>
    </row>
    <row r="88" spans="1:10" ht="12.75">
      <c r="A88" s="8">
        <v>84</v>
      </c>
      <c r="B88" s="70" t="s">
        <v>241</v>
      </c>
      <c r="C88" s="39" t="s">
        <v>242</v>
      </c>
      <c r="D88" s="8" t="s">
        <v>243</v>
      </c>
      <c r="E88" s="81">
        <f>E23+E33+E40+E57+E69+E75+E81+E87</f>
        <v>21402078</v>
      </c>
      <c r="F88" s="81">
        <f>F23+F33+F40+F69+F75+F81+F87</f>
        <v>751000</v>
      </c>
      <c r="G88" s="81">
        <f>G23+G33+G40+G57+G69+G75+G81+G87</f>
        <v>0</v>
      </c>
      <c r="H88" s="81">
        <f>H23+H33+H40+H57+H69+H75+H81+H87</f>
        <v>22163078</v>
      </c>
      <c r="I88" s="81">
        <f>I23+I33+I40+I57+I69+I75+I81+I87</f>
        <v>23891341</v>
      </c>
      <c r="J88" s="127">
        <f>J23+J33+J40+J57+J69+J75+J81+J87</f>
        <v>31656114</v>
      </c>
    </row>
    <row r="89" spans="1:10" ht="12.75">
      <c r="A89" s="8">
        <v>85</v>
      </c>
      <c r="B89" s="70">
        <v>1</v>
      </c>
      <c r="C89" s="1" t="s">
        <v>336</v>
      </c>
      <c r="D89" s="8" t="s">
        <v>244</v>
      </c>
      <c r="E89" s="82"/>
      <c r="F89" s="80"/>
      <c r="G89" s="83"/>
      <c r="H89" s="82">
        <f>SUM(E89:G89)</f>
        <v>0</v>
      </c>
      <c r="I89" s="80"/>
      <c r="J89" s="8"/>
    </row>
    <row r="90" spans="1:10" ht="12.75">
      <c r="A90" s="8">
        <v>86</v>
      </c>
      <c r="B90" s="70">
        <v>2</v>
      </c>
      <c r="C90" s="43" t="s">
        <v>245</v>
      </c>
      <c r="D90" s="8" t="s">
        <v>246</v>
      </c>
      <c r="E90" s="82"/>
      <c r="F90" s="80"/>
      <c r="G90" s="83"/>
      <c r="H90" s="82">
        <f>SUM(E90:G90)</f>
        <v>0</v>
      </c>
      <c r="I90" s="80"/>
      <c r="J90" s="8"/>
    </row>
    <row r="91" spans="1:10" ht="12.75">
      <c r="A91" s="8">
        <v>87</v>
      </c>
      <c r="B91" s="70">
        <v>3</v>
      </c>
      <c r="C91" s="1" t="s">
        <v>337</v>
      </c>
      <c r="D91" s="8" t="s">
        <v>247</v>
      </c>
      <c r="E91" s="82"/>
      <c r="F91" s="80"/>
      <c r="G91" s="83"/>
      <c r="H91" s="82">
        <f>SUM(E91:G91)</f>
        <v>0</v>
      </c>
      <c r="I91" s="80"/>
      <c r="J91" s="8"/>
    </row>
    <row r="92" spans="1:10" ht="12.75">
      <c r="A92" s="8">
        <v>88</v>
      </c>
      <c r="B92" s="70" t="s">
        <v>343</v>
      </c>
      <c r="C92" s="9" t="s">
        <v>338</v>
      </c>
      <c r="D92" s="8" t="s">
        <v>248</v>
      </c>
      <c r="E92" s="81">
        <f>SUM(E89:E91)</f>
        <v>0</v>
      </c>
      <c r="F92" s="81">
        <f>SUM(F89:F91)</f>
        <v>0</v>
      </c>
      <c r="G92" s="81">
        <f>SUM(G89:G91)</f>
        <v>0</v>
      </c>
      <c r="H92" s="81">
        <f>SUM(H89:H91)</f>
        <v>0</v>
      </c>
      <c r="I92" s="80"/>
      <c r="J92" s="8"/>
    </row>
    <row r="93" spans="1:10" ht="12.75">
      <c r="A93" s="8">
        <v>89</v>
      </c>
      <c r="B93" s="70">
        <v>1</v>
      </c>
      <c r="C93" s="11" t="s">
        <v>249</v>
      </c>
      <c r="D93" s="11" t="s">
        <v>250</v>
      </c>
      <c r="E93" s="81"/>
      <c r="F93" s="81"/>
      <c r="G93" s="85"/>
      <c r="H93" s="82">
        <f>SUM(E93:G93)</f>
        <v>0</v>
      </c>
      <c r="I93" s="80"/>
      <c r="J93" s="8"/>
    </row>
    <row r="94" spans="1:10" ht="12.75">
      <c r="A94" s="8">
        <v>90</v>
      </c>
      <c r="B94" s="70">
        <v>2</v>
      </c>
      <c r="C94" s="11" t="s">
        <v>339</v>
      </c>
      <c r="D94" s="8" t="s">
        <v>251</v>
      </c>
      <c r="E94" s="82"/>
      <c r="F94" s="80"/>
      <c r="G94" s="83"/>
      <c r="H94" s="82">
        <f>SUM(E94:G94)</f>
        <v>0</v>
      </c>
      <c r="I94" s="80"/>
      <c r="J94" s="8"/>
    </row>
    <row r="95" spans="1:10" ht="12.75">
      <c r="A95" s="8">
        <v>91</v>
      </c>
      <c r="B95" s="72">
        <v>3</v>
      </c>
      <c r="C95" s="11" t="s">
        <v>340</v>
      </c>
      <c r="D95" s="8" t="s">
        <v>252</v>
      </c>
      <c r="E95" s="82"/>
      <c r="F95" s="80"/>
      <c r="G95" s="83"/>
      <c r="H95" s="82">
        <f>SUM(E95:G95)</f>
        <v>0</v>
      </c>
      <c r="I95" s="80"/>
      <c r="J95" s="8"/>
    </row>
    <row r="96" spans="1:10" ht="12.75">
      <c r="A96" s="8">
        <v>92</v>
      </c>
      <c r="B96" s="70">
        <v>4</v>
      </c>
      <c r="C96" s="11" t="s">
        <v>341</v>
      </c>
      <c r="D96" s="8" t="s">
        <v>253</v>
      </c>
      <c r="E96" s="82"/>
      <c r="F96" s="80"/>
      <c r="G96" s="83"/>
      <c r="H96" s="82">
        <f>SUM(E96:G96)</f>
        <v>0</v>
      </c>
      <c r="I96" s="80"/>
      <c r="J96" s="8"/>
    </row>
    <row r="97" spans="1:10" ht="12.75">
      <c r="A97" s="8">
        <v>93</v>
      </c>
      <c r="B97" s="70" t="s">
        <v>344</v>
      </c>
      <c r="C97" s="5" t="s">
        <v>342</v>
      </c>
      <c r="D97" s="8" t="s">
        <v>254</v>
      </c>
      <c r="E97" s="81">
        <f>SUM(E93:E96)</f>
        <v>0</v>
      </c>
      <c r="F97" s="81">
        <f>SUM(F93:F96)</f>
        <v>0</v>
      </c>
      <c r="G97" s="81">
        <f>SUM(G93:G96)</f>
        <v>0</v>
      </c>
      <c r="H97" s="81">
        <f>SUM(H93:H96)</f>
        <v>0</v>
      </c>
      <c r="I97" s="80"/>
      <c r="J97" s="8"/>
    </row>
    <row r="98" spans="1:10" ht="12.75">
      <c r="A98" s="8">
        <v>94</v>
      </c>
      <c r="B98" s="70">
        <v>1</v>
      </c>
      <c r="C98" s="43" t="s">
        <v>255</v>
      </c>
      <c r="D98" s="8" t="s">
        <v>256</v>
      </c>
      <c r="E98" s="82"/>
      <c r="F98" s="80"/>
      <c r="G98" s="83"/>
      <c r="H98" s="82"/>
      <c r="I98" s="80"/>
      <c r="J98" s="8"/>
    </row>
    <row r="99" spans="1:10" ht="12.75">
      <c r="A99" s="8">
        <v>95</v>
      </c>
      <c r="B99" s="70" t="s">
        <v>125</v>
      </c>
      <c r="C99" s="43" t="s">
        <v>286</v>
      </c>
      <c r="D99" s="8"/>
      <c r="E99" s="82">
        <v>8301667</v>
      </c>
      <c r="F99" s="82">
        <v>0</v>
      </c>
      <c r="G99" s="83"/>
      <c r="H99" s="82">
        <f>SUM(E99:G99)</f>
        <v>8301667</v>
      </c>
      <c r="I99" s="80">
        <v>17323569</v>
      </c>
      <c r="J99" s="8">
        <v>17323569</v>
      </c>
    </row>
    <row r="100" spans="1:10" ht="12.75">
      <c r="A100" s="8">
        <v>96</v>
      </c>
      <c r="B100" s="70" t="s">
        <v>127</v>
      </c>
      <c r="C100" s="73" t="s">
        <v>292</v>
      </c>
      <c r="D100" s="8"/>
      <c r="E100" s="82">
        <v>6073827</v>
      </c>
      <c r="F100" s="82"/>
      <c r="G100" s="85"/>
      <c r="H100" s="82">
        <f>SUM(E100:G100)</f>
        <v>6073827</v>
      </c>
      <c r="I100" s="82">
        <v>7169827</v>
      </c>
      <c r="J100" s="8">
        <v>7169827</v>
      </c>
    </row>
    <row r="101" spans="1:10" ht="12.75">
      <c r="A101" s="8">
        <v>97</v>
      </c>
      <c r="B101" s="37">
        <v>2</v>
      </c>
      <c r="C101" s="51" t="s">
        <v>257</v>
      </c>
      <c r="D101" s="8" t="s">
        <v>258</v>
      </c>
      <c r="E101" s="80"/>
      <c r="F101" s="80"/>
      <c r="G101" s="83"/>
      <c r="H101" s="82">
        <f>SUM(E101:G101)</f>
        <v>0</v>
      </c>
      <c r="I101" s="80"/>
      <c r="J101" s="8"/>
    </row>
    <row r="102" spans="1:10" ht="12.75">
      <c r="A102" s="8">
        <v>98</v>
      </c>
      <c r="B102" s="37" t="s">
        <v>259</v>
      </c>
      <c r="C102" s="52" t="s">
        <v>345</v>
      </c>
      <c r="D102" s="8" t="s">
        <v>260</v>
      </c>
      <c r="E102" s="81">
        <f aca="true" t="shared" si="7" ref="E102:J102">SUM(E99:E101)</f>
        <v>14375494</v>
      </c>
      <c r="F102" s="81">
        <f t="shared" si="7"/>
        <v>0</v>
      </c>
      <c r="G102" s="81">
        <f t="shared" si="7"/>
        <v>0</v>
      </c>
      <c r="H102" s="81">
        <f t="shared" si="7"/>
        <v>14375494</v>
      </c>
      <c r="I102" s="81">
        <f t="shared" si="7"/>
        <v>24493396</v>
      </c>
      <c r="J102" s="127">
        <f t="shared" si="7"/>
        <v>24493396</v>
      </c>
    </row>
    <row r="103" spans="1:10" ht="12.75">
      <c r="A103" s="8">
        <v>99</v>
      </c>
      <c r="B103" s="70">
        <v>1</v>
      </c>
      <c r="C103" s="2" t="s">
        <v>261</v>
      </c>
      <c r="D103" s="8" t="s">
        <v>262</v>
      </c>
      <c r="E103" s="80"/>
      <c r="F103" s="80"/>
      <c r="G103" s="83"/>
      <c r="H103" s="82">
        <f aca="true" t="shared" si="8" ref="H103:H108">SUM(E103:G103)</f>
        <v>0</v>
      </c>
      <c r="I103" s="80"/>
      <c r="J103" s="8">
        <v>775970</v>
      </c>
    </row>
    <row r="104" spans="1:10" ht="12.75">
      <c r="A104" s="8">
        <v>100</v>
      </c>
      <c r="B104" s="37">
        <v>2</v>
      </c>
      <c r="C104" s="51" t="s">
        <v>263</v>
      </c>
      <c r="D104" s="8" t="s">
        <v>264</v>
      </c>
      <c r="E104" s="80"/>
      <c r="F104" s="80"/>
      <c r="G104" s="83"/>
      <c r="H104" s="82">
        <f t="shared" si="8"/>
        <v>0</v>
      </c>
      <c r="I104" s="80"/>
      <c r="J104" s="8"/>
    </row>
    <row r="105" spans="1:10" ht="12.75">
      <c r="A105" s="8">
        <v>101</v>
      </c>
      <c r="B105" s="37">
        <v>3</v>
      </c>
      <c r="C105" s="51" t="s">
        <v>265</v>
      </c>
      <c r="D105" s="11" t="s">
        <v>266</v>
      </c>
      <c r="E105" s="81"/>
      <c r="F105" s="81"/>
      <c r="G105" s="85"/>
      <c r="H105" s="82">
        <f t="shared" si="8"/>
        <v>0</v>
      </c>
      <c r="I105" s="80"/>
      <c r="J105" s="8"/>
    </row>
    <row r="106" spans="1:10" ht="12.75">
      <c r="A106" s="8">
        <v>102</v>
      </c>
      <c r="B106" s="37">
        <v>4</v>
      </c>
      <c r="C106" s="1" t="s">
        <v>346</v>
      </c>
      <c r="D106" s="8" t="s">
        <v>267</v>
      </c>
      <c r="E106" s="80">
        <v>0</v>
      </c>
      <c r="F106" s="80"/>
      <c r="G106" s="83"/>
      <c r="H106" s="82">
        <f t="shared" si="8"/>
        <v>0</v>
      </c>
      <c r="I106" s="80"/>
      <c r="J106" s="8"/>
    </row>
    <row r="107" spans="1:10" ht="12.75">
      <c r="A107" s="8">
        <v>103</v>
      </c>
      <c r="B107" s="68">
        <v>5</v>
      </c>
      <c r="C107" s="53" t="s">
        <v>268</v>
      </c>
      <c r="D107" s="8" t="s">
        <v>269</v>
      </c>
      <c r="E107" s="80"/>
      <c r="F107" s="80"/>
      <c r="G107" s="84"/>
      <c r="H107" s="82">
        <f t="shared" si="8"/>
        <v>0</v>
      </c>
      <c r="I107" s="80"/>
      <c r="J107" s="8"/>
    </row>
    <row r="108" spans="1:10" ht="12.75">
      <c r="A108" s="8">
        <v>104</v>
      </c>
      <c r="B108" s="68">
        <v>6</v>
      </c>
      <c r="C108" s="1" t="s">
        <v>347</v>
      </c>
      <c r="D108" s="11" t="s">
        <v>348</v>
      </c>
      <c r="E108" s="80"/>
      <c r="F108" s="80"/>
      <c r="G108" s="84"/>
      <c r="H108" s="82">
        <f t="shared" si="8"/>
        <v>0</v>
      </c>
      <c r="I108" s="80"/>
      <c r="J108" s="8"/>
    </row>
    <row r="109" spans="1:10" ht="12.75">
      <c r="A109" s="8">
        <v>105</v>
      </c>
      <c r="B109" s="37" t="s">
        <v>296</v>
      </c>
      <c r="C109" s="52" t="s">
        <v>349</v>
      </c>
      <c r="D109" s="8" t="s">
        <v>270</v>
      </c>
      <c r="E109" s="81">
        <f aca="true" t="shared" si="9" ref="E109:J109">SUM(E103:E108)+E102+E97+E92</f>
        <v>14375494</v>
      </c>
      <c r="F109" s="81">
        <f t="shared" si="9"/>
        <v>0</v>
      </c>
      <c r="G109" s="81">
        <f t="shared" si="9"/>
        <v>0</v>
      </c>
      <c r="H109" s="81">
        <f t="shared" si="9"/>
        <v>14375494</v>
      </c>
      <c r="I109" s="81">
        <f t="shared" si="9"/>
        <v>24493396</v>
      </c>
      <c r="J109" s="127">
        <f t="shared" si="9"/>
        <v>25269366</v>
      </c>
    </row>
    <row r="110" spans="1:10" ht="12.75">
      <c r="A110" s="8">
        <v>106</v>
      </c>
      <c r="B110" s="68">
        <v>1</v>
      </c>
      <c r="C110" s="11" t="s">
        <v>350</v>
      </c>
      <c r="D110" s="8" t="s">
        <v>271</v>
      </c>
      <c r="E110" s="80"/>
      <c r="F110" s="80"/>
      <c r="G110" s="84"/>
      <c r="H110" s="80">
        <f>SUM(E110:G110)</f>
        <v>0</v>
      </c>
      <c r="I110" s="80"/>
      <c r="J110" s="176"/>
    </row>
    <row r="111" spans="1:10" ht="12.75">
      <c r="A111" s="8">
        <v>107</v>
      </c>
      <c r="B111" s="37">
        <v>2</v>
      </c>
      <c r="C111" s="8" t="s">
        <v>272</v>
      </c>
      <c r="D111" s="8" t="s">
        <v>273</v>
      </c>
      <c r="E111" s="80"/>
      <c r="F111" s="81"/>
      <c r="G111" s="84"/>
      <c r="H111" s="80">
        <f>SUM(E111:G111)</f>
        <v>0</v>
      </c>
      <c r="I111" s="80"/>
      <c r="J111" s="176"/>
    </row>
    <row r="112" spans="1:10" ht="12.75">
      <c r="A112" s="8">
        <v>108</v>
      </c>
      <c r="B112" s="70">
        <v>3</v>
      </c>
      <c r="C112" s="11" t="s">
        <v>274</v>
      </c>
      <c r="D112" s="8" t="s">
        <v>275</v>
      </c>
      <c r="E112" s="82"/>
      <c r="F112" s="80"/>
      <c r="G112" s="83"/>
      <c r="H112" s="80">
        <f>SUM(E112:G112)</f>
        <v>0</v>
      </c>
      <c r="I112" s="80"/>
      <c r="J112" s="176"/>
    </row>
    <row r="113" spans="1:10" ht="12.75">
      <c r="A113" s="8">
        <v>109</v>
      </c>
      <c r="B113" s="70">
        <v>4</v>
      </c>
      <c r="C113" s="11" t="s">
        <v>351</v>
      </c>
      <c r="D113" s="8" t="s">
        <v>276</v>
      </c>
      <c r="E113" s="82"/>
      <c r="F113" s="80"/>
      <c r="G113" s="83"/>
      <c r="H113" s="80">
        <f>SUM(E113:G113)</f>
        <v>0</v>
      </c>
      <c r="I113" s="80"/>
      <c r="J113" s="176"/>
    </row>
    <row r="114" spans="1:10" ht="12.75">
      <c r="A114" s="8">
        <v>110</v>
      </c>
      <c r="B114" s="70">
        <v>5</v>
      </c>
      <c r="C114" s="11" t="s">
        <v>352</v>
      </c>
      <c r="D114" s="11" t="s">
        <v>355</v>
      </c>
      <c r="E114" s="82"/>
      <c r="F114" s="80"/>
      <c r="G114" s="83"/>
      <c r="H114" s="80">
        <f>SUM(E114:G114)</f>
        <v>0</v>
      </c>
      <c r="I114" s="80"/>
      <c r="J114" s="176"/>
    </row>
    <row r="115" spans="1:10" ht="12.75">
      <c r="A115" s="8">
        <v>111</v>
      </c>
      <c r="B115" s="70" t="s">
        <v>353</v>
      </c>
      <c r="C115" s="52" t="s">
        <v>354</v>
      </c>
      <c r="D115" s="8" t="s">
        <v>277</v>
      </c>
      <c r="E115" s="81">
        <f>SUM(E110:E114)</f>
        <v>0</v>
      </c>
      <c r="F115" s="81">
        <f>SUM(F110:F114)</f>
        <v>0</v>
      </c>
      <c r="G115" s="81">
        <f>SUM(G110:G114)</f>
        <v>0</v>
      </c>
      <c r="H115" s="81">
        <f>SUM(H110:H114)</f>
        <v>0</v>
      </c>
      <c r="I115" s="80"/>
      <c r="J115" s="176"/>
    </row>
    <row r="116" spans="1:10" ht="12.75">
      <c r="A116" s="8">
        <v>112</v>
      </c>
      <c r="B116" s="70">
        <v>1</v>
      </c>
      <c r="C116" s="53" t="s">
        <v>278</v>
      </c>
      <c r="D116" s="8" t="s">
        <v>279</v>
      </c>
      <c r="E116" s="82"/>
      <c r="F116" s="80"/>
      <c r="G116" s="83"/>
      <c r="H116" s="82">
        <f>SUM(E116:G116)</f>
        <v>0</v>
      </c>
      <c r="I116" s="80"/>
      <c r="J116" s="176"/>
    </row>
    <row r="117" spans="1:10" ht="12.75">
      <c r="A117" s="8">
        <v>113</v>
      </c>
      <c r="B117" s="70">
        <v>2</v>
      </c>
      <c r="C117" s="1" t="s">
        <v>356</v>
      </c>
      <c r="D117" s="11" t="s">
        <v>357</v>
      </c>
      <c r="E117" s="82"/>
      <c r="F117" s="80"/>
      <c r="G117" s="83"/>
      <c r="H117" s="82">
        <f>SUM(E117:G117)</f>
        <v>0</v>
      </c>
      <c r="I117" s="80"/>
      <c r="J117" s="176"/>
    </row>
    <row r="118" spans="1:10" ht="12.75">
      <c r="A118" s="8">
        <v>114</v>
      </c>
      <c r="B118" s="70" t="s">
        <v>358</v>
      </c>
      <c r="C118" s="106" t="s">
        <v>280</v>
      </c>
      <c r="D118" s="8" t="s">
        <v>281</v>
      </c>
      <c r="E118" s="81">
        <f aca="true" t="shared" si="10" ref="E118:J118">E92+E97+E109+E115+E116+E117</f>
        <v>14375494</v>
      </c>
      <c r="F118" s="81">
        <f t="shared" si="10"/>
        <v>0</v>
      </c>
      <c r="G118" s="81">
        <f t="shared" si="10"/>
        <v>0</v>
      </c>
      <c r="H118" s="81">
        <f t="shared" si="10"/>
        <v>14375494</v>
      </c>
      <c r="I118" s="81">
        <f t="shared" si="10"/>
        <v>24493396</v>
      </c>
      <c r="J118" s="127">
        <f t="shared" si="10"/>
        <v>25269366</v>
      </c>
    </row>
    <row r="119" spans="1:10" ht="12.75">
      <c r="A119" s="8">
        <v>115</v>
      </c>
      <c r="B119" s="55" t="s">
        <v>282</v>
      </c>
      <c r="C119" s="9" t="s">
        <v>283</v>
      </c>
      <c r="D119" s="9"/>
      <c r="E119" s="81">
        <f aca="true" t="shared" si="11" ref="E119:J119">E88+E118</f>
        <v>35777572</v>
      </c>
      <c r="F119" s="81">
        <f t="shared" si="11"/>
        <v>751000</v>
      </c>
      <c r="G119" s="81">
        <f t="shared" si="11"/>
        <v>0</v>
      </c>
      <c r="H119" s="81">
        <f t="shared" si="11"/>
        <v>36538572</v>
      </c>
      <c r="I119" s="81">
        <f t="shared" si="11"/>
        <v>48384737</v>
      </c>
      <c r="J119" s="127">
        <f t="shared" si="11"/>
        <v>56925480</v>
      </c>
    </row>
    <row r="120" spans="2:8" ht="12.75">
      <c r="B120" s="42"/>
      <c r="C120" s="2"/>
      <c r="D120" s="12"/>
      <c r="E120" s="1"/>
      <c r="F120" s="41"/>
      <c r="G120" s="2"/>
      <c r="H120" s="2"/>
    </row>
    <row r="121" spans="2:8" ht="12.75">
      <c r="B121" s="42"/>
      <c r="C121" s="2"/>
      <c r="E121" s="2"/>
      <c r="F121" s="2"/>
      <c r="G121" s="2"/>
      <c r="H121" s="12"/>
    </row>
    <row r="122" spans="2:8" ht="12.75">
      <c r="B122" s="56"/>
      <c r="C122" s="2"/>
      <c r="E122" s="2"/>
      <c r="F122" s="2"/>
      <c r="G122" s="13"/>
      <c r="H122" s="12"/>
    </row>
    <row r="123" spans="2:8" ht="12.75">
      <c r="B123" s="42"/>
      <c r="C123" s="2"/>
      <c r="E123" s="2"/>
      <c r="F123" s="2"/>
      <c r="G123" s="2"/>
      <c r="H123" s="12"/>
    </row>
    <row r="124" spans="2:7" ht="12.75">
      <c r="B124" s="42"/>
      <c r="C124" s="2"/>
      <c r="E124" s="2"/>
      <c r="G124" s="2"/>
    </row>
    <row r="125" spans="2:7" ht="12.75">
      <c r="B125" s="42"/>
      <c r="C125" s="2"/>
      <c r="E125" s="2"/>
      <c r="G125" s="2"/>
    </row>
    <row r="126" spans="2:7" ht="15.75">
      <c r="B126" s="42"/>
      <c r="C126" s="16"/>
      <c r="E126" s="2"/>
      <c r="G126" s="13"/>
    </row>
    <row r="127" spans="2:7" ht="12.75">
      <c r="B127" s="42"/>
      <c r="C127" s="2"/>
      <c r="E127" s="2"/>
      <c r="G127" s="2"/>
    </row>
    <row r="128" spans="2:7" ht="12.75">
      <c r="B128" s="42"/>
      <c r="C128" s="2"/>
      <c r="E128" s="2"/>
      <c r="G128" s="2"/>
    </row>
    <row r="129" spans="2:7" ht="12.75">
      <c r="B129" s="42"/>
      <c r="C129" s="2"/>
      <c r="E129" s="2"/>
      <c r="G129" s="2"/>
    </row>
    <row r="130" spans="2:7" ht="12.75">
      <c r="B130" s="42"/>
      <c r="C130" s="2"/>
      <c r="E130" s="2"/>
      <c r="G130" s="2"/>
    </row>
    <row r="131" spans="2:7" ht="12.75">
      <c r="B131" s="42"/>
      <c r="C131" s="2"/>
      <c r="E131" s="2"/>
      <c r="G131" s="2"/>
    </row>
    <row r="132" spans="2:7" ht="12.75">
      <c r="B132" s="42"/>
      <c r="C132" s="2"/>
      <c r="E132" s="2"/>
      <c r="G132" s="2"/>
    </row>
    <row r="133" spans="2:7" ht="12.75">
      <c r="B133" s="42"/>
      <c r="C133" s="2"/>
      <c r="E133" s="2"/>
      <c r="G133" s="2"/>
    </row>
    <row r="134" spans="2:7" ht="12.75">
      <c r="B134" s="42"/>
      <c r="C134" s="2"/>
      <c r="E134" s="2"/>
      <c r="G134" s="2"/>
    </row>
    <row r="135" spans="2:7" ht="12.75">
      <c r="B135" s="56"/>
      <c r="C135" s="2"/>
      <c r="E135" s="2"/>
      <c r="G135" s="2"/>
    </row>
    <row r="136" spans="2:7" ht="12.75">
      <c r="B136" s="42"/>
      <c r="C136" s="2"/>
      <c r="E136" s="2"/>
      <c r="G136" s="13"/>
    </row>
    <row r="137" spans="2:7" ht="12.75">
      <c r="B137" s="42"/>
      <c r="C137" s="2"/>
      <c r="E137" s="2"/>
      <c r="G137" s="2"/>
    </row>
    <row r="138" spans="2:7" ht="12.75">
      <c r="B138" s="42"/>
      <c r="C138" s="2"/>
      <c r="E138" s="2"/>
      <c r="G138" s="13"/>
    </row>
    <row r="139" spans="2:7" ht="12.75">
      <c r="B139" s="3"/>
      <c r="C139" s="12"/>
      <c r="E139" s="12"/>
      <c r="G139" s="12"/>
    </row>
    <row r="140" spans="2:7" ht="12.75">
      <c r="B140" s="3"/>
      <c r="C140" s="12"/>
      <c r="E140" s="12"/>
      <c r="G140" s="12"/>
    </row>
    <row r="141" spans="2:7" ht="12.75">
      <c r="B141" s="3"/>
      <c r="C141" s="12"/>
      <c r="E141" s="12"/>
      <c r="G141" s="12"/>
    </row>
    <row r="142" spans="2:7" ht="12.75">
      <c r="B142" s="3"/>
      <c r="C142" s="12"/>
      <c r="E142" s="12"/>
      <c r="G142" s="12"/>
    </row>
    <row r="143" spans="2:7" ht="12.75">
      <c r="B143" s="3"/>
      <c r="C143" s="12"/>
      <c r="E143" s="12"/>
      <c r="G143" s="12"/>
    </row>
    <row r="144" spans="2:7" ht="12.75">
      <c r="B144" s="3"/>
      <c r="C144" s="12"/>
      <c r="E144" s="12"/>
      <c r="G144" s="12"/>
    </row>
    <row r="145" spans="2:7" ht="12.75">
      <c r="B145" s="3"/>
      <c r="C145" s="12"/>
      <c r="E145" s="12"/>
      <c r="G145" s="12"/>
    </row>
    <row r="146" spans="2:7" ht="12.75">
      <c r="B146" s="3"/>
      <c r="C146" s="12"/>
      <c r="E146" s="12"/>
      <c r="G146" s="12"/>
    </row>
    <row r="147" spans="2:7" ht="12.75">
      <c r="B147" s="3"/>
      <c r="C147" s="12"/>
      <c r="E147" s="12"/>
      <c r="G147" s="12"/>
    </row>
    <row r="148" spans="2:7" ht="12.75">
      <c r="B148" s="3"/>
      <c r="C148" s="12"/>
      <c r="E148" s="12"/>
      <c r="G148" s="12"/>
    </row>
    <row r="149" spans="2:7" ht="12.75">
      <c r="B149" s="3"/>
      <c r="C149" s="12"/>
      <c r="E149" s="12"/>
      <c r="G149" s="12"/>
    </row>
    <row r="150" spans="2:7" ht="12.75">
      <c r="B150" s="3"/>
      <c r="C150" s="12"/>
      <c r="E150" s="12"/>
      <c r="G150" s="12"/>
    </row>
    <row r="151" spans="2:7" ht="12.75">
      <c r="B151" s="3"/>
      <c r="C151" s="12"/>
      <c r="E151" s="12"/>
      <c r="G151" s="12"/>
    </row>
    <row r="152" spans="2:7" ht="12.75">
      <c r="B152" s="3"/>
      <c r="C152" s="12"/>
      <c r="E152" s="12"/>
      <c r="G152" s="12"/>
    </row>
    <row r="153" spans="2:7" ht="12.75">
      <c r="B153" s="3"/>
      <c r="C153" s="12"/>
      <c r="E153" s="12"/>
      <c r="G153" s="12"/>
    </row>
    <row r="154" spans="2:7" ht="12.75">
      <c r="B154" s="3"/>
      <c r="C154" s="12"/>
      <c r="E154" s="12"/>
      <c r="G154" s="12"/>
    </row>
    <row r="155" spans="2:7" ht="12.75">
      <c r="B155" s="3"/>
      <c r="C155" s="12"/>
      <c r="E155" s="12"/>
      <c r="G155" s="12"/>
    </row>
    <row r="156" spans="2:7" ht="12.75">
      <c r="B156" s="3"/>
      <c r="C156" s="12"/>
      <c r="E156" s="12"/>
      <c r="G156" s="12"/>
    </row>
    <row r="157" spans="2:7" ht="12.75">
      <c r="B157" s="3"/>
      <c r="C157" s="12"/>
      <c r="E157" s="12"/>
      <c r="G157" s="12"/>
    </row>
    <row r="158" spans="2:7" ht="12.75">
      <c r="B158" s="3"/>
      <c r="C158" s="12"/>
      <c r="E158" s="12"/>
      <c r="G158" s="12"/>
    </row>
    <row r="159" spans="2:7" ht="12.75">
      <c r="B159" s="3"/>
      <c r="C159" s="12"/>
      <c r="E159" s="12"/>
      <c r="G159" s="12"/>
    </row>
    <row r="160" spans="2:7" ht="12.75">
      <c r="B160" s="3"/>
      <c r="C160" s="12"/>
      <c r="E160" s="12"/>
      <c r="G160" s="12"/>
    </row>
    <row r="161" spans="2:7" ht="12.75">
      <c r="B161" s="3"/>
      <c r="C161" s="12"/>
      <c r="E161" s="12"/>
      <c r="G161" s="12"/>
    </row>
    <row r="162" spans="2:7" ht="12.75">
      <c r="B162" s="3"/>
      <c r="C162" s="12"/>
      <c r="E162" s="12"/>
      <c r="G162" s="12"/>
    </row>
    <row r="163" spans="2:7" ht="12.75">
      <c r="B163" s="3"/>
      <c r="C163" s="12"/>
      <c r="E163" s="12"/>
      <c r="G163" s="12"/>
    </row>
    <row r="164" spans="2:7" ht="12.75">
      <c r="B164" s="3"/>
      <c r="C164" s="12"/>
      <c r="E164" s="12"/>
      <c r="G164" s="12"/>
    </row>
    <row r="165" spans="2:7" ht="12.75">
      <c r="B165" s="3"/>
      <c r="C165" s="12"/>
      <c r="E165" s="12"/>
      <c r="G165" s="12"/>
    </row>
    <row r="166" spans="2:7" ht="12.75">
      <c r="B166" s="3"/>
      <c r="C166" s="12"/>
      <c r="E166" s="12"/>
      <c r="G166" s="12"/>
    </row>
    <row r="167" spans="2:7" ht="12.75">
      <c r="B167" s="3"/>
      <c r="C167" s="12"/>
      <c r="E167" s="12"/>
      <c r="G167" s="12"/>
    </row>
    <row r="168" spans="2:7" ht="12.75">
      <c r="B168" s="3"/>
      <c r="C168" s="12"/>
      <c r="E168" s="12"/>
      <c r="G168" s="12"/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28125" style="0" customWidth="1"/>
  </cols>
  <sheetData>
    <row r="1" ht="12.75">
      <c r="A1" s="1" t="s">
        <v>719</v>
      </c>
    </row>
    <row r="3" spans="1:2" ht="12.75">
      <c r="A3" t="s">
        <v>377</v>
      </c>
      <c r="B3" t="s">
        <v>297</v>
      </c>
    </row>
    <row r="4" ht="12.75">
      <c r="A4" t="s">
        <v>467</v>
      </c>
    </row>
    <row r="5" spans="1:6" ht="12.75">
      <c r="A5" t="s">
        <v>44</v>
      </c>
      <c r="B5" t="s">
        <v>83</v>
      </c>
      <c r="C5" s="1" t="s">
        <v>84</v>
      </c>
      <c r="D5" s="1" t="s">
        <v>389</v>
      </c>
      <c r="E5" s="1" t="s">
        <v>85</v>
      </c>
      <c r="F5" s="1" t="s">
        <v>390</v>
      </c>
    </row>
    <row r="6" spans="1:6" ht="12.75">
      <c r="A6" s="8" t="s">
        <v>468</v>
      </c>
      <c r="B6" s="8">
        <v>2019</v>
      </c>
      <c r="C6" s="8">
        <v>2020</v>
      </c>
      <c r="D6" s="8">
        <v>2021</v>
      </c>
      <c r="E6" s="8">
        <v>2022</v>
      </c>
      <c r="F6" s="8">
        <v>2023</v>
      </c>
    </row>
    <row r="7" spans="1:6" ht="12.75">
      <c r="A7" s="8" t="s">
        <v>469</v>
      </c>
      <c r="B7" s="8">
        <v>3058945</v>
      </c>
      <c r="C7" s="8">
        <v>3000000</v>
      </c>
      <c r="D7" s="8">
        <v>3000000</v>
      </c>
      <c r="E7" s="8">
        <v>3000000</v>
      </c>
      <c r="F7" s="8">
        <v>3000000</v>
      </c>
    </row>
    <row r="8" spans="1:6" ht="12.75">
      <c r="A8" s="8" t="s">
        <v>470</v>
      </c>
      <c r="B8" s="8"/>
      <c r="C8" s="8"/>
      <c r="D8" s="8"/>
      <c r="E8" s="8"/>
      <c r="F8" s="8"/>
    </row>
    <row r="9" spans="1:6" ht="12.75">
      <c r="A9" s="8" t="s">
        <v>471</v>
      </c>
      <c r="B9" s="8">
        <v>1581</v>
      </c>
      <c r="C9" s="8">
        <v>1500</v>
      </c>
      <c r="D9" s="8">
        <v>1500</v>
      </c>
      <c r="E9" s="8">
        <v>1500</v>
      </c>
      <c r="F9" s="8">
        <v>1500</v>
      </c>
    </row>
    <row r="10" spans="1:6" ht="56.25" customHeight="1">
      <c r="A10" s="21" t="s">
        <v>472</v>
      </c>
      <c r="B10" s="8">
        <v>0</v>
      </c>
      <c r="C10" s="8"/>
      <c r="D10" s="8"/>
      <c r="E10" s="8"/>
      <c r="F10" s="8"/>
    </row>
    <row r="11" spans="1:6" ht="12.75">
      <c r="A11" s="8" t="s">
        <v>473</v>
      </c>
      <c r="B11" s="8">
        <v>0</v>
      </c>
      <c r="C11" s="8"/>
      <c r="D11" s="8"/>
      <c r="E11" s="8"/>
      <c r="F11" s="8"/>
    </row>
    <row r="12" spans="1:6" ht="12.75">
      <c r="A12" s="8" t="s">
        <v>474</v>
      </c>
      <c r="B12" s="8">
        <v>0</v>
      </c>
      <c r="C12" s="8"/>
      <c r="D12" s="8"/>
      <c r="E12" s="8"/>
      <c r="F12" s="8"/>
    </row>
    <row r="13" spans="1:6" ht="12.75">
      <c r="A13" s="8" t="s">
        <v>475</v>
      </c>
      <c r="B13" s="8">
        <v>0</v>
      </c>
      <c r="C13" s="8"/>
      <c r="D13" s="8"/>
      <c r="E13" s="8"/>
      <c r="F13" s="8"/>
    </row>
    <row r="14" spans="1:6" ht="12.75">
      <c r="A14" s="8" t="s">
        <v>476</v>
      </c>
      <c r="B14" s="8">
        <f>B7+B8+B9+B10+B11+B12+B13</f>
        <v>3060526</v>
      </c>
      <c r="C14" s="8">
        <f>C7+C8+C9+C10+C11+C12+C13</f>
        <v>3001500</v>
      </c>
      <c r="D14" s="8">
        <f>D7+D8+D9+D10+D11+D12+D13</f>
        <v>3001500</v>
      </c>
      <c r="E14" s="8">
        <f>E7+E8+E9+E10+E11+E12+E13</f>
        <v>3001500</v>
      </c>
      <c r="F14" s="8">
        <f>F7+F8+F9+F10+F11+F12+F13</f>
        <v>3001500</v>
      </c>
    </row>
    <row r="15" spans="1:6" ht="12.75">
      <c r="A15" s="8" t="s">
        <v>477</v>
      </c>
      <c r="B15" s="8">
        <f>B14*50%</f>
        <v>1530263</v>
      </c>
      <c r="C15" s="8">
        <f>C14*50%</f>
        <v>1500750</v>
      </c>
      <c r="D15" s="8">
        <f>D14*50%</f>
        <v>1500750</v>
      </c>
      <c r="E15" s="8">
        <f>E14*50%</f>
        <v>1500750</v>
      </c>
      <c r="F15" s="8">
        <f>F14*50%</f>
        <v>1500750</v>
      </c>
    </row>
    <row r="19" spans="1:6" ht="12.75">
      <c r="A19" t="s">
        <v>44</v>
      </c>
      <c r="B19" t="s">
        <v>83</v>
      </c>
      <c r="C19" t="s">
        <v>63</v>
      </c>
      <c r="D19" t="s">
        <v>64</v>
      </c>
      <c r="E19" t="s">
        <v>86</v>
      </c>
      <c r="F19" t="s">
        <v>87</v>
      </c>
    </row>
    <row r="20" spans="1:6" ht="12.75">
      <c r="A20" s="8" t="s">
        <v>478</v>
      </c>
      <c r="B20" s="8">
        <v>2019</v>
      </c>
      <c r="C20" s="8">
        <v>2020</v>
      </c>
      <c r="D20" s="8">
        <v>2021</v>
      </c>
      <c r="E20" s="8">
        <v>2022</v>
      </c>
      <c r="F20" s="8">
        <v>2023</v>
      </c>
    </row>
    <row r="21" spans="1:6" ht="12.75">
      <c r="A21" s="8" t="s">
        <v>479</v>
      </c>
      <c r="B21" s="8"/>
      <c r="C21" s="8"/>
      <c r="D21" s="8"/>
      <c r="E21" s="8"/>
      <c r="F21" s="8"/>
    </row>
    <row r="22" spans="1:6" ht="12.75">
      <c r="A22" s="8" t="s">
        <v>480</v>
      </c>
      <c r="B22" s="8"/>
      <c r="C22" s="8"/>
      <c r="D22" s="8"/>
      <c r="E22" s="8"/>
      <c r="F22" s="8"/>
    </row>
    <row r="23" spans="1:6" ht="12.75">
      <c r="A23" s="8" t="s">
        <v>481</v>
      </c>
      <c r="B23" s="8"/>
      <c r="C23" s="8"/>
      <c r="D23" s="8"/>
      <c r="E23" s="8"/>
      <c r="F23" s="8"/>
    </row>
    <row r="24" spans="1:6" ht="12.75">
      <c r="A24" s="8" t="s">
        <v>482</v>
      </c>
      <c r="B24" s="8"/>
      <c r="C24" s="8"/>
      <c r="D24" s="8"/>
      <c r="E24" s="8"/>
      <c r="F24" s="8"/>
    </row>
    <row r="25" spans="1:6" ht="25.5">
      <c r="A25" s="21" t="s">
        <v>483</v>
      </c>
      <c r="B25" s="8"/>
      <c r="C25" s="8"/>
      <c r="D25" s="8"/>
      <c r="E25" s="8"/>
      <c r="F25" s="8"/>
    </row>
    <row r="26" spans="1:6" ht="38.25">
      <c r="A26" s="21" t="s">
        <v>484</v>
      </c>
      <c r="B26" s="8"/>
      <c r="C26" s="8"/>
      <c r="D26" s="8"/>
      <c r="E26" s="8"/>
      <c r="F26" s="8"/>
    </row>
    <row r="27" spans="1:6" ht="51">
      <c r="A27" s="21" t="s">
        <v>485</v>
      </c>
      <c r="B27" s="8"/>
      <c r="C27" s="8"/>
      <c r="D27" s="8"/>
      <c r="E27" s="8"/>
      <c r="F27" s="8"/>
    </row>
    <row r="28" spans="1:6" ht="12.75">
      <c r="A28" s="8" t="s">
        <v>47</v>
      </c>
      <c r="B28" s="8"/>
      <c r="C28" s="8"/>
      <c r="D28" s="8"/>
      <c r="E28" s="8"/>
      <c r="F28" s="8"/>
    </row>
    <row r="29" spans="1:6" ht="12.75">
      <c r="A29" s="8" t="s">
        <v>486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</row>
    <row r="30" spans="1:6" ht="12.75">
      <c r="A30" s="8" t="s">
        <v>487</v>
      </c>
      <c r="B30" s="8">
        <f>B15</f>
        <v>1530263</v>
      </c>
      <c r="C30" s="8">
        <f>C15</f>
        <v>1500750</v>
      </c>
      <c r="D30" s="8">
        <f>D15</f>
        <v>1500750</v>
      </c>
      <c r="E30" s="8">
        <f>E15</f>
        <v>1500750</v>
      </c>
      <c r="F30" s="8">
        <f>F15</f>
        <v>1500750</v>
      </c>
    </row>
    <row r="33" spans="1:6" ht="12.75">
      <c r="A33" t="s">
        <v>44</v>
      </c>
      <c r="B33" t="s">
        <v>83</v>
      </c>
      <c r="C33" t="s">
        <v>63</v>
      </c>
      <c r="D33" t="s">
        <v>64</v>
      </c>
      <c r="E33" t="s">
        <v>86</v>
      </c>
      <c r="F33" s="1" t="s">
        <v>390</v>
      </c>
    </row>
    <row r="34" ht="12.75">
      <c r="A34" t="s">
        <v>488</v>
      </c>
    </row>
    <row r="35" spans="1:6" ht="12.75">
      <c r="A35" s="8" t="s">
        <v>489</v>
      </c>
      <c r="B35" s="8" t="s">
        <v>490</v>
      </c>
      <c r="C35" s="8"/>
      <c r="D35" s="8"/>
      <c r="E35" s="8"/>
      <c r="F35" s="8"/>
    </row>
    <row r="36" spans="1:6" ht="25.5">
      <c r="A36" s="21" t="s">
        <v>491</v>
      </c>
      <c r="B36" s="8"/>
      <c r="C36" s="8"/>
      <c r="D36" s="8"/>
      <c r="E36" s="8"/>
      <c r="F36" s="8"/>
    </row>
    <row r="37" spans="1:6" ht="12.75">
      <c r="A37" s="21" t="s">
        <v>492</v>
      </c>
      <c r="B37" s="8"/>
      <c r="C37" s="8"/>
      <c r="D37" s="8"/>
      <c r="E37" s="8"/>
      <c r="F37" s="8"/>
    </row>
    <row r="38" spans="1:6" ht="12.75">
      <c r="A38" s="8" t="s">
        <v>47</v>
      </c>
      <c r="B38" s="8"/>
      <c r="C38" s="8"/>
      <c r="D38" s="8"/>
      <c r="E38" s="8"/>
      <c r="F38" s="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8.57421875" style="0" bestFit="1" customWidth="1"/>
  </cols>
  <sheetData>
    <row r="1" ht="12.75">
      <c r="B1" s="1" t="s">
        <v>720</v>
      </c>
    </row>
    <row r="2" ht="12.75">
      <c r="B2" t="s">
        <v>377</v>
      </c>
    </row>
    <row r="3" ht="12.75">
      <c r="B3" s="5" t="s">
        <v>493</v>
      </c>
    </row>
    <row r="4" spans="2:4" ht="12.75">
      <c r="B4" s="5" t="s">
        <v>44</v>
      </c>
      <c r="C4" t="s">
        <v>83</v>
      </c>
      <c r="D4" t="s">
        <v>63</v>
      </c>
    </row>
    <row r="6" spans="1:4" ht="12.75">
      <c r="A6" s="8" t="s">
        <v>494</v>
      </c>
      <c r="B6" s="8" t="s">
        <v>0</v>
      </c>
      <c r="C6" s="8" t="s">
        <v>495</v>
      </c>
      <c r="D6" s="8" t="s">
        <v>442</v>
      </c>
    </row>
    <row r="7" spans="1:4" ht="12.75">
      <c r="A7" s="8">
        <v>1</v>
      </c>
      <c r="B7" s="8" t="s">
        <v>496</v>
      </c>
      <c r="C7" s="8"/>
      <c r="D7" s="8"/>
    </row>
    <row r="8" spans="1:4" ht="12.75">
      <c r="A8" s="8">
        <v>2</v>
      </c>
      <c r="B8" s="8" t="s">
        <v>497</v>
      </c>
      <c r="C8" s="8"/>
      <c r="D8" s="8"/>
    </row>
    <row r="9" spans="1:4" ht="12.75">
      <c r="A9" s="8">
        <v>3</v>
      </c>
      <c r="B9" s="8" t="s">
        <v>498</v>
      </c>
      <c r="C9" s="8"/>
      <c r="D9" s="8"/>
    </row>
    <row r="10" spans="1:4" ht="12.75">
      <c r="A10" s="8">
        <v>4</v>
      </c>
      <c r="B10" s="8" t="s">
        <v>499</v>
      </c>
      <c r="C10" s="146"/>
      <c r="D10" s="146"/>
    </row>
    <row r="11" spans="1:4" ht="12.75">
      <c r="A11" s="8">
        <v>5</v>
      </c>
      <c r="B11" s="8" t="s">
        <v>500</v>
      </c>
      <c r="C11" s="8"/>
      <c r="D11" s="8"/>
    </row>
    <row r="12" spans="1:4" ht="12.75">
      <c r="A12" s="8">
        <v>6</v>
      </c>
      <c r="B12" s="8" t="s">
        <v>501</v>
      </c>
      <c r="C12" s="8"/>
      <c r="D12" s="8"/>
    </row>
    <row r="13" spans="1:4" ht="12.75">
      <c r="A13" s="8">
        <v>7</v>
      </c>
      <c r="B13" s="8" t="s">
        <v>502</v>
      </c>
      <c r="C13" s="8"/>
      <c r="D13" s="8"/>
    </row>
    <row r="14" spans="1:4" ht="12.75">
      <c r="A14" s="8">
        <v>8</v>
      </c>
      <c r="B14" s="9" t="s">
        <v>42</v>
      </c>
      <c r="C14" s="9"/>
      <c r="D14" s="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2" customWidth="1"/>
    <col min="5" max="5" width="14.421875" style="0" customWidth="1"/>
  </cols>
  <sheetData>
    <row r="1" ht="12.75">
      <c r="B1" s="1" t="s">
        <v>721</v>
      </c>
    </row>
    <row r="2" ht="12.75">
      <c r="B2" t="s">
        <v>377</v>
      </c>
    </row>
    <row r="4" spans="2:3" ht="12.75">
      <c r="B4" s="5" t="s">
        <v>82</v>
      </c>
      <c r="C4" s="109" t="s">
        <v>299</v>
      </c>
    </row>
    <row r="5" spans="1:5" ht="12.75">
      <c r="A5" s="8" t="s">
        <v>114</v>
      </c>
      <c r="B5" s="8" t="s">
        <v>44</v>
      </c>
      <c r="C5" s="8" t="s">
        <v>83</v>
      </c>
      <c r="D5" s="11" t="s">
        <v>84</v>
      </c>
      <c r="E5" s="11" t="s">
        <v>389</v>
      </c>
    </row>
    <row r="6" spans="1:5" ht="12.75">
      <c r="A6" s="8">
        <v>1</v>
      </c>
      <c r="B6" s="9" t="s">
        <v>0</v>
      </c>
      <c r="C6" s="8"/>
      <c r="D6" s="8"/>
      <c r="E6" s="8"/>
    </row>
    <row r="7" spans="1:5" ht="12.75">
      <c r="A7" s="8"/>
      <c r="B7" s="8"/>
      <c r="C7" s="8"/>
      <c r="D7" s="8"/>
      <c r="E7" s="8"/>
    </row>
    <row r="8" spans="1:5" ht="12.75">
      <c r="A8" s="8">
        <v>2</v>
      </c>
      <c r="B8" s="9" t="s">
        <v>360</v>
      </c>
      <c r="C8" s="135" t="s">
        <v>401</v>
      </c>
      <c r="D8" s="135" t="s">
        <v>400</v>
      </c>
      <c r="E8" s="135" t="s">
        <v>403</v>
      </c>
    </row>
    <row r="9" spans="1:5" ht="12.75">
      <c r="A9" s="8">
        <v>3</v>
      </c>
      <c r="B9" s="9" t="s">
        <v>300</v>
      </c>
      <c r="C9" s="80"/>
      <c r="D9" s="8"/>
      <c r="E9" s="8"/>
    </row>
    <row r="10" spans="1:5" ht="12.75">
      <c r="A10" s="8">
        <v>4</v>
      </c>
      <c r="B10" s="11" t="s">
        <v>379</v>
      </c>
      <c r="C10" s="80">
        <v>118626</v>
      </c>
      <c r="D10" s="80">
        <v>118626</v>
      </c>
      <c r="E10" s="125">
        <v>118626</v>
      </c>
    </row>
    <row r="11" spans="1:5" ht="12.75">
      <c r="A11" s="8">
        <v>5</v>
      </c>
      <c r="B11" s="11" t="s">
        <v>380</v>
      </c>
      <c r="C11" s="80">
        <v>24414</v>
      </c>
      <c r="D11" s="80">
        <v>48828</v>
      </c>
      <c r="E11" s="125">
        <v>48828</v>
      </c>
    </row>
    <row r="12" spans="1:5" ht="12.75">
      <c r="A12" s="8">
        <v>6</v>
      </c>
      <c r="B12" s="11" t="s">
        <v>376</v>
      </c>
      <c r="C12" s="80">
        <v>12000</v>
      </c>
      <c r="D12" s="80">
        <v>12000</v>
      </c>
      <c r="E12" s="125">
        <v>11605</v>
      </c>
    </row>
    <row r="13" spans="1:5" ht="12.75">
      <c r="A13" s="8">
        <v>7</v>
      </c>
      <c r="B13" s="11" t="s">
        <v>503</v>
      </c>
      <c r="C13" s="80">
        <v>950621</v>
      </c>
      <c r="D13" s="80">
        <v>913862</v>
      </c>
      <c r="E13" s="125">
        <v>638224</v>
      </c>
    </row>
    <row r="14" spans="1:5" ht="12.75">
      <c r="A14" s="8">
        <v>8</v>
      </c>
      <c r="B14" s="11" t="s">
        <v>385</v>
      </c>
      <c r="C14" s="80">
        <v>107238</v>
      </c>
      <c r="D14" s="80">
        <v>107238</v>
      </c>
      <c r="E14" s="125">
        <v>107238</v>
      </c>
    </row>
    <row r="15" spans="1:5" ht="12.75">
      <c r="A15" s="8">
        <v>9</v>
      </c>
      <c r="B15" s="11" t="s">
        <v>386</v>
      </c>
      <c r="C15" s="80">
        <v>400000</v>
      </c>
      <c r="D15" s="80">
        <v>400000</v>
      </c>
      <c r="E15" s="125">
        <v>350000</v>
      </c>
    </row>
    <row r="16" spans="1:5" ht="12.75">
      <c r="A16" s="8">
        <v>10</v>
      </c>
      <c r="B16" s="11" t="s">
        <v>709</v>
      </c>
      <c r="C16" s="8"/>
      <c r="D16" s="149">
        <v>709865</v>
      </c>
      <c r="E16" s="125">
        <v>709865</v>
      </c>
    </row>
    <row r="17" spans="1:5" ht="12.75">
      <c r="A17" s="8">
        <v>11</v>
      </c>
      <c r="B17" s="9" t="s">
        <v>47</v>
      </c>
      <c r="C17" s="81">
        <f>SUM(C10:C16)</f>
        <v>1612899</v>
      </c>
      <c r="D17" s="81">
        <f>SUM(D10:D16)</f>
        <v>2310419</v>
      </c>
      <c r="E17" s="127">
        <f>SUM(E10:E16)</f>
        <v>1984386</v>
      </c>
    </row>
    <row r="18" spans="1:4" ht="12.75">
      <c r="A18" s="130"/>
      <c r="B18" s="130"/>
      <c r="C18" s="131"/>
      <c r="D18" s="130"/>
    </row>
    <row r="19" spans="1:5" ht="12.75">
      <c r="A19" s="8">
        <v>12</v>
      </c>
      <c r="B19" s="9" t="s">
        <v>301</v>
      </c>
      <c r="C19" s="80"/>
      <c r="D19" s="8"/>
      <c r="E19" s="8"/>
    </row>
    <row r="20" spans="1:5" ht="12.75">
      <c r="A20" s="8"/>
      <c r="B20" s="9"/>
      <c r="C20" s="80"/>
      <c r="D20" s="8"/>
      <c r="E20" s="8"/>
    </row>
    <row r="21" spans="1:5" ht="12.75">
      <c r="A21" s="8">
        <v>13</v>
      </c>
      <c r="B21" s="11" t="s">
        <v>375</v>
      </c>
      <c r="C21" s="80">
        <v>5000</v>
      </c>
      <c r="D21" s="80">
        <v>5275</v>
      </c>
      <c r="E21" s="8">
        <v>5275</v>
      </c>
    </row>
    <row r="22" spans="1:5" ht="12.75">
      <c r="A22" s="8">
        <v>14</v>
      </c>
      <c r="B22" s="11" t="s">
        <v>504</v>
      </c>
      <c r="C22" s="80">
        <v>12000</v>
      </c>
      <c r="D22" s="80">
        <v>12300</v>
      </c>
      <c r="E22" s="8">
        <v>12300</v>
      </c>
    </row>
    <row r="23" spans="1:7" ht="12.75">
      <c r="A23" s="8">
        <v>15</v>
      </c>
      <c r="B23" s="11" t="s">
        <v>381</v>
      </c>
      <c r="C23" s="80">
        <v>5000</v>
      </c>
      <c r="D23" s="80">
        <v>5000</v>
      </c>
      <c r="E23" s="8">
        <v>5000</v>
      </c>
      <c r="G23" s="129"/>
    </row>
    <row r="24" spans="1:5" ht="12.75">
      <c r="A24" s="8">
        <v>16</v>
      </c>
      <c r="B24" s="11" t="s">
        <v>378</v>
      </c>
      <c r="C24" s="80">
        <v>100000</v>
      </c>
      <c r="D24" s="80">
        <v>114770</v>
      </c>
      <c r="E24" s="8">
        <v>114770</v>
      </c>
    </row>
    <row r="25" spans="1:5" ht="12.75">
      <c r="A25" s="8">
        <v>17</v>
      </c>
      <c r="B25" s="9" t="s">
        <v>47</v>
      </c>
      <c r="C25" s="81">
        <f>SUM(C21:C24)</f>
        <v>122000</v>
      </c>
      <c r="D25" s="81">
        <f>SUM(D21:D24)</f>
        <v>137345</v>
      </c>
      <c r="E25" s="127">
        <f>SUM(E21:E24)</f>
        <v>137345</v>
      </c>
    </row>
    <row r="26" spans="1:4" ht="12.75">
      <c r="A26" s="132"/>
      <c r="B26" s="52"/>
      <c r="C26" s="133"/>
      <c r="D26" s="133"/>
    </row>
    <row r="27" spans="1:5" ht="12.75">
      <c r="A27" s="8">
        <v>18</v>
      </c>
      <c r="B27" s="9" t="s">
        <v>60</v>
      </c>
      <c r="C27" s="81">
        <f>C17+C25</f>
        <v>1734899</v>
      </c>
      <c r="D27" s="81">
        <f>D17+D25</f>
        <v>2447764</v>
      </c>
      <c r="E27" s="127">
        <f>E17+E25</f>
        <v>2121731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1.140625" style="0" bestFit="1" customWidth="1"/>
    <col min="3" max="3" width="13.28125" style="0" bestFit="1" customWidth="1"/>
  </cols>
  <sheetData>
    <row r="1" ht="12.75">
      <c r="B1" s="1" t="s">
        <v>722</v>
      </c>
    </row>
    <row r="2" ht="12.75">
      <c r="A2" t="s">
        <v>505</v>
      </c>
    </row>
    <row r="4" ht="12.75">
      <c r="A4" s="1" t="s">
        <v>506</v>
      </c>
    </row>
    <row r="5" spans="1:3" ht="12.75">
      <c r="A5" s="11"/>
      <c r="B5" s="11" t="s">
        <v>61</v>
      </c>
      <c r="C5" s="11" t="s">
        <v>62</v>
      </c>
    </row>
    <row r="6" spans="1:3" ht="12.75">
      <c r="A6" s="11" t="s">
        <v>418</v>
      </c>
      <c r="B6" s="8" t="s">
        <v>0</v>
      </c>
      <c r="C6" s="8" t="s">
        <v>507</v>
      </c>
    </row>
    <row r="7" spans="1:3" ht="12.75">
      <c r="A7" s="8">
        <v>1</v>
      </c>
      <c r="B7" s="8" t="s">
        <v>508</v>
      </c>
      <c r="C7" s="96">
        <v>31656114</v>
      </c>
    </row>
    <row r="8" spans="1:3" ht="12.75">
      <c r="A8" s="8">
        <v>2</v>
      </c>
      <c r="B8" s="8" t="s">
        <v>509</v>
      </c>
      <c r="C8" s="96">
        <v>23134991</v>
      </c>
    </row>
    <row r="9" spans="1:3" ht="12.75">
      <c r="A9" s="8">
        <v>3</v>
      </c>
      <c r="B9" s="8" t="s">
        <v>510</v>
      </c>
      <c r="C9" s="96">
        <f>C7-C8</f>
        <v>8521123</v>
      </c>
    </row>
    <row r="10" spans="1:3" ht="12.75">
      <c r="A10" s="8">
        <v>4</v>
      </c>
      <c r="B10" s="8" t="s">
        <v>511</v>
      </c>
      <c r="C10" s="96">
        <v>25269366</v>
      </c>
    </row>
    <row r="11" spans="1:3" ht="12.75">
      <c r="A11" s="8">
        <v>5</v>
      </c>
      <c r="B11" s="8" t="s">
        <v>512</v>
      </c>
      <c r="C11" s="8">
        <v>708725</v>
      </c>
    </row>
    <row r="12" spans="1:3" ht="12.75">
      <c r="A12" s="8">
        <v>6</v>
      </c>
      <c r="B12" s="8" t="s">
        <v>513</v>
      </c>
      <c r="C12" s="96">
        <f>C10-C11</f>
        <v>24560641</v>
      </c>
    </row>
    <row r="13" spans="1:3" ht="12.75">
      <c r="A13" s="8">
        <v>7</v>
      </c>
      <c r="B13" s="8" t="s">
        <v>514</v>
      </c>
      <c r="C13" s="96">
        <f>C9+C12</f>
        <v>33081764</v>
      </c>
    </row>
    <row r="14" spans="1:3" ht="12.75">
      <c r="A14" s="8">
        <v>8</v>
      </c>
      <c r="B14" s="8" t="s">
        <v>515</v>
      </c>
      <c r="C14" s="8"/>
    </row>
    <row r="15" spans="1:3" ht="12.75">
      <c r="A15" s="8">
        <v>9</v>
      </c>
      <c r="B15" s="8" t="s">
        <v>516</v>
      </c>
      <c r="C15" s="8"/>
    </row>
    <row r="16" spans="1:3" ht="12.75">
      <c r="A16" s="8">
        <v>10</v>
      </c>
      <c r="B16" s="8" t="s">
        <v>517</v>
      </c>
      <c r="C16" s="8">
        <v>0</v>
      </c>
    </row>
    <row r="17" spans="1:3" ht="12.75">
      <c r="A17" s="8">
        <v>11</v>
      </c>
      <c r="B17" s="8" t="s">
        <v>518</v>
      </c>
      <c r="C17" s="8"/>
    </row>
    <row r="18" spans="1:3" ht="12.75">
      <c r="A18" s="8">
        <v>12</v>
      </c>
      <c r="B18" s="8" t="s">
        <v>519</v>
      </c>
      <c r="C18" s="8"/>
    </row>
    <row r="19" spans="1:3" ht="12.75">
      <c r="A19" s="8">
        <v>13</v>
      </c>
      <c r="B19" s="8" t="s">
        <v>520</v>
      </c>
      <c r="C19" s="8">
        <v>0</v>
      </c>
    </row>
    <row r="20" spans="1:3" ht="12.75">
      <c r="A20" s="8">
        <v>14</v>
      </c>
      <c r="B20" s="8" t="s">
        <v>521</v>
      </c>
      <c r="C20" s="8">
        <v>0</v>
      </c>
    </row>
    <row r="21" spans="1:3" ht="12.75">
      <c r="A21" s="8">
        <v>15</v>
      </c>
      <c r="B21" s="8" t="s">
        <v>522</v>
      </c>
      <c r="C21" s="96">
        <f>C13</f>
        <v>33081764</v>
      </c>
    </row>
    <row r="22" spans="1:3" ht="12.75">
      <c r="A22" s="8">
        <v>16</v>
      </c>
      <c r="B22" s="8" t="s">
        <v>523</v>
      </c>
      <c r="C22" s="8"/>
    </row>
    <row r="23" spans="1:3" ht="12.75">
      <c r="A23" s="8">
        <v>17</v>
      </c>
      <c r="B23" s="8" t="s">
        <v>524</v>
      </c>
      <c r="C23" s="96">
        <f>C21</f>
        <v>33081764</v>
      </c>
    </row>
    <row r="24" spans="1:3" ht="12.75">
      <c r="A24" s="8">
        <v>18</v>
      </c>
      <c r="B24" s="8" t="s">
        <v>525</v>
      </c>
      <c r="C24" s="8">
        <v>0</v>
      </c>
    </row>
    <row r="25" spans="1:3" ht="12.75">
      <c r="A25" s="8">
        <v>19</v>
      </c>
      <c r="B25" s="8" t="s">
        <v>526</v>
      </c>
      <c r="C25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73.140625" style="0" bestFit="1" customWidth="1"/>
    <col min="4" max="4" width="13.00390625" style="0" customWidth="1"/>
    <col min="5" max="5" width="12.140625" style="0" customWidth="1"/>
  </cols>
  <sheetData>
    <row r="1" spans="1:3" ht="12.75">
      <c r="A1" s="150"/>
      <c r="B1" s="140" t="s">
        <v>527</v>
      </c>
      <c r="C1" s="1" t="s">
        <v>710</v>
      </c>
    </row>
    <row r="2" spans="1:2" ht="12.75">
      <c r="A2" s="150"/>
      <c r="B2" s="1"/>
    </row>
    <row r="3" spans="1:5" ht="12.75">
      <c r="A3" s="150"/>
      <c r="B3" s="194" t="s">
        <v>528</v>
      </c>
      <c r="C3" s="194"/>
      <c r="D3" s="194"/>
      <c r="E3" s="194"/>
    </row>
    <row r="4" spans="1:5" ht="12.75">
      <c r="A4" s="150"/>
      <c r="B4" s="151"/>
      <c r="D4" s="195" t="s">
        <v>506</v>
      </c>
      <c r="E4" s="195"/>
    </row>
    <row r="5" spans="1:5" ht="13.5" thickBot="1">
      <c r="A5" s="152" t="s">
        <v>44</v>
      </c>
      <c r="B5" s="152" t="s">
        <v>83</v>
      </c>
      <c r="C5" s="152" t="s">
        <v>63</v>
      </c>
      <c r="D5" s="153" t="s">
        <v>64</v>
      </c>
      <c r="E5" s="153" t="s">
        <v>86</v>
      </c>
    </row>
    <row r="6" spans="1:5" ht="12.75">
      <c r="A6" s="152">
        <v>1</v>
      </c>
      <c r="B6" s="196" t="s">
        <v>529</v>
      </c>
      <c r="C6" s="198" t="s">
        <v>0</v>
      </c>
      <c r="D6" s="200" t="s">
        <v>507</v>
      </c>
      <c r="E6" s="201"/>
    </row>
    <row r="7" spans="1:5" ht="38.25">
      <c r="A7" s="154">
        <v>2</v>
      </c>
      <c r="B7" s="197"/>
      <c r="C7" s="199"/>
      <c r="D7" s="155" t="s">
        <v>674</v>
      </c>
      <c r="E7" s="156" t="s">
        <v>675</v>
      </c>
    </row>
    <row r="8" spans="1:5" ht="12.75">
      <c r="A8" s="152">
        <v>3</v>
      </c>
      <c r="B8" s="157" t="s">
        <v>530</v>
      </c>
      <c r="C8" s="34" t="s">
        <v>531</v>
      </c>
      <c r="D8" s="158">
        <v>98400</v>
      </c>
      <c r="E8" s="158">
        <v>0</v>
      </c>
    </row>
    <row r="9" spans="1:5" ht="12.75">
      <c r="A9" s="154">
        <v>4</v>
      </c>
      <c r="B9" s="157" t="s">
        <v>532</v>
      </c>
      <c r="C9" s="34" t="s">
        <v>533</v>
      </c>
      <c r="D9" s="158">
        <v>613101</v>
      </c>
      <c r="E9" s="158">
        <v>443052</v>
      </c>
    </row>
    <row r="10" spans="1:5" ht="12.75">
      <c r="A10" s="152">
        <v>5</v>
      </c>
      <c r="B10" s="157" t="s">
        <v>534</v>
      </c>
      <c r="C10" s="34" t="s">
        <v>535</v>
      </c>
      <c r="D10" s="158"/>
      <c r="E10" s="158"/>
    </row>
    <row r="11" spans="1:5" ht="12.75">
      <c r="A11" s="154">
        <v>6</v>
      </c>
      <c r="B11" s="157" t="s">
        <v>536</v>
      </c>
      <c r="C11" s="34" t="s">
        <v>537</v>
      </c>
      <c r="D11" s="158">
        <f>SUM(D8:D10)</f>
        <v>711501</v>
      </c>
      <c r="E11" s="158">
        <f>SUM(E8:E10)</f>
        <v>443052</v>
      </c>
    </row>
    <row r="12" spans="1:5" ht="12.75">
      <c r="A12" s="152">
        <v>7</v>
      </c>
      <c r="B12" s="157" t="s">
        <v>538</v>
      </c>
      <c r="C12" s="43" t="s">
        <v>539</v>
      </c>
      <c r="D12" s="158">
        <v>56073911</v>
      </c>
      <c r="E12" s="158">
        <v>53848441</v>
      </c>
    </row>
    <row r="13" spans="1:5" ht="12.75">
      <c r="A13" s="154">
        <v>8</v>
      </c>
      <c r="B13" s="157" t="s">
        <v>540</v>
      </c>
      <c r="C13" s="43" t="s">
        <v>541</v>
      </c>
      <c r="D13" s="158">
        <v>8108527</v>
      </c>
      <c r="E13" s="158">
        <v>16081789</v>
      </c>
    </row>
    <row r="14" spans="1:5" ht="12.75">
      <c r="A14" s="152">
        <v>9</v>
      </c>
      <c r="B14" s="157" t="s">
        <v>542</v>
      </c>
      <c r="C14" s="43" t="s">
        <v>543</v>
      </c>
      <c r="D14" s="158">
        <v>10330888</v>
      </c>
      <c r="E14" s="158">
        <v>10394505</v>
      </c>
    </row>
    <row r="15" spans="1:5" ht="12.75">
      <c r="A15" s="154">
        <v>10</v>
      </c>
      <c r="B15" s="157" t="s">
        <v>544</v>
      </c>
      <c r="C15" s="43" t="s">
        <v>545</v>
      </c>
      <c r="D15" s="96">
        <f>D12+D13+D14</f>
        <v>74513326</v>
      </c>
      <c r="E15" s="96">
        <f>E12+E13+E14</f>
        <v>80324735</v>
      </c>
    </row>
    <row r="16" spans="1:5" ht="12.75">
      <c r="A16" s="152">
        <v>11</v>
      </c>
      <c r="B16" s="157" t="s">
        <v>546</v>
      </c>
      <c r="C16" s="43" t="s">
        <v>547</v>
      </c>
      <c r="D16" s="158">
        <v>0</v>
      </c>
      <c r="E16" s="158">
        <v>0</v>
      </c>
    </row>
    <row r="17" spans="1:5" ht="12.75">
      <c r="A17" s="154">
        <v>12</v>
      </c>
      <c r="B17" s="157" t="s">
        <v>548</v>
      </c>
      <c r="C17" s="43" t="s">
        <v>549</v>
      </c>
      <c r="D17" s="158">
        <v>534172</v>
      </c>
      <c r="E17" s="158">
        <v>310305</v>
      </c>
    </row>
    <row r="18" spans="1:5" ht="12.75">
      <c r="A18" s="152">
        <v>13</v>
      </c>
      <c r="B18" s="157" t="s">
        <v>550</v>
      </c>
      <c r="C18" s="43" t="s">
        <v>551</v>
      </c>
      <c r="D18" s="158">
        <v>4973138</v>
      </c>
      <c r="E18" s="158">
        <v>4704397</v>
      </c>
    </row>
    <row r="19" spans="1:5" ht="12.75">
      <c r="A19" s="154">
        <v>14</v>
      </c>
      <c r="B19" s="157" t="s">
        <v>552</v>
      </c>
      <c r="C19" s="43" t="s">
        <v>553</v>
      </c>
      <c r="D19" s="159">
        <f>D16+D17+D18</f>
        <v>5507310</v>
      </c>
      <c r="E19" s="159">
        <f>E16+E17+E18</f>
        <v>5014702</v>
      </c>
    </row>
    <row r="20" spans="1:5" ht="12.75">
      <c r="A20" s="152">
        <v>15</v>
      </c>
      <c r="B20" s="157" t="s">
        <v>554</v>
      </c>
      <c r="C20" s="34" t="s">
        <v>555</v>
      </c>
      <c r="D20" s="158"/>
      <c r="E20" s="158"/>
    </row>
    <row r="21" spans="1:5" ht="12.75">
      <c r="A21" s="154">
        <v>16</v>
      </c>
      <c r="B21" s="157" t="s">
        <v>556</v>
      </c>
      <c r="C21" s="34" t="s">
        <v>557</v>
      </c>
      <c r="D21" s="158"/>
      <c r="E21" s="158"/>
    </row>
    <row r="22" spans="1:5" ht="12.75">
      <c r="A22" s="152">
        <v>17</v>
      </c>
      <c r="B22" s="157" t="s">
        <v>558</v>
      </c>
      <c r="C22" s="34" t="s">
        <v>559</v>
      </c>
      <c r="D22" s="158"/>
      <c r="E22" s="158"/>
    </row>
    <row r="23" spans="1:5" ht="12.75">
      <c r="A23" s="154">
        <v>18</v>
      </c>
      <c r="B23" s="157" t="s">
        <v>560</v>
      </c>
      <c r="C23" s="34" t="s">
        <v>561</v>
      </c>
      <c r="D23" s="159">
        <f>D15+D19</f>
        <v>80020636</v>
      </c>
      <c r="E23" s="159">
        <f>E15+E19</f>
        <v>85339437</v>
      </c>
    </row>
    <row r="24" spans="1:5" ht="12.75">
      <c r="A24" s="152">
        <v>19</v>
      </c>
      <c r="B24" s="157" t="s">
        <v>562</v>
      </c>
      <c r="C24" s="34" t="s">
        <v>563</v>
      </c>
      <c r="D24" s="158">
        <v>100000</v>
      </c>
      <c r="E24" s="158">
        <v>100000</v>
      </c>
    </row>
    <row r="25" spans="1:5" ht="12.75">
      <c r="A25" s="154">
        <v>20</v>
      </c>
      <c r="B25" s="157" t="s">
        <v>564</v>
      </c>
      <c r="C25" s="34" t="s">
        <v>565</v>
      </c>
      <c r="D25" s="158"/>
      <c r="E25" s="158"/>
    </row>
    <row r="26" spans="1:5" ht="12.75">
      <c r="A26" s="152">
        <v>21</v>
      </c>
      <c r="B26" s="157" t="s">
        <v>566</v>
      </c>
      <c r="C26" s="34" t="s">
        <v>567</v>
      </c>
      <c r="D26" s="158"/>
      <c r="E26" s="158"/>
    </row>
    <row r="27" spans="1:5" ht="12.75">
      <c r="A27" s="154">
        <v>22</v>
      </c>
      <c r="B27" s="157" t="s">
        <v>568</v>
      </c>
      <c r="C27" s="34" t="s">
        <v>569</v>
      </c>
      <c r="D27" s="159"/>
      <c r="E27" s="159"/>
    </row>
    <row r="28" spans="1:5" ht="12.75">
      <c r="A28" s="152">
        <v>23</v>
      </c>
      <c r="B28" s="157" t="s">
        <v>570</v>
      </c>
      <c r="C28" s="34" t="s">
        <v>571</v>
      </c>
      <c r="D28" s="158">
        <v>89048407</v>
      </c>
      <c r="E28" s="158">
        <v>88807251</v>
      </c>
    </row>
    <row r="29" spans="1:5" ht="12.75">
      <c r="A29" s="154">
        <v>24</v>
      </c>
      <c r="B29" s="157" t="s">
        <v>572</v>
      </c>
      <c r="C29" s="34" t="s">
        <v>573</v>
      </c>
      <c r="D29" s="158"/>
      <c r="E29" s="158"/>
    </row>
    <row r="30" spans="1:5" ht="12.75">
      <c r="A30" s="152">
        <v>25</v>
      </c>
      <c r="B30" s="157" t="s">
        <v>574</v>
      </c>
      <c r="C30" s="34" t="s">
        <v>575</v>
      </c>
      <c r="D30" s="158">
        <v>0</v>
      </c>
      <c r="E30" s="158">
        <v>0</v>
      </c>
    </row>
    <row r="31" spans="1:5" ht="12.75">
      <c r="A31" s="154">
        <v>26</v>
      </c>
      <c r="B31" s="157" t="s">
        <v>576</v>
      </c>
      <c r="C31" s="34" t="s">
        <v>577</v>
      </c>
      <c r="D31" s="159">
        <f>D23+D27+D28+D21+D11+D24</f>
        <v>169880544</v>
      </c>
      <c r="E31" s="159">
        <f>E23+E27+E28+E21+E11+E24</f>
        <v>174689740</v>
      </c>
    </row>
    <row r="32" spans="1:5" ht="12.75">
      <c r="A32" s="152">
        <v>27</v>
      </c>
      <c r="B32" s="157" t="s">
        <v>578</v>
      </c>
      <c r="C32" s="34" t="s">
        <v>579</v>
      </c>
      <c r="D32" s="158"/>
      <c r="E32" s="158"/>
    </row>
    <row r="33" spans="1:5" ht="12.75">
      <c r="A33" s="154">
        <v>28</v>
      </c>
      <c r="B33" s="157" t="s">
        <v>580</v>
      </c>
      <c r="C33" s="34" t="s">
        <v>581</v>
      </c>
      <c r="D33" s="158"/>
      <c r="E33" s="158"/>
    </row>
    <row r="34" spans="1:5" ht="12.75">
      <c r="A34" s="152">
        <v>29</v>
      </c>
      <c r="B34" s="157" t="s">
        <v>582</v>
      </c>
      <c r="C34" s="34" t="s">
        <v>583</v>
      </c>
      <c r="D34" s="158"/>
      <c r="E34" s="158"/>
    </row>
    <row r="35" spans="1:5" ht="12.75">
      <c r="A35" s="154">
        <v>30</v>
      </c>
      <c r="B35" s="157" t="s">
        <v>584</v>
      </c>
      <c r="C35" s="34" t="s">
        <v>585</v>
      </c>
      <c r="D35" s="158"/>
      <c r="E35" s="158"/>
    </row>
    <row r="36" spans="1:5" ht="12.75">
      <c r="A36" s="152">
        <v>31</v>
      </c>
      <c r="B36" s="157" t="s">
        <v>586</v>
      </c>
      <c r="C36" s="34" t="s">
        <v>587</v>
      </c>
      <c r="D36" s="158"/>
      <c r="E36" s="158"/>
    </row>
    <row r="37" spans="1:5" ht="12.75">
      <c r="A37" s="154">
        <v>32</v>
      </c>
      <c r="B37" s="157" t="s">
        <v>588</v>
      </c>
      <c r="C37" s="34" t="s">
        <v>589</v>
      </c>
      <c r="D37" s="158">
        <v>0</v>
      </c>
      <c r="E37" s="158">
        <v>0</v>
      </c>
    </row>
    <row r="38" spans="1:5" ht="12.75">
      <c r="A38" s="152">
        <v>33</v>
      </c>
      <c r="B38" s="157" t="s">
        <v>590</v>
      </c>
      <c r="C38" s="34" t="s">
        <v>591</v>
      </c>
      <c r="D38" s="158"/>
      <c r="E38" s="158"/>
    </row>
    <row r="39" spans="1:5" ht="12.75">
      <c r="A39" s="154">
        <v>34</v>
      </c>
      <c r="B39" s="157" t="s">
        <v>592</v>
      </c>
      <c r="C39" s="34" t="s">
        <v>593</v>
      </c>
      <c r="D39" s="158"/>
      <c r="E39" s="158"/>
    </row>
    <row r="40" spans="1:5" ht="12.75">
      <c r="A40" s="152">
        <v>35</v>
      </c>
      <c r="B40" s="157" t="s">
        <v>594</v>
      </c>
      <c r="C40" s="34" t="s">
        <v>595</v>
      </c>
      <c r="D40" s="158">
        <v>0</v>
      </c>
      <c r="E40" s="158">
        <v>0</v>
      </c>
    </row>
    <row r="41" spans="1:5" ht="12.75">
      <c r="A41" s="154">
        <v>36</v>
      </c>
      <c r="B41" s="157" t="s">
        <v>596</v>
      </c>
      <c r="C41" s="34" t="s">
        <v>597</v>
      </c>
      <c r="D41" s="158">
        <v>0</v>
      </c>
      <c r="E41" s="158">
        <v>0</v>
      </c>
    </row>
    <row r="42" spans="1:5" ht="12.75">
      <c r="A42" s="152">
        <v>37</v>
      </c>
      <c r="B42" s="157" t="s">
        <v>598</v>
      </c>
      <c r="C42" s="34" t="s">
        <v>599</v>
      </c>
      <c r="D42" s="158">
        <v>0</v>
      </c>
      <c r="E42" s="158">
        <v>0</v>
      </c>
    </row>
    <row r="43" spans="1:5" ht="12.75">
      <c r="A43" s="154">
        <v>38</v>
      </c>
      <c r="B43" s="157" t="s">
        <v>600</v>
      </c>
      <c r="C43" s="34" t="s">
        <v>601</v>
      </c>
      <c r="D43" s="158">
        <v>107325</v>
      </c>
      <c r="E43" s="158">
        <v>129255</v>
      </c>
    </row>
    <row r="44" spans="1:5" ht="12.75">
      <c r="A44" s="152">
        <v>39</v>
      </c>
      <c r="B44" s="157" t="s">
        <v>602</v>
      </c>
      <c r="C44" s="34" t="s">
        <v>603</v>
      </c>
      <c r="D44" s="158">
        <v>14268169</v>
      </c>
      <c r="E44" s="158">
        <v>22829581</v>
      </c>
    </row>
    <row r="45" spans="1:5" ht="12.75">
      <c r="A45" s="154">
        <v>40</v>
      </c>
      <c r="B45" s="157" t="s">
        <v>604</v>
      </c>
      <c r="C45" s="34" t="s">
        <v>605</v>
      </c>
      <c r="D45" s="158"/>
      <c r="E45" s="158"/>
    </row>
    <row r="46" spans="1:5" ht="12.75">
      <c r="A46" s="152">
        <v>41</v>
      </c>
      <c r="B46" s="157" t="s">
        <v>606</v>
      </c>
      <c r="C46" s="34" t="s">
        <v>607</v>
      </c>
      <c r="D46" s="158"/>
      <c r="E46" s="158"/>
    </row>
    <row r="47" spans="1:5" ht="12.75">
      <c r="A47" s="154">
        <v>42</v>
      </c>
      <c r="B47" s="157" t="s">
        <v>608</v>
      </c>
      <c r="C47" s="34" t="s">
        <v>609</v>
      </c>
      <c r="D47" s="159">
        <f>D42+D43+D44+D45+D46</f>
        <v>14375494</v>
      </c>
      <c r="E47" s="159">
        <f>E42+E43+E44+E45+E46</f>
        <v>22958836</v>
      </c>
    </row>
    <row r="48" spans="1:5" ht="12.75">
      <c r="A48" s="152">
        <v>43</v>
      </c>
      <c r="B48" s="157" t="s">
        <v>610</v>
      </c>
      <c r="C48" s="34" t="s">
        <v>611</v>
      </c>
      <c r="D48" s="158">
        <v>440222</v>
      </c>
      <c r="E48" s="158">
        <v>1167264</v>
      </c>
    </row>
    <row r="49" spans="1:5" ht="12.75">
      <c r="A49" s="154">
        <v>44</v>
      </c>
      <c r="B49" s="157" t="s">
        <v>612</v>
      </c>
      <c r="C49" s="34" t="s">
        <v>613</v>
      </c>
      <c r="D49" s="158">
        <v>1317022</v>
      </c>
      <c r="E49" s="158">
        <v>1354008</v>
      </c>
    </row>
    <row r="50" spans="1:5" ht="12.75">
      <c r="A50" s="152">
        <v>45</v>
      </c>
      <c r="B50" s="157" t="s">
        <v>614</v>
      </c>
      <c r="C50" s="34" t="s">
        <v>615</v>
      </c>
      <c r="D50" s="158">
        <v>33000</v>
      </c>
      <c r="E50" s="158">
        <v>33000</v>
      </c>
    </row>
    <row r="51" spans="1:5" ht="12.75">
      <c r="A51" s="154">
        <v>46</v>
      </c>
      <c r="B51" s="157" t="s">
        <v>616</v>
      </c>
      <c r="C51" s="34" t="s">
        <v>617</v>
      </c>
      <c r="D51" s="159">
        <f>D48+D49+D50</f>
        <v>1790244</v>
      </c>
      <c r="E51" s="159">
        <f>E48+E49+E50</f>
        <v>2554272</v>
      </c>
    </row>
    <row r="52" spans="1:5" ht="12.75">
      <c r="A52" s="152">
        <v>47</v>
      </c>
      <c r="B52" s="157" t="s">
        <v>618</v>
      </c>
      <c r="C52" s="34" t="s">
        <v>619</v>
      </c>
      <c r="D52" s="159">
        <v>-201067</v>
      </c>
      <c r="E52" s="159">
        <v>-160006</v>
      </c>
    </row>
    <row r="53" spans="1:5" ht="12.75">
      <c r="A53" s="154">
        <v>48</v>
      </c>
      <c r="B53" s="157" t="s">
        <v>620</v>
      </c>
      <c r="C53" s="34" t="s">
        <v>621</v>
      </c>
      <c r="D53" s="158"/>
      <c r="E53" s="158"/>
    </row>
    <row r="54" spans="1:5" ht="12.75">
      <c r="A54" s="152">
        <v>49</v>
      </c>
      <c r="B54" s="157" t="s">
        <v>622</v>
      </c>
      <c r="C54" s="34" t="s">
        <v>623</v>
      </c>
      <c r="D54" s="158"/>
      <c r="E54" s="158"/>
    </row>
    <row r="55" spans="1:5" ht="12.75">
      <c r="A55" s="154">
        <v>50</v>
      </c>
      <c r="B55" s="157" t="s">
        <v>624</v>
      </c>
      <c r="C55" s="34" t="s">
        <v>625</v>
      </c>
      <c r="D55" s="158"/>
      <c r="E55" s="158"/>
    </row>
    <row r="56" spans="1:5" ht="12.75">
      <c r="A56" s="152">
        <v>51</v>
      </c>
      <c r="B56" s="157" t="s">
        <v>626</v>
      </c>
      <c r="C56" s="34" t="s">
        <v>627</v>
      </c>
      <c r="D56" s="158">
        <v>0</v>
      </c>
      <c r="E56" s="158">
        <v>0</v>
      </c>
    </row>
    <row r="57" spans="1:5" ht="12.75">
      <c r="A57" s="154">
        <v>52</v>
      </c>
      <c r="B57" s="157"/>
      <c r="C57" s="39" t="s">
        <v>628</v>
      </c>
      <c r="D57" s="160">
        <f>D31+D47+D51+D52</f>
        <v>185845215</v>
      </c>
      <c r="E57" s="160">
        <f>E31+E47+E51+E52</f>
        <v>200042842</v>
      </c>
    </row>
    <row r="58" spans="1:5" ht="12.75">
      <c r="A58" s="152">
        <v>53</v>
      </c>
      <c r="B58" s="157"/>
      <c r="C58" s="34"/>
      <c r="D58" s="158"/>
      <c r="E58" s="158"/>
    </row>
    <row r="59" spans="1:5" ht="12.75">
      <c r="A59" s="154">
        <v>54</v>
      </c>
      <c r="B59" s="157" t="s">
        <v>629</v>
      </c>
      <c r="C59" s="34" t="s">
        <v>630</v>
      </c>
      <c r="D59" s="159">
        <v>114993516</v>
      </c>
      <c r="E59" s="159">
        <v>114993516</v>
      </c>
    </row>
    <row r="60" spans="1:5" ht="12.75">
      <c r="A60" s="152">
        <v>55</v>
      </c>
      <c r="B60" s="157" t="s">
        <v>631</v>
      </c>
      <c r="C60" s="34" t="s">
        <v>632</v>
      </c>
      <c r="D60" s="159">
        <v>-6400883</v>
      </c>
      <c r="E60" s="159">
        <v>-6400883</v>
      </c>
    </row>
    <row r="61" spans="1:5" ht="12.75">
      <c r="A61" s="154">
        <v>56</v>
      </c>
      <c r="B61" s="157" t="s">
        <v>633</v>
      </c>
      <c r="C61" s="34" t="s">
        <v>634</v>
      </c>
      <c r="D61" s="158">
        <v>4559464</v>
      </c>
      <c r="E61" s="158">
        <v>4559464</v>
      </c>
    </row>
    <row r="62" spans="1:5" ht="12.75">
      <c r="A62" s="152">
        <v>57</v>
      </c>
      <c r="B62" s="157" t="s">
        <v>635</v>
      </c>
      <c r="C62" s="34" t="s">
        <v>636</v>
      </c>
      <c r="D62" s="158">
        <v>14482488</v>
      </c>
      <c r="E62" s="158">
        <v>13865681</v>
      </c>
    </row>
    <row r="63" spans="1:5" ht="12.75">
      <c r="A63" s="154">
        <v>58</v>
      </c>
      <c r="B63" s="157" t="s">
        <v>637</v>
      </c>
      <c r="C63" s="34" t="s">
        <v>638</v>
      </c>
      <c r="D63" s="158"/>
      <c r="E63" s="158"/>
    </row>
    <row r="64" spans="1:5" ht="12.75">
      <c r="A64" s="152">
        <v>59</v>
      </c>
      <c r="B64" s="157" t="s">
        <v>639</v>
      </c>
      <c r="C64" s="34" t="s">
        <v>640</v>
      </c>
      <c r="D64" s="158">
        <v>-616807</v>
      </c>
      <c r="E64" s="158">
        <v>13889050</v>
      </c>
    </row>
    <row r="65" spans="1:5" ht="12.75">
      <c r="A65" s="154">
        <v>60</v>
      </c>
      <c r="B65" s="157" t="s">
        <v>641</v>
      </c>
      <c r="C65" s="34" t="s">
        <v>642</v>
      </c>
      <c r="D65" s="159">
        <f>D59+D60+D61+D62+D63+D64</f>
        <v>127017778</v>
      </c>
      <c r="E65" s="159">
        <f>E59+E60+E61+E62+E63+E64</f>
        <v>140906828</v>
      </c>
    </row>
    <row r="66" spans="1:5" ht="12.75">
      <c r="A66" s="152">
        <v>61</v>
      </c>
      <c r="B66" s="157" t="s">
        <v>643</v>
      </c>
      <c r="C66" s="34" t="s">
        <v>644</v>
      </c>
      <c r="D66" s="158">
        <v>128472</v>
      </c>
      <c r="E66" s="158">
        <v>350898</v>
      </c>
    </row>
    <row r="67" spans="1:5" ht="12.75">
      <c r="A67" s="154">
        <v>62</v>
      </c>
      <c r="B67" s="157" t="s">
        <v>645</v>
      </c>
      <c r="C67" s="34" t="s">
        <v>646</v>
      </c>
      <c r="D67" s="158">
        <v>708725</v>
      </c>
      <c r="E67" s="158">
        <v>775970</v>
      </c>
    </row>
    <row r="68" spans="1:5" ht="12.75">
      <c r="A68" s="152">
        <v>63</v>
      </c>
      <c r="B68" s="157" t="s">
        <v>647</v>
      </c>
      <c r="C68" s="34" t="s">
        <v>648</v>
      </c>
      <c r="D68" s="158">
        <v>6216</v>
      </c>
      <c r="E68" s="158">
        <v>1190</v>
      </c>
    </row>
    <row r="69" spans="1:5" ht="12.75">
      <c r="A69" s="154">
        <v>64</v>
      </c>
      <c r="B69" s="157" t="s">
        <v>649</v>
      </c>
      <c r="C69" s="34" t="s">
        <v>650</v>
      </c>
      <c r="D69" s="159">
        <f>D66+D67+D68</f>
        <v>843413</v>
      </c>
      <c r="E69" s="159">
        <f>E66+E67+E68</f>
        <v>1128058</v>
      </c>
    </row>
    <row r="70" spans="1:5" ht="12.75">
      <c r="A70" s="152">
        <v>65</v>
      </c>
      <c r="B70" s="157" t="s">
        <v>651</v>
      </c>
      <c r="C70" s="34" t="s">
        <v>652</v>
      </c>
      <c r="D70" s="158"/>
      <c r="E70" s="158"/>
    </row>
    <row r="71" spans="1:5" ht="12.75">
      <c r="A71" s="154">
        <v>66</v>
      </c>
      <c r="B71" s="157" t="s">
        <v>653</v>
      </c>
      <c r="C71" s="34" t="s">
        <v>654</v>
      </c>
      <c r="D71" s="158"/>
      <c r="E71" s="158"/>
    </row>
    <row r="72" spans="1:5" ht="12.75">
      <c r="A72" s="152">
        <v>67</v>
      </c>
      <c r="B72" s="157" t="s">
        <v>655</v>
      </c>
      <c r="C72" s="34" t="s">
        <v>656</v>
      </c>
      <c r="D72" s="158"/>
      <c r="E72" s="158"/>
    </row>
    <row r="73" spans="1:5" ht="12.75">
      <c r="A73" s="154">
        <v>68</v>
      </c>
      <c r="B73" s="157" t="s">
        <v>657</v>
      </c>
      <c r="C73" s="34" t="s">
        <v>658</v>
      </c>
      <c r="D73" s="158">
        <v>639938</v>
      </c>
      <c r="E73" s="158">
        <v>663870</v>
      </c>
    </row>
    <row r="74" spans="1:5" ht="12.75">
      <c r="A74" s="152">
        <v>69</v>
      </c>
      <c r="B74" s="157" t="s">
        <v>659</v>
      </c>
      <c r="C74" s="34" t="s">
        <v>660</v>
      </c>
      <c r="D74" s="158">
        <v>57344086</v>
      </c>
      <c r="E74" s="158">
        <v>57344086</v>
      </c>
    </row>
    <row r="75" spans="1:5" ht="12.75">
      <c r="A75" s="154">
        <v>70</v>
      </c>
      <c r="B75" s="157" t="s">
        <v>661</v>
      </c>
      <c r="C75" s="34" t="s">
        <v>662</v>
      </c>
      <c r="D75" s="159">
        <f>D72+D73+D74</f>
        <v>57984024</v>
      </c>
      <c r="E75" s="159">
        <f>E72+E73+E74</f>
        <v>58007956</v>
      </c>
    </row>
    <row r="76" spans="1:5" ht="13.5" thickBot="1">
      <c r="A76" s="152">
        <v>71</v>
      </c>
      <c r="B76" s="157"/>
      <c r="C76" s="39" t="s">
        <v>663</v>
      </c>
      <c r="D76" s="161">
        <f>D65+D69+D75</f>
        <v>185845215</v>
      </c>
      <c r="E76" s="161">
        <f>E65+E69+E75</f>
        <v>200042842</v>
      </c>
    </row>
    <row r="77" spans="1:5" ht="12.75">
      <c r="A77" s="150"/>
      <c r="B77" s="151"/>
      <c r="D77" s="162"/>
      <c r="E77" s="162"/>
    </row>
    <row r="79" ht="12.75">
      <c r="B79" s="163" t="s">
        <v>664</v>
      </c>
    </row>
    <row r="81" ht="12.75">
      <c r="B81" s="5" t="s">
        <v>665</v>
      </c>
    </row>
    <row r="82" ht="12.75">
      <c r="B82" s="5"/>
    </row>
    <row r="83" spans="1:5" ht="12.75">
      <c r="A83" s="8"/>
      <c r="B83" t="s">
        <v>413</v>
      </c>
      <c r="C83" t="s">
        <v>414</v>
      </c>
      <c r="D83" t="s">
        <v>415</v>
      </c>
      <c r="E83" t="s">
        <v>416</v>
      </c>
    </row>
    <row r="84" spans="1:5" ht="25.5">
      <c r="A84" s="8">
        <v>1</v>
      </c>
      <c r="B84" s="202" t="s">
        <v>0</v>
      </c>
      <c r="C84" s="203"/>
      <c r="D84" s="136" t="s">
        <v>666</v>
      </c>
      <c r="E84" s="136" t="s">
        <v>667</v>
      </c>
    </row>
    <row r="85" spans="1:5" ht="12.75">
      <c r="A85" s="8">
        <v>2</v>
      </c>
      <c r="B85" s="36" t="s">
        <v>668</v>
      </c>
      <c r="C85" s="9"/>
      <c r="D85" s="9"/>
      <c r="E85" s="9"/>
    </row>
    <row r="86" spans="1:5" ht="12.75">
      <c r="A86" s="8">
        <v>3</v>
      </c>
      <c r="B86" s="204" t="s">
        <v>669</v>
      </c>
      <c r="C86" s="205"/>
      <c r="D86" s="8">
        <v>67830</v>
      </c>
      <c r="E86" s="8"/>
    </row>
    <row r="87" spans="1:5" ht="12.75">
      <c r="A87" s="8">
        <v>4</v>
      </c>
      <c r="B87" s="204" t="s">
        <v>670</v>
      </c>
      <c r="C87" s="205"/>
      <c r="D87" s="8">
        <v>33000</v>
      </c>
      <c r="E87" s="8"/>
    </row>
    <row r="88" spans="1:5" ht="12.75">
      <c r="A88" s="8">
        <v>5</v>
      </c>
      <c r="B88" s="204" t="s">
        <v>671</v>
      </c>
      <c r="C88" s="205"/>
      <c r="D88" s="8">
        <v>3964902</v>
      </c>
      <c r="E88" s="8"/>
    </row>
    <row r="89" spans="1:5" ht="12.75">
      <c r="A89" s="8">
        <v>6</v>
      </c>
      <c r="B89" s="204" t="s">
        <v>672</v>
      </c>
      <c r="C89" s="205"/>
      <c r="D89" s="8">
        <v>0</v>
      </c>
      <c r="E89" s="8"/>
    </row>
    <row r="90" spans="1:5" ht="12.75">
      <c r="A90" s="8">
        <v>7</v>
      </c>
      <c r="B90" s="204" t="s">
        <v>673</v>
      </c>
      <c r="C90" s="205"/>
      <c r="D90" s="8"/>
      <c r="E90" s="8"/>
    </row>
    <row r="91" spans="1:5" ht="12.75">
      <c r="A91" s="8">
        <v>8</v>
      </c>
      <c r="B91" s="204" t="s">
        <v>42</v>
      </c>
      <c r="C91" s="205"/>
      <c r="D91" s="8">
        <f>D86+D87+D88+D89+D90</f>
        <v>4065732</v>
      </c>
      <c r="E91" s="8"/>
    </row>
    <row r="92" ht="12.75">
      <c r="A92" s="8"/>
    </row>
  </sheetData>
  <sheetProtection/>
  <mergeCells count="12">
    <mergeCell ref="B86:C86"/>
    <mergeCell ref="B87:C87"/>
    <mergeCell ref="B88:C88"/>
    <mergeCell ref="B89:C89"/>
    <mergeCell ref="B90:C90"/>
    <mergeCell ref="B91:C91"/>
    <mergeCell ref="B3:E3"/>
    <mergeCell ref="D4:E4"/>
    <mergeCell ref="B6:B7"/>
    <mergeCell ref="C6:C7"/>
    <mergeCell ref="D6:E6"/>
    <mergeCell ref="B84:C8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5.57421875" style="0" bestFit="1" customWidth="1"/>
  </cols>
  <sheetData>
    <row r="1" ht="12.75">
      <c r="B1" s="1" t="s">
        <v>723</v>
      </c>
    </row>
    <row r="2" ht="12.75">
      <c r="B2" t="s">
        <v>377</v>
      </c>
    </row>
    <row r="3" spans="1:7" ht="12.75">
      <c r="A3" s="8"/>
      <c r="B3" s="8" t="s">
        <v>676</v>
      </c>
      <c r="C3" s="209" t="s">
        <v>411</v>
      </c>
      <c r="D3" s="210"/>
      <c r="E3" s="210"/>
      <c r="F3" s="210"/>
      <c r="G3" s="211"/>
    </row>
    <row r="4" spans="1:7" ht="12.75">
      <c r="A4" s="8" t="s">
        <v>114</v>
      </c>
      <c r="B4" s="8" t="s">
        <v>44</v>
      </c>
      <c r="C4" s="8" t="s">
        <v>83</v>
      </c>
      <c r="D4" s="8" t="s">
        <v>63</v>
      </c>
      <c r="E4" s="8" t="s">
        <v>64</v>
      </c>
      <c r="F4" s="11" t="s">
        <v>85</v>
      </c>
      <c r="G4" s="8" t="s">
        <v>390</v>
      </c>
    </row>
    <row r="5" spans="1:7" ht="12.75">
      <c r="A5" s="8">
        <v>1</v>
      </c>
      <c r="B5" s="8" t="s">
        <v>677</v>
      </c>
      <c r="C5" s="206" t="s">
        <v>678</v>
      </c>
      <c r="D5" s="207"/>
      <c r="E5" s="207"/>
      <c r="F5" s="207"/>
      <c r="G5" s="208"/>
    </row>
    <row r="6" spans="1:7" ht="12.75">
      <c r="A6" s="8">
        <v>2</v>
      </c>
      <c r="B6" s="8"/>
      <c r="C6" s="134" t="s">
        <v>696</v>
      </c>
      <c r="D6" s="134" t="s">
        <v>697</v>
      </c>
      <c r="E6" s="134" t="s">
        <v>698</v>
      </c>
      <c r="F6" s="134" t="s">
        <v>699</v>
      </c>
      <c r="G6" s="134" t="s">
        <v>700</v>
      </c>
    </row>
    <row r="7" spans="1:7" ht="12.75">
      <c r="A7" s="8">
        <v>3</v>
      </c>
      <c r="B7" s="8" t="s">
        <v>679</v>
      </c>
      <c r="C7" s="8"/>
      <c r="D7" s="8"/>
      <c r="E7" s="8"/>
      <c r="F7" s="8"/>
      <c r="G7" s="8"/>
    </row>
    <row r="8" spans="1:7" ht="25.5">
      <c r="A8" s="8">
        <v>4</v>
      </c>
      <c r="B8" s="21" t="s">
        <v>680</v>
      </c>
      <c r="C8" s="8"/>
      <c r="D8" s="8"/>
      <c r="E8" s="8"/>
      <c r="F8" s="8"/>
      <c r="G8" s="8"/>
    </row>
    <row r="9" spans="1:7" ht="25.5">
      <c r="A9" s="8">
        <v>5</v>
      </c>
      <c r="B9" s="21" t="s">
        <v>681</v>
      </c>
      <c r="C9" s="8"/>
      <c r="D9" s="8"/>
      <c r="E9" s="8"/>
      <c r="F9" s="8"/>
      <c r="G9" s="8"/>
    </row>
    <row r="10" spans="1:7" ht="12.75">
      <c r="A10" s="8">
        <v>6</v>
      </c>
      <c r="B10" s="8" t="s">
        <v>682</v>
      </c>
      <c r="C10" s="8"/>
      <c r="D10" s="8"/>
      <c r="E10" s="8"/>
      <c r="F10" s="8"/>
      <c r="G10" s="8"/>
    </row>
    <row r="11" spans="1:7" ht="12.75">
      <c r="A11" s="8">
        <v>7</v>
      </c>
      <c r="B11" s="8" t="s">
        <v>683</v>
      </c>
      <c r="C11" s="8"/>
      <c r="D11" s="8"/>
      <c r="E11" s="8"/>
      <c r="F11" s="8"/>
      <c r="G11" s="8"/>
    </row>
    <row r="12" spans="1:7" ht="12.75">
      <c r="A12" s="8">
        <v>8</v>
      </c>
      <c r="B12" s="8" t="s">
        <v>684</v>
      </c>
      <c r="C12" s="8"/>
      <c r="D12" s="8"/>
      <c r="E12" s="8"/>
      <c r="F12" s="8"/>
      <c r="G12" s="8"/>
    </row>
    <row r="13" spans="1:7" ht="12.75">
      <c r="A13" s="8">
        <v>9</v>
      </c>
      <c r="B13" s="8" t="s">
        <v>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9" spans="2:5" ht="12.75">
      <c r="B19" t="s">
        <v>685</v>
      </c>
      <c r="E19" s="1" t="s">
        <v>701</v>
      </c>
    </row>
    <row r="20" ht="12.75">
      <c r="B20" t="s">
        <v>686</v>
      </c>
    </row>
    <row r="22" spans="2:9" ht="12.75">
      <c r="B22" s="1" t="s">
        <v>61</v>
      </c>
      <c r="C22" s="1" t="s">
        <v>62</v>
      </c>
      <c r="E22" s="1" t="s">
        <v>84</v>
      </c>
      <c r="F22" s="1" t="s">
        <v>389</v>
      </c>
      <c r="G22" s="1" t="s">
        <v>85</v>
      </c>
      <c r="H22" s="1" t="s">
        <v>390</v>
      </c>
      <c r="I22" s="1" t="s">
        <v>395</v>
      </c>
    </row>
    <row r="23" spans="1:11" ht="12.75">
      <c r="A23" t="s">
        <v>687</v>
      </c>
      <c r="B23" s="8" t="s">
        <v>688</v>
      </c>
      <c r="C23" s="8" t="s">
        <v>689</v>
      </c>
      <c r="D23" s="8"/>
      <c r="E23" s="8" t="s">
        <v>690</v>
      </c>
      <c r="F23" s="8" t="s">
        <v>691</v>
      </c>
      <c r="G23" s="8" t="s">
        <v>692</v>
      </c>
      <c r="H23" s="8" t="s">
        <v>693</v>
      </c>
      <c r="I23" s="8" t="s">
        <v>694</v>
      </c>
      <c r="J23" s="8"/>
      <c r="K23" s="8"/>
    </row>
    <row r="24" spans="2:11" ht="12.75">
      <c r="B24" s="8" t="s">
        <v>695</v>
      </c>
      <c r="C24" s="8"/>
      <c r="D24" s="8"/>
      <c r="E24" s="164"/>
      <c r="F24" s="164"/>
      <c r="G24" s="8"/>
      <c r="H24" s="8"/>
      <c r="I24" s="206"/>
      <c r="J24" s="207"/>
      <c r="K24" s="208"/>
    </row>
  </sheetData>
  <sheetProtection/>
  <mergeCells count="3">
    <mergeCell ref="C5:G5"/>
    <mergeCell ref="C3:G3"/>
    <mergeCell ref="I24:K2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17.28125" style="0" bestFit="1" customWidth="1"/>
    <col min="3" max="3" width="22.8515625" style="0" customWidth="1"/>
    <col min="4" max="4" width="20.28125" style="0" customWidth="1"/>
    <col min="5" max="5" width="18.7109375" style="0" customWidth="1"/>
    <col min="6" max="6" width="13.421875" style="0" customWidth="1"/>
    <col min="7" max="7" width="18.28125" style="0" customWidth="1"/>
  </cols>
  <sheetData>
    <row r="1" spans="1:10" ht="12.75">
      <c r="A1" s="212" t="s">
        <v>724</v>
      </c>
      <c r="B1" s="213"/>
      <c r="C1" s="213"/>
      <c r="D1" s="213"/>
      <c r="E1" s="213"/>
      <c r="F1" s="213"/>
      <c r="G1" s="213"/>
      <c r="H1" s="213"/>
      <c r="I1" s="213"/>
      <c r="J1" s="213"/>
    </row>
    <row r="3" ht="12.75">
      <c r="A3" t="s">
        <v>702</v>
      </c>
    </row>
    <row r="4" spans="1:10" ht="12.75">
      <c r="A4" s="214" t="s">
        <v>297</v>
      </c>
      <c r="B4" s="215"/>
      <c r="C4" s="215"/>
      <c r="D4" s="215"/>
      <c r="E4" s="215"/>
      <c r="F4" s="215"/>
      <c r="G4" s="215"/>
      <c r="H4" s="215"/>
      <c r="I4" s="215"/>
      <c r="J4" s="215"/>
    </row>
    <row r="5" ht="13.5" thickBot="1"/>
    <row r="6" spans="1:10" ht="51">
      <c r="A6" s="165"/>
      <c r="B6" s="166" t="s">
        <v>0</v>
      </c>
      <c r="C6" s="167" t="s">
        <v>703</v>
      </c>
      <c r="D6" s="167" t="s">
        <v>704</v>
      </c>
      <c r="E6" s="167" t="s">
        <v>705</v>
      </c>
      <c r="F6" s="167" t="s">
        <v>706</v>
      </c>
      <c r="G6" s="168" t="s">
        <v>708</v>
      </c>
      <c r="H6" s="148"/>
      <c r="I6" s="148"/>
      <c r="J6" s="148"/>
    </row>
    <row r="7" spans="1:7" ht="12.75">
      <c r="A7" s="169">
        <v>1</v>
      </c>
      <c r="B7" s="8" t="s">
        <v>707</v>
      </c>
      <c r="C7" s="8">
        <v>100000</v>
      </c>
      <c r="D7" s="8"/>
      <c r="E7" s="8"/>
      <c r="F7" s="8"/>
      <c r="G7" s="170"/>
    </row>
    <row r="8" spans="1:7" ht="12.75">
      <c r="A8" s="169">
        <v>2</v>
      </c>
      <c r="B8" s="8"/>
      <c r="C8" s="8"/>
      <c r="D8" s="8"/>
      <c r="E8" s="8"/>
      <c r="F8" s="8"/>
      <c r="G8" s="170"/>
    </row>
    <row r="9" spans="1:7" ht="13.5" thickBot="1">
      <c r="A9" s="171">
        <v>3</v>
      </c>
      <c r="B9" s="172" t="s">
        <v>47</v>
      </c>
      <c r="C9" s="172">
        <v>100000</v>
      </c>
      <c r="D9" s="172"/>
      <c r="E9" s="172"/>
      <c r="F9" s="172"/>
      <c r="G9" s="173"/>
    </row>
  </sheetData>
  <sheetProtection/>
  <mergeCells count="2">
    <mergeCell ref="A1:J1"/>
    <mergeCell ref="A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00390625" style="1" bestFit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8.140625" style="111" customWidth="1"/>
    <col min="8" max="8" width="10.1406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40" t="s">
        <v>711</v>
      </c>
    </row>
    <row r="4" spans="2:11" ht="12.75">
      <c r="B4" s="5" t="s">
        <v>110</v>
      </c>
      <c r="E4" s="12"/>
      <c r="F4" s="12"/>
      <c r="G4" s="113"/>
      <c r="H4" s="12"/>
      <c r="I4" s="12"/>
      <c r="J4" s="12"/>
      <c r="K4" s="12"/>
    </row>
    <row r="5" spans="2:11" ht="12.75">
      <c r="B5" s="5" t="s">
        <v>377</v>
      </c>
      <c r="C5" s="79" t="s">
        <v>297</v>
      </c>
      <c r="E5" s="12"/>
      <c r="F5" s="12"/>
      <c r="G5" s="113"/>
      <c r="H5" s="12"/>
      <c r="I5" s="12"/>
      <c r="J5" s="12"/>
      <c r="K5" s="12"/>
    </row>
    <row r="6" spans="2:11" ht="12.75">
      <c r="B6" s="1" t="s">
        <v>61</v>
      </c>
      <c r="C6" t="s">
        <v>62</v>
      </c>
      <c r="D6" s="1" t="s">
        <v>84</v>
      </c>
      <c r="E6" s="2" t="s">
        <v>389</v>
      </c>
      <c r="F6" s="122" t="s">
        <v>85</v>
      </c>
      <c r="G6" s="123" t="s">
        <v>390</v>
      </c>
      <c r="H6" s="10" t="s">
        <v>395</v>
      </c>
      <c r="I6" s="12"/>
      <c r="J6" s="12"/>
      <c r="K6" s="12"/>
    </row>
    <row r="7" spans="1:11" ht="12.75">
      <c r="A7" s="11"/>
      <c r="B7" s="9" t="s">
        <v>0</v>
      </c>
      <c r="C7" s="177" t="s">
        <v>96</v>
      </c>
      <c r="D7" s="178"/>
      <c r="E7" s="179"/>
      <c r="F7" s="43" t="s">
        <v>95</v>
      </c>
      <c r="G7" s="118" t="s">
        <v>402</v>
      </c>
      <c r="H7" s="134" t="s">
        <v>403</v>
      </c>
      <c r="I7" s="13"/>
      <c r="J7" s="12"/>
      <c r="K7" s="12"/>
    </row>
    <row r="8" spans="1:11" ht="12.75">
      <c r="A8" s="11"/>
      <c r="B8" s="9"/>
      <c r="C8" s="49" t="s">
        <v>90</v>
      </c>
      <c r="D8" s="49" t="s">
        <v>92</v>
      </c>
      <c r="E8" s="49" t="s">
        <v>91</v>
      </c>
      <c r="F8" s="39"/>
      <c r="G8" s="80"/>
      <c r="H8" s="8"/>
      <c r="I8" s="13"/>
      <c r="J8" s="12"/>
      <c r="K8" s="12"/>
    </row>
    <row r="9" spans="1:11" ht="12.75">
      <c r="A9" s="11">
        <v>1</v>
      </c>
      <c r="B9" s="20" t="s">
        <v>94</v>
      </c>
      <c r="C9" s="92"/>
      <c r="D9" s="93"/>
      <c r="E9" s="94"/>
      <c r="F9" s="95"/>
      <c r="G9" s="81"/>
      <c r="H9" s="8"/>
      <c r="I9" s="13"/>
      <c r="J9" s="12"/>
      <c r="K9" s="12"/>
    </row>
    <row r="10" spans="1:11" ht="12.75">
      <c r="A10" s="11">
        <v>2</v>
      </c>
      <c r="B10" s="20" t="s">
        <v>97</v>
      </c>
      <c r="C10" s="92"/>
      <c r="D10" s="93"/>
      <c r="E10" s="94"/>
      <c r="F10" s="95"/>
      <c r="G10" s="81"/>
      <c r="H10" s="8"/>
      <c r="I10" s="13"/>
      <c r="J10" s="12"/>
      <c r="K10" s="12"/>
    </row>
    <row r="11" spans="1:11" ht="12.75">
      <c r="A11" s="11">
        <v>3</v>
      </c>
      <c r="B11" s="8" t="s">
        <v>98</v>
      </c>
      <c r="C11" s="96">
        <v>6854738</v>
      </c>
      <c r="D11" s="93"/>
      <c r="E11" s="96"/>
      <c r="F11" s="97">
        <f aca="true" t="shared" si="0" ref="F11:F16">SUM(C11:E11)</f>
        <v>6854738</v>
      </c>
      <c r="G11" s="114">
        <v>7447856</v>
      </c>
      <c r="H11" s="8">
        <v>7099887</v>
      </c>
      <c r="I11" s="12"/>
      <c r="J11" s="12"/>
      <c r="K11" s="12"/>
    </row>
    <row r="12" spans="1:11" ht="12.75">
      <c r="A12" s="11">
        <v>4</v>
      </c>
      <c r="B12" s="11" t="s">
        <v>99</v>
      </c>
      <c r="C12" s="93">
        <v>1274432</v>
      </c>
      <c r="D12" s="93"/>
      <c r="E12" s="96"/>
      <c r="F12" s="97">
        <f t="shared" si="0"/>
        <v>1274432</v>
      </c>
      <c r="G12" s="115">
        <v>1310091</v>
      </c>
      <c r="H12" s="8">
        <v>1267196</v>
      </c>
      <c r="I12" s="2"/>
      <c r="J12" s="12"/>
      <c r="K12" s="12"/>
    </row>
    <row r="13" spans="1:11" ht="12.75">
      <c r="A13" s="11">
        <v>5</v>
      </c>
      <c r="B13" s="11" t="s">
        <v>100</v>
      </c>
      <c r="C13" s="93">
        <v>7032645</v>
      </c>
      <c r="D13" s="93"/>
      <c r="E13" s="96"/>
      <c r="F13" s="97">
        <f t="shared" si="0"/>
        <v>7032645</v>
      </c>
      <c r="G13" s="115">
        <v>9758350</v>
      </c>
      <c r="H13" s="8">
        <v>8176193</v>
      </c>
      <c r="I13" s="50"/>
      <c r="J13" s="50"/>
      <c r="K13" s="50"/>
    </row>
    <row r="14" spans="1:11" ht="12.75">
      <c r="A14" s="11">
        <v>6</v>
      </c>
      <c r="B14" s="11" t="s">
        <v>101</v>
      </c>
      <c r="C14" s="93">
        <v>1789000</v>
      </c>
      <c r="D14" s="93"/>
      <c r="E14" s="96"/>
      <c r="F14" s="97">
        <f t="shared" si="0"/>
        <v>1789000</v>
      </c>
      <c r="G14" s="115">
        <v>2945000</v>
      </c>
      <c r="H14" s="54">
        <v>2851500</v>
      </c>
      <c r="I14" s="2"/>
      <c r="J14" s="12"/>
      <c r="K14" s="12"/>
    </row>
    <row r="15" spans="1:11" ht="12.75">
      <c r="A15" s="11">
        <v>7</v>
      </c>
      <c r="B15" s="11" t="s">
        <v>102</v>
      </c>
      <c r="C15" s="93">
        <v>1734899</v>
      </c>
      <c r="D15" s="93">
        <v>0</v>
      </c>
      <c r="E15" s="96"/>
      <c r="F15" s="97">
        <f t="shared" si="0"/>
        <v>1734899</v>
      </c>
      <c r="G15" s="115">
        <v>1736039</v>
      </c>
      <c r="H15" s="54">
        <v>1463006</v>
      </c>
      <c r="I15" s="10"/>
      <c r="J15" s="12"/>
      <c r="K15" s="12"/>
    </row>
    <row r="16" spans="1:11" ht="12.75">
      <c r="A16" s="11">
        <v>8</v>
      </c>
      <c r="B16" s="11" t="s">
        <v>93</v>
      </c>
      <c r="C16" s="93">
        <f>SUM(C11:C15)</f>
        <v>18685714</v>
      </c>
      <c r="D16" s="93">
        <f>SUM(D12:D15)</f>
        <v>0</v>
      </c>
      <c r="E16" s="96">
        <f>K9</f>
        <v>0</v>
      </c>
      <c r="F16" s="95">
        <f t="shared" si="0"/>
        <v>18685714</v>
      </c>
      <c r="G16" s="141">
        <f>G11+G12+G13+G14+G15</f>
        <v>23197336</v>
      </c>
      <c r="H16" s="93">
        <f>H11+H12+H13+H14+H15</f>
        <v>20857782</v>
      </c>
      <c r="I16" s="2"/>
      <c r="J16" s="12"/>
      <c r="K16" s="12"/>
    </row>
    <row r="17" spans="1:11" ht="12.75">
      <c r="A17" s="11"/>
      <c r="B17" s="11"/>
      <c r="C17" s="93"/>
      <c r="D17" s="93"/>
      <c r="E17" s="96"/>
      <c r="F17" s="95"/>
      <c r="G17" s="82"/>
      <c r="H17" s="8"/>
      <c r="I17" s="2"/>
      <c r="J17" s="12"/>
      <c r="K17" s="12"/>
    </row>
    <row r="18" spans="1:11" ht="12.75">
      <c r="A18" s="54">
        <v>9</v>
      </c>
      <c r="B18" s="9" t="s">
        <v>103</v>
      </c>
      <c r="C18" s="93"/>
      <c r="D18" s="93"/>
      <c r="E18" s="92"/>
      <c r="F18" s="95"/>
      <c r="G18" s="82"/>
      <c r="H18" s="8"/>
      <c r="I18" s="13"/>
      <c r="J18" s="12"/>
      <c r="K18" s="12"/>
    </row>
    <row r="19" spans="1:11" ht="12.75">
      <c r="A19" s="54">
        <v>10</v>
      </c>
      <c r="B19" s="9" t="s">
        <v>97</v>
      </c>
      <c r="C19" s="93"/>
      <c r="D19" s="93"/>
      <c r="E19" s="92"/>
      <c r="F19" s="95"/>
      <c r="G19" s="82"/>
      <c r="H19" s="8"/>
      <c r="I19" s="13"/>
      <c r="J19" s="12"/>
      <c r="K19" s="12"/>
    </row>
    <row r="20" spans="1:11" ht="12.75">
      <c r="A20" s="11">
        <v>11</v>
      </c>
      <c r="B20" s="11" t="s">
        <v>104</v>
      </c>
      <c r="C20" s="93">
        <v>1096000</v>
      </c>
      <c r="D20" s="93">
        <v>0</v>
      </c>
      <c r="E20" s="96"/>
      <c r="F20" s="95">
        <f>SUM(C20:E20)</f>
        <v>1096000</v>
      </c>
      <c r="G20" s="93">
        <f>SUM(D20:F20)</f>
        <v>1096000</v>
      </c>
      <c r="H20" s="8">
        <v>471007</v>
      </c>
      <c r="I20" s="2"/>
      <c r="J20" s="12"/>
      <c r="K20" s="12"/>
    </row>
    <row r="21" spans="1:11" ht="12.75">
      <c r="A21" s="11">
        <v>12</v>
      </c>
      <c r="B21" s="11" t="s">
        <v>105</v>
      </c>
      <c r="C21" s="93">
        <v>6073827</v>
      </c>
      <c r="D21" s="93"/>
      <c r="E21" s="96"/>
      <c r="F21" s="95">
        <f>SUM(C21:E21)</f>
        <v>6073827</v>
      </c>
      <c r="G21" s="93">
        <f>SUM(D21:F21)</f>
        <v>6073827</v>
      </c>
      <c r="H21" s="8">
        <v>1806202</v>
      </c>
      <c r="I21" s="2"/>
      <c r="J21" s="12"/>
      <c r="K21" s="12"/>
    </row>
    <row r="22" spans="1:11" ht="12.75">
      <c r="A22" s="11">
        <v>13</v>
      </c>
      <c r="B22" s="11" t="s">
        <v>106</v>
      </c>
      <c r="C22" s="96"/>
      <c r="D22" s="96"/>
      <c r="E22" s="96"/>
      <c r="F22" s="95">
        <f aca="true" t="shared" si="1" ref="F22:G24">SUM(C22:E22)</f>
        <v>0</v>
      </c>
      <c r="G22" s="93">
        <f t="shared" si="1"/>
        <v>0</v>
      </c>
      <c r="H22" s="8"/>
      <c r="I22" s="2"/>
      <c r="J22" s="12"/>
      <c r="K22" s="12"/>
    </row>
    <row r="23" spans="1:11" ht="12.75">
      <c r="A23" s="11">
        <v>14</v>
      </c>
      <c r="B23" s="11" t="s">
        <v>107</v>
      </c>
      <c r="C23" s="96"/>
      <c r="D23" s="96"/>
      <c r="E23" s="96"/>
      <c r="F23" s="95">
        <f t="shared" si="1"/>
        <v>0</v>
      </c>
      <c r="G23" s="93">
        <f t="shared" si="1"/>
        <v>0</v>
      </c>
      <c r="H23" s="8"/>
      <c r="I23" s="2"/>
      <c r="J23" s="12"/>
      <c r="K23" s="12"/>
    </row>
    <row r="24" spans="1:11" ht="12.75">
      <c r="A24" s="11">
        <v>15</v>
      </c>
      <c r="B24" s="11" t="s">
        <v>108</v>
      </c>
      <c r="C24" s="96"/>
      <c r="D24" s="96"/>
      <c r="E24" s="96"/>
      <c r="F24" s="95">
        <f t="shared" si="1"/>
        <v>0</v>
      </c>
      <c r="G24" s="93">
        <f t="shared" si="1"/>
        <v>0</v>
      </c>
      <c r="H24" s="8"/>
      <c r="I24" s="2"/>
      <c r="J24" s="12"/>
      <c r="K24" s="12"/>
    </row>
    <row r="25" spans="1:11" ht="12.75">
      <c r="A25" s="11">
        <v>16</v>
      </c>
      <c r="B25" s="11" t="s">
        <v>73</v>
      </c>
      <c r="C25" s="96">
        <f>SUM(C20:C24)</f>
        <v>7169827</v>
      </c>
      <c r="D25" s="96">
        <f>SUM(D20:D24)</f>
        <v>0</v>
      </c>
      <c r="E25" s="96">
        <f>SUM(E20:E24)</f>
        <v>0</v>
      </c>
      <c r="F25" s="95">
        <f>SUM(C25:E25)</f>
        <v>7169827</v>
      </c>
      <c r="G25" s="93">
        <f>SUM(D25:F25)</f>
        <v>7169827</v>
      </c>
      <c r="H25" s="93">
        <f>H20+H21+H22+H23+H24</f>
        <v>2277209</v>
      </c>
      <c r="I25" s="2"/>
      <c r="J25" s="12"/>
      <c r="K25" s="12"/>
    </row>
    <row r="26" spans="1:11" ht="12.75">
      <c r="A26" s="11"/>
      <c r="B26" s="8"/>
      <c r="C26" s="96"/>
      <c r="D26" s="96"/>
      <c r="E26" s="92"/>
      <c r="F26" s="97"/>
      <c r="G26" s="80"/>
      <c r="H26" s="8"/>
      <c r="I26" s="12"/>
      <c r="J26" s="12"/>
      <c r="K26" s="12"/>
    </row>
    <row r="27" spans="1:11" ht="12.75">
      <c r="A27" s="107">
        <v>17</v>
      </c>
      <c r="B27" s="9" t="s">
        <v>109</v>
      </c>
      <c r="C27" s="96"/>
      <c r="D27" s="96"/>
      <c r="E27" s="92"/>
      <c r="F27" s="97"/>
      <c r="G27" s="80"/>
      <c r="H27" s="8"/>
      <c r="I27" s="13"/>
      <c r="J27" s="12"/>
      <c r="K27" s="12"/>
    </row>
    <row r="28" spans="1:11" ht="12.75">
      <c r="A28" s="40">
        <v>18</v>
      </c>
      <c r="B28" s="40" t="s">
        <v>74</v>
      </c>
      <c r="C28" s="98">
        <v>9974306</v>
      </c>
      <c r="D28" s="96">
        <v>0</v>
      </c>
      <c r="E28" s="92"/>
      <c r="F28" s="95">
        <f>SUM(C28:E28)</f>
        <v>9974306</v>
      </c>
      <c r="G28" s="81">
        <v>17308849</v>
      </c>
      <c r="H28" s="8"/>
      <c r="I28" s="2"/>
      <c r="J28" s="12"/>
      <c r="K28" s="12"/>
    </row>
    <row r="29" spans="1:11" ht="12.75">
      <c r="A29" s="11">
        <v>19</v>
      </c>
      <c r="B29" s="19" t="s">
        <v>75</v>
      </c>
      <c r="C29" s="96"/>
      <c r="D29" s="96"/>
      <c r="E29" s="92"/>
      <c r="F29" s="95">
        <f>SUM(F30:F31)</f>
        <v>0</v>
      </c>
      <c r="G29" s="80"/>
      <c r="H29" s="8"/>
      <c r="I29" s="14"/>
      <c r="J29" s="12"/>
      <c r="K29" s="12"/>
    </row>
    <row r="30" spans="1:11" ht="12.75">
      <c r="A30" s="11">
        <v>20</v>
      </c>
      <c r="B30" s="19" t="s">
        <v>76</v>
      </c>
      <c r="C30" s="96"/>
      <c r="D30" s="96"/>
      <c r="E30" s="92"/>
      <c r="F30" s="95">
        <f>SUM(C30:E30)</f>
        <v>0</v>
      </c>
      <c r="G30" s="80"/>
      <c r="H30" s="8"/>
      <c r="I30" s="14"/>
      <c r="J30" s="12"/>
      <c r="K30" s="12"/>
    </row>
    <row r="31" spans="1:11" ht="12.75">
      <c r="A31" s="11">
        <v>21</v>
      </c>
      <c r="B31" s="19" t="s">
        <v>77</v>
      </c>
      <c r="C31" s="96"/>
      <c r="D31" s="96"/>
      <c r="E31" s="92"/>
      <c r="F31" s="95">
        <f>SUM(C31:E31)</f>
        <v>0</v>
      </c>
      <c r="G31" s="80"/>
      <c r="H31" s="8"/>
      <c r="I31" s="14"/>
      <c r="J31" s="12"/>
      <c r="K31" s="12"/>
    </row>
    <row r="32" spans="1:11" ht="12.75">
      <c r="A32" s="11">
        <v>22</v>
      </c>
      <c r="B32" s="19" t="s">
        <v>73</v>
      </c>
      <c r="C32" s="96">
        <f>SUM(C28:C30)</f>
        <v>9974306</v>
      </c>
      <c r="D32" s="96">
        <f>SUM(D28:D30)</f>
        <v>0</v>
      </c>
      <c r="E32" s="92"/>
      <c r="F32" s="95">
        <f>SUM(C32:E32)</f>
        <v>9974306</v>
      </c>
      <c r="G32" s="93">
        <f>G28+G29+G30+G31</f>
        <v>17308849</v>
      </c>
      <c r="H32" s="8"/>
      <c r="I32" s="14"/>
      <c r="J32" s="12"/>
      <c r="K32" s="12"/>
    </row>
    <row r="33" spans="1:11" ht="12.75">
      <c r="A33" s="11"/>
      <c r="B33" s="18"/>
      <c r="C33" s="92"/>
      <c r="D33" s="92"/>
      <c r="E33" s="92"/>
      <c r="F33" s="99"/>
      <c r="G33" s="81"/>
      <c r="H33" s="9"/>
      <c r="I33" s="15"/>
      <c r="J33" s="13"/>
      <c r="K33" s="12"/>
    </row>
    <row r="34" spans="1:11" ht="12.75">
      <c r="A34" s="54">
        <v>23</v>
      </c>
      <c r="B34" s="13" t="s">
        <v>78</v>
      </c>
      <c r="C34" s="96">
        <f>C35</f>
        <v>708725</v>
      </c>
      <c r="D34" s="96">
        <f>D35</f>
        <v>0</v>
      </c>
      <c r="E34" s="96">
        <f>E35</f>
        <v>0</v>
      </c>
      <c r="F34" s="96">
        <f>F35</f>
        <v>708725</v>
      </c>
      <c r="G34" s="96">
        <f>G35</f>
        <v>708725</v>
      </c>
      <c r="H34" s="8">
        <v>708725</v>
      </c>
      <c r="I34" s="15"/>
      <c r="J34" s="12"/>
      <c r="K34" s="12"/>
    </row>
    <row r="35" spans="1:11" ht="12.75">
      <c r="A35" s="11">
        <v>24</v>
      </c>
      <c r="B35" s="54" t="s">
        <v>367</v>
      </c>
      <c r="C35" s="96">
        <v>708725</v>
      </c>
      <c r="D35" s="96">
        <v>0</v>
      </c>
      <c r="E35" s="92">
        <v>0</v>
      </c>
      <c r="F35" s="100">
        <f>C35+D35+E35</f>
        <v>708725</v>
      </c>
      <c r="G35" s="119">
        <f>D35+E35+F35</f>
        <v>708725</v>
      </c>
      <c r="H35" s="8">
        <v>708725</v>
      </c>
      <c r="I35" s="14"/>
      <c r="J35" s="12"/>
      <c r="K35" s="12"/>
    </row>
    <row r="36" spans="1:11" ht="12.75">
      <c r="A36" s="11">
        <v>25</v>
      </c>
      <c r="B36" s="9" t="s">
        <v>57</v>
      </c>
      <c r="C36" s="92">
        <f aca="true" t="shared" si="2" ref="C36:H36">C16+C25+C32+C34</f>
        <v>36538572</v>
      </c>
      <c r="D36" s="92">
        <f t="shared" si="2"/>
        <v>0</v>
      </c>
      <c r="E36" s="92">
        <f t="shared" si="2"/>
        <v>0</v>
      </c>
      <c r="F36" s="92">
        <f t="shared" si="2"/>
        <v>36538572</v>
      </c>
      <c r="G36" s="92">
        <f t="shared" si="2"/>
        <v>48384737</v>
      </c>
      <c r="H36" s="92">
        <f t="shared" si="2"/>
        <v>23843716</v>
      </c>
      <c r="I36" s="12"/>
      <c r="J36" s="12"/>
      <c r="K36" s="12"/>
    </row>
    <row r="43" spans="1:12" ht="12.75">
      <c r="A43" s="2"/>
      <c r="B43" t="s">
        <v>61</v>
      </c>
      <c r="C43" t="s">
        <v>62</v>
      </c>
      <c r="D43" t="s">
        <v>84</v>
      </c>
      <c r="E43" t="s">
        <v>64</v>
      </c>
      <c r="F43" t="s">
        <v>85</v>
      </c>
      <c r="G43" s="121" t="s">
        <v>390</v>
      </c>
      <c r="H43" s="1" t="s">
        <v>395</v>
      </c>
      <c r="I43" s="1" t="s">
        <v>396</v>
      </c>
      <c r="J43" s="1" t="s">
        <v>391</v>
      </c>
      <c r="K43" s="1" t="s">
        <v>397</v>
      </c>
      <c r="L43" s="1" t="s">
        <v>398</v>
      </c>
    </row>
    <row r="44" spans="1:12" ht="12.75">
      <c r="A44" s="11">
        <v>26</v>
      </c>
      <c r="B44" s="36" t="s">
        <v>81</v>
      </c>
      <c r="C44" s="8"/>
      <c r="D44" s="8"/>
      <c r="E44" s="8"/>
      <c r="F44" s="8"/>
      <c r="G44" s="80"/>
      <c r="H44" s="8"/>
      <c r="I44" s="8"/>
      <c r="J44" s="8"/>
      <c r="K44" s="8"/>
      <c r="L44" s="8"/>
    </row>
    <row r="45" spans="1:12" ht="12.75">
      <c r="A45" s="11">
        <v>27</v>
      </c>
      <c r="B45" s="35" t="s">
        <v>50</v>
      </c>
      <c r="C45" s="8" t="s">
        <v>51</v>
      </c>
      <c r="D45" s="8" t="s">
        <v>52</v>
      </c>
      <c r="E45" s="8" t="s">
        <v>53</v>
      </c>
      <c r="F45" s="8" t="s">
        <v>54</v>
      </c>
      <c r="G45" s="80" t="s">
        <v>55</v>
      </c>
      <c r="H45" s="8" t="s">
        <v>79</v>
      </c>
      <c r="I45" s="8" t="s">
        <v>7</v>
      </c>
      <c r="J45" s="11" t="s">
        <v>369</v>
      </c>
      <c r="K45" s="8" t="s">
        <v>49</v>
      </c>
      <c r="L45" s="8" t="s">
        <v>56</v>
      </c>
    </row>
    <row r="46" spans="1:12" ht="12.75">
      <c r="A46" s="11">
        <v>28</v>
      </c>
      <c r="B46" s="36" t="s">
        <v>80</v>
      </c>
      <c r="C46" s="102"/>
      <c r="D46" s="102"/>
      <c r="E46" s="102"/>
      <c r="F46" s="102"/>
      <c r="G46" s="116"/>
      <c r="H46" s="102"/>
      <c r="I46" s="102"/>
      <c r="J46" s="102"/>
      <c r="K46" s="102"/>
      <c r="L46" s="96"/>
    </row>
    <row r="47" spans="1:12" ht="12.75">
      <c r="A47" s="11">
        <v>29</v>
      </c>
      <c r="B47" s="101" t="s">
        <v>363</v>
      </c>
      <c r="C47" s="102"/>
      <c r="D47" s="102"/>
      <c r="E47" s="102"/>
      <c r="F47" s="102"/>
      <c r="G47" s="116"/>
      <c r="H47" s="102"/>
      <c r="I47" s="93"/>
      <c r="J47" s="102"/>
      <c r="K47" s="102"/>
      <c r="L47" s="103">
        <f aca="true" t="shared" si="3" ref="L47:L53">SUM(C47:K47)</f>
        <v>0</v>
      </c>
    </row>
    <row r="48" spans="1:12" ht="12.75">
      <c r="A48" s="11">
        <v>30</v>
      </c>
      <c r="B48" s="101" t="s">
        <v>362</v>
      </c>
      <c r="C48" s="93">
        <v>3417349</v>
      </c>
      <c r="D48" s="93">
        <v>635356</v>
      </c>
      <c r="E48" s="93">
        <v>1573438</v>
      </c>
      <c r="F48" s="102"/>
      <c r="G48" s="82">
        <v>114770</v>
      </c>
      <c r="H48" s="93">
        <v>114418</v>
      </c>
      <c r="I48" s="93">
        <v>0</v>
      </c>
      <c r="J48" s="93">
        <v>0</v>
      </c>
      <c r="K48" s="93">
        <v>0</v>
      </c>
      <c r="L48" s="103">
        <f t="shared" si="3"/>
        <v>5855331</v>
      </c>
    </row>
    <row r="49" spans="1:12" ht="12.75">
      <c r="A49" s="11">
        <v>31</v>
      </c>
      <c r="B49" s="101" t="s">
        <v>304</v>
      </c>
      <c r="C49" s="102"/>
      <c r="D49" s="102"/>
      <c r="E49" s="93">
        <v>66285</v>
      </c>
      <c r="F49" s="102"/>
      <c r="G49" s="116"/>
      <c r="H49" s="102"/>
      <c r="I49" s="93"/>
      <c r="J49" s="102"/>
      <c r="K49" s="102"/>
      <c r="L49" s="103">
        <f t="shared" si="3"/>
        <v>66285</v>
      </c>
    </row>
    <row r="50" spans="1:12" ht="12.75">
      <c r="A50" s="11">
        <v>32</v>
      </c>
      <c r="B50" s="101" t="s">
        <v>394</v>
      </c>
      <c r="C50" s="102"/>
      <c r="D50" s="102"/>
      <c r="E50" s="102"/>
      <c r="F50" s="102"/>
      <c r="G50" s="82">
        <v>709865</v>
      </c>
      <c r="H50" s="102"/>
      <c r="I50" s="102"/>
      <c r="J50" s="102"/>
      <c r="K50" s="102"/>
      <c r="L50" s="103">
        <f t="shared" si="3"/>
        <v>709865</v>
      </c>
    </row>
    <row r="51" spans="1:12" ht="12.75">
      <c r="A51" s="11">
        <v>33</v>
      </c>
      <c r="B51" s="101" t="s">
        <v>384</v>
      </c>
      <c r="C51" s="102"/>
      <c r="D51" s="102"/>
      <c r="E51" s="102"/>
      <c r="F51" s="102"/>
      <c r="G51" s="82">
        <v>997096</v>
      </c>
      <c r="H51" s="102"/>
      <c r="I51" s="102"/>
      <c r="J51" s="102"/>
      <c r="K51" s="102"/>
      <c r="L51" s="103">
        <f t="shared" si="3"/>
        <v>997096</v>
      </c>
    </row>
    <row r="52" spans="1:12" ht="12.75">
      <c r="A52" s="11">
        <v>34</v>
      </c>
      <c r="B52" s="101" t="s">
        <v>364</v>
      </c>
      <c r="C52" s="93">
        <v>815300</v>
      </c>
      <c r="D52" s="93">
        <v>76748</v>
      </c>
      <c r="E52" s="93">
        <v>107421</v>
      </c>
      <c r="F52" s="102"/>
      <c r="G52" s="116"/>
      <c r="H52" s="93">
        <v>0</v>
      </c>
      <c r="I52" s="102"/>
      <c r="J52" s="102"/>
      <c r="K52" s="102"/>
      <c r="L52" s="103">
        <f t="shared" si="3"/>
        <v>999469</v>
      </c>
    </row>
    <row r="53" spans="1:12" ht="12.75">
      <c r="A53" s="11">
        <v>35</v>
      </c>
      <c r="B53" s="101" t="s">
        <v>365</v>
      </c>
      <c r="C53" s="102"/>
      <c r="D53" s="102"/>
      <c r="E53" s="102"/>
      <c r="F53" s="102"/>
      <c r="G53" s="116"/>
      <c r="H53" s="102"/>
      <c r="I53" s="93">
        <v>621724</v>
      </c>
      <c r="J53" s="102"/>
      <c r="K53" s="102"/>
      <c r="L53" s="103">
        <f t="shared" si="3"/>
        <v>621724</v>
      </c>
    </row>
    <row r="54" spans="1:12" ht="12.75">
      <c r="A54" s="11">
        <v>36</v>
      </c>
      <c r="B54" s="101" t="s">
        <v>305</v>
      </c>
      <c r="C54" s="102"/>
      <c r="D54" s="102"/>
      <c r="E54" s="93">
        <v>1225504</v>
      </c>
      <c r="F54" s="102"/>
      <c r="G54" s="82">
        <v>0</v>
      </c>
      <c r="H54" s="102"/>
      <c r="I54" s="102"/>
      <c r="J54" s="102"/>
      <c r="K54" s="102"/>
      <c r="L54" s="103">
        <f aca="true" t="shared" si="4" ref="L54:L60">SUM(C54:K54)</f>
        <v>1225504</v>
      </c>
    </row>
    <row r="55" spans="1:12" ht="12.75">
      <c r="A55" s="11">
        <v>37</v>
      </c>
      <c r="B55" s="101" t="s">
        <v>361</v>
      </c>
      <c r="C55" s="117"/>
      <c r="D55" s="93"/>
      <c r="E55" s="93">
        <v>1743103</v>
      </c>
      <c r="F55" s="102"/>
      <c r="G55" s="82">
        <v>0</v>
      </c>
      <c r="H55" s="93">
        <v>92710</v>
      </c>
      <c r="I55" s="93">
        <v>1184478</v>
      </c>
      <c r="J55" s="102"/>
      <c r="K55" s="93">
        <v>0</v>
      </c>
      <c r="L55" s="103">
        <f t="shared" si="4"/>
        <v>3020291</v>
      </c>
    </row>
    <row r="56" spans="1:12" ht="12.75">
      <c r="A56" s="11">
        <v>38</v>
      </c>
      <c r="B56" s="101" t="s">
        <v>306</v>
      </c>
      <c r="C56" s="93">
        <v>110988</v>
      </c>
      <c r="D56" s="93">
        <v>21398</v>
      </c>
      <c r="E56" s="93">
        <v>822382</v>
      </c>
      <c r="F56" s="102"/>
      <c r="G56" s="116"/>
      <c r="H56" s="102"/>
      <c r="I56" s="102"/>
      <c r="J56" s="102"/>
      <c r="K56" s="102"/>
      <c r="L56" s="103">
        <f>SUM(C56:K56)</f>
        <v>954768</v>
      </c>
    </row>
    <row r="57" spans="1:12" ht="12.75">
      <c r="A57" s="11">
        <v>39</v>
      </c>
      <c r="B57" s="101" t="s">
        <v>303</v>
      </c>
      <c r="C57" s="102"/>
      <c r="D57" s="93">
        <v>2641</v>
      </c>
      <c r="E57" s="93">
        <v>997809</v>
      </c>
      <c r="F57" s="102"/>
      <c r="G57" s="116"/>
      <c r="H57" s="93">
        <v>95960</v>
      </c>
      <c r="I57" s="93"/>
      <c r="J57" s="102"/>
      <c r="K57" s="102"/>
      <c r="L57" s="103">
        <f>SUM(C57:K57)</f>
        <v>1096410</v>
      </c>
    </row>
    <row r="58" spans="1:12" ht="12.75">
      <c r="A58" s="11">
        <v>40</v>
      </c>
      <c r="B58" s="101" t="s">
        <v>399</v>
      </c>
      <c r="C58" s="102"/>
      <c r="D58" s="102"/>
      <c r="E58" s="93">
        <v>34420</v>
      </c>
      <c r="F58" s="93">
        <v>0</v>
      </c>
      <c r="G58" s="116"/>
      <c r="H58" s="102"/>
      <c r="I58" s="102"/>
      <c r="J58" s="102"/>
      <c r="K58" s="102"/>
      <c r="L58" s="103">
        <f t="shared" si="4"/>
        <v>34420</v>
      </c>
    </row>
    <row r="59" spans="1:12" ht="12.75">
      <c r="A59" s="11">
        <v>41</v>
      </c>
      <c r="B59" s="101" t="s">
        <v>302</v>
      </c>
      <c r="C59" s="93">
        <v>2756250</v>
      </c>
      <c r="D59" s="93">
        <v>531053</v>
      </c>
      <c r="E59" s="93">
        <v>949271</v>
      </c>
      <c r="F59" s="102"/>
      <c r="G59" s="116"/>
      <c r="H59" s="93">
        <v>167919</v>
      </c>
      <c r="I59" s="102"/>
      <c r="J59" s="102"/>
      <c r="K59" s="102"/>
      <c r="L59" s="103">
        <f>SUM(C59:K59)</f>
        <v>4404493</v>
      </c>
    </row>
    <row r="60" spans="1:12" ht="12.75">
      <c r="A60" s="11">
        <v>42</v>
      </c>
      <c r="B60" s="101" t="s">
        <v>368</v>
      </c>
      <c r="C60" s="102"/>
      <c r="D60" s="102"/>
      <c r="E60" s="93">
        <v>656560</v>
      </c>
      <c r="F60" s="93">
        <v>2851500</v>
      </c>
      <c r="G60" s="82">
        <v>350000</v>
      </c>
      <c r="H60" s="102"/>
      <c r="I60" s="102"/>
      <c r="J60" s="102"/>
      <c r="K60" s="102"/>
      <c r="L60" s="103">
        <f t="shared" si="4"/>
        <v>3858060</v>
      </c>
    </row>
    <row r="61" spans="1:12" ht="12.75">
      <c r="A61" s="11">
        <v>43</v>
      </c>
      <c r="B61" s="108" t="s">
        <v>366</v>
      </c>
      <c r="C61" s="104">
        <f>SUM(C47:C60)</f>
        <v>7099887</v>
      </c>
      <c r="D61" s="104">
        <f aca="true" t="shared" si="5" ref="D61:L61">SUM(D47:D60)</f>
        <v>1267196</v>
      </c>
      <c r="E61" s="104">
        <f t="shared" si="5"/>
        <v>8176193</v>
      </c>
      <c r="F61" s="104">
        <f t="shared" si="5"/>
        <v>2851500</v>
      </c>
      <c r="G61" s="104">
        <f t="shared" si="5"/>
        <v>2171731</v>
      </c>
      <c r="H61" s="104">
        <f t="shared" si="5"/>
        <v>471007</v>
      </c>
      <c r="I61" s="104">
        <f t="shared" si="5"/>
        <v>1806202</v>
      </c>
      <c r="J61" s="104">
        <f t="shared" si="5"/>
        <v>0</v>
      </c>
      <c r="K61" s="104">
        <f t="shared" si="5"/>
        <v>0</v>
      </c>
      <c r="L61" s="104">
        <f t="shared" si="5"/>
        <v>23843716</v>
      </c>
    </row>
    <row r="62" spans="2:10" ht="12.75">
      <c r="B62" s="13"/>
      <c r="C62" s="13"/>
      <c r="D62" s="13"/>
      <c r="E62" s="13"/>
      <c r="F62" s="13"/>
      <c r="G62" s="120"/>
      <c r="H62" s="13"/>
      <c r="I62" s="13"/>
      <c r="J62" s="13"/>
    </row>
    <row r="63" spans="2:10" ht="12.75">
      <c r="B63" s="12"/>
      <c r="C63" s="12"/>
      <c r="D63" s="12"/>
      <c r="E63" s="12"/>
      <c r="F63" s="12"/>
      <c r="G63" s="113"/>
      <c r="H63" s="12"/>
      <c r="I63" s="12"/>
      <c r="J63" s="12"/>
    </row>
    <row r="64" spans="2:10" ht="12.75">
      <c r="B64" s="13"/>
      <c r="C64" s="13"/>
      <c r="D64" s="13"/>
      <c r="E64" s="2"/>
      <c r="F64" s="13"/>
      <c r="G64" s="120"/>
      <c r="H64" s="13"/>
      <c r="I64" s="13"/>
      <c r="J64" s="13"/>
    </row>
    <row r="65" spans="2:10" ht="12.75">
      <c r="B65" s="12"/>
      <c r="C65" s="12"/>
      <c r="D65" s="12"/>
      <c r="E65" s="12"/>
      <c r="F65" s="12"/>
      <c r="G65" s="113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13"/>
      <c r="H66" s="12"/>
      <c r="I66" s="12"/>
      <c r="J66" s="12"/>
    </row>
  </sheetData>
  <sheetProtection/>
  <mergeCells count="1">
    <mergeCell ref="C7:E7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3" width="15.421875" style="0" bestFit="1" customWidth="1"/>
    <col min="4" max="5" width="15.421875" style="0" customWidth="1"/>
    <col min="6" max="6" width="57.421875" style="0" customWidth="1"/>
    <col min="7" max="7" width="15.28125" style="0" customWidth="1"/>
    <col min="8" max="8" width="15.7109375" style="0" customWidth="1"/>
    <col min="9" max="9" width="15.421875" style="0" customWidth="1"/>
  </cols>
  <sheetData>
    <row r="1" ht="12.75">
      <c r="B1" s="1" t="s">
        <v>712</v>
      </c>
    </row>
    <row r="3" ht="12.75">
      <c r="B3" t="s">
        <v>377</v>
      </c>
    </row>
    <row r="4" ht="15.75">
      <c r="B4" s="6" t="s">
        <v>112</v>
      </c>
    </row>
    <row r="5" spans="3:11" ht="12.75">
      <c r="C5" s="77" t="s">
        <v>297</v>
      </c>
      <c r="D5" s="77"/>
      <c r="E5" s="77"/>
      <c r="G5" s="77" t="s">
        <v>297</v>
      </c>
      <c r="J5" s="1"/>
      <c r="K5" s="1"/>
    </row>
    <row r="6" spans="1:11" ht="12.75">
      <c r="A6" s="8"/>
      <c r="B6" s="35" t="s">
        <v>61</v>
      </c>
      <c r="C6" s="8" t="s">
        <v>62</v>
      </c>
      <c r="D6" s="8" t="s">
        <v>84</v>
      </c>
      <c r="E6" s="11" t="s">
        <v>389</v>
      </c>
      <c r="F6" s="11" t="s">
        <v>85</v>
      </c>
      <c r="G6" s="11" t="s">
        <v>390</v>
      </c>
      <c r="H6" s="11" t="s">
        <v>395</v>
      </c>
      <c r="I6" s="11" t="s">
        <v>396</v>
      </c>
      <c r="J6" s="1"/>
      <c r="K6" s="1"/>
    </row>
    <row r="7" spans="1:9" ht="18">
      <c r="A7" s="8"/>
      <c r="B7" s="180" t="s">
        <v>10</v>
      </c>
      <c r="C7" s="181"/>
      <c r="D7" s="110"/>
      <c r="E7" s="110"/>
      <c r="F7" s="182" t="s">
        <v>11</v>
      </c>
      <c r="G7" s="181"/>
      <c r="H7" s="8"/>
      <c r="I7" s="8"/>
    </row>
    <row r="8" spans="1:9" ht="12.75">
      <c r="A8" s="8"/>
      <c r="B8" s="57" t="s">
        <v>0</v>
      </c>
      <c r="C8" s="183" t="s">
        <v>43</v>
      </c>
      <c r="D8" s="184"/>
      <c r="E8" s="185" t="s">
        <v>409</v>
      </c>
      <c r="F8" s="22" t="s">
        <v>0</v>
      </c>
      <c r="G8" s="183" t="s">
        <v>43</v>
      </c>
      <c r="H8" s="184"/>
      <c r="I8" s="185" t="s">
        <v>409</v>
      </c>
    </row>
    <row r="9" spans="1:9" ht="12.75">
      <c r="A9" s="8"/>
      <c r="B9" s="57"/>
      <c r="C9" s="23" t="s">
        <v>407</v>
      </c>
      <c r="D9" s="23" t="s">
        <v>408</v>
      </c>
      <c r="E9" s="186"/>
      <c r="F9" s="22"/>
      <c r="G9" s="23" t="s">
        <v>407</v>
      </c>
      <c r="H9" s="23" t="s">
        <v>408</v>
      </c>
      <c r="I9" s="186"/>
    </row>
    <row r="10" spans="1:9" ht="18">
      <c r="A10" s="8">
        <v>1</v>
      </c>
      <c r="B10" s="58" t="s">
        <v>36</v>
      </c>
      <c r="C10" s="25"/>
      <c r="D10" s="25"/>
      <c r="E10" s="25"/>
      <c r="F10" s="24" t="s">
        <v>12</v>
      </c>
      <c r="G10" s="25"/>
      <c r="H10" s="8"/>
      <c r="I10" s="8"/>
    </row>
    <row r="11" spans="1:9" ht="16.5">
      <c r="A11" s="8">
        <v>2</v>
      </c>
      <c r="B11" s="59" t="s">
        <v>13</v>
      </c>
      <c r="C11" s="27"/>
      <c r="D11" s="27"/>
      <c r="E11" s="27"/>
      <c r="F11" s="26" t="s">
        <v>14</v>
      </c>
      <c r="G11" s="27"/>
      <c r="H11" s="8"/>
      <c r="I11" s="8"/>
    </row>
    <row r="12" spans="1:9" ht="15.75">
      <c r="A12" s="8">
        <v>3</v>
      </c>
      <c r="B12" s="60" t="s">
        <v>2</v>
      </c>
      <c r="C12" s="29"/>
      <c r="D12" s="29"/>
      <c r="E12" s="29"/>
      <c r="F12" s="28" t="s">
        <v>2</v>
      </c>
      <c r="G12" s="29"/>
      <c r="H12" s="8"/>
      <c r="I12" s="8"/>
    </row>
    <row r="13" spans="1:9" ht="12.75">
      <c r="A13" s="8">
        <v>4</v>
      </c>
      <c r="B13" s="61" t="s">
        <v>111</v>
      </c>
      <c r="C13" s="31">
        <f>'1.bev. forrásonként'!H23</f>
        <v>17718135</v>
      </c>
      <c r="D13" s="31">
        <f>'1.bev. forrásonként'!I23</f>
        <v>19398575</v>
      </c>
      <c r="E13" s="31">
        <f>'1.bev. forrásonként'!J23</f>
        <v>19398575</v>
      </c>
      <c r="F13" s="30" t="s">
        <v>5</v>
      </c>
      <c r="G13" s="31">
        <f>'2. Kiadások'!F11</f>
        <v>6854738</v>
      </c>
      <c r="H13" s="31">
        <f>'2. Kiadások'!G11</f>
        <v>7447856</v>
      </c>
      <c r="I13" s="31">
        <f>'2. Kiadások'!H11</f>
        <v>7099887</v>
      </c>
    </row>
    <row r="14" spans="1:9" ht="12.75">
      <c r="A14" s="8">
        <v>5</v>
      </c>
      <c r="B14" s="62" t="s">
        <v>65</v>
      </c>
      <c r="C14" s="31">
        <f>'1.bev. forrásonként'!E33</f>
        <v>928943</v>
      </c>
      <c r="D14" s="31">
        <f>'1.bev. forrásonként'!I33</f>
        <v>976766</v>
      </c>
      <c r="E14" s="31">
        <f>'1.bev. forrásonként'!J33</f>
        <v>1225430</v>
      </c>
      <c r="F14" s="30" t="s">
        <v>66</v>
      </c>
      <c r="G14" s="31">
        <f>'2. Kiadások'!F12</f>
        <v>1274432</v>
      </c>
      <c r="H14" s="31">
        <f>'2. Kiadások'!G12</f>
        <v>1310091</v>
      </c>
      <c r="I14" s="31">
        <f>'2. Kiadások'!H12</f>
        <v>1267196</v>
      </c>
    </row>
    <row r="15" spans="1:9" ht="12.75">
      <c r="A15" s="8">
        <v>6</v>
      </c>
      <c r="B15" s="62" t="s">
        <v>288</v>
      </c>
      <c r="C15" s="31">
        <f>'1.bev. forrásonként'!H57</f>
        <v>2765000</v>
      </c>
      <c r="D15" s="31">
        <f>'1.bev. forrásonként'!I57</f>
        <v>2765000</v>
      </c>
      <c r="E15" s="31">
        <f>'1.bev. forrásonként'!J57</f>
        <v>3060526</v>
      </c>
      <c r="F15" s="30" t="s">
        <v>48</v>
      </c>
      <c r="G15" s="31">
        <f>'2. Kiadások'!F13</f>
        <v>7032645</v>
      </c>
      <c r="H15" s="31">
        <f>'2. Kiadások'!G13</f>
        <v>9758350</v>
      </c>
      <c r="I15" s="31">
        <f>'2. Kiadások'!H13</f>
        <v>8176193</v>
      </c>
    </row>
    <row r="16" spans="1:9" ht="12.75">
      <c r="A16" s="8">
        <v>7</v>
      </c>
      <c r="B16" s="62" t="s">
        <v>323</v>
      </c>
      <c r="C16" s="31">
        <f>'1.bev. forrásonként'!H69</f>
        <v>751000</v>
      </c>
      <c r="D16" s="31">
        <f>'1.bev. forrásonként'!I69</f>
        <v>751000</v>
      </c>
      <c r="E16" s="31">
        <f>'1.bev. forrásonként'!J69</f>
        <v>1479330</v>
      </c>
      <c r="F16" s="30" t="s">
        <v>15</v>
      </c>
      <c r="G16" s="31">
        <f>'2. Kiadások'!F14</f>
        <v>1789000</v>
      </c>
      <c r="H16" s="31">
        <f>'2. Kiadások'!G14</f>
        <v>2945000</v>
      </c>
      <c r="I16" s="31">
        <f>'2. Kiadások'!H14</f>
        <v>2851500</v>
      </c>
    </row>
    <row r="17" spans="1:9" ht="12.75">
      <c r="A17" s="8">
        <v>8</v>
      </c>
      <c r="B17" s="62" t="s">
        <v>335</v>
      </c>
      <c r="C17" s="31">
        <f>'1.bev. forrásonként'!H81</f>
        <v>0</v>
      </c>
      <c r="D17" s="31">
        <f>'1.bev. forrásonként'!I81</f>
        <v>0</v>
      </c>
      <c r="E17" s="31"/>
      <c r="F17" s="30" t="s">
        <v>67</v>
      </c>
      <c r="G17" s="31">
        <f>'2. Kiadások'!F15</f>
        <v>1734899</v>
      </c>
      <c r="H17" s="31">
        <f>'2. Kiadások'!G15</f>
        <v>1736039</v>
      </c>
      <c r="I17" s="31">
        <f>'2. Kiadások'!H15</f>
        <v>1463006</v>
      </c>
    </row>
    <row r="18" spans="1:9" ht="14.25">
      <c r="A18" s="8">
        <v>9</v>
      </c>
      <c r="B18" s="78" t="s">
        <v>42</v>
      </c>
      <c r="C18" s="31">
        <f>SUM(C13:C17)</f>
        <v>22163078</v>
      </c>
      <c r="D18" s="31">
        <f>SUM(D13:D17)</f>
        <v>23891341</v>
      </c>
      <c r="E18" s="31">
        <f>SUM(E13:E17)</f>
        <v>25163861</v>
      </c>
      <c r="F18" s="76" t="s">
        <v>42</v>
      </c>
      <c r="G18" s="31">
        <f>SUM(G13:G17)</f>
        <v>18685714</v>
      </c>
      <c r="H18" s="31">
        <f>SUM(H13:H17)</f>
        <v>23197336</v>
      </c>
      <c r="I18" s="31">
        <f>SUM(I13:I17)</f>
        <v>20857782</v>
      </c>
    </row>
    <row r="19" spans="1:9" ht="12.75">
      <c r="A19" s="8"/>
      <c r="B19" s="61"/>
      <c r="C19" s="31"/>
      <c r="D19" s="31"/>
      <c r="E19" s="31"/>
      <c r="F19" s="30"/>
      <c r="G19" s="31"/>
      <c r="H19" s="31"/>
      <c r="I19" s="8"/>
    </row>
    <row r="20" spans="1:9" ht="15.75">
      <c r="A20" s="8">
        <v>11</v>
      </c>
      <c r="B20" s="60" t="s">
        <v>3</v>
      </c>
      <c r="C20" s="29"/>
      <c r="D20" s="29"/>
      <c r="E20" s="29"/>
      <c r="F20" s="28" t="s">
        <v>37</v>
      </c>
      <c r="G20" s="29"/>
      <c r="H20" s="29"/>
      <c r="I20" s="8"/>
    </row>
    <row r="21" spans="1:9" ht="12.75">
      <c r="A21" s="8">
        <v>12</v>
      </c>
      <c r="B21" s="61" t="s">
        <v>46</v>
      </c>
      <c r="C21" s="31">
        <f>'1.bev. forrásonként'!H75</f>
        <v>0</v>
      </c>
      <c r="D21" s="31">
        <f>'1.bev. forrásonként'!I75</f>
        <v>0</v>
      </c>
      <c r="E21" s="31"/>
      <c r="F21" s="30" t="s">
        <v>70</v>
      </c>
      <c r="G21" s="31">
        <f>'2. Kiadások'!F20</f>
        <v>1096000</v>
      </c>
      <c r="H21" s="31">
        <f>'2. Kiadások'!G20</f>
        <v>1096000</v>
      </c>
      <c r="I21" s="31">
        <f>'2. Kiadások'!H20</f>
        <v>471007</v>
      </c>
    </row>
    <row r="22" spans="1:9" ht="12.75">
      <c r="A22" s="8">
        <v>13</v>
      </c>
      <c r="B22" s="61" t="s">
        <v>68</v>
      </c>
      <c r="C22" s="31">
        <f>'1.bev. forrásonként'!H40</f>
        <v>0</v>
      </c>
      <c r="D22" s="31">
        <f>'1.bev. forrásonként'!I40</f>
        <v>0</v>
      </c>
      <c r="E22" s="31">
        <v>6492253</v>
      </c>
      <c r="F22" s="30" t="s">
        <v>16</v>
      </c>
      <c r="G22" s="31">
        <f>'2. Kiadások'!F21</f>
        <v>6073827</v>
      </c>
      <c r="H22" s="31">
        <f>'2. Kiadások'!G21</f>
        <v>6073827</v>
      </c>
      <c r="I22" s="31">
        <f>'2. Kiadások'!H21</f>
        <v>1806202</v>
      </c>
    </row>
    <row r="23" spans="1:9" ht="12.75">
      <c r="A23" s="8">
        <v>14</v>
      </c>
      <c r="B23" s="61" t="s">
        <v>69</v>
      </c>
      <c r="C23" s="31">
        <f>'1.bev. forrásonként'!H87</f>
        <v>0</v>
      </c>
      <c r="D23" s="31">
        <f>'1.bev. forrásonként'!I87</f>
        <v>0</v>
      </c>
      <c r="E23" s="31"/>
      <c r="F23" s="30" t="s">
        <v>71</v>
      </c>
      <c r="G23" s="31">
        <v>0</v>
      </c>
      <c r="H23" s="31">
        <v>0</v>
      </c>
      <c r="I23" s="8"/>
    </row>
    <row r="24" spans="1:9" ht="12.75">
      <c r="A24" s="8">
        <v>15</v>
      </c>
      <c r="B24" s="35"/>
      <c r="C24" s="8"/>
      <c r="D24" s="8"/>
      <c r="E24" s="8"/>
      <c r="F24" s="30" t="s">
        <v>8</v>
      </c>
      <c r="G24" s="31">
        <f>'2. Kiadások'!F22</f>
        <v>0</v>
      </c>
      <c r="H24" s="31">
        <f>'2. Kiadások'!G22</f>
        <v>0</v>
      </c>
      <c r="I24" s="8"/>
    </row>
    <row r="25" spans="1:9" ht="12.75">
      <c r="A25" s="8">
        <v>16</v>
      </c>
      <c r="B25" s="35"/>
      <c r="C25" s="8"/>
      <c r="D25" s="8"/>
      <c r="E25" s="8"/>
      <c r="F25" s="30" t="s">
        <v>9</v>
      </c>
      <c r="G25" s="31">
        <f>'2. Kiadások'!F23</f>
        <v>0</v>
      </c>
      <c r="H25" s="31">
        <f>'2. Kiadások'!G23</f>
        <v>0</v>
      </c>
      <c r="I25" s="8"/>
    </row>
    <row r="26" spans="1:9" ht="14.25">
      <c r="A26" s="8">
        <v>17</v>
      </c>
      <c r="B26" s="63"/>
      <c r="C26" s="31"/>
      <c r="D26" s="31"/>
      <c r="E26" s="31"/>
      <c r="F26" s="30" t="s">
        <v>72</v>
      </c>
      <c r="G26" s="31">
        <f>'2. Kiadások'!F24</f>
        <v>0</v>
      </c>
      <c r="H26" s="31">
        <f>'2. Kiadások'!G24</f>
        <v>0</v>
      </c>
      <c r="I26" s="8"/>
    </row>
    <row r="27" spans="1:9" ht="14.25">
      <c r="A27" s="8">
        <v>18</v>
      </c>
      <c r="B27" s="78" t="s">
        <v>42</v>
      </c>
      <c r="C27" s="31">
        <f>SUM(C21:C26)</f>
        <v>0</v>
      </c>
      <c r="D27" s="31">
        <f>SUM(D21:D26)</f>
        <v>0</v>
      </c>
      <c r="E27" s="31">
        <f>SUM(E21:E26)</f>
        <v>6492253</v>
      </c>
      <c r="F27" s="76" t="s">
        <v>42</v>
      </c>
      <c r="G27" s="31">
        <f>SUM(G21:G26)</f>
        <v>7169827</v>
      </c>
      <c r="H27" s="31">
        <f>SUM(H21:H26)</f>
        <v>7169827</v>
      </c>
      <c r="I27" s="31">
        <f>SUM(I21:I26)</f>
        <v>2277209</v>
      </c>
    </row>
    <row r="28" spans="1:9" ht="16.5">
      <c r="A28" s="8">
        <v>19</v>
      </c>
      <c r="B28" s="64"/>
      <c r="C28" s="31"/>
      <c r="D28" s="31"/>
      <c r="E28" s="31"/>
      <c r="F28" s="26" t="s">
        <v>59</v>
      </c>
      <c r="G28" s="27"/>
      <c r="H28" s="27"/>
      <c r="I28" s="8"/>
    </row>
    <row r="29" spans="1:9" ht="15.75">
      <c r="A29" s="8">
        <v>20</v>
      </c>
      <c r="B29" s="60"/>
      <c r="C29" s="31"/>
      <c r="D29" s="31"/>
      <c r="E29" s="31"/>
      <c r="F29" s="28" t="s">
        <v>17</v>
      </c>
      <c r="G29" s="29"/>
      <c r="H29" s="29"/>
      <c r="I29" s="8"/>
    </row>
    <row r="30" spans="1:9" ht="15.75">
      <c r="A30" s="8">
        <v>21</v>
      </c>
      <c r="B30" s="60"/>
      <c r="C30" s="31"/>
      <c r="D30" s="31"/>
      <c r="E30" s="31"/>
      <c r="F30" s="38" t="s">
        <v>1</v>
      </c>
      <c r="G30" s="31">
        <f>'2. Kiadások'!F28</f>
        <v>9974306</v>
      </c>
      <c r="H30" s="31">
        <f>'2. Kiadások'!G28</f>
        <v>17308849</v>
      </c>
      <c r="I30" s="8"/>
    </row>
    <row r="31" spans="1:9" ht="14.25">
      <c r="A31" s="8">
        <v>22</v>
      </c>
      <c r="B31" s="63"/>
      <c r="C31" s="31"/>
      <c r="D31" s="31"/>
      <c r="E31" s="31"/>
      <c r="F31" s="30" t="s">
        <v>18</v>
      </c>
      <c r="G31" s="31">
        <f>'2. Kiadások'!F29</f>
        <v>0</v>
      </c>
      <c r="H31" s="31">
        <f>'2. Kiadások'!G29</f>
        <v>0</v>
      </c>
      <c r="I31" s="8"/>
    </row>
    <row r="32" spans="1:9" ht="14.25">
      <c r="A32" s="8">
        <v>23</v>
      </c>
      <c r="B32" s="63"/>
      <c r="C32" s="31"/>
      <c r="D32" s="31"/>
      <c r="E32" s="31"/>
      <c r="F32" s="76" t="s">
        <v>42</v>
      </c>
      <c r="G32" s="31">
        <f>SUM(G30:G31)</f>
        <v>9974306</v>
      </c>
      <c r="H32" s="31">
        <f>SUM(H30:H31)</f>
        <v>17308849</v>
      </c>
      <c r="I32" s="8"/>
    </row>
    <row r="33" spans="1:9" ht="15.75">
      <c r="A33" s="8">
        <v>24</v>
      </c>
      <c r="B33" s="60"/>
      <c r="C33" s="31"/>
      <c r="D33" s="31"/>
      <c r="E33" s="31"/>
      <c r="F33" s="28" t="s">
        <v>19</v>
      </c>
      <c r="G33" s="29"/>
      <c r="H33" s="29"/>
      <c r="I33" s="8"/>
    </row>
    <row r="34" spans="1:9" ht="14.25">
      <c r="A34" s="8">
        <v>25</v>
      </c>
      <c r="B34" s="63"/>
      <c r="C34" s="31"/>
      <c r="D34" s="31"/>
      <c r="E34" s="31"/>
      <c r="F34" s="30" t="s">
        <v>20</v>
      </c>
      <c r="G34" s="31">
        <v>0</v>
      </c>
      <c r="H34" s="31">
        <v>0</v>
      </c>
      <c r="I34" s="8"/>
    </row>
    <row r="35" spans="1:9" ht="18">
      <c r="A35" s="8">
        <v>26</v>
      </c>
      <c r="B35" s="58"/>
      <c r="C35" s="31"/>
      <c r="D35" s="31"/>
      <c r="E35" s="31"/>
      <c r="F35" s="24" t="s">
        <v>21</v>
      </c>
      <c r="G35" s="25"/>
      <c r="H35" s="25"/>
      <c r="I35" s="8"/>
    </row>
    <row r="36" spans="1:9" ht="14.25">
      <c r="A36" s="8">
        <v>27</v>
      </c>
      <c r="B36" s="63"/>
      <c r="C36" s="31"/>
      <c r="D36" s="31"/>
      <c r="E36" s="31"/>
      <c r="F36" s="30" t="s">
        <v>22</v>
      </c>
      <c r="G36" s="31">
        <v>0</v>
      </c>
      <c r="H36" s="31">
        <v>0</v>
      </c>
      <c r="I36" s="8"/>
    </row>
    <row r="37" spans="1:9" ht="14.25">
      <c r="A37" s="8">
        <v>28</v>
      </c>
      <c r="B37" s="63"/>
      <c r="C37" s="31"/>
      <c r="D37" s="31"/>
      <c r="E37" s="31"/>
      <c r="F37" s="30" t="s">
        <v>23</v>
      </c>
      <c r="G37" s="31">
        <v>0</v>
      </c>
      <c r="H37" s="31">
        <v>0</v>
      </c>
      <c r="I37" s="8"/>
    </row>
    <row r="38" spans="1:9" ht="14.25">
      <c r="A38" s="8">
        <v>29</v>
      </c>
      <c r="B38" s="63"/>
      <c r="C38" s="31"/>
      <c r="D38" s="31"/>
      <c r="E38" s="31"/>
      <c r="F38" s="76" t="s">
        <v>42</v>
      </c>
      <c r="G38" s="31">
        <f>SUM(G36:G37)</f>
        <v>0</v>
      </c>
      <c r="H38" s="31">
        <f>SUM(H36:H37)</f>
        <v>0</v>
      </c>
      <c r="I38" s="8"/>
    </row>
    <row r="39" spans="1:9" ht="14.25">
      <c r="A39" s="8">
        <v>30</v>
      </c>
      <c r="B39" s="63"/>
      <c r="C39" s="31"/>
      <c r="D39" s="31"/>
      <c r="E39" s="31"/>
      <c r="F39" s="30"/>
      <c r="G39" s="31"/>
      <c r="H39" s="31"/>
      <c r="I39" s="8"/>
    </row>
    <row r="40" spans="1:9" ht="18">
      <c r="A40" s="8">
        <v>31</v>
      </c>
      <c r="B40" s="58"/>
      <c r="C40" s="31"/>
      <c r="D40" s="31"/>
      <c r="E40" s="31"/>
      <c r="F40" s="24" t="s">
        <v>24</v>
      </c>
      <c r="G40" s="25"/>
      <c r="H40" s="25"/>
      <c r="I40" s="8"/>
    </row>
    <row r="41" spans="1:9" ht="14.25">
      <c r="A41" s="8">
        <v>32</v>
      </c>
      <c r="B41" s="63"/>
      <c r="C41" s="31"/>
      <c r="D41" s="31"/>
      <c r="E41" s="31"/>
      <c r="F41" s="30" t="s">
        <v>372</v>
      </c>
      <c r="G41" s="31">
        <v>708725</v>
      </c>
      <c r="H41" s="31">
        <v>708725</v>
      </c>
      <c r="I41" s="8">
        <v>708725</v>
      </c>
    </row>
    <row r="42" spans="1:9" ht="14.25">
      <c r="A42" s="8">
        <v>33</v>
      </c>
      <c r="B42" s="63"/>
      <c r="C42" s="31"/>
      <c r="D42" s="31"/>
      <c r="E42" s="31"/>
      <c r="F42" s="30" t="s">
        <v>25</v>
      </c>
      <c r="G42" s="31">
        <v>0</v>
      </c>
      <c r="H42" s="31">
        <v>0</v>
      </c>
      <c r="I42" s="8"/>
    </row>
    <row r="43" spans="1:9" ht="48">
      <c r="A43" s="8">
        <v>34</v>
      </c>
      <c r="B43" s="65" t="s">
        <v>38</v>
      </c>
      <c r="C43" s="29">
        <f>C18+C27</f>
        <v>22163078</v>
      </c>
      <c r="D43" s="29">
        <f>D18+D27</f>
        <v>23891341</v>
      </c>
      <c r="E43" s="29">
        <f>E18+E27</f>
        <v>31656114</v>
      </c>
      <c r="F43" s="24" t="s">
        <v>26</v>
      </c>
      <c r="G43" s="29">
        <f>G18+G27+G32+G41</f>
        <v>36538572</v>
      </c>
      <c r="H43" s="29">
        <f>H18+H27+H32+H41</f>
        <v>48384737</v>
      </c>
      <c r="I43" s="29">
        <f>I18+I27+I32+I41</f>
        <v>23843716</v>
      </c>
    </row>
    <row r="44" spans="1:9" ht="18">
      <c r="A44" s="8">
        <v>35</v>
      </c>
      <c r="B44" s="66"/>
      <c r="C44" s="31"/>
      <c r="D44" s="31"/>
      <c r="E44" s="31"/>
      <c r="F44" s="24" t="s">
        <v>27</v>
      </c>
      <c r="G44" s="25"/>
      <c r="H44" s="25"/>
      <c r="I44" s="8"/>
    </row>
    <row r="45" spans="1:9" ht="14.25">
      <c r="A45" s="8">
        <v>36</v>
      </c>
      <c r="B45" s="63"/>
      <c r="C45" s="31"/>
      <c r="D45" s="31"/>
      <c r="E45" s="31"/>
      <c r="F45" s="30" t="s">
        <v>22</v>
      </c>
      <c r="G45" s="31">
        <v>0</v>
      </c>
      <c r="H45" s="31">
        <v>0</v>
      </c>
      <c r="I45" s="8"/>
    </row>
    <row r="46" spans="1:9" ht="14.25">
      <c r="A46" s="8">
        <v>37</v>
      </c>
      <c r="B46" s="63"/>
      <c r="C46" s="31"/>
      <c r="D46" s="31"/>
      <c r="E46" s="31"/>
      <c r="F46" s="30" t="s">
        <v>23</v>
      </c>
      <c r="G46" s="31">
        <v>0</v>
      </c>
      <c r="H46" s="31">
        <v>0</v>
      </c>
      <c r="I46" s="8"/>
    </row>
    <row r="47" spans="1:9" ht="18">
      <c r="A47" s="8">
        <v>38</v>
      </c>
      <c r="B47" s="58" t="s">
        <v>28</v>
      </c>
      <c r="C47" s="25"/>
      <c r="D47" s="25"/>
      <c r="E47" s="25"/>
      <c r="F47" s="24"/>
      <c r="G47" s="32"/>
      <c r="H47" s="32"/>
      <c r="I47" s="8"/>
    </row>
    <row r="48" spans="1:9" ht="18">
      <c r="A48" s="8">
        <v>39</v>
      </c>
      <c r="B48" s="60" t="s">
        <v>29</v>
      </c>
      <c r="C48" s="29"/>
      <c r="D48" s="29"/>
      <c r="E48" s="29"/>
      <c r="F48" s="33"/>
      <c r="G48" s="32"/>
      <c r="H48" s="32"/>
      <c r="I48" s="8"/>
    </row>
    <row r="49" spans="1:9" ht="18">
      <c r="A49" s="8">
        <v>40</v>
      </c>
      <c r="B49" s="63" t="s">
        <v>39</v>
      </c>
      <c r="C49" s="31">
        <v>7205667</v>
      </c>
      <c r="D49" s="31">
        <v>17323569</v>
      </c>
      <c r="E49" s="31">
        <v>17323569</v>
      </c>
      <c r="F49" s="30"/>
      <c r="G49" s="32"/>
      <c r="H49" s="32"/>
      <c r="I49" s="8"/>
    </row>
    <row r="50" spans="1:9" ht="18">
      <c r="A50" s="8">
        <v>41</v>
      </c>
      <c r="B50" s="63" t="s">
        <v>40</v>
      </c>
      <c r="C50" s="31">
        <v>7169827</v>
      </c>
      <c r="D50" s="31">
        <v>7169827</v>
      </c>
      <c r="E50" s="31">
        <v>7169827</v>
      </c>
      <c r="F50" s="30"/>
      <c r="G50" s="32"/>
      <c r="H50" s="32"/>
      <c r="I50" s="8"/>
    </row>
    <row r="51" spans="1:9" ht="18">
      <c r="A51" s="8"/>
      <c r="B51" s="63" t="s">
        <v>371</v>
      </c>
      <c r="C51" s="31">
        <v>0</v>
      </c>
      <c r="D51" s="31">
        <v>0</v>
      </c>
      <c r="E51" s="31"/>
      <c r="F51" s="30"/>
      <c r="G51" s="32"/>
      <c r="H51" s="32"/>
      <c r="I51" s="8"/>
    </row>
    <row r="52" spans="1:9" ht="18">
      <c r="A52" s="8">
        <v>42</v>
      </c>
      <c r="B52" s="60" t="s">
        <v>30</v>
      </c>
      <c r="C52" s="29"/>
      <c r="D52" s="29"/>
      <c r="E52" s="29"/>
      <c r="F52" s="33"/>
      <c r="G52" s="32"/>
      <c r="H52" s="32"/>
      <c r="I52" s="8"/>
    </row>
    <row r="53" spans="1:9" ht="18">
      <c r="A53" s="8">
        <v>43</v>
      </c>
      <c r="B53" s="63" t="s">
        <v>410</v>
      </c>
      <c r="C53" s="31">
        <v>0</v>
      </c>
      <c r="D53" s="31">
        <v>0</v>
      </c>
      <c r="E53" s="31">
        <v>775970</v>
      </c>
      <c r="F53" s="30"/>
      <c r="G53" s="32"/>
      <c r="H53" s="32"/>
      <c r="I53" s="8"/>
    </row>
    <row r="54" spans="1:9" ht="18">
      <c r="A54" s="8">
        <v>44</v>
      </c>
      <c r="B54" s="63" t="s">
        <v>31</v>
      </c>
      <c r="C54" s="31">
        <v>0</v>
      </c>
      <c r="D54" s="31">
        <v>0</v>
      </c>
      <c r="E54" s="31"/>
      <c r="F54" s="30"/>
      <c r="G54" s="32"/>
      <c r="H54" s="32"/>
      <c r="I54" s="8"/>
    </row>
    <row r="55" spans="1:9" ht="18">
      <c r="A55" s="8">
        <v>45</v>
      </c>
      <c r="B55" s="58" t="s">
        <v>4</v>
      </c>
      <c r="C55" s="25">
        <f>C43+C50+C53+C49+C54+C51</f>
        <v>36538572</v>
      </c>
      <c r="D55" s="25">
        <f>D43+D50+D53+D49+D54+D51</f>
        <v>48384737</v>
      </c>
      <c r="E55" s="25">
        <f>E43+E50+E53+E49+E54+E51</f>
        <v>56925480</v>
      </c>
      <c r="F55" s="24" t="s">
        <v>32</v>
      </c>
      <c r="G55" s="25">
        <f>G18+G27+G32+G41</f>
        <v>36538572</v>
      </c>
      <c r="H55" s="25">
        <f>H18+H27+H32+H41</f>
        <v>48384737</v>
      </c>
      <c r="I55" s="25">
        <f>I18+I27+I32+I41</f>
        <v>23843716</v>
      </c>
    </row>
    <row r="56" spans="1:9" ht="14.25">
      <c r="A56" s="8">
        <v>46</v>
      </c>
      <c r="B56" s="63" t="s">
        <v>33</v>
      </c>
      <c r="C56" s="31">
        <f>C55-C57</f>
        <v>29368745</v>
      </c>
      <c r="D56" s="31">
        <f>D55-D57</f>
        <v>41214910</v>
      </c>
      <c r="E56" s="31">
        <f>E18+E49+E53</f>
        <v>43263400</v>
      </c>
      <c r="F56" s="30" t="s">
        <v>34</v>
      </c>
      <c r="G56" s="31">
        <f>G18+G32+G41</f>
        <v>29368745</v>
      </c>
      <c r="H56" s="31">
        <f>H18+H32+H41</f>
        <v>41214910</v>
      </c>
      <c r="I56" s="96">
        <f>I18+I41</f>
        <v>21566507</v>
      </c>
    </row>
    <row r="57" spans="1:9" ht="14.25">
      <c r="A57" s="8">
        <v>47</v>
      </c>
      <c r="B57" s="63" t="s">
        <v>35</v>
      </c>
      <c r="C57" s="31">
        <v>7169827</v>
      </c>
      <c r="D57" s="31">
        <v>7169827</v>
      </c>
      <c r="E57" s="31">
        <f>E50+E27</f>
        <v>13662080</v>
      </c>
      <c r="F57" s="30" t="s">
        <v>41</v>
      </c>
      <c r="G57" s="31">
        <f>G27</f>
        <v>7169827</v>
      </c>
      <c r="H57" s="31">
        <f>H27</f>
        <v>7169827</v>
      </c>
      <c r="I57" s="96">
        <f>I27</f>
        <v>2277209</v>
      </c>
    </row>
  </sheetData>
  <sheetProtection/>
  <mergeCells count="6">
    <mergeCell ref="B7:C7"/>
    <mergeCell ref="F7:G7"/>
    <mergeCell ref="C8:D8"/>
    <mergeCell ref="G8:H8"/>
    <mergeCell ref="E8:E9"/>
    <mergeCell ref="I8:I9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1.57421875" style="0" bestFit="1" customWidth="1"/>
    <col min="3" max="3" width="13.7109375" style="0" bestFit="1" customWidth="1"/>
    <col min="4" max="4" width="12.57421875" style="0" bestFit="1" customWidth="1"/>
    <col min="6" max="6" width="12.57421875" style="0" bestFit="1" customWidth="1"/>
    <col min="7" max="7" width="12.57421875" style="0" customWidth="1"/>
    <col min="8" max="8" width="12.57421875" style="0" bestFit="1" customWidth="1"/>
  </cols>
  <sheetData>
    <row r="1" ht="12.75">
      <c r="B1" s="1" t="s">
        <v>713</v>
      </c>
    </row>
    <row r="2" spans="2:4" ht="12.75">
      <c r="B2" t="s">
        <v>377</v>
      </c>
      <c r="D2" t="s">
        <v>411</v>
      </c>
    </row>
    <row r="3" ht="12.75">
      <c r="A3" s="5" t="s">
        <v>412</v>
      </c>
    </row>
    <row r="4" spans="2:6" ht="12.75">
      <c r="B4" t="s">
        <v>413</v>
      </c>
      <c r="C4" t="s">
        <v>414</v>
      </c>
      <c r="D4" t="s">
        <v>415</v>
      </c>
      <c r="E4" t="s">
        <v>416</v>
      </c>
      <c r="F4" t="s">
        <v>417</v>
      </c>
    </row>
    <row r="5" spans="1:8" ht="12.75">
      <c r="A5" s="9" t="s">
        <v>418</v>
      </c>
      <c r="B5" s="9" t="s">
        <v>419</v>
      </c>
      <c r="C5" s="135" t="s">
        <v>420</v>
      </c>
      <c r="D5" s="135" t="s">
        <v>119</v>
      </c>
      <c r="E5" s="135" t="s">
        <v>421</v>
      </c>
      <c r="F5" s="135" t="s">
        <v>56</v>
      </c>
      <c r="G5" s="135" t="s">
        <v>428</v>
      </c>
      <c r="H5" s="135" t="s">
        <v>403</v>
      </c>
    </row>
    <row r="6" spans="1:8" ht="12.75">
      <c r="A6" s="8">
        <v>1</v>
      </c>
      <c r="B6" s="11" t="s">
        <v>422</v>
      </c>
      <c r="C6" s="80"/>
      <c r="D6" s="80">
        <v>1574803</v>
      </c>
      <c r="E6" s="80"/>
      <c r="F6" s="80">
        <f aca="true" t="shared" si="0" ref="F6:F11">SUM(C6:E6)</f>
        <v>1574803</v>
      </c>
      <c r="G6" s="80">
        <v>1574803</v>
      </c>
      <c r="H6" s="8">
        <v>932660</v>
      </c>
    </row>
    <row r="7" spans="1:8" ht="12.75">
      <c r="A7" s="8">
        <v>2</v>
      </c>
      <c r="B7" s="8" t="s">
        <v>423</v>
      </c>
      <c r="C7" s="80"/>
      <c r="D7" s="80">
        <v>425197</v>
      </c>
      <c r="E7" s="80"/>
      <c r="F7" s="80">
        <f t="shared" si="0"/>
        <v>425197</v>
      </c>
      <c r="G7" s="80">
        <v>425197</v>
      </c>
      <c r="H7" s="8">
        <v>251818</v>
      </c>
    </row>
    <row r="8" spans="1:8" ht="12.75">
      <c r="A8" s="8">
        <v>3</v>
      </c>
      <c r="B8" s="11" t="s">
        <v>424</v>
      </c>
      <c r="C8" s="80"/>
      <c r="D8" s="80">
        <v>2362205</v>
      </c>
      <c r="E8" s="80"/>
      <c r="F8" s="80">
        <f t="shared" si="0"/>
        <v>2362205</v>
      </c>
      <c r="G8" s="80">
        <v>1872659</v>
      </c>
      <c r="H8" s="8"/>
    </row>
    <row r="9" spans="1:8" ht="12.75">
      <c r="A9" s="8">
        <v>4</v>
      </c>
      <c r="B9" s="8" t="s">
        <v>423</v>
      </c>
      <c r="C9" s="80"/>
      <c r="D9" s="80">
        <v>637795</v>
      </c>
      <c r="E9" s="80"/>
      <c r="F9" s="80">
        <f t="shared" si="0"/>
        <v>637795</v>
      </c>
      <c r="G9" s="80">
        <v>505617</v>
      </c>
      <c r="H9" s="8"/>
    </row>
    <row r="10" spans="1:8" ht="12.75">
      <c r="A10" s="8">
        <v>5</v>
      </c>
      <c r="B10" s="11" t="s">
        <v>425</v>
      </c>
      <c r="C10" s="80"/>
      <c r="D10" s="80">
        <v>845533</v>
      </c>
      <c r="E10" s="80"/>
      <c r="F10" s="80">
        <f t="shared" si="0"/>
        <v>845533</v>
      </c>
      <c r="G10" s="80">
        <v>845533</v>
      </c>
      <c r="H10" s="8"/>
    </row>
    <row r="11" spans="1:8" ht="12.75">
      <c r="A11" s="8">
        <v>6</v>
      </c>
      <c r="B11" s="11" t="s">
        <v>423</v>
      </c>
      <c r="C11" s="80"/>
      <c r="D11" s="80">
        <v>228294</v>
      </c>
      <c r="E11" s="80"/>
      <c r="F11" s="80">
        <f t="shared" si="0"/>
        <v>228294</v>
      </c>
      <c r="G11" s="80">
        <v>228294</v>
      </c>
      <c r="H11" s="8"/>
    </row>
    <row r="12" spans="1:8" ht="12.75">
      <c r="A12" s="8">
        <v>7</v>
      </c>
      <c r="B12" s="11" t="s">
        <v>427</v>
      </c>
      <c r="C12" s="80"/>
      <c r="D12" s="80"/>
      <c r="E12" s="80"/>
      <c r="F12" s="80">
        <v>489546</v>
      </c>
      <c r="G12" s="80">
        <v>489546</v>
      </c>
      <c r="H12" s="8">
        <v>489546</v>
      </c>
    </row>
    <row r="13" spans="1:8" ht="12.75">
      <c r="A13" s="8">
        <v>8</v>
      </c>
      <c r="B13" s="11" t="s">
        <v>423</v>
      </c>
      <c r="C13" s="80"/>
      <c r="D13" s="80"/>
      <c r="E13" s="80"/>
      <c r="F13" s="80">
        <v>132178</v>
      </c>
      <c r="G13" s="80">
        <v>132178</v>
      </c>
      <c r="H13" s="8">
        <v>132178</v>
      </c>
    </row>
    <row r="14" spans="1:8" ht="12.75">
      <c r="A14" s="8">
        <v>9</v>
      </c>
      <c r="B14" s="9" t="s">
        <v>426</v>
      </c>
      <c r="C14" s="81">
        <f>SUM(C6:C11)</f>
        <v>0</v>
      </c>
      <c r="D14" s="81">
        <f>SUM(D6:D11)</f>
        <v>6073827</v>
      </c>
      <c r="E14" s="81">
        <f>SUM(E6:E11)</f>
        <v>0</v>
      </c>
      <c r="F14" s="81">
        <f>SUM(F6:F11)</f>
        <v>6073827</v>
      </c>
      <c r="G14" s="81">
        <f>SUM(G6:G13)</f>
        <v>6073827</v>
      </c>
      <c r="H14" s="127">
        <f>SUM(H6:H13)</f>
        <v>1806202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1.57421875" style="0" bestFit="1" customWidth="1"/>
    <col min="4" max="4" width="16.00390625" style="0" bestFit="1" customWidth="1"/>
    <col min="6" max="6" width="12.57421875" style="0" bestFit="1" customWidth="1"/>
    <col min="7" max="7" width="13.28125" style="0" bestFit="1" customWidth="1"/>
    <col min="8" max="8" width="11.28125" style="0" customWidth="1"/>
  </cols>
  <sheetData>
    <row r="1" ht="12.75">
      <c r="B1" s="1" t="s">
        <v>714</v>
      </c>
    </row>
    <row r="2" ht="12.75">
      <c r="C2" s="1" t="s">
        <v>377</v>
      </c>
    </row>
    <row r="3" spans="1:2" ht="12.75">
      <c r="A3" s="5" t="s">
        <v>429</v>
      </c>
      <c r="B3" s="1"/>
    </row>
    <row r="4" spans="2:8" ht="12.75">
      <c r="B4" t="s">
        <v>44</v>
      </c>
      <c r="C4" t="s">
        <v>62</v>
      </c>
      <c r="D4" t="s">
        <v>63</v>
      </c>
      <c r="E4" s="1" t="s">
        <v>389</v>
      </c>
      <c r="F4" s="1" t="s">
        <v>85</v>
      </c>
      <c r="G4" s="1" t="s">
        <v>390</v>
      </c>
      <c r="H4" s="1" t="s">
        <v>395</v>
      </c>
    </row>
    <row r="5" spans="1:8" ht="12.75">
      <c r="A5" s="9" t="s">
        <v>430</v>
      </c>
      <c r="B5" s="9" t="s">
        <v>6</v>
      </c>
      <c r="C5" s="135" t="s">
        <v>420</v>
      </c>
      <c r="D5" s="135" t="s">
        <v>431</v>
      </c>
      <c r="E5" s="135" t="s">
        <v>421</v>
      </c>
      <c r="F5" s="135" t="s">
        <v>56</v>
      </c>
      <c r="G5" s="135" t="s">
        <v>400</v>
      </c>
      <c r="H5" s="135" t="s">
        <v>403</v>
      </c>
    </row>
    <row r="6" spans="1:8" ht="12.75">
      <c r="A6" s="8">
        <v>1</v>
      </c>
      <c r="B6" s="11" t="s">
        <v>432</v>
      </c>
      <c r="C6" s="80"/>
      <c r="D6" s="80">
        <v>75590</v>
      </c>
      <c r="E6" s="80"/>
      <c r="F6" s="80">
        <f>C6+D6+E6</f>
        <v>75590</v>
      </c>
      <c r="G6" s="8">
        <v>75590</v>
      </c>
      <c r="H6" s="8">
        <v>75559</v>
      </c>
    </row>
    <row r="7" spans="1:8" ht="12.75">
      <c r="A7" s="142">
        <v>2</v>
      </c>
      <c r="B7" s="11" t="s">
        <v>423</v>
      </c>
      <c r="C7" s="80"/>
      <c r="D7" s="80">
        <v>20410</v>
      </c>
      <c r="E7" s="80"/>
      <c r="F7" s="80">
        <f>C7+D7+E7</f>
        <v>20410</v>
      </c>
      <c r="G7" s="8">
        <v>20410</v>
      </c>
      <c r="H7" s="8">
        <v>20401</v>
      </c>
    </row>
    <row r="8" spans="1:8" ht="12.75">
      <c r="A8" s="142">
        <v>3</v>
      </c>
      <c r="B8" s="11" t="s">
        <v>433</v>
      </c>
      <c r="C8" s="80"/>
      <c r="D8" s="80">
        <v>787402</v>
      </c>
      <c r="E8" s="80"/>
      <c r="F8" s="80">
        <f>C8+D8+E8</f>
        <v>787402</v>
      </c>
      <c r="G8" s="8">
        <v>565090</v>
      </c>
      <c r="H8" s="8">
        <v>73000</v>
      </c>
    </row>
    <row r="9" spans="1:8" ht="12.75">
      <c r="A9" s="142">
        <v>4</v>
      </c>
      <c r="B9" s="11" t="s">
        <v>423</v>
      </c>
      <c r="C9" s="80"/>
      <c r="D9" s="80">
        <v>212598</v>
      </c>
      <c r="E9" s="80"/>
      <c r="F9" s="80">
        <f>C9+D9+E9</f>
        <v>212598</v>
      </c>
      <c r="G9" s="8">
        <v>152574</v>
      </c>
      <c r="H9" s="8">
        <v>19710</v>
      </c>
    </row>
    <row r="10" spans="1:8" ht="12.75">
      <c r="A10" s="142"/>
      <c r="B10" s="11" t="s">
        <v>435</v>
      </c>
      <c r="C10" s="80"/>
      <c r="D10" s="80"/>
      <c r="E10" s="80"/>
      <c r="F10" s="80"/>
      <c r="G10" s="8">
        <v>62535</v>
      </c>
      <c r="H10" s="8">
        <v>62535</v>
      </c>
    </row>
    <row r="11" spans="1:8" ht="12.75">
      <c r="A11" s="142"/>
      <c r="B11" s="11" t="s">
        <v>423</v>
      </c>
      <c r="C11" s="80"/>
      <c r="D11" s="80"/>
      <c r="E11" s="80"/>
      <c r="F11" s="80"/>
      <c r="G11" s="8">
        <v>16884</v>
      </c>
      <c r="H11" s="8">
        <v>16884</v>
      </c>
    </row>
    <row r="12" spans="1:8" ht="12.75">
      <c r="A12" s="142"/>
      <c r="B12" s="11" t="s">
        <v>436</v>
      </c>
      <c r="C12" s="80"/>
      <c r="D12" s="80"/>
      <c r="E12" s="80"/>
      <c r="F12" s="80"/>
      <c r="G12" s="8">
        <v>22046</v>
      </c>
      <c r="H12" s="8">
        <v>22046</v>
      </c>
    </row>
    <row r="13" spans="1:8" ht="12.75">
      <c r="A13" s="142"/>
      <c r="B13" s="11" t="s">
        <v>423</v>
      </c>
      <c r="C13" s="80"/>
      <c r="D13" s="80"/>
      <c r="E13" s="80"/>
      <c r="F13" s="80"/>
      <c r="G13" s="8">
        <v>5952</v>
      </c>
      <c r="H13" s="8">
        <v>5953</v>
      </c>
    </row>
    <row r="14" spans="1:8" ht="12.75">
      <c r="A14" s="142"/>
      <c r="B14" s="11" t="s">
        <v>437</v>
      </c>
      <c r="C14" s="80"/>
      <c r="D14" s="80"/>
      <c r="E14" s="80"/>
      <c r="F14" s="80"/>
      <c r="G14" s="8">
        <v>27558</v>
      </c>
      <c r="H14" s="8">
        <v>27558</v>
      </c>
    </row>
    <row r="15" spans="1:8" ht="12.75">
      <c r="A15" s="142"/>
      <c r="B15" s="11" t="s">
        <v>423</v>
      </c>
      <c r="C15" s="80"/>
      <c r="D15" s="80"/>
      <c r="E15" s="80"/>
      <c r="F15" s="80"/>
      <c r="G15" s="8">
        <v>7441</v>
      </c>
      <c r="H15" s="8">
        <v>7441</v>
      </c>
    </row>
    <row r="16" spans="1:8" ht="12.75">
      <c r="A16" s="142"/>
      <c r="B16" s="11" t="s">
        <v>438</v>
      </c>
      <c r="C16" s="80"/>
      <c r="D16" s="80"/>
      <c r="E16" s="80"/>
      <c r="F16" s="80"/>
      <c r="G16" s="8">
        <v>27551</v>
      </c>
      <c r="H16" s="8">
        <v>27551</v>
      </c>
    </row>
    <row r="17" spans="1:8" ht="12.75">
      <c r="A17" s="142"/>
      <c r="B17" s="11" t="s">
        <v>423</v>
      </c>
      <c r="C17" s="80"/>
      <c r="D17" s="80"/>
      <c r="E17" s="80"/>
      <c r="F17" s="80"/>
      <c r="G17" s="8">
        <v>7439</v>
      </c>
      <c r="H17" s="8">
        <v>7439</v>
      </c>
    </row>
    <row r="18" spans="1:8" ht="12.75">
      <c r="A18" s="142"/>
      <c r="B18" s="11" t="s">
        <v>440</v>
      </c>
      <c r="C18" s="80"/>
      <c r="D18" s="80"/>
      <c r="E18" s="80"/>
      <c r="F18" s="80"/>
      <c r="G18" s="8">
        <v>33024</v>
      </c>
      <c r="H18" s="8">
        <v>33024</v>
      </c>
    </row>
    <row r="19" spans="1:8" ht="12.75">
      <c r="A19" s="142"/>
      <c r="B19" s="11" t="s">
        <v>423</v>
      </c>
      <c r="C19" s="80"/>
      <c r="D19" s="80"/>
      <c r="E19" s="80"/>
      <c r="F19" s="80"/>
      <c r="G19" s="8">
        <v>8916</v>
      </c>
      <c r="H19" s="8">
        <v>8916</v>
      </c>
    </row>
    <row r="20" spans="1:8" ht="12.75">
      <c r="A20" s="142"/>
      <c r="B20" s="11" t="s">
        <v>439</v>
      </c>
      <c r="C20" s="80"/>
      <c r="D20" s="80"/>
      <c r="E20" s="80"/>
      <c r="F20" s="80"/>
      <c r="G20" s="8">
        <v>49598</v>
      </c>
      <c r="H20" s="8">
        <v>49598</v>
      </c>
    </row>
    <row r="21" spans="1:8" ht="12.75">
      <c r="A21" s="142"/>
      <c r="B21" s="11" t="s">
        <v>423</v>
      </c>
      <c r="C21" s="80"/>
      <c r="D21" s="80"/>
      <c r="E21" s="80"/>
      <c r="F21" s="80"/>
      <c r="G21" s="8">
        <v>13392</v>
      </c>
      <c r="H21" s="8">
        <v>13392</v>
      </c>
    </row>
    <row r="22" spans="1:8" ht="12.75">
      <c r="A22" s="8">
        <v>5</v>
      </c>
      <c r="B22" s="9" t="s">
        <v>434</v>
      </c>
      <c r="C22" s="143">
        <f>SUM(C6:C8)</f>
        <v>0</v>
      </c>
      <c r="D22" s="143">
        <f>SUM(D6:D9)</f>
        <v>1096000</v>
      </c>
      <c r="E22" s="143">
        <f>SUM(E6:E8)</f>
        <v>0</v>
      </c>
      <c r="F22" s="81">
        <f>F6+F7+F8+F9</f>
        <v>1096000</v>
      </c>
      <c r="G22" s="127">
        <f>SUM(G6:G21)</f>
        <v>1096000</v>
      </c>
      <c r="H22" s="127">
        <f>SUM(H6:H21)</f>
        <v>471007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3.7109375" style="0" bestFit="1" customWidth="1"/>
  </cols>
  <sheetData>
    <row r="1" ht="12.75">
      <c r="B1" s="1" t="s">
        <v>715</v>
      </c>
    </row>
    <row r="2" ht="12.75">
      <c r="B2" t="s">
        <v>377</v>
      </c>
    </row>
    <row r="3" ht="12.75">
      <c r="B3" s="5" t="s">
        <v>441</v>
      </c>
    </row>
    <row r="4" spans="1:3" ht="12.75">
      <c r="A4" t="s">
        <v>114</v>
      </c>
      <c r="B4" s="5" t="s">
        <v>44</v>
      </c>
      <c r="C4" t="s">
        <v>83</v>
      </c>
    </row>
    <row r="5" spans="1:4" ht="12.75">
      <c r="A5" s="8">
        <v>1</v>
      </c>
      <c r="B5" s="9" t="s">
        <v>0</v>
      </c>
      <c r="C5" s="9" t="s">
        <v>442</v>
      </c>
      <c r="D5" s="5"/>
    </row>
    <row r="6" spans="1:3" ht="12.75">
      <c r="A6" s="8"/>
      <c r="B6" s="8"/>
      <c r="C6" s="8"/>
    </row>
    <row r="7" spans="1:3" ht="12.75">
      <c r="A7" s="8"/>
      <c r="B7" s="8"/>
      <c r="C7" s="8"/>
    </row>
    <row r="8" spans="1:3" ht="12.75">
      <c r="A8" s="8">
        <v>2</v>
      </c>
      <c r="B8" s="9" t="s">
        <v>58</v>
      </c>
      <c r="C8" s="8"/>
    </row>
    <row r="9" spans="1:3" ht="12.75">
      <c r="A9" s="8">
        <v>3</v>
      </c>
      <c r="B9" s="8" t="s">
        <v>443</v>
      </c>
      <c r="C9" s="8"/>
    </row>
    <row r="10" spans="1:3" ht="12.75">
      <c r="A10" s="8">
        <v>4</v>
      </c>
      <c r="B10" s="8" t="s">
        <v>444</v>
      </c>
      <c r="C10" s="8"/>
    </row>
    <row r="11" spans="1:3" ht="12.75">
      <c r="A11" s="8">
        <v>5</v>
      </c>
      <c r="B11" s="8" t="s">
        <v>445</v>
      </c>
      <c r="C11" s="8">
        <v>1</v>
      </c>
    </row>
    <row r="12" spans="1:3" ht="12.75">
      <c r="A12" s="8">
        <v>6</v>
      </c>
      <c r="B12" s="8" t="s">
        <v>446</v>
      </c>
      <c r="C12" s="8"/>
    </row>
    <row r="13" spans="1:3" ht="12.75">
      <c r="A13" s="8">
        <v>7</v>
      </c>
      <c r="B13" s="9" t="s">
        <v>42</v>
      </c>
      <c r="C13" s="9">
        <f>SUM(C9:C12)</f>
        <v>1</v>
      </c>
    </row>
    <row r="14" spans="1:3" ht="12.75">
      <c r="A14" s="8"/>
      <c r="B14" s="8"/>
      <c r="C14" s="8"/>
    </row>
    <row r="15" spans="1:3" ht="12.75">
      <c r="A15" s="8">
        <v>8</v>
      </c>
      <c r="B15" s="9" t="s">
        <v>447</v>
      </c>
      <c r="C15" s="9">
        <f>C13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3.140625" style="0" bestFit="1" customWidth="1"/>
    <col min="5" max="5" width="10.57421875" style="0" bestFit="1" customWidth="1"/>
  </cols>
  <sheetData>
    <row r="1" ht="12.75">
      <c r="B1" s="1" t="s">
        <v>716</v>
      </c>
    </row>
    <row r="2" ht="12.75">
      <c r="C2" t="s">
        <v>377</v>
      </c>
    </row>
    <row r="3" ht="12.75">
      <c r="B3" s="5" t="s">
        <v>448</v>
      </c>
    </row>
    <row r="4" spans="1:5" ht="12.75">
      <c r="A4" t="s">
        <v>449</v>
      </c>
      <c r="B4" t="s">
        <v>44</v>
      </c>
      <c r="C4" t="s">
        <v>83</v>
      </c>
      <c r="D4" t="s">
        <v>63</v>
      </c>
      <c r="E4" t="s">
        <v>64</v>
      </c>
    </row>
    <row r="5" spans="1:5" ht="12.75">
      <c r="A5" s="8">
        <v>1</v>
      </c>
      <c r="B5" s="9" t="s">
        <v>450</v>
      </c>
      <c r="C5" s="9" t="s">
        <v>442</v>
      </c>
      <c r="D5" s="9" t="s">
        <v>451</v>
      </c>
      <c r="E5" s="9" t="s">
        <v>452</v>
      </c>
    </row>
    <row r="6" spans="1:5" ht="12.75">
      <c r="A6" s="8">
        <v>2</v>
      </c>
      <c r="B6" s="9" t="s">
        <v>453</v>
      </c>
      <c r="C6" s="9"/>
      <c r="D6" s="9"/>
      <c r="E6" s="9" t="s">
        <v>454</v>
      </c>
    </row>
    <row r="7" spans="1:5" ht="12.75">
      <c r="A7" s="8">
        <v>3</v>
      </c>
      <c r="B7" s="144" t="s">
        <v>455</v>
      </c>
      <c r="C7" s="8">
        <v>1</v>
      </c>
      <c r="D7" s="8">
        <v>2</v>
      </c>
      <c r="E7" s="145">
        <f>C7*D7/12</f>
        <v>0.16666666666666666</v>
      </c>
    </row>
    <row r="8" spans="1:5" ht="12.75">
      <c r="A8" s="8">
        <v>4</v>
      </c>
      <c r="B8" s="146" t="s">
        <v>455</v>
      </c>
      <c r="C8" s="9">
        <v>1</v>
      </c>
      <c r="D8" s="9">
        <v>7</v>
      </c>
      <c r="E8" s="145">
        <f>C8*D8/12</f>
        <v>0.5833333333333334</v>
      </c>
    </row>
    <row r="9" spans="1:5" ht="12.75">
      <c r="A9" s="8">
        <v>5</v>
      </c>
      <c r="B9" s="11" t="s">
        <v>456</v>
      </c>
      <c r="C9" s="8">
        <f>C7+C8</f>
        <v>2</v>
      </c>
      <c r="D9" s="8">
        <f>D7+D8</f>
        <v>9</v>
      </c>
      <c r="E9" s="14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4" max="4" width="10.140625" style="0" bestFit="1" customWidth="1"/>
    <col min="6" max="6" width="11.140625" style="0" bestFit="1" customWidth="1"/>
    <col min="7" max="7" width="40.7109375" style="0" bestFit="1" customWidth="1"/>
  </cols>
  <sheetData>
    <row r="1" ht="12.75">
      <c r="A1" s="1" t="s">
        <v>717</v>
      </c>
    </row>
    <row r="3" spans="1:7" ht="12.75">
      <c r="A3" s="5" t="s">
        <v>457</v>
      </c>
      <c r="F3" s="1" t="s">
        <v>377</v>
      </c>
      <c r="G3" s="79" t="s">
        <v>297</v>
      </c>
    </row>
    <row r="5" spans="1:7" ht="12.75">
      <c r="A5" t="s">
        <v>44</v>
      </c>
      <c r="B5" t="s">
        <v>83</v>
      </c>
      <c r="C5" t="s">
        <v>63</v>
      </c>
      <c r="D5" t="s">
        <v>64</v>
      </c>
      <c r="E5" t="s">
        <v>86</v>
      </c>
      <c r="F5" t="s">
        <v>87</v>
      </c>
      <c r="G5" t="s">
        <v>88</v>
      </c>
    </row>
    <row r="6" spans="1:8" ht="12.75">
      <c r="A6" s="187" t="s">
        <v>0</v>
      </c>
      <c r="B6" s="189" t="s">
        <v>458</v>
      </c>
      <c r="C6" s="187" t="s">
        <v>459</v>
      </c>
      <c r="D6" s="191" t="s">
        <v>460</v>
      </c>
      <c r="E6" s="192"/>
      <c r="F6" s="193"/>
      <c r="G6" s="187" t="s">
        <v>461</v>
      </c>
      <c r="H6" s="187" t="s">
        <v>403</v>
      </c>
    </row>
    <row r="7" spans="1:8" ht="12.75">
      <c r="A7" s="188"/>
      <c r="B7" s="190"/>
      <c r="C7" s="188"/>
      <c r="D7" s="147" t="s">
        <v>462</v>
      </c>
      <c r="E7" s="147" t="s">
        <v>463</v>
      </c>
      <c r="F7" s="147" t="s">
        <v>464</v>
      </c>
      <c r="G7" s="190"/>
      <c r="H7" s="190"/>
    </row>
    <row r="8" spans="1:8" ht="12.75">
      <c r="A8" s="9" t="s">
        <v>465</v>
      </c>
      <c r="B8" s="8"/>
      <c r="C8" s="8"/>
      <c r="D8" s="8"/>
      <c r="E8" s="8"/>
      <c r="F8" s="8"/>
      <c r="G8" s="8"/>
      <c r="H8" s="8"/>
    </row>
    <row r="9" spans="1:8" ht="12.75">
      <c r="A9" s="11" t="s">
        <v>432</v>
      </c>
      <c r="B9" s="8">
        <v>569231</v>
      </c>
      <c r="C9" s="8"/>
      <c r="D9" s="8"/>
      <c r="E9" s="8"/>
      <c r="F9" s="8"/>
      <c r="G9" s="8"/>
      <c r="H9" s="8"/>
    </row>
    <row r="10" spans="1:8" ht="12.75">
      <c r="A10" s="8" t="s">
        <v>47</v>
      </c>
      <c r="B10" s="8">
        <f aca="true" t="shared" si="0" ref="B10:G10">SUM(B8:B9)</f>
        <v>569231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spans="1:8" ht="12.75">
      <c r="A12" s="9" t="s">
        <v>466</v>
      </c>
      <c r="B12" s="8">
        <v>0</v>
      </c>
      <c r="C12" s="8">
        <v>0</v>
      </c>
      <c r="D12" s="8"/>
      <c r="E12" s="8">
        <v>0</v>
      </c>
      <c r="F12" s="8"/>
      <c r="G12" s="8">
        <v>0</v>
      </c>
      <c r="H12" s="8"/>
    </row>
    <row r="13" spans="1:8" ht="12.75">
      <c r="A13" s="11" t="s">
        <v>432</v>
      </c>
      <c r="B13" s="8"/>
      <c r="C13" s="8"/>
      <c r="D13" s="8">
        <v>473231</v>
      </c>
      <c r="E13" s="8"/>
      <c r="F13" s="8">
        <v>96000</v>
      </c>
      <c r="G13" s="8"/>
      <c r="H13" s="8">
        <v>95960</v>
      </c>
    </row>
    <row r="14" spans="1:8" ht="12.75">
      <c r="A14" s="8" t="s">
        <v>47</v>
      </c>
      <c r="B14" s="8">
        <f aca="true" t="shared" si="1" ref="B14:H14">SUM(B12:B13)</f>
        <v>0</v>
      </c>
      <c r="C14" s="8">
        <f t="shared" si="1"/>
        <v>0</v>
      </c>
      <c r="D14" s="8">
        <f t="shared" si="1"/>
        <v>473231</v>
      </c>
      <c r="E14" s="8">
        <f t="shared" si="1"/>
        <v>0</v>
      </c>
      <c r="F14" s="8">
        <f t="shared" si="1"/>
        <v>96000</v>
      </c>
      <c r="G14" s="8">
        <f t="shared" si="1"/>
        <v>0</v>
      </c>
      <c r="H14" s="8">
        <f t="shared" si="1"/>
        <v>95960</v>
      </c>
    </row>
  </sheetData>
  <sheetProtection/>
  <mergeCells count="6">
    <mergeCell ref="A6:A7"/>
    <mergeCell ref="B6:B7"/>
    <mergeCell ref="C6:C7"/>
    <mergeCell ref="D6:F6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5.28125" style="0" bestFit="1" customWidth="1"/>
    <col min="3" max="5" width="13.8515625" style="0" customWidth="1"/>
  </cols>
  <sheetData>
    <row r="1" ht="12.75">
      <c r="B1" s="1" t="s">
        <v>718</v>
      </c>
    </row>
    <row r="3" ht="12.75">
      <c r="B3" s="1" t="s">
        <v>377</v>
      </c>
    </row>
    <row r="4" ht="12.75">
      <c r="C4" s="79" t="s">
        <v>297</v>
      </c>
    </row>
    <row r="5" spans="1:5" ht="12.75">
      <c r="A5" s="8"/>
      <c r="B5" s="9" t="s">
        <v>113</v>
      </c>
      <c r="C5" s="8"/>
      <c r="D5" s="8"/>
      <c r="E5" s="8"/>
    </row>
    <row r="6" spans="1:5" ht="12.75">
      <c r="A6" s="8" t="s">
        <v>61</v>
      </c>
      <c r="B6" s="11" t="s">
        <v>62</v>
      </c>
      <c r="C6" s="11" t="s">
        <v>63</v>
      </c>
      <c r="D6" s="11" t="s">
        <v>389</v>
      </c>
      <c r="E6" s="11" t="s">
        <v>85</v>
      </c>
    </row>
    <row r="7" spans="1:5" ht="12.75">
      <c r="A7" s="8" t="s">
        <v>287</v>
      </c>
      <c r="B7" s="8" t="s">
        <v>0</v>
      </c>
      <c r="C7" s="134" t="s">
        <v>401</v>
      </c>
      <c r="D7" s="134" t="s">
        <v>400</v>
      </c>
      <c r="E7" s="134" t="s">
        <v>403</v>
      </c>
    </row>
    <row r="8" spans="1:5" ht="12.75">
      <c r="A8" s="8"/>
      <c r="B8" s="11" t="s">
        <v>388</v>
      </c>
      <c r="C8" s="8"/>
      <c r="D8" s="8">
        <v>55000</v>
      </c>
      <c r="E8" s="8"/>
    </row>
    <row r="9" spans="1:5" ht="12.75">
      <c r="A9" s="8">
        <v>1</v>
      </c>
      <c r="B9" s="11" t="s">
        <v>359</v>
      </c>
      <c r="C9" s="126">
        <v>1789000</v>
      </c>
      <c r="D9" s="124">
        <v>2890000</v>
      </c>
      <c r="E9" s="8">
        <v>2851500</v>
      </c>
    </row>
    <row r="10" spans="1:5" ht="12.75">
      <c r="A10" s="8">
        <v>2</v>
      </c>
      <c r="B10" s="11" t="s">
        <v>370</v>
      </c>
      <c r="C10" s="126">
        <v>0</v>
      </c>
      <c r="D10" s="125"/>
      <c r="E10" s="8"/>
    </row>
    <row r="11" spans="1:5" ht="12.75">
      <c r="A11" s="8">
        <v>3</v>
      </c>
      <c r="B11" s="11" t="s">
        <v>42</v>
      </c>
      <c r="C11" s="127">
        <f>SUM(C9:C10)</f>
        <v>1789000</v>
      </c>
      <c r="D11" s="128">
        <f>D8+D9</f>
        <v>2945000</v>
      </c>
      <c r="E11" s="128">
        <f>E8+E9</f>
        <v>2851500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2020-03-09T07:19:45Z</cp:lastPrinted>
  <dcterms:created xsi:type="dcterms:W3CDTF">2006-01-17T11:47:21Z</dcterms:created>
  <dcterms:modified xsi:type="dcterms:W3CDTF">2020-06-19T20:30:06Z</dcterms:modified>
  <cp:category/>
  <cp:version/>
  <cp:contentType/>
  <cp:contentStatus/>
</cp:coreProperties>
</file>