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95" windowHeight="109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<sst xmlns="http://schemas.openxmlformats.org/spreadsheetml/2006/main" count="242" uniqueCount="242">
  <si>
    <t>Rovat szám:</t>
  </si>
  <si>
    <t>Rovat megnevezése:</t>
  </si>
  <si>
    <r>
      <t xml:space="preserve">2. számú melléklet  </t>
    </r>
    <r>
      <rPr>
        <b/>
        <sz val="10"/>
        <rFont val="Times New Roman"/>
        <family val="1"/>
      </rPr>
      <t>(2/B)</t>
    </r>
  </si>
  <si>
    <t>B1</t>
  </si>
  <si>
    <t>Működési célú támogatások államháztartáson belülről</t>
  </si>
  <si>
    <t>B11</t>
  </si>
  <si>
    <t>Önkormányzatok működési támogatásai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</si>
  <si>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</si>
  <si>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</si>
  <si>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</si>
  <si>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</si>
  <si>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</si>
  <si>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B111</t>
  </si>
  <si>
    <t>B112</t>
  </si>
  <si>
    <t>B113</t>
  </si>
  <si>
    <t>B114</t>
  </si>
  <si>
    <t>B115</t>
  </si>
  <si>
    <t>B116</t>
  </si>
  <si>
    <t>B12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</si>
  <si>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</si>
  <si>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</si>
  <si>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visszatérüles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</si>
  <si>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</si>
  <si>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</si>
  <si>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B13</t>
  </si>
  <si>
    <t>B14</t>
  </si>
  <si>
    <t>B15</t>
  </si>
  <si>
    <t>B16</t>
  </si>
  <si>
    <t>B2</t>
  </si>
  <si>
    <t>Felhalmozási célú támogatások államháztartáson belülről</t>
  </si>
  <si>
    <t>Felhalmozási célú önkormányzati támogatások</t>
  </si>
  <si>
    <t>Felhalmozási célú garancia-és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</si>
  <si>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</si>
  <si>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</si>
  <si>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</si>
  <si>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</si>
  <si>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</si>
  <si>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</si>
  <si>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</si>
  <si>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</si>
  <si>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</si>
  <si>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</si>
  <si>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</si>
  <si>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</si>
  <si>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Magánszemélyek jövedelemadói</t>
  </si>
  <si>
    <t>Társaságok jövedelemadói</t>
  </si>
  <si>
    <t>B32</t>
  </si>
  <si>
    <t>Szociális hozzájárulási adó és járulékok</t>
  </si>
  <si>
    <t>B33</t>
  </si>
  <si>
    <t>B34</t>
  </si>
  <si>
    <t>Bérhez és foglalkoztatáshoz kapcsolódó adók</t>
  </si>
  <si>
    <t>Vagyoni típusú adók</t>
  </si>
  <si>
    <t>B35</t>
  </si>
  <si>
    <t>Termékek és szolgáltatások adói</t>
  </si>
  <si>
    <t>Értékesítési és forgalmi adók</t>
  </si>
  <si>
    <t>Fogyasztási adók</t>
  </si>
  <si>
    <t>Pénzügyi monopóliumok nyereségét terhelő adók</t>
  </si>
  <si>
    <t>Egyéb áruhasználati és szolgáltatási adók</t>
  </si>
  <si>
    <t>B36</t>
  </si>
  <si>
    <t>Egyéb közhatalmi bevételek</t>
  </si>
  <si>
    <t>B351</t>
  </si>
  <si>
    <t>B352</t>
  </si>
  <si>
    <t>B353</t>
  </si>
  <si>
    <t>B354</t>
  </si>
  <si>
    <t>B355</t>
  </si>
  <si>
    <t>B312</t>
  </si>
  <si>
    <t>B311</t>
  </si>
  <si>
    <t>B4</t>
  </si>
  <si>
    <t>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</si>
  <si>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</si>
  <si>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</si>
  <si>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</si>
  <si>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</si>
  <si>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</si>
  <si>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</si>
  <si>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</si>
  <si>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</si>
  <si>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</si>
  <si>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</si>
  <si>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Készletértékesítése ellenértéke</t>
  </si>
  <si>
    <t>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</si>
  <si>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</si>
  <si>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</si>
  <si>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</si>
  <si>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</si>
  <si>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</si>
  <si>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</si>
  <si>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</si>
  <si>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B5</t>
  </si>
  <si>
    <t>Felhalmozási bevételek</t>
  </si>
  <si>
    <t>B51</t>
  </si>
  <si>
    <t>B52</t>
  </si>
  <si>
    <t>B53</t>
  </si>
  <si>
    <t>B54</t>
  </si>
  <si>
    <t>B55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</si>
  <si>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</si>
  <si>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</si>
  <si>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</si>
  <si>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</si>
  <si>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</si>
  <si>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B6</t>
  </si>
  <si>
    <t>Működési célú átvett pénzeszközök</t>
  </si>
  <si>
    <t>B61</t>
  </si>
  <si>
    <t>B62</t>
  </si>
  <si>
    <t>B63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</si>
  <si>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</si>
  <si>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</t>
  </si>
  <si>
    <t>Egyéb működési célú átvett pénzeszközök</t>
  </si>
  <si>
    <t>B7</t>
  </si>
  <si>
    <t>B71</t>
  </si>
  <si>
    <t>B72</t>
  </si>
  <si>
    <t>B73</t>
  </si>
  <si>
    <t>Felhalmozási célú átvett pénzeszközök</t>
  </si>
  <si>
    <t>Felhalmozási célú garancia- és kezességvállalásból származó megtérülések államháztartáson kívül</t>
  </si>
  <si>
    <t>Felhalmozási célú visszatérítendő támogatások, kölcsönök visszatérülése államháztartáson kívül</t>
  </si>
  <si>
    <t>Egyéb felhalmozási célú átvett pénzeszközök</t>
  </si>
  <si>
    <t>B1-B7</t>
  </si>
  <si>
    <t>B8</t>
  </si>
  <si>
    <t>B81</t>
  </si>
  <si>
    <t>Belföldi finanszírozás bevételei</t>
  </si>
  <si>
    <t>B811</t>
  </si>
  <si>
    <t>Hitel-, kölcsönfelvétel államháztartáson kívülről</t>
  </si>
  <si>
    <t>B8111</t>
  </si>
  <si>
    <t>B8112</t>
  </si>
  <si>
    <t>B8113</t>
  </si>
  <si>
    <t>B812</t>
  </si>
  <si>
    <t>Hosszúlejáratú hitelek, kölcsönök felvétele</t>
  </si>
  <si>
    <t>Rövid lejáratú hitelek, kölcsönök felvétele</t>
  </si>
  <si>
    <t>Belföldi értékpapírok bevételei</t>
  </si>
  <si>
    <t>B8121</t>
  </si>
  <si>
    <t>B8122</t>
  </si>
  <si>
    <t>B8123</t>
  </si>
  <si>
    <t>B8124</t>
  </si>
  <si>
    <t>Forgatási célú belföldi értékpapírok beváltása, értékesítése</t>
  </si>
  <si>
    <t>Forgatási célú belföldi értékpapírok kibocsátása</t>
  </si>
  <si>
    <t>Befektetési célú belföldi értékpapírok beváltása, értékesítése</t>
  </si>
  <si>
    <t>Befektetési célú belföldi értékpapírok kibocsátása</t>
  </si>
  <si>
    <t>B813</t>
  </si>
  <si>
    <t>B8131</t>
  </si>
  <si>
    <t>B8132</t>
  </si>
  <si>
    <t>Maradvány igénybevétele</t>
  </si>
  <si>
    <t>Előző év költségvetési maradvényának igénybevétele</t>
  </si>
  <si>
    <t>Előző év vállalkozási maradványának igénybevétele</t>
  </si>
  <si>
    <t>B814</t>
  </si>
  <si>
    <t>B815</t>
  </si>
  <si>
    <t>B816</t>
  </si>
  <si>
    <t>B817</t>
  </si>
  <si>
    <t>B818</t>
  </si>
  <si>
    <t>B82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</si>
  <si>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</si>
  <si>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</si>
  <si>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</si>
  <si>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</si>
  <si>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</si>
  <si>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Külföldi finanszírozás bevételei</t>
  </si>
  <si>
    <t>B821</t>
  </si>
  <si>
    <t>B822</t>
  </si>
  <si>
    <t>B823</t>
  </si>
  <si>
    <t>B824</t>
  </si>
  <si>
    <t>B83</t>
  </si>
  <si>
    <t>Forgatási célú külföldi értékpapírok beváltása, értékesítése</t>
  </si>
  <si>
    <t>Befektetési célú külföldi értékpapírok beváltása, értékesítése</t>
  </si>
  <si>
    <t>Külföldi értékpapírok kibocsátása</t>
  </si>
  <si>
    <t>Külföldi hitelek, kölcsönök felvétele</t>
  </si>
  <si>
    <t>Adóssághoz nem kapcsolódó származékos ügyletek bevételei</t>
  </si>
  <si>
    <t>KÖLTSÉGVETÉSI BEVÉTELEK</t>
  </si>
  <si>
    <t>Likviditási célú hitelek, kölcsönök felvétele pénzügyi vállalkozástól</t>
  </si>
  <si>
    <t>FINANSZÍROZÁSI BEVÉTELEK</t>
  </si>
  <si>
    <t>I.1.b)-V.</t>
  </si>
  <si>
    <t>Település üzemeltetéshez kapcsolódó feladatellátás támogatása beszámítás után</t>
  </si>
  <si>
    <t>I.1.c)-V.</t>
  </si>
  <si>
    <t>Egyéb önkormányzati feladatok támogatása beszámítás után</t>
  </si>
  <si>
    <t>Települési önkormányzatok egyes köznevelési feladatainak támogatása</t>
  </si>
  <si>
    <t xml:space="preserve"> III.3.d</t>
  </si>
  <si>
    <t>III.5.a</t>
  </si>
  <si>
    <t>Házi segítségnyújtás</t>
  </si>
  <si>
    <t>Gyermekétkeztetés-a finanszírozás szempontjából elismert dolgozók bértámogatása</t>
  </si>
  <si>
    <t>IV.1.d</t>
  </si>
  <si>
    <t>Telelpülési önkormányzatok támogatása a nyilvános könyvtári és közművelődési feladatokhoz</t>
  </si>
  <si>
    <t>Lakott külterülettel kapcsolatos feladatok támogatása</t>
  </si>
  <si>
    <t>Önkormányzat áfa bevétele</t>
  </si>
  <si>
    <t>Gépjárműadók (40%)</t>
  </si>
  <si>
    <t>Kommunális adó bevétel</t>
  </si>
  <si>
    <t>Bírság bevétel</t>
  </si>
  <si>
    <t>Késedelmi pótlék</t>
  </si>
  <si>
    <t>Iparűzési adó bevétel</t>
  </si>
  <si>
    <t>Működési pénzmaradvány</t>
  </si>
  <si>
    <t>Felhalmozási pénzmaradvány</t>
  </si>
  <si>
    <t>Működési célú költségvetési bevételek</t>
  </si>
  <si>
    <t>Felhalmozási célú költségvetési bevételek</t>
  </si>
  <si>
    <t>B8/1</t>
  </si>
  <si>
    <t>B8/2</t>
  </si>
  <si>
    <t>Finanszírozási bevételek (működési)</t>
  </si>
  <si>
    <t>Finanszírozási bevételek (felhalmozási)</t>
  </si>
  <si>
    <t>Működési célú költségvetési bevételek mindösszesen</t>
  </si>
  <si>
    <t>B1+B3+B4+B6+B8/1</t>
  </si>
  <si>
    <t>B2+B5+ B7+B8/2</t>
  </si>
  <si>
    <t>Felhalmozási célú költségvetési bevételek mindösszesen</t>
  </si>
  <si>
    <t>KÖLTSÉGVETÉSI BEVÉTELEK MINDÖSSZESEN</t>
  </si>
  <si>
    <t>B1-B8</t>
  </si>
  <si>
    <t>B2+B5+ B7</t>
  </si>
  <si>
    <t>B1+B3+ B4+B6</t>
  </si>
  <si>
    <t>BEVÉTELEK</t>
  </si>
  <si>
    <t>Dunaszentbenedek Község Önkormányzata</t>
  </si>
  <si>
    <t>III.3c</t>
  </si>
  <si>
    <t>Szociális étkeztetés</t>
  </si>
  <si>
    <t>III.5.b</t>
  </si>
  <si>
    <t>Gyermekétkeztetés üzemeltetési támogatása</t>
  </si>
  <si>
    <t>Mezőőri szolgálat támogatása</t>
  </si>
  <si>
    <t>Fogorvos finanszírozása</t>
  </si>
  <si>
    <t>Közfoglalkoztatás támogatása</t>
  </si>
  <si>
    <t>Ebédkihordás</t>
  </si>
  <si>
    <t>Házi gondozási díj átvállalás</t>
  </si>
  <si>
    <t>I.6.</t>
  </si>
  <si>
    <t>III.2.</t>
  </si>
  <si>
    <t>Települési önkormányzatok szociális feladatainak egyéb támogatása</t>
  </si>
  <si>
    <t>III.5.c</t>
  </si>
  <si>
    <t>A rászoruló gyermekek intézményem kívüli szünidei étkeztetésének tám.</t>
  </si>
  <si>
    <t>2017. évi bérkompenzáció támogatása</t>
  </si>
  <si>
    <t>JETA - Önkormányzati épületek energetikai fejlesztése</t>
  </si>
  <si>
    <t>KNPA támogatás</t>
  </si>
  <si>
    <t>2018. évi költségvetése e Ft-ban</t>
  </si>
  <si>
    <t>Közvetített szolgáltatások ellenértéke</t>
  </si>
  <si>
    <t>Szolidaritási hozzájárulás</t>
  </si>
  <si>
    <t>Paksi Atomerőmű fejlesztési támogatása</t>
  </si>
  <si>
    <t>Eredeti ei.:   2018.01.01.</t>
  </si>
  <si>
    <t>Módosított ei.:   2018.04.30.</t>
  </si>
  <si>
    <t>Módosított ei.:   2018.06.30.</t>
  </si>
  <si>
    <t>EFOP támogatás</t>
  </si>
  <si>
    <t>MVH támogatás</t>
  </si>
  <si>
    <t>Óvoda működési hozzájárulás visszatérítés</t>
  </si>
  <si>
    <t>TOP Fogorvosi rendelő felújítása</t>
  </si>
  <si>
    <t>Közfoglalkoztatás eszközbeszerzés</t>
  </si>
  <si>
    <t>Módosított ei.:   2018.10.31.</t>
  </si>
  <si>
    <t>Gyermekvédelmi utalványok</t>
  </si>
  <si>
    <t>Módosított ei.:   2018.12.31.</t>
  </si>
  <si>
    <t>Szociális ágazati pótlék</t>
  </si>
  <si>
    <t>Uszód-Db-Géderlak Víziközmű Társulástól átvett pénzeszköz</t>
  </si>
  <si>
    <t>Bethlen Gábor Alapkezelő támogatása - Testvértelepülési program</t>
  </si>
  <si>
    <t>Diákmunka</t>
  </si>
  <si>
    <t>Fogorvos - önkormányzati hozzájárulás</t>
  </si>
  <si>
    <t>2/2019. (II.20.) önkormányzati rendelet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</si>
</sst>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/>
    </xf>
    <xf numFmtId="3" fontId="3" fillId="32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0" fontId="9" fillId="10" borderId="10" xfId="0" applyFont="1" applyFill="1" applyBorder="1" applyAlignment="1">
      <alignment wrapText="1"/>
    </xf>
    <xf numFmtId="3" fontId="9" fillId="1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3" fontId="3" fillId="34" borderId="10" xfId="0" applyNumberFormat="1" applyFont="1" applyFill="1" applyBorder="1" applyAlignment="1">
      <alignment/>
    </xf>
    <xf numFmtId="0" fontId="8" fillId="1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5" borderId="12" xfId="0" applyFont="1" applyFill="1" applyBorder="1" applyAlignment="1">
      <alignment horizontal="center" vertical="center" wrapText="1"/>
    </xf>
    <xf numFmtId="3" fontId="3" fillId="5" borderId="12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="170" zoomScaleNormal="170" zoomScalePageLayoutView="0" workbookViewId="0" topLeftCell="A1">
      <selection activeCell="A3" sqref="A3:E3"/>
    </sheetView>
  </sheetViews>
  <sheetFormatPr defaultColWidth="9.140625" defaultRowHeight="12.75"/>
  <cols>
    <col min="1" max="1" width="7.57421875" style="1" customWidth="1"/>
    <col min="2" max="2" width="46.00390625" style="2" customWidth="1"/>
    <col min="3" max="3" width="11.140625" style="3" customWidth="1"/>
    <col min="4" max="4" width="10.8515625" style="0" bestFit="1" customWidth="1"/>
    <col min="5" max="6" width="11.140625" style="0" customWidth="1"/>
    <col min="7" max="7" width="10.8515625" style="0" bestFit="1" customWidth="1"/>
  </cols>
  <sheetData>
    <row r="1" spans="1:6" ht="15.75">
      <c r="A1" s="50" t="s">
        <v>203</v>
      </c>
      <c r="B1" s="50"/>
      <c r="C1" s="50"/>
      <c r="D1" s="50"/>
      <c r="E1" s="50"/>
      <c r="F1" s="41"/>
    </row>
    <row r="2" spans="1:6" ht="15.75">
      <c r="A2" s="50" t="s">
        <v>221</v>
      </c>
      <c r="B2" s="50"/>
      <c r="C2" s="50"/>
      <c r="D2" s="50"/>
      <c r="E2" s="50"/>
      <c r="F2" s="41"/>
    </row>
    <row r="3" spans="1:6" ht="12.75">
      <c r="A3" s="51" t="s">
        <v>241</v>
      </c>
      <c r="B3" s="51"/>
      <c r="C3" s="51"/>
      <c r="D3" s="51"/>
      <c r="E3" s="51"/>
      <c r="F3" s="42"/>
    </row>
    <row r="4" spans="1:6" ht="13.5" thickBot="1">
      <c r="A4" s="51" t="s">
        <v>2</v>
      </c>
      <c r="B4" s="51"/>
      <c r="C4" s="51"/>
      <c r="D4" s="51"/>
      <c r="E4" s="51"/>
      <c r="F4" s="42"/>
    </row>
    <row r="5" ht="15" customHeight="1" thickBot="1">
      <c r="B5" s="40" t="s">
        <v>202</v>
      </c>
    </row>
    <row r="6" spans="1:7" ht="38.25">
      <c r="A6" s="43" t="s">
        <v>0</v>
      </c>
      <c r="B6" s="43" t="s">
        <v>1</v>
      </c>
      <c r="C6" s="44" t="s">
        <v>225</v>
      </c>
      <c r="D6" s="44" t="s">
        <v>226</v>
      </c>
      <c r="E6" s="44" t="s">
        <v>227</v>
      </c>
      <c r="F6" s="44" t="s">
        <v>233</v>
      </c>
      <c r="G6" s="44" t="s">
        <v>235</v>
      </c>
    </row>
    <row r="7" spans="1:7" ht="13.5" customHeight="1">
      <c r="A7" s="4" t="s">
        <v>3</v>
      </c>
      <c r="B7" s="5" t="s">
        <v>4</v>
      </c>
      <c r="C7" s="18">
        <f>C8+C28+C29+C30+C31+C32</f>
        <v>32519713</v>
      </c>
      <c r="D7" s="18">
        <f>D8+D28+D29+D30+D31+D32</f>
        <v>40447539</v>
      </c>
      <c r="E7" s="18">
        <f>E8+E28+E29+E30+E31+E32</f>
        <v>59070369</v>
      </c>
      <c r="F7" s="18">
        <f>F8+F28+F29+F30+F31+F32</f>
        <v>84065091</v>
      </c>
      <c r="G7" s="18">
        <f>G8+G28+G29+G30+G31+G32</f>
        <v>92541772</v>
      </c>
    </row>
    <row r="8" spans="1:7" ht="12.75">
      <c r="A8" s="6" t="s">
        <v>5</v>
      </c>
      <c r="B8" s="7" t="s">
        <v>6</v>
      </c>
      <c r="C8" s="19">
        <f>C9+C14+C15+C23+C25+C27</f>
        <v>7279091</v>
      </c>
      <c r="D8" s="19">
        <f>D9+D14+D15+D23+D25+D27</f>
        <v>12758402</v>
      </c>
      <c r="E8" s="19">
        <f>E9+E14+E15+E23+E25+E27</f>
        <v>13116903</v>
      </c>
      <c r="F8" s="19">
        <f>F9+F14+F15+F23+F25+F27</f>
        <v>15947592</v>
      </c>
      <c r="G8" s="19">
        <f>G9+G14+G15+G23+G25+G27</f>
        <v>17847242</v>
      </c>
    </row>
    <row r="9" spans="1:7" ht="12.75">
      <c r="A9" s="8" t="s">
        <v>12</v>
      </c>
      <c r="B9" s="9" t="s">
        <v>7</v>
      </c>
      <c r="C9" s="20">
        <f>SUM(C10:C13)</f>
        <v>-5047969</v>
      </c>
      <c r="D9" s="20">
        <f>SUM(D10:D13)</f>
        <v>120536</v>
      </c>
      <c r="E9" s="20">
        <f>SUM(E10:E13)</f>
        <v>120536</v>
      </c>
      <c r="F9" s="20">
        <f>SUM(F10:F13)</f>
        <v>120536</v>
      </c>
      <c r="G9" s="20">
        <f>SUM(G10:G13)</f>
        <v>120536</v>
      </c>
    </row>
    <row r="10" spans="1:7" ht="22.5">
      <c r="A10" s="14" t="s">
        <v>168</v>
      </c>
      <c r="B10" s="15" t="s">
        <v>169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ht="12.75">
      <c r="A11" s="14" t="s">
        <v>170</v>
      </c>
      <c r="B11" s="16" t="s">
        <v>171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ht="12.75">
      <c r="A12" s="14"/>
      <c r="B12" s="15" t="s">
        <v>223</v>
      </c>
      <c r="C12" s="21">
        <v>-5047969</v>
      </c>
      <c r="D12" s="21">
        <v>0</v>
      </c>
      <c r="E12" s="21">
        <v>0</v>
      </c>
      <c r="F12" s="21">
        <v>0</v>
      </c>
      <c r="G12" s="21">
        <v>0</v>
      </c>
    </row>
    <row r="13" spans="1:7" ht="12.75">
      <c r="A13" s="14" t="s">
        <v>213</v>
      </c>
      <c r="B13" s="15" t="s">
        <v>218</v>
      </c>
      <c r="C13" s="21">
        <v>0</v>
      </c>
      <c r="D13" s="21">
        <v>120536</v>
      </c>
      <c r="E13" s="21">
        <v>120536</v>
      </c>
      <c r="F13" s="21">
        <v>120536</v>
      </c>
      <c r="G13" s="21">
        <v>120536</v>
      </c>
    </row>
    <row r="14" spans="1:7" ht="24">
      <c r="A14" s="8" t="s">
        <v>13</v>
      </c>
      <c r="B14" s="9" t="s">
        <v>172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ht="24">
      <c r="A15" s="8" t="s">
        <v>14</v>
      </c>
      <c r="B15" s="9" t="s">
        <v>8</v>
      </c>
      <c r="C15" s="20">
        <f>SUM(C16:C21)</f>
        <v>10527060</v>
      </c>
      <c r="D15" s="20">
        <f>SUM(D16:D21)</f>
        <v>10527060</v>
      </c>
      <c r="E15" s="20">
        <f>SUM(E16:E21)</f>
        <v>10527060</v>
      </c>
      <c r="F15" s="20">
        <f>SUM(F16:F21)</f>
        <v>10527060</v>
      </c>
      <c r="G15" s="20">
        <f>SUM(G16:G22)</f>
        <v>11011323</v>
      </c>
    </row>
    <row r="16" spans="1:7" ht="22.5">
      <c r="A16" s="14" t="s">
        <v>214</v>
      </c>
      <c r="B16" s="15" t="s">
        <v>215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ht="12.75">
      <c r="A17" s="14" t="s">
        <v>204</v>
      </c>
      <c r="B17" s="15" t="s">
        <v>205</v>
      </c>
      <c r="C17" s="21">
        <v>3210880</v>
      </c>
      <c r="D17" s="21">
        <v>3210880</v>
      </c>
      <c r="E17" s="21">
        <v>3210880</v>
      </c>
      <c r="F17" s="21">
        <v>3210880</v>
      </c>
      <c r="G17" s="21">
        <v>3442056</v>
      </c>
    </row>
    <row r="18" spans="1:7" ht="12.75">
      <c r="A18" s="14" t="s">
        <v>173</v>
      </c>
      <c r="B18" s="15" t="s">
        <v>175</v>
      </c>
      <c r="C18" s="21">
        <v>2970000</v>
      </c>
      <c r="D18" s="21">
        <v>2970000</v>
      </c>
      <c r="E18" s="21">
        <v>2970000</v>
      </c>
      <c r="F18" s="21">
        <v>2970000</v>
      </c>
      <c r="G18" s="21">
        <v>2970000</v>
      </c>
    </row>
    <row r="19" spans="1:7" ht="22.5">
      <c r="A19" s="14" t="s">
        <v>174</v>
      </c>
      <c r="B19" s="15" t="s">
        <v>176</v>
      </c>
      <c r="C19" s="21">
        <v>2356000</v>
      </c>
      <c r="D19" s="21">
        <v>2356000</v>
      </c>
      <c r="E19" s="21">
        <v>2356000</v>
      </c>
      <c r="F19" s="21">
        <v>2356000</v>
      </c>
      <c r="G19" s="21">
        <v>2456320</v>
      </c>
    </row>
    <row r="20" spans="1:7" ht="12.75">
      <c r="A20" s="14" t="s">
        <v>206</v>
      </c>
      <c r="B20" s="15" t="s">
        <v>207</v>
      </c>
      <c r="C20" s="21">
        <v>1867060</v>
      </c>
      <c r="D20" s="21">
        <v>1867060</v>
      </c>
      <c r="E20" s="21">
        <v>1867060</v>
      </c>
      <c r="F20" s="21">
        <v>1867060</v>
      </c>
      <c r="G20" s="21">
        <v>1742348</v>
      </c>
    </row>
    <row r="21" spans="1:7" ht="12" customHeight="1">
      <c r="A21" s="14" t="s">
        <v>216</v>
      </c>
      <c r="B21" s="15" t="s">
        <v>217</v>
      </c>
      <c r="C21" s="21">
        <v>123120</v>
      </c>
      <c r="D21" s="21">
        <v>123120</v>
      </c>
      <c r="E21" s="21">
        <v>123120</v>
      </c>
      <c r="F21" s="21">
        <v>123120</v>
      </c>
      <c r="G21" s="21">
        <v>126973</v>
      </c>
    </row>
    <row r="22" spans="1:7" ht="12" customHeight="1">
      <c r="A22" s="14"/>
      <c r="B22" s="15" t="s">
        <v>236</v>
      </c>
      <c r="C22" s="21">
        <v>0</v>
      </c>
      <c r="D22" s="21">
        <v>0</v>
      </c>
      <c r="E22" s="21">
        <v>0</v>
      </c>
      <c r="F22" s="21">
        <v>0</v>
      </c>
      <c r="G22" s="21">
        <v>273626</v>
      </c>
    </row>
    <row r="23" spans="1:7" ht="12.75">
      <c r="A23" s="8" t="s">
        <v>15</v>
      </c>
      <c r="B23" s="9" t="s">
        <v>9</v>
      </c>
      <c r="C23" s="20">
        <f>C24</f>
        <v>1800000</v>
      </c>
      <c r="D23" s="20">
        <f>D24</f>
        <v>1800000</v>
      </c>
      <c r="E23" s="20">
        <f>E24</f>
        <v>1800000</v>
      </c>
      <c r="F23" s="20">
        <f>F24</f>
        <v>1800000</v>
      </c>
      <c r="G23" s="20">
        <f>G24</f>
        <v>2133273</v>
      </c>
    </row>
    <row r="24" spans="1:7" ht="22.5">
      <c r="A24" s="14" t="s">
        <v>177</v>
      </c>
      <c r="B24" s="15" t="s">
        <v>178</v>
      </c>
      <c r="C24" s="21">
        <v>1800000</v>
      </c>
      <c r="D24" s="21">
        <v>1800000</v>
      </c>
      <c r="E24" s="21">
        <v>1800000</v>
      </c>
      <c r="F24" s="21">
        <v>1800000</v>
      </c>
      <c r="G24" s="21">
        <v>2133273</v>
      </c>
    </row>
    <row r="25" spans="1:7" ht="12.75">
      <c r="A25" s="8" t="s">
        <v>16</v>
      </c>
      <c r="B25" s="9" t="s">
        <v>10</v>
      </c>
      <c r="C25" s="20">
        <f>C26</f>
        <v>0</v>
      </c>
      <c r="D25" s="20">
        <v>310806</v>
      </c>
      <c r="E25" s="20">
        <v>669307</v>
      </c>
      <c r="F25" s="20">
        <v>3499996</v>
      </c>
      <c r="G25" s="20">
        <v>4582110</v>
      </c>
    </row>
    <row r="26" spans="1:7" ht="12.75">
      <c r="A26" s="8"/>
      <c r="B26" s="15" t="s">
        <v>179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ht="12.75">
      <c r="A27" s="8" t="s">
        <v>17</v>
      </c>
      <c r="B27" s="9" t="s">
        <v>11</v>
      </c>
      <c r="C27" s="22">
        <f>SUM(C28:C31)</f>
        <v>0</v>
      </c>
      <c r="D27" s="22">
        <f>SUM(D28:D31)</f>
        <v>0</v>
      </c>
      <c r="E27" s="22">
        <f>SUM(E28:E31)</f>
        <v>0</v>
      </c>
      <c r="F27" s="22">
        <f>SUM(F28:F31)</f>
        <v>0</v>
      </c>
      <c r="G27" s="22">
        <f>SUM(G28:G31)</f>
        <v>0</v>
      </c>
    </row>
    <row r="28" spans="1:7" ht="12.75">
      <c r="A28" s="6" t="s">
        <v>18</v>
      </c>
      <c r="B28" s="7" t="s">
        <v>19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ht="25.5">
      <c r="A29" s="6" t="s">
        <v>24</v>
      </c>
      <c r="B29" s="7" t="s">
        <v>20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ht="25.5">
      <c r="A30" s="6" t="s">
        <v>25</v>
      </c>
      <c r="B30" s="7" t="s">
        <v>21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ht="25.5">
      <c r="A31" s="6" t="s">
        <v>26</v>
      </c>
      <c r="B31" s="7" t="s">
        <v>22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</row>
    <row r="32" spans="1:7" ht="25.5">
      <c r="A32" s="6" t="s">
        <v>27</v>
      </c>
      <c r="B32" s="7" t="s">
        <v>23</v>
      </c>
      <c r="C32" s="25">
        <f>SUM(C33:C37)</f>
        <v>25240622</v>
      </c>
      <c r="D32" s="25">
        <f>SUM(D33:D37)</f>
        <v>27689137</v>
      </c>
      <c r="E32" s="25">
        <f>SUM(E33:E41)</f>
        <v>45953466</v>
      </c>
      <c r="F32" s="25">
        <f>SUM(F33:F41)</f>
        <v>68117499</v>
      </c>
      <c r="G32" s="25">
        <f>SUM(G33:G44)</f>
        <v>74694530</v>
      </c>
    </row>
    <row r="33" spans="1:7" ht="12.75">
      <c r="A33" s="6"/>
      <c r="B33" s="15" t="s">
        <v>208</v>
      </c>
      <c r="C33" s="21">
        <v>1000000</v>
      </c>
      <c r="D33" s="21">
        <v>1000000</v>
      </c>
      <c r="E33" s="21">
        <v>1000000</v>
      </c>
      <c r="F33" s="21">
        <v>1000000</v>
      </c>
      <c r="G33" s="21">
        <v>1080000</v>
      </c>
    </row>
    <row r="34" spans="1:7" ht="12.75">
      <c r="A34" s="6"/>
      <c r="B34" s="15" t="s">
        <v>209</v>
      </c>
      <c r="C34" s="21">
        <v>3000800</v>
      </c>
      <c r="D34" s="21">
        <v>5449315</v>
      </c>
      <c r="E34" s="21">
        <v>5449315</v>
      </c>
      <c r="F34" s="21">
        <v>9835605</v>
      </c>
      <c r="G34" s="21">
        <v>10123200</v>
      </c>
    </row>
    <row r="35" spans="1:7" ht="12.75">
      <c r="A35" s="6"/>
      <c r="B35" s="15" t="s">
        <v>240</v>
      </c>
      <c r="C35" s="21">
        <v>0</v>
      </c>
      <c r="D35" s="21">
        <v>0</v>
      </c>
      <c r="E35" s="21">
        <v>0</v>
      </c>
      <c r="F35" s="21">
        <v>0</v>
      </c>
      <c r="G35" s="21">
        <v>470890</v>
      </c>
    </row>
    <row r="36" spans="1:7" ht="12.75">
      <c r="A36" s="6"/>
      <c r="B36" s="15" t="s">
        <v>210</v>
      </c>
      <c r="C36" s="21">
        <v>8195279</v>
      </c>
      <c r="D36" s="21">
        <v>8195279</v>
      </c>
      <c r="E36" s="21">
        <v>16751151</v>
      </c>
      <c r="F36" s="21">
        <v>33332365</v>
      </c>
      <c r="G36" s="21">
        <v>33173291</v>
      </c>
    </row>
    <row r="37" spans="1:7" ht="12.75">
      <c r="A37" s="6"/>
      <c r="B37" s="15" t="s">
        <v>220</v>
      </c>
      <c r="C37" s="21">
        <v>13044543</v>
      </c>
      <c r="D37" s="21">
        <v>13044543</v>
      </c>
      <c r="E37" s="21">
        <v>13044543</v>
      </c>
      <c r="F37" s="21">
        <v>13446240</v>
      </c>
      <c r="G37" s="21">
        <v>13446240</v>
      </c>
    </row>
    <row r="38" spans="1:7" ht="12.75">
      <c r="A38" s="45"/>
      <c r="B38" s="15" t="s">
        <v>228</v>
      </c>
      <c r="C38" s="21">
        <v>0</v>
      </c>
      <c r="D38" s="21">
        <v>0</v>
      </c>
      <c r="E38" s="21">
        <v>8760000</v>
      </c>
      <c r="F38" s="21">
        <v>8760000</v>
      </c>
      <c r="G38" s="21">
        <v>8760000</v>
      </c>
    </row>
    <row r="39" spans="1:7" ht="12.75">
      <c r="A39" s="45"/>
      <c r="B39" s="15" t="s">
        <v>229</v>
      </c>
      <c r="C39" s="21">
        <v>0</v>
      </c>
      <c r="D39" s="21">
        <v>0</v>
      </c>
      <c r="E39" s="21">
        <v>304711</v>
      </c>
      <c r="F39" s="21">
        <v>736543</v>
      </c>
      <c r="G39" s="21">
        <v>879016</v>
      </c>
    </row>
    <row r="40" spans="1:7" ht="12.75">
      <c r="A40" s="45"/>
      <c r="B40" s="15" t="s">
        <v>230</v>
      </c>
      <c r="C40" s="21">
        <v>0</v>
      </c>
      <c r="D40" s="21">
        <v>0</v>
      </c>
      <c r="E40" s="21">
        <v>643746</v>
      </c>
      <c r="F40" s="21">
        <v>643746</v>
      </c>
      <c r="G40" s="21">
        <v>643746</v>
      </c>
    </row>
    <row r="41" spans="1:7" ht="12.75">
      <c r="A41" s="45"/>
      <c r="B41" s="15" t="s">
        <v>234</v>
      </c>
      <c r="C41" s="21">
        <v>0</v>
      </c>
      <c r="D41" s="21">
        <v>0</v>
      </c>
      <c r="E41" s="21">
        <v>0</v>
      </c>
      <c r="F41" s="21">
        <v>363000</v>
      </c>
      <c r="G41" s="21">
        <v>755000</v>
      </c>
    </row>
    <row r="42" spans="1:7" ht="12.75">
      <c r="A42" s="49"/>
      <c r="B42" s="15" t="s">
        <v>237</v>
      </c>
      <c r="C42" s="21">
        <v>0</v>
      </c>
      <c r="D42" s="21">
        <v>0</v>
      </c>
      <c r="E42" s="21">
        <v>0</v>
      </c>
      <c r="F42" s="21">
        <v>0</v>
      </c>
      <c r="G42" s="21">
        <v>3500000</v>
      </c>
    </row>
    <row r="43" spans="1:7" ht="12.75">
      <c r="A43" s="49"/>
      <c r="B43" s="15" t="s">
        <v>239</v>
      </c>
      <c r="C43" s="21">
        <v>0</v>
      </c>
      <c r="D43" s="21">
        <v>0</v>
      </c>
      <c r="E43" s="21">
        <v>0</v>
      </c>
      <c r="F43" s="21">
        <v>0</v>
      </c>
      <c r="G43" s="21">
        <v>1113147</v>
      </c>
    </row>
    <row r="44" spans="1:7" ht="12.75">
      <c r="A44" s="49"/>
      <c r="B44" s="15" t="s">
        <v>238</v>
      </c>
      <c r="C44" s="21">
        <v>0</v>
      </c>
      <c r="D44" s="21">
        <v>0</v>
      </c>
      <c r="E44" s="21">
        <v>0</v>
      </c>
      <c r="F44" s="21">
        <v>0</v>
      </c>
      <c r="G44" s="21">
        <v>750000</v>
      </c>
    </row>
    <row r="45" spans="4:7" ht="12.75">
      <c r="D45" s="3"/>
      <c r="E45" s="3"/>
      <c r="F45" s="3"/>
      <c r="G45" s="3"/>
    </row>
    <row r="46" spans="1:7" ht="27" customHeight="1">
      <c r="A46" s="4" t="s">
        <v>28</v>
      </c>
      <c r="B46" s="5" t="s">
        <v>29</v>
      </c>
      <c r="C46" s="18">
        <f>C47+C48+C49+C50+C51</f>
        <v>0</v>
      </c>
      <c r="D46" s="18">
        <f>D47+D48+D49+D50+D51</f>
        <v>0</v>
      </c>
      <c r="E46" s="18">
        <f>E47+E48+E49+E50+E51</f>
        <v>80361950</v>
      </c>
      <c r="F46" s="18">
        <f>F47+F48+F49+F50+F51</f>
        <v>80361950</v>
      </c>
      <c r="G46" s="18">
        <f>G47+G48+G49+G50+G51</f>
        <v>80361950</v>
      </c>
    </row>
    <row r="47" spans="1:7" ht="12.75">
      <c r="A47" s="6" t="s">
        <v>35</v>
      </c>
      <c r="B47" s="7" t="s">
        <v>30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</row>
    <row r="48" spans="1:7" ht="25.5">
      <c r="A48" s="6" t="s">
        <v>36</v>
      </c>
      <c r="B48" s="7" t="s">
        <v>31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</row>
    <row r="49" spans="1:7" ht="25.5">
      <c r="A49" s="6" t="s">
        <v>37</v>
      </c>
      <c r="B49" s="7" t="s">
        <v>32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</row>
    <row r="50" spans="1:7" ht="25.5">
      <c r="A50" s="6" t="s">
        <v>38</v>
      </c>
      <c r="B50" s="7" t="s">
        <v>33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</row>
    <row r="51" spans="1:7" ht="25.5">
      <c r="A51" s="6" t="s">
        <v>39</v>
      </c>
      <c r="B51" s="7" t="s">
        <v>34</v>
      </c>
      <c r="C51" s="48">
        <v>0</v>
      </c>
      <c r="D51" s="48">
        <v>0</v>
      </c>
      <c r="E51" s="48">
        <f>SUM(E52:E53)</f>
        <v>80361950</v>
      </c>
      <c r="F51" s="48">
        <f>SUM(F52:F53)</f>
        <v>80361950</v>
      </c>
      <c r="G51" s="48">
        <f>SUM(G52:G53)</f>
        <v>80361950</v>
      </c>
    </row>
    <row r="52" spans="1:7" ht="12.75">
      <c r="A52" s="6"/>
      <c r="B52" s="46" t="s">
        <v>231</v>
      </c>
      <c r="C52" s="47">
        <v>0</v>
      </c>
      <c r="D52" s="47">
        <v>0</v>
      </c>
      <c r="E52" s="47">
        <v>80000000</v>
      </c>
      <c r="F52" s="47">
        <v>80000000</v>
      </c>
      <c r="G52" s="47">
        <v>80000000</v>
      </c>
    </row>
    <row r="53" spans="1:7" ht="12.75">
      <c r="A53" s="6"/>
      <c r="B53" s="46" t="s">
        <v>232</v>
      </c>
      <c r="C53" s="47">
        <v>0</v>
      </c>
      <c r="D53" s="47">
        <v>0</v>
      </c>
      <c r="E53" s="47">
        <v>361950</v>
      </c>
      <c r="F53" s="47">
        <v>361950</v>
      </c>
      <c r="G53" s="47">
        <v>361950</v>
      </c>
    </row>
    <row r="54" spans="4:7" ht="12.75">
      <c r="D54" s="3"/>
      <c r="E54" s="3"/>
      <c r="F54" s="3"/>
      <c r="G54" s="3"/>
    </row>
    <row r="55" spans="1:7" ht="13.5" customHeight="1">
      <c r="A55" s="4" t="s">
        <v>40</v>
      </c>
      <c r="B55" s="5" t="s">
        <v>41</v>
      </c>
      <c r="C55" s="18">
        <f>C56+C59+C60+C61+C63+C70</f>
        <v>26150890</v>
      </c>
      <c r="D55" s="18">
        <f>D56+D59+D60+D61+D63+D70</f>
        <v>26150890</v>
      </c>
      <c r="E55" s="18">
        <f>E56+E59+E60+E61+E63+E70</f>
        <v>26150890</v>
      </c>
      <c r="F55" s="18">
        <f>F56+F59+F60+F61+F63+F70</f>
        <v>26150890</v>
      </c>
      <c r="G55" s="18">
        <f>G56+G59+G60+G61+G63+G70</f>
        <v>26704840</v>
      </c>
    </row>
    <row r="56" spans="1:7" ht="12.75">
      <c r="A56" s="6" t="s">
        <v>42</v>
      </c>
      <c r="B56" s="7" t="s">
        <v>43</v>
      </c>
      <c r="C56" s="19">
        <f>C57+C58</f>
        <v>0</v>
      </c>
      <c r="D56" s="19">
        <f>D57+D58</f>
        <v>0</v>
      </c>
      <c r="E56" s="19">
        <f>E57+E58</f>
        <v>0</v>
      </c>
      <c r="F56" s="19">
        <f>F57+F58</f>
        <v>0</v>
      </c>
      <c r="G56" s="19">
        <f>G57+G58</f>
        <v>0</v>
      </c>
    </row>
    <row r="57" spans="1:7" ht="12.75">
      <c r="A57" s="8" t="s">
        <v>66</v>
      </c>
      <c r="B57" s="9" t="s">
        <v>44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</row>
    <row r="58" spans="1:7" ht="12.75">
      <c r="A58" s="8" t="s">
        <v>65</v>
      </c>
      <c r="B58" s="9" t="s">
        <v>45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</row>
    <row r="59" spans="1:7" ht="12.75">
      <c r="A59" s="6" t="s">
        <v>46</v>
      </c>
      <c r="B59" s="7" t="s">
        <v>47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</row>
    <row r="60" spans="1:7" ht="12.75">
      <c r="A60" s="6" t="s">
        <v>48</v>
      </c>
      <c r="B60" s="7" t="s">
        <v>50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</row>
    <row r="61" spans="1:7" ht="12.75">
      <c r="A61" s="6" t="s">
        <v>49</v>
      </c>
      <c r="B61" s="7" t="s">
        <v>51</v>
      </c>
      <c r="C61" s="19">
        <f>C62</f>
        <v>1100000</v>
      </c>
      <c r="D61" s="19">
        <f>D62</f>
        <v>1100000</v>
      </c>
      <c r="E61" s="19">
        <f>E62</f>
        <v>1100000</v>
      </c>
      <c r="F61" s="19">
        <f>F62</f>
        <v>1100000</v>
      </c>
      <c r="G61" s="19">
        <f>G62</f>
        <v>1100000</v>
      </c>
    </row>
    <row r="62" spans="1:7" ht="12.75">
      <c r="A62" s="6"/>
      <c r="B62" s="15" t="s">
        <v>182</v>
      </c>
      <c r="C62" s="21">
        <v>1100000</v>
      </c>
      <c r="D62" s="21">
        <v>1100000</v>
      </c>
      <c r="E62" s="21">
        <v>1100000</v>
      </c>
      <c r="F62" s="21">
        <v>1100000</v>
      </c>
      <c r="G62" s="21">
        <v>1100000</v>
      </c>
    </row>
    <row r="63" spans="1:7" ht="12.75">
      <c r="A63" s="6" t="s">
        <v>52</v>
      </c>
      <c r="B63" s="7" t="s">
        <v>53</v>
      </c>
      <c r="C63" s="19">
        <f>C64+C66+C67+C68+C69</f>
        <v>24933890</v>
      </c>
      <c r="D63" s="19">
        <f>D64+D66+D67+D68+D69</f>
        <v>24933890</v>
      </c>
      <c r="E63" s="19">
        <f>E64+E66+E67+E68+E69</f>
        <v>24933890</v>
      </c>
      <c r="F63" s="19">
        <f>F64+F66+F67+F68+F69</f>
        <v>24933890</v>
      </c>
      <c r="G63" s="19">
        <f>G64+G66+G67+G68+G69</f>
        <v>24933890</v>
      </c>
    </row>
    <row r="64" spans="1:7" ht="12.75">
      <c r="A64" s="8" t="s">
        <v>60</v>
      </c>
      <c r="B64" s="9" t="s">
        <v>54</v>
      </c>
      <c r="C64" s="20">
        <f>C65</f>
        <v>5466000</v>
      </c>
      <c r="D64" s="20">
        <f>D65</f>
        <v>5466000</v>
      </c>
      <c r="E64" s="20">
        <f>E65</f>
        <v>5466000</v>
      </c>
      <c r="F64" s="20">
        <f>F65</f>
        <v>5466000</v>
      </c>
      <c r="G64" s="20">
        <f>G65</f>
        <v>5466000</v>
      </c>
    </row>
    <row r="65" spans="1:7" ht="12.75">
      <c r="A65" s="8"/>
      <c r="B65" s="15" t="s">
        <v>185</v>
      </c>
      <c r="C65" s="21">
        <v>5466000</v>
      </c>
      <c r="D65" s="21">
        <v>5466000</v>
      </c>
      <c r="E65" s="21">
        <v>5466000</v>
      </c>
      <c r="F65" s="21">
        <v>5466000</v>
      </c>
      <c r="G65" s="21">
        <v>5466000</v>
      </c>
    </row>
    <row r="66" spans="1:7" ht="12.75">
      <c r="A66" s="8" t="s">
        <v>61</v>
      </c>
      <c r="B66" s="9" t="s">
        <v>55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</row>
    <row r="67" spans="1:7" ht="12.75" customHeight="1">
      <c r="A67" s="8" t="s">
        <v>62</v>
      </c>
      <c r="B67" s="9" t="s">
        <v>56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</row>
    <row r="68" spans="1:7" ht="12.75" customHeight="1">
      <c r="A68" s="8" t="s">
        <v>63</v>
      </c>
      <c r="B68" s="9" t="s">
        <v>181</v>
      </c>
      <c r="C68" s="20">
        <v>19467890</v>
      </c>
      <c r="D68" s="20">
        <v>19467890</v>
      </c>
      <c r="E68" s="20">
        <v>19467890</v>
      </c>
      <c r="F68" s="20">
        <v>19467890</v>
      </c>
      <c r="G68" s="20">
        <v>19467890</v>
      </c>
    </row>
    <row r="69" spans="1:7" ht="12.75" customHeight="1">
      <c r="A69" s="8" t="s">
        <v>64</v>
      </c>
      <c r="B69" s="9" t="s">
        <v>57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</row>
    <row r="70" spans="1:7" ht="12.75" customHeight="1">
      <c r="A70" s="6" t="s">
        <v>58</v>
      </c>
      <c r="B70" s="7" t="s">
        <v>59</v>
      </c>
      <c r="C70" s="19">
        <f>C71+C72</f>
        <v>117000</v>
      </c>
      <c r="D70" s="19">
        <f>D71+D72</f>
        <v>117000</v>
      </c>
      <c r="E70" s="19">
        <f>E71+E72</f>
        <v>117000</v>
      </c>
      <c r="F70" s="19">
        <f>F71+F72</f>
        <v>117000</v>
      </c>
      <c r="G70" s="19">
        <f>G71+G72</f>
        <v>670950</v>
      </c>
    </row>
    <row r="71" spans="1:7" ht="12.75" customHeight="1">
      <c r="A71" s="8"/>
      <c r="B71" s="15" t="s">
        <v>183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</row>
    <row r="72" spans="1:7" ht="12.75">
      <c r="A72" s="6"/>
      <c r="B72" s="15" t="s">
        <v>184</v>
      </c>
      <c r="C72" s="21">
        <v>117000</v>
      </c>
      <c r="D72" s="21">
        <v>117000</v>
      </c>
      <c r="E72" s="21">
        <v>117000</v>
      </c>
      <c r="F72" s="21">
        <v>117000</v>
      </c>
      <c r="G72" s="21">
        <v>670950</v>
      </c>
    </row>
    <row r="73" spans="4:7" ht="12.75" customHeight="1">
      <c r="D73" s="3"/>
      <c r="E73" s="3"/>
      <c r="F73" s="3"/>
      <c r="G73" s="3"/>
    </row>
    <row r="74" spans="1:7" ht="13.5" customHeight="1">
      <c r="A74" s="4" t="s">
        <v>67</v>
      </c>
      <c r="B74" s="5" t="s">
        <v>68</v>
      </c>
      <c r="C74" s="18">
        <f>C75+C76+C77+C78+C79+C82+C84+C85+C86+C87</f>
        <v>16115303</v>
      </c>
      <c r="D74" s="18">
        <f>D75+D76+D77+D78+D79+D82+D84+D85+D86+D87</f>
        <v>16115303</v>
      </c>
      <c r="E74" s="18">
        <f>E75+E76+E77+E78+E79+E82+E84+E85+E86+E87</f>
        <v>16211309</v>
      </c>
      <c r="F74" s="18">
        <f>F75+F76+F77+F78+F79+F82+F84+F85+F86+F87</f>
        <v>16903881</v>
      </c>
      <c r="G74" s="18">
        <f>G75+G76+G77+G78+G79+G82+G84+G85+G86+G87</f>
        <v>20317472</v>
      </c>
    </row>
    <row r="75" spans="1:7" ht="12.75">
      <c r="A75" s="6" t="s">
        <v>69</v>
      </c>
      <c r="B75" s="7" t="s">
        <v>79</v>
      </c>
      <c r="C75" s="19">
        <v>1750000</v>
      </c>
      <c r="D75" s="19">
        <v>1750000</v>
      </c>
      <c r="E75" s="19">
        <v>1750000</v>
      </c>
      <c r="F75" s="19">
        <v>1750000</v>
      </c>
      <c r="G75" s="19">
        <v>2263015</v>
      </c>
    </row>
    <row r="76" spans="1:7" ht="12.75">
      <c r="A76" s="6" t="s">
        <v>70</v>
      </c>
      <c r="B76" s="7" t="s">
        <v>80</v>
      </c>
      <c r="C76" s="19">
        <v>1355000</v>
      </c>
      <c r="D76" s="19">
        <v>1355000</v>
      </c>
      <c r="E76" s="19">
        <v>1355000</v>
      </c>
      <c r="F76" s="19">
        <v>1355000</v>
      </c>
      <c r="G76" s="19">
        <v>1847888</v>
      </c>
    </row>
    <row r="77" spans="1:7" ht="12.75">
      <c r="A77" s="6" t="s">
        <v>71</v>
      </c>
      <c r="B77" s="7" t="s">
        <v>222</v>
      </c>
      <c r="C77" s="19">
        <v>1477000</v>
      </c>
      <c r="D77" s="19">
        <v>1477000</v>
      </c>
      <c r="E77" s="19">
        <v>1477000</v>
      </c>
      <c r="F77" s="19">
        <v>1477000</v>
      </c>
      <c r="G77" s="19">
        <v>1477000</v>
      </c>
    </row>
    <row r="78" spans="1:7" ht="12.75">
      <c r="A78" s="6" t="s">
        <v>72</v>
      </c>
      <c r="B78" s="7" t="s">
        <v>81</v>
      </c>
      <c r="C78" s="19">
        <v>114000</v>
      </c>
      <c r="D78" s="19">
        <v>114000</v>
      </c>
      <c r="E78" s="19">
        <v>114000</v>
      </c>
      <c r="F78" s="19">
        <v>114000</v>
      </c>
      <c r="G78" s="19">
        <v>114000</v>
      </c>
    </row>
    <row r="79" spans="1:7" ht="12.75">
      <c r="A79" s="6" t="s">
        <v>73</v>
      </c>
      <c r="B79" s="7" t="s">
        <v>82</v>
      </c>
      <c r="C79" s="19">
        <f>SUM(C80:C81)</f>
        <v>4782303</v>
      </c>
      <c r="D79" s="19">
        <f>SUM(D80:D81)</f>
        <v>4782303</v>
      </c>
      <c r="E79" s="19">
        <f>SUM(E80:E81)</f>
        <v>4782303</v>
      </c>
      <c r="F79" s="19">
        <f>SUM(F80:F81)</f>
        <v>5383235</v>
      </c>
      <c r="G79" s="19">
        <f>SUM(G80:G81)</f>
        <v>7484661</v>
      </c>
    </row>
    <row r="80" spans="1:7" ht="12.75">
      <c r="A80" s="6"/>
      <c r="B80" s="15" t="s">
        <v>211</v>
      </c>
      <c r="C80" s="21">
        <v>609400</v>
      </c>
      <c r="D80" s="21">
        <v>609400</v>
      </c>
      <c r="E80" s="21">
        <v>609400</v>
      </c>
      <c r="F80" s="21">
        <v>609400</v>
      </c>
      <c r="G80" s="21">
        <v>748800</v>
      </c>
    </row>
    <row r="81" spans="1:7" ht="12.75">
      <c r="A81" s="6"/>
      <c r="B81" s="15" t="s">
        <v>212</v>
      </c>
      <c r="C81" s="21">
        <v>4172903</v>
      </c>
      <c r="D81" s="21">
        <v>4172903</v>
      </c>
      <c r="E81" s="21">
        <v>4172903</v>
      </c>
      <c r="F81" s="21">
        <v>4773835</v>
      </c>
      <c r="G81" s="21">
        <v>6735861</v>
      </c>
    </row>
    <row r="82" spans="1:7" ht="12.75">
      <c r="A82" s="6" t="s">
        <v>74</v>
      </c>
      <c r="B82" s="7" t="s">
        <v>83</v>
      </c>
      <c r="C82" s="19">
        <f>SUM(C83:C83)</f>
        <v>2097000</v>
      </c>
      <c r="D82" s="19">
        <f>SUM(D83:D83)</f>
        <v>2097000</v>
      </c>
      <c r="E82" s="19">
        <f>SUM(E83:E83)</f>
        <v>2097000</v>
      </c>
      <c r="F82" s="19">
        <f>SUM(F83:F83)</f>
        <v>2097000</v>
      </c>
      <c r="G82" s="19">
        <f>SUM(G83:G83)</f>
        <v>2158362</v>
      </c>
    </row>
    <row r="83" spans="1:7" ht="12.75">
      <c r="A83" s="6"/>
      <c r="B83" s="16" t="s">
        <v>180</v>
      </c>
      <c r="C83" s="21">
        <v>2097000</v>
      </c>
      <c r="D83" s="21">
        <v>2097000</v>
      </c>
      <c r="E83" s="21">
        <v>2097000</v>
      </c>
      <c r="F83" s="21">
        <v>2097000</v>
      </c>
      <c r="G83" s="21">
        <v>2158362</v>
      </c>
    </row>
    <row r="84" spans="1:7" ht="12.75">
      <c r="A84" s="6" t="s">
        <v>75</v>
      </c>
      <c r="B84" s="7" t="s">
        <v>84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</row>
    <row r="85" spans="1:7" ht="13.5" customHeight="1">
      <c r="A85" s="6" t="s">
        <v>76</v>
      </c>
      <c r="B85" s="7" t="s">
        <v>85</v>
      </c>
      <c r="C85" s="19">
        <v>0</v>
      </c>
      <c r="D85" s="19">
        <v>0</v>
      </c>
      <c r="E85" s="19">
        <v>96006</v>
      </c>
      <c r="F85" s="19">
        <v>187646</v>
      </c>
      <c r="G85" s="19">
        <v>209109</v>
      </c>
    </row>
    <row r="86" spans="1:7" ht="12.75">
      <c r="A86" s="6" t="s">
        <v>77</v>
      </c>
      <c r="B86" s="7" t="s">
        <v>86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</row>
    <row r="87" spans="1:7" ht="12.75">
      <c r="A87" s="6" t="s">
        <v>78</v>
      </c>
      <c r="B87" s="7" t="s">
        <v>87</v>
      </c>
      <c r="C87" s="19">
        <v>4540000</v>
      </c>
      <c r="D87" s="19">
        <v>4540000</v>
      </c>
      <c r="E87" s="19">
        <v>4540000</v>
      </c>
      <c r="F87" s="19">
        <v>4540000</v>
      </c>
      <c r="G87" s="19">
        <v>4763437</v>
      </c>
    </row>
    <row r="88" spans="4:7" ht="12.75">
      <c r="D88" s="3"/>
      <c r="E88" s="3"/>
      <c r="F88" s="3"/>
      <c r="G88" s="3"/>
    </row>
    <row r="89" spans="1:7" ht="13.5" customHeight="1">
      <c r="A89" s="4" t="s">
        <v>88</v>
      </c>
      <c r="B89" s="5" t="s">
        <v>89</v>
      </c>
      <c r="C89" s="18">
        <f>SUM(C90:C94)</f>
        <v>0</v>
      </c>
      <c r="D89" s="18">
        <f>SUM(D90:D94)</f>
        <v>0</v>
      </c>
      <c r="E89" s="18">
        <f>SUM(E90:E94)</f>
        <v>0</v>
      </c>
      <c r="F89" s="18">
        <f>SUM(F90:F94)</f>
        <v>0</v>
      </c>
      <c r="G89" s="18">
        <f>SUM(G90:G94)</f>
        <v>0</v>
      </c>
    </row>
    <row r="90" spans="1:7" ht="12.75">
      <c r="A90" s="6" t="s">
        <v>90</v>
      </c>
      <c r="B90" s="7" t="s">
        <v>95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</row>
    <row r="91" spans="1:7" ht="12.75">
      <c r="A91" s="6" t="s">
        <v>91</v>
      </c>
      <c r="B91" s="7" t="s">
        <v>96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</row>
    <row r="92" spans="1:7" ht="12.75">
      <c r="A92" s="6" t="s">
        <v>92</v>
      </c>
      <c r="B92" s="7" t="s">
        <v>97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</row>
    <row r="93" spans="1:7" ht="12.75">
      <c r="A93" s="6" t="s">
        <v>93</v>
      </c>
      <c r="B93" s="7" t="s">
        <v>98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</row>
    <row r="94" spans="1:7" ht="12.75">
      <c r="A94" s="6" t="s">
        <v>94</v>
      </c>
      <c r="B94" s="7" t="s">
        <v>99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</row>
    <row r="95" spans="4:7" ht="12.75">
      <c r="D95" s="3"/>
      <c r="E95" s="3"/>
      <c r="F95" s="3"/>
      <c r="G95" s="3"/>
    </row>
    <row r="96" spans="1:7" s="39" customFormat="1" ht="13.5" customHeight="1">
      <c r="A96" s="10" t="s">
        <v>100</v>
      </c>
      <c r="B96" s="11" t="s">
        <v>101</v>
      </c>
      <c r="C96" s="23">
        <f>C97+C98+C99</f>
        <v>0</v>
      </c>
      <c r="D96" s="23">
        <f>D97+D98+D99</f>
        <v>0</v>
      </c>
      <c r="E96" s="23">
        <f>E97+E98+E99</f>
        <v>0</v>
      </c>
      <c r="F96" s="23">
        <f>F97+F98+F99</f>
        <v>995000</v>
      </c>
      <c r="G96" s="23">
        <f>G97+G98+G99</f>
        <v>995000</v>
      </c>
    </row>
    <row r="97" spans="1:7" ht="25.5">
      <c r="A97" s="6" t="s">
        <v>102</v>
      </c>
      <c r="B97" s="7" t="s">
        <v>105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</row>
    <row r="98" spans="1:7" ht="25.5">
      <c r="A98" s="6" t="s">
        <v>103</v>
      </c>
      <c r="B98" s="7" t="s">
        <v>106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</row>
    <row r="99" spans="1:7" ht="12.75">
      <c r="A99" s="6" t="s">
        <v>104</v>
      </c>
      <c r="B99" s="7" t="s">
        <v>107</v>
      </c>
      <c r="C99" s="19">
        <v>0</v>
      </c>
      <c r="D99" s="19">
        <v>0</v>
      </c>
      <c r="E99" s="19">
        <v>0</v>
      </c>
      <c r="F99" s="19">
        <v>995000</v>
      </c>
      <c r="G99" s="19">
        <v>995000</v>
      </c>
    </row>
    <row r="100" spans="4:7" ht="12.75">
      <c r="D100" s="3"/>
      <c r="E100" s="3"/>
      <c r="F100" s="3"/>
      <c r="G100" s="3"/>
    </row>
    <row r="101" spans="1:7" s="12" customFormat="1" ht="13.5" customHeight="1">
      <c r="A101" s="10" t="s">
        <v>108</v>
      </c>
      <c r="B101" s="11" t="s">
        <v>112</v>
      </c>
      <c r="C101" s="23">
        <f>C102+C103+C104</f>
        <v>14195228</v>
      </c>
      <c r="D101" s="23">
        <f>D102+D103+D104</f>
        <v>14195228</v>
      </c>
      <c r="E101" s="23">
        <f>E102+E103+E104</f>
        <v>17190457</v>
      </c>
      <c r="F101" s="23">
        <f>F102+F103+F104</f>
        <v>17190457</v>
      </c>
      <c r="G101" s="23">
        <f>G102+G103+G104</f>
        <v>17190457</v>
      </c>
    </row>
    <row r="102" spans="1:7" ht="25.5">
      <c r="A102" s="6" t="s">
        <v>109</v>
      </c>
      <c r="B102" s="7" t="s">
        <v>113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</row>
    <row r="103" spans="1:7" ht="25.5">
      <c r="A103" s="6" t="s">
        <v>110</v>
      </c>
      <c r="B103" s="7" t="s">
        <v>114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</row>
    <row r="104" spans="1:7" ht="12.75">
      <c r="A104" s="6" t="s">
        <v>111</v>
      </c>
      <c r="B104" s="7" t="s">
        <v>115</v>
      </c>
      <c r="C104" s="19">
        <f>SUM(C105:C106)</f>
        <v>14195228</v>
      </c>
      <c r="D104" s="19">
        <f>SUM(D105:D106)</f>
        <v>14195228</v>
      </c>
      <c r="E104" s="19">
        <f>SUM(E105:E106)</f>
        <v>17190457</v>
      </c>
      <c r="F104" s="19">
        <f>SUM(F105:F106)</f>
        <v>17190457</v>
      </c>
      <c r="G104" s="19">
        <f>SUM(G105:G106)</f>
        <v>17190457</v>
      </c>
    </row>
    <row r="105" spans="1:7" ht="12.75">
      <c r="A105" s="6"/>
      <c r="B105" s="15" t="s">
        <v>219</v>
      </c>
      <c r="C105" s="21">
        <v>2995228</v>
      </c>
      <c r="D105" s="21">
        <v>2995228</v>
      </c>
      <c r="E105" s="21">
        <v>5990457</v>
      </c>
      <c r="F105" s="21">
        <v>5990457</v>
      </c>
      <c r="G105" s="21">
        <v>5990457</v>
      </c>
    </row>
    <row r="106" spans="1:7" ht="12.75">
      <c r="A106" s="6"/>
      <c r="B106" s="15" t="s">
        <v>224</v>
      </c>
      <c r="C106" s="21">
        <v>11200000</v>
      </c>
      <c r="D106" s="21">
        <v>11200000</v>
      </c>
      <c r="E106" s="21">
        <v>11200000</v>
      </c>
      <c r="F106" s="21">
        <v>11200000</v>
      </c>
      <c r="G106" s="21">
        <v>11200000</v>
      </c>
    </row>
    <row r="107" spans="1:7" ht="12.75">
      <c r="A107" s="28"/>
      <c r="B107" s="29"/>
      <c r="C107" s="30"/>
      <c r="D107" s="30"/>
      <c r="E107" s="30"/>
      <c r="F107" s="30"/>
      <c r="G107" s="30"/>
    </row>
    <row r="108" spans="1:7" ht="24">
      <c r="A108" s="33" t="s">
        <v>201</v>
      </c>
      <c r="B108" s="33" t="s">
        <v>188</v>
      </c>
      <c r="C108" s="34">
        <f>C7+C55+C74+C96</f>
        <v>74785906</v>
      </c>
      <c r="D108" s="34">
        <f>D7+D55+D74+D96</f>
        <v>82713732</v>
      </c>
      <c r="E108" s="34">
        <f>E7+E55+E74+E96</f>
        <v>101432568</v>
      </c>
      <c r="F108" s="34">
        <f>F7+F55+F74+F96</f>
        <v>128114862</v>
      </c>
      <c r="G108" s="34">
        <f>G7+G55+G74+G96</f>
        <v>140559084</v>
      </c>
    </row>
    <row r="109" spans="1:7" ht="12.75">
      <c r="A109" s="31"/>
      <c r="B109" s="31"/>
      <c r="C109" s="32"/>
      <c r="D109" s="32"/>
      <c r="E109" s="32"/>
      <c r="F109" s="32"/>
      <c r="G109" s="32"/>
    </row>
    <row r="110" spans="1:7" ht="24">
      <c r="A110" s="33" t="s">
        <v>200</v>
      </c>
      <c r="B110" s="33" t="s">
        <v>189</v>
      </c>
      <c r="C110" s="34">
        <f>C46+C89+C101</f>
        <v>14195228</v>
      </c>
      <c r="D110" s="34">
        <f>D46+D89+D101</f>
        <v>14195228</v>
      </c>
      <c r="E110" s="34">
        <f>E46+E89+E101</f>
        <v>97552407</v>
      </c>
      <c r="F110" s="34">
        <f>F46+F89+F101</f>
        <v>97552407</v>
      </c>
      <c r="G110" s="34">
        <f>G46+G89+G101</f>
        <v>97552407</v>
      </c>
    </row>
    <row r="111" spans="4:7" ht="12.75">
      <c r="D111" s="3"/>
      <c r="E111" s="3"/>
      <c r="F111" s="3"/>
      <c r="G111" s="3"/>
    </row>
    <row r="112" spans="1:7" ht="13.5" customHeight="1">
      <c r="A112" s="35" t="s">
        <v>116</v>
      </c>
      <c r="B112" s="36" t="s">
        <v>165</v>
      </c>
      <c r="C112" s="37">
        <f>C108+C110</f>
        <v>88981134</v>
      </c>
      <c r="D112" s="37">
        <f>D108+D110</f>
        <v>96908960</v>
      </c>
      <c r="E112" s="37">
        <f>E108+E110</f>
        <v>198984975</v>
      </c>
      <c r="F112" s="37">
        <f>F108+F110</f>
        <v>225667269</v>
      </c>
      <c r="G112" s="37">
        <f>G108+G110</f>
        <v>238111491</v>
      </c>
    </row>
    <row r="113" spans="4:7" ht="12.75">
      <c r="D113" s="3"/>
      <c r="E113" s="3"/>
      <c r="F113" s="3"/>
      <c r="G113" s="3"/>
    </row>
    <row r="114" spans="1:7" ht="13.5" customHeight="1">
      <c r="A114" s="10" t="s">
        <v>118</v>
      </c>
      <c r="B114" s="11" t="s">
        <v>119</v>
      </c>
      <c r="C114" s="23">
        <f>C115+C119+C124+C129+C130+C131+C132+C133</f>
        <v>67368667</v>
      </c>
      <c r="D114" s="23">
        <f>D115+D119+D124+D129+D130+D131+D132+D133</f>
        <v>67368667</v>
      </c>
      <c r="E114" s="23">
        <f>E115+E119+E124+E129+E130+E131+E132+E133</f>
        <v>73773889</v>
      </c>
      <c r="F114" s="23">
        <f>F115+F119+F124+F129+F130+F131+F132+F133</f>
        <v>73773889</v>
      </c>
      <c r="G114" s="23">
        <f>G115+G119+G124+G129+G130+G131+G132+G133</f>
        <v>74212156</v>
      </c>
    </row>
    <row r="115" spans="1:7" ht="12.75">
      <c r="A115" s="6" t="s">
        <v>120</v>
      </c>
      <c r="B115" s="7" t="s">
        <v>121</v>
      </c>
      <c r="C115" s="19">
        <f>C116+C117+C118</f>
        <v>0</v>
      </c>
      <c r="D115" s="19">
        <f>D116+D117+D118</f>
        <v>0</v>
      </c>
      <c r="E115" s="19">
        <f>E116+E117+E118</f>
        <v>0</v>
      </c>
      <c r="F115" s="19">
        <f>F116+F117+F118</f>
        <v>0</v>
      </c>
      <c r="G115" s="19">
        <f>G116+G117+G118</f>
        <v>0</v>
      </c>
    </row>
    <row r="116" spans="1:7" ht="12.75">
      <c r="A116" s="8" t="s">
        <v>122</v>
      </c>
      <c r="B116" s="9" t="s">
        <v>126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</row>
    <row r="117" spans="1:7" ht="24">
      <c r="A117" s="8" t="s">
        <v>123</v>
      </c>
      <c r="B117" s="9" t="s">
        <v>166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</row>
    <row r="118" spans="1:7" ht="12.75">
      <c r="A118" s="8" t="s">
        <v>124</v>
      </c>
      <c r="B118" s="9" t="s">
        <v>127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</row>
    <row r="119" spans="1:7" ht="12.75">
      <c r="A119" s="13" t="s">
        <v>125</v>
      </c>
      <c r="B119" s="26" t="s">
        <v>128</v>
      </c>
      <c r="C119" s="25">
        <f>C120+C121+C122+C123</f>
        <v>0</v>
      </c>
      <c r="D119" s="25">
        <f>D120+D121+D122+D123</f>
        <v>0</v>
      </c>
      <c r="E119" s="25">
        <f>E120+E121+E122+E123</f>
        <v>0</v>
      </c>
      <c r="F119" s="25">
        <f>F120+F121+F122+F123</f>
        <v>0</v>
      </c>
      <c r="G119" s="25">
        <f>G120+G121+G122+G123</f>
        <v>0</v>
      </c>
    </row>
    <row r="120" spans="1:7" ht="12.75">
      <c r="A120" s="8" t="s">
        <v>129</v>
      </c>
      <c r="B120" s="9" t="s">
        <v>133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</row>
    <row r="121" spans="1:7" ht="12.75">
      <c r="A121" s="8" t="s">
        <v>130</v>
      </c>
      <c r="B121" s="9" t="s">
        <v>134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</row>
    <row r="122" spans="1:7" ht="12.75">
      <c r="A122" s="8" t="s">
        <v>131</v>
      </c>
      <c r="B122" s="9" t="s">
        <v>135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</row>
    <row r="123" spans="1:7" ht="12.75" customHeight="1">
      <c r="A123" s="8" t="s">
        <v>132</v>
      </c>
      <c r="B123" s="9" t="s">
        <v>136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</row>
    <row r="124" spans="1:7" ht="12.75" customHeight="1">
      <c r="A124" s="13" t="s">
        <v>137</v>
      </c>
      <c r="B124" s="7" t="s">
        <v>140</v>
      </c>
      <c r="C124" s="19">
        <f>C125+C128</f>
        <v>67368667</v>
      </c>
      <c r="D124" s="19">
        <f>D125+D128</f>
        <v>67368667</v>
      </c>
      <c r="E124" s="19">
        <f>E125+E128</f>
        <v>73773889</v>
      </c>
      <c r="F124" s="19">
        <f>F125+F128</f>
        <v>73773889</v>
      </c>
      <c r="G124" s="19">
        <f>G125+G128</f>
        <v>73773889</v>
      </c>
    </row>
    <row r="125" spans="1:7" ht="12.75" customHeight="1">
      <c r="A125" s="8" t="s">
        <v>138</v>
      </c>
      <c r="B125" s="9" t="s">
        <v>141</v>
      </c>
      <c r="C125" s="20">
        <f>C126+C127</f>
        <v>67368667</v>
      </c>
      <c r="D125" s="20">
        <f>D126+D127</f>
        <v>67368667</v>
      </c>
      <c r="E125" s="20">
        <f>E126+E127</f>
        <v>73773889</v>
      </c>
      <c r="F125" s="20">
        <f>F126+F127</f>
        <v>73773889</v>
      </c>
      <c r="G125" s="20">
        <f>G126+G127</f>
        <v>73773889</v>
      </c>
    </row>
    <row r="126" spans="1:7" ht="12.75" customHeight="1">
      <c r="A126" s="8"/>
      <c r="B126" s="27" t="s">
        <v>186</v>
      </c>
      <c r="C126" s="21">
        <v>18322533</v>
      </c>
      <c r="D126" s="21">
        <v>18322533</v>
      </c>
      <c r="E126" s="21">
        <v>28084934</v>
      </c>
      <c r="F126" s="21">
        <v>28084934</v>
      </c>
      <c r="G126" s="21">
        <v>30028034</v>
      </c>
    </row>
    <row r="127" spans="1:7" ht="12.75" customHeight="1">
      <c r="A127" s="8"/>
      <c r="B127" s="27" t="s">
        <v>187</v>
      </c>
      <c r="C127" s="21">
        <v>49046134</v>
      </c>
      <c r="D127" s="21">
        <v>49046134</v>
      </c>
      <c r="E127" s="21">
        <v>45688955</v>
      </c>
      <c r="F127" s="21">
        <v>45688955</v>
      </c>
      <c r="G127" s="21">
        <v>43745855</v>
      </c>
    </row>
    <row r="128" spans="1:7" ht="12.75" customHeight="1">
      <c r="A128" s="8" t="s">
        <v>139</v>
      </c>
      <c r="B128" s="9" t="s">
        <v>142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</row>
    <row r="129" spans="1:7" ht="12.75" customHeight="1">
      <c r="A129" s="13" t="s">
        <v>143</v>
      </c>
      <c r="B129" s="7" t="s">
        <v>149</v>
      </c>
      <c r="C129" s="25">
        <v>0</v>
      </c>
      <c r="D129" s="25">
        <v>0</v>
      </c>
      <c r="E129" s="25">
        <v>0</v>
      </c>
      <c r="F129" s="25">
        <v>0</v>
      </c>
      <c r="G129" s="25">
        <v>438267</v>
      </c>
    </row>
    <row r="130" spans="1:7" ht="12.75" customHeight="1">
      <c r="A130" s="13" t="s">
        <v>144</v>
      </c>
      <c r="B130" s="7" t="s">
        <v>150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</row>
    <row r="131" spans="1:7" ht="12.75" customHeight="1">
      <c r="A131" s="13" t="s">
        <v>145</v>
      </c>
      <c r="B131" s="7" t="s">
        <v>151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</row>
    <row r="132" spans="1:7" ht="12.75" customHeight="1">
      <c r="A132" s="13" t="s">
        <v>146</v>
      </c>
      <c r="B132" s="7" t="s">
        <v>152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</row>
    <row r="133" spans="1:7" ht="12.75" customHeight="1">
      <c r="A133" s="13" t="s">
        <v>147</v>
      </c>
      <c r="B133" s="7" t="s">
        <v>153</v>
      </c>
      <c r="C133" s="25">
        <v>0</v>
      </c>
      <c r="D133" s="25">
        <v>0</v>
      </c>
      <c r="E133" s="25">
        <v>0</v>
      </c>
      <c r="F133" s="25">
        <v>0</v>
      </c>
      <c r="G133" s="25">
        <v>0</v>
      </c>
    </row>
    <row r="134" spans="4:7" ht="12.75" customHeight="1">
      <c r="D134" s="3"/>
      <c r="E134" s="3"/>
      <c r="F134" s="3"/>
      <c r="G134" s="3"/>
    </row>
    <row r="135" spans="1:7" ht="13.5" customHeight="1">
      <c r="A135" s="10" t="s">
        <v>148</v>
      </c>
      <c r="B135" s="11" t="s">
        <v>154</v>
      </c>
      <c r="C135" s="23">
        <f>C136+C137+C138+C139</f>
        <v>0</v>
      </c>
      <c r="D135" s="23">
        <f>D136+D137+D138+D139</f>
        <v>0</v>
      </c>
      <c r="E135" s="23">
        <f>E136+E137+E138+E139</f>
        <v>0</v>
      </c>
      <c r="F135" s="23">
        <f>F136+F137+F138+F139</f>
        <v>0</v>
      </c>
      <c r="G135" s="23">
        <f>G136+G137+G138+G139</f>
        <v>0</v>
      </c>
    </row>
    <row r="136" spans="1:7" ht="24.75" customHeight="1">
      <c r="A136" s="6" t="s">
        <v>155</v>
      </c>
      <c r="B136" s="7" t="s">
        <v>160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</row>
    <row r="137" spans="1:7" ht="25.5">
      <c r="A137" s="6" t="s">
        <v>156</v>
      </c>
      <c r="B137" s="7" t="s">
        <v>161</v>
      </c>
      <c r="C137" s="19">
        <v>0</v>
      </c>
      <c r="D137" s="19">
        <v>0</v>
      </c>
      <c r="E137" s="19">
        <v>0</v>
      </c>
      <c r="F137" s="19">
        <v>0</v>
      </c>
      <c r="G137" s="19">
        <v>0</v>
      </c>
    </row>
    <row r="138" spans="1:7" ht="12.75">
      <c r="A138" s="6" t="s">
        <v>157</v>
      </c>
      <c r="B138" s="7" t="s">
        <v>162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</row>
    <row r="139" spans="1:7" ht="12.75">
      <c r="A139" s="6" t="s">
        <v>158</v>
      </c>
      <c r="B139" s="7" t="s">
        <v>163</v>
      </c>
      <c r="C139" s="19">
        <v>0</v>
      </c>
      <c r="D139" s="19">
        <v>0</v>
      </c>
      <c r="E139" s="19">
        <v>0</v>
      </c>
      <c r="F139" s="19">
        <v>0</v>
      </c>
      <c r="G139" s="19">
        <v>0</v>
      </c>
    </row>
    <row r="140" spans="4:7" ht="12.75">
      <c r="D140" s="3"/>
      <c r="E140" s="3"/>
      <c r="F140" s="3"/>
      <c r="G140" s="3"/>
    </row>
    <row r="141" spans="1:7" ht="27" customHeight="1">
      <c r="A141" s="10" t="s">
        <v>159</v>
      </c>
      <c r="B141" s="11" t="s">
        <v>164</v>
      </c>
      <c r="C141" s="23">
        <v>0</v>
      </c>
      <c r="D141" s="23">
        <v>0</v>
      </c>
      <c r="E141" s="23">
        <v>0</v>
      </c>
      <c r="F141" s="23">
        <v>0</v>
      </c>
      <c r="G141" s="23">
        <v>0</v>
      </c>
    </row>
    <row r="142" spans="4:7" ht="12.75" customHeight="1">
      <c r="D142" s="3"/>
      <c r="E142" s="3"/>
      <c r="F142" s="3"/>
      <c r="G142" s="3"/>
    </row>
    <row r="143" spans="1:7" ht="13.5" customHeight="1">
      <c r="A143" s="35" t="s">
        <v>117</v>
      </c>
      <c r="B143" s="36" t="s">
        <v>167</v>
      </c>
      <c r="C143" s="37">
        <f>C114+C135+C141</f>
        <v>67368667</v>
      </c>
      <c r="D143" s="37">
        <f>D114+D135+D141</f>
        <v>67368667</v>
      </c>
      <c r="E143" s="37">
        <f>E114+E135+E141</f>
        <v>73773889</v>
      </c>
      <c r="F143" s="37">
        <f>F114+F135+F141</f>
        <v>73773889</v>
      </c>
      <c r="G143" s="37">
        <f>G114+G135+G141</f>
        <v>74212156</v>
      </c>
    </row>
    <row r="144" spans="1:7" ht="12.75" customHeight="1">
      <c r="A144" s="17" t="s">
        <v>190</v>
      </c>
      <c r="B144" s="15" t="s">
        <v>192</v>
      </c>
      <c r="C144" s="24">
        <v>18322533</v>
      </c>
      <c r="D144" s="24">
        <v>24727755</v>
      </c>
      <c r="E144" s="24">
        <v>28084934</v>
      </c>
      <c r="F144" s="24">
        <v>28084934</v>
      </c>
      <c r="G144" s="24">
        <v>30466301</v>
      </c>
    </row>
    <row r="145" spans="1:7" ht="12.75" customHeight="1">
      <c r="A145" s="17" t="s">
        <v>191</v>
      </c>
      <c r="B145" s="15" t="s">
        <v>193</v>
      </c>
      <c r="C145" s="24">
        <v>49046134</v>
      </c>
      <c r="D145" s="24">
        <v>49046134</v>
      </c>
      <c r="E145" s="24">
        <v>45688955</v>
      </c>
      <c r="F145" s="24">
        <v>45688955</v>
      </c>
      <c r="G145" s="24">
        <v>43745855</v>
      </c>
    </row>
    <row r="146" spans="4:7" ht="12.75">
      <c r="D146" s="3"/>
      <c r="E146" s="3"/>
      <c r="F146" s="3"/>
      <c r="G146" s="3"/>
    </row>
    <row r="147" spans="1:7" ht="24" customHeight="1">
      <c r="A147" s="38" t="s">
        <v>195</v>
      </c>
      <c r="B147" s="33" t="s">
        <v>194</v>
      </c>
      <c r="C147" s="34">
        <f>C108+C144</f>
        <v>93108439</v>
      </c>
      <c r="D147" s="34">
        <f>D108+D144</f>
        <v>107441487</v>
      </c>
      <c r="E147" s="34">
        <f>E108+E144</f>
        <v>129517502</v>
      </c>
      <c r="F147" s="34">
        <f>F108+F144</f>
        <v>156199796</v>
      </c>
      <c r="G147" s="34">
        <f>G108+G144</f>
        <v>171025385</v>
      </c>
    </row>
    <row r="148" spans="1:7" ht="12.75">
      <c r="A148" s="31"/>
      <c r="B148" s="31"/>
      <c r="C148" s="32"/>
      <c r="D148" s="32"/>
      <c r="E148" s="32"/>
      <c r="F148" s="32"/>
      <c r="G148" s="32"/>
    </row>
    <row r="149" spans="1:7" ht="24">
      <c r="A149" s="33" t="s">
        <v>196</v>
      </c>
      <c r="B149" s="33" t="s">
        <v>197</v>
      </c>
      <c r="C149" s="34">
        <f>C110+C145</f>
        <v>63241362</v>
      </c>
      <c r="D149" s="34">
        <f>D110+D145</f>
        <v>63241362</v>
      </c>
      <c r="E149" s="34">
        <f>E110+E145</f>
        <v>143241362</v>
      </c>
      <c r="F149" s="34">
        <f>F110+F145</f>
        <v>143241362</v>
      </c>
      <c r="G149" s="34">
        <f>G110+G145</f>
        <v>141298262</v>
      </c>
    </row>
    <row r="150" spans="1:7" ht="12.75">
      <c r="A150" s="2"/>
      <c r="D150" s="3"/>
      <c r="E150" s="3"/>
      <c r="F150" s="3"/>
      <c r="G150" s="3"/>
    </row>
    <row r="151" spans="1:7" ht="13.5" customHeight="1">
      <c r="A151" s="36" t="s">
        <v>199</v>
      </c>
      <c r="B151" s="36" t="s">
        <v>198</v>
      </c>
      <c r="C151" s="37">
        <f>C147+C149</f>
        <v>156349801</v>
      </c>
      <c r="D151" s="37">
        <f>D147+D149</f>
        <v>170682849</v>
      </c>
      <c r="E151" s="37">
        <f>E147+E149</f>
        <v>272758864</v>
      </c>
      <c r="F151" s="37">
        <f>F147+F149</f>
        <v>299441158</v>
      </c>
      <c r="G151" s="37">
        <f>G147+G149</f>
        <v>312323647</v>
      </c>
    </row>
    <row r="166" ht="12.75" customHeight="1"/>
    <row r="167" ht="12.75" customHeight="1"/>
    <row r="191" ht="16.5" customHeight="1"/>
    <row r="216" ht="15" customHeight="1"/>
  </sheetData>
  <sheetProtection/>
  <mergeCells count="4">
    <mergeCell ref="A1:E1"/>
    <mergeCell ref="A2:E2"/>
    <mergeCell ref="A3:E3"/>
    <mergeCell ref="A4:E4"/>
  </mergeCells>
  <printOptions/>
  <pageMargins left="0.16" right="0.11" top="0.17" bottom="0.24" header="0.16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Ordas Körjegyzőség</dc:creator>
  <cp:keywords/>
  <dc:description/>
  <cp:lastModifiedBy>User</cp:lastModifiedBy>
  <cp:lastPrinted>2019-02-13T12:47:48Z</cp:lastPrinted>
  <dcterms:created xsi:type="dcterms:W3CDTF">2014-02-19T12:17:10Z</dcterms:created>
  <dcterms:modified xsi:type="dcterms:W3CDTF">2019-02-25T14:27:34Z</dcterms:modified>
  <cp:category/>
  <cp:version/>
  <cp:contentType/>
  <cp:contentStatus/>
</cp:coreProperties>
</file>