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9035" windowHeight="8955" firstSheet="2" activeTab="13"/>
  </bookViews>
  <sheets>
    <sheet name="1.1melléklet" sheetId="4" r:id="rId1"/>
    <sheet name="1.melléklet" sheetId="1" r:id="rId2"/>
    <sheet name="2.melléklet" sheetId="13" r:id="rId3"/>
    <sheet name="3.melléklet" sheetId="16" r:id="rId4"/>
    <sheet name="4.melléklet" sheetId="14" r:id="rId5"/>
    <sheet name="5.melléklet" sheetId="15" r:id="rId6"/>
    <sheet name="6.melléklet" sheetId="9" r:id="rId7"/>
    <sheet name="7.melléklet" sheetId="10" r:id="rId8"/>
    <sheet name="8.melléklet" sheetId="11" r:id="rId9"/>
    <sheet name="9.melléklet" sheetId="18" r:id="rId10"/>
    <sheet name="9.1melléklet" sheetId="5" r:id="rId11"/>
    <sheet name="9.2melléklet" sheetId="17" r:id="rId12"/>
    <sheet name="10.melléklet" sheetId="19" r:id="rId13"/>
    <sheet name="11.melléklet" sheetId="12" r:id="rId14"/>
    <sheet name="Munka1" sheetId="20" r:id="rId15"/>
    <sheet name="Munka2" sheetId="21" r:id="rId16"/>
  </sheets>
  <calcPr calcId="124519"/>
</workbook>
</file>

<file path=xl/calcChain.xml><?xml version="1.0" encoding="utf-8"?>
<calcChain xmlns="http://schemas.openxmlformats.org/spreadsheetml/2006/main">
  <c r="AF21" i="4"/>
  <c r="AL21" s="1"/>
  <c r="AF117"/>
  <c r="G35" i="17"/>
  <c r="G29"/>
  <c r="G36" s="1"/>
  <c r="D29"/>
  <c r="D36" s="1"/>
  <c r="G49" i="5"/>
  <c r="G44"/>
  <c r="G50" s="1"/>
  <c r="D44"/>
  <c r="D50" s="1"/>
  <c r="G45" i="18"/>
  <c r="G51" s="1"/>
  <c r="G34"/>
  <c r="G29"/>
  <c r="G35" s="1"/>
  <c r="G12"/>
  <c r="G18" s="1"/>
  <c r="D45"/>
  <c r="D51" s="1"/>
  <c r="D34"/>
  <c r="D29"/>
  <c r="D35" s="1"/>
  <c r="D12"/>
  <c r="D18" s="1"/>
  <c r="C24" i="15"/>
  <c r="G12" i="14"/>
  <c r="G13"/>
  <c r="G6"/>
  <c r="G7"/>
  <c r="G8"/>
  <c r="G9"/>
  <c r="G10"/>
  <c r="G11"/>
  <c r="C24"/>
  <c r="G9" i="16"/>
  <c r="G12" s="1"/>
  <c r="D9"/>
  <c r="D12" s="1"/>
  <c r="F16" i="13"/>
  <c r="F20" s="1"/>
  <c r="C16"/>
  <c r="AG52" i="1"/>
  <c r="AH52"/>
  <c r="AI52"/>
  <c r="AJ52"/>
  <c r="AF98"/>
  <c r="AF85"/>
  <c r="AG85"/>
  <c r="AH85"/>
  <c r="AH91" s="1"/>
  <c r="AH98" s="1"/>
  <c r="AI85"/>
  <c r="AJ85"/>
  <c r="AJ91" s="1"/>
  <c r="AJ98" s="1"/>
  <c r="AK67"/>
  <c r="AK53"/>
  <c r="AK54"/>
  <c r="AK55"/>
  <c r="AK56"/>
  <c r="AK57"/>
  <c r="AK59"/>
  <c r="AK60"/>
  <c r="AK61"/>
  <c r="AK63"/>
  <c r="AK64"/>
  <c r="AK65"/>
  <c r="AF52"/>
  <c r="AK42"/>
  <c r="AF37"/>
  <c r="AF40" s="1"/>
  <c r="AG37"/>
  <c r="AG38" s="1"/>
  <c r="AH37"/>
  <c r="AI37"/>
  <c r="AI38" s="1"/>
  <c r="AJ37"/>
  <c r="AF25"/>
  <c r="AG25"/>
  <c r="AH25"/>
  <c r="AI25"/>
  <c r="AJ25"/>
  <c r="AF13"/>
  <c r="AF19" s="1"/>
  <c r="AF68" s="1"/>
  <c r="AF100" s="1"/>
  <c r="AG13"/>
  <c r="AG19" s="1"/>
  <c r="AH13"/>
  <c r="AH19" s="1"/>
  <c r="AI13"/>
  <c r="AI19" s="1"/>
  <c r="AJ13"/>
  <c r="AJ19" s="1"/>
  <c r="AL6"/>
  <c r="AL7"/>
  <c r="AL8"/>
  <c r="AL9"/>
  <c r="AL10"/>
  <c r="AL11"/>
  <c r="AL12"/>
  <c r="AL14"/>
  <c r="AL15"/>
  <c r="AL16"/>
  <c r="AL17"/>
  <c r="AL18"/>
  <c r="AL20"/>
  <c r="AL21"/>
  <c r="AL22"/>
  <c r="AL23"/>
  <c r="AL24"/>
  <c r="AL26"/>
  <c r="AL27"/>
  <c r="AL28"/>
  <c r="AL29"/>
  <c r="AL30"/>
  <c r="AL31"/>
  <c r="AL32"/>
  <c r="AL33"/>
  <c r="AL34"/>
  <c r="AL35"/>
  <c r="AL36"/>
  <c r="AL39"/>
  <c r="AL41"/>
  <c r="AL42"/>
  <c r="AL43"/>
  <c r="AL44"/>
  <c r="AL45"/>
  <c r="AL46"/>
  <c r="AL47"/>
  <c r="AL48"/>
  <c r="AL49"/>
  <c r="AL50"/>
  <c r="AL51"/>
  <c r="AL53"/>
  <c r="AL54"/>
  <c r="AL55"/>
  <c r="AL56"/>
  <c r="AL57"/>
  <c r="AL58"/>
  <c r="AL59"/>
  <c r="AL60"/>
  <c r="AL61"/>
  <c r="AL62"/>
  <c r="AL63"/>
  <c r="AL64"/>
  <c r="AL65"/>
  <c r="AL66"/>
  <c r="AL67"/>
  <c r="AL69"/>
  <c r="AL70"/>
  <c r="AL71"/>
  <c r="AL72"/>
  <c r="AL73"/>
  <c r="AL74"/>
  <c r="AL75"/>
  <c r="AL76"/>
  <c r="AL77"/>
  <c r="AL78"/>
  <c r="AL79"/>
  <c r="AL80"/>
  <c r="AL81"/>
  <c r="AL82"/>
  <c r="AL83"/>
  <c r="AL84"/>
  <c r="AL86"/>
  <c r="AL87"/>
  <c r="AL88"/>
  <c r="AL89"/>
  <c r="AL90"/>
  <c r="AL92"/>
  <c r="AL93"/>
  <c r="AL94"/>
  <c r="AL95"/>
  <c r="AL96"/>
  <c r="AL97"/>
  <c r="AL5"/>
  <c r="AL13" s="1"/>
  <c r="AL19" s="1"/>
  <c r="AE13"/>
  <c r="AF124" i="4"/>
  <c r="AH117"/>
  <c r="AH124" s="1"/>
  <c r="AJ117"/>
  <c r="AJ124" s="1"/>
  <c r="AL112"/>
  <c r="AK112"/>
  <c r="AF94"/>
  <c r="AG94"/>
  <c r="AH94"/>
  <c r="AI94"/>
  <c r="AJ94"/>
  <c r="AF85"/>
  <c r="AG85"/>
  <c r="AH85"/>
  <c r="AI85"/>
  <c r="AJ85"/>
  <c r="AF80"/>
  <c r="AG80"/>
  <c r="AH80"/>
  <c r="AI80"/>
  <c r="AJ80"/>
  <c r="AL74"/>
  <c r="AL75"/>
  <c r="AK74"/>
  <c r="AK75"/>
  <c r="AF71"/>
  <c r="AG71"/>
  <c r="AH71"/>
  <c r="AI71"/>
  <c r="AJ71"/>
  <c r="AL63"/>
  <c r="AK63"/>
  <c r="AK58"/>
  <c r="AK59"/>
  <c r="AK60"/>
  <c r="AK61"/>
  <c r="AK62"/>
  <c r="AF57"/>
  <c r="AG57"/>
  <c r="AH57"/>
  <c r="AI57"/>
  <c r="AJ57"/>
  <c r="AF47"/>
  <c r="AG47"/>
  <c r="AH47"/>
  <c r="AI47"/>
  <c r="AJ47"/>
  <c r="AF41"/>
  <c r="AG41"/>
  <c r="AH41"/>
  <c r="AI41"/>
  <c r="AJ41"/>
  <c r="AF38"/>
  <c r="AG38"/>
  <c r="AH38"/>
  <c r="AI38"/>
  <c r="AJ38"/>
  <c r="AF30"/>
  <c r="AG30"/>
  <c r="AH30"/>
  <c r="AI30"/>
  <c r="AJ30"/>
  <c r="AF27"/>
  <c r="AF48" s="1"/>
  <c r="AG27"/>
  <c r="AH27"/>
  <c r="AI27"/>
  <c r="AJ27"/>
  <c r="AL18"/>
  <c r="AL19"/>
  <c r="AK18"/>
  <c r="AK19"/>
  <c r="AF16"/>
  <c r="AF22" s="1"/>
  <c r="AF95" s="1"/>
  <c r="AG16"/>
  <c r="AH16"/>
  <c r="AH22" s="1"/>
  <c r="AI16"/>
  <c r="AJ16"/>
  <c r="AJ22" s="1"/>
  <c r="AL4"/>
  <c r="AL5"/>
  <c r="AL6"/>
  <c r="AL7"/>
  <c r="AL8"/>
  <c r="AL9"/>
  <c r="AL10"/>
  <c r="AL11"/>
  <c r="AL12"/>
  <c r="AL13"/>
  <c r="AL14"/>
  <c r="AL15"/>
  <c r="AL17"/>
  <c r="AL20"/>
  <c r="AL23"/>
  <c r="AL24"/>
  <c r="AL25"/>
  <c r="AL26"/>
  <c r="AL28"/>
  <c r="AL29"/>
  <c r="AL31"/>
  <c r="AL32"/>
  <c r="AL33"/>
  <c r="AL34"/>
  <c r="AL35"/>
  <c r="AL36"/>
  <c r="AL37"/>
  <c r="AL39"/>
  <c r="AL40"/>
  <c r="AL42"/>
  <c r="AL43"/>
  <c r="AL44"/>
  <c r="AL45"/>
  <c r="AL46"/>
  <c r="AL49"/>
  <c r="AL50"/>
  <c r="AL51"/>
  <c r="AL52"/>
  <c r="AL53"/>
  <c r="AL54"/>
  <c r="AL55"/>
  <c r="AL56"/>
  <c r="AL58"/>
  <c r="AL59"/>
  <c r="AL60"/>
  <c r="AL61"/>
  <c r="AL62"/>
  <c r="AL64"/>
  <c r="AL65"/>
  <c r="AL66"/>
  <c r="AL67"/>
  <c r="AL68"/>
  <c r="AL69"/>
  <c r="AL70"/>
  <c r="AL72"/>
  <c r="AL73"/>
  <c r="AL76"/>
  <c r="AL77"/>
  <c r="AL78"/>
  <c r="AL79"/>
  <c r="AL81"/>
  <c r="AL82"/>
  <c r="AL83"/>
  <c r="AL84"/>
  <c r="AL86"/>
  <c r="AL87"/>
  <c r="AL88"/>
  <c r="AL89"/>
  <c r="AL90"/>
  <c r="AL91"/>
  <c r="AL92"/>
  <c r="AL93"/>
  <c r="AL94"/>
  <c r="AL96"/>
  <c r="AL97"/>
  <c r="AL98"/>
  <c r="AL99"/>
  <c r="AL100"/>
  <c r="AL101"/>
  <c r="AL102"/>
  <c r="AL103"/>
  <c r="AL104"/>
  <c r="AL105"/>
  <c r="AL106"/>
  <c r="AL107"/>
  <c r="AL108"/>
  <c r="AL109"/>
  <c r="AL110"/>
  <c r="AL111"/>
  <c r="AL113"/>
  <c r="AL114"/>
  <c r="AL115"/>
  <c r="AL116"/>
  <c r="AL118"/>
  <c r="AL119"/>
  <c r="AL120"/>
  <c r="AL121"/>
  <c r="AL122"/>
  <c r="AL123"/>
  <c r="AL125"/>
  <c r="AL3"/>
  <c r="D35" i="19"/>
  <c r="C35"/>
  <c r="C17" i="18"/>
  <c r="F45"/>
  <c r="F50"/>
  <c r="C45"/>
  <c r="C50"/>
  <c r="C51" s="1"/>
  <c r="F29"/>
  <c r="F34"/>
  <c r="C29"/>
  <c r="C34"/>
  <c r="F12"/>
  <c r="F17"/>
  <c r="C12"/>
  <c r="C18" s="1"/>
  <c r="F46" i="17"/>
  <c r="F51"/>
  <c r="F52"/>
  <c r="C46"/>
  <c r="C51"/>
  <c r="C52" s="1"/>
  <c r="F29"/>
  <c r="F35"/>
  <c r="F36" s="1"/>
  <c r="C29"/>
  <c r="C35"/>
  <c r="C36" s="1"/>
  <c r="F12"/>
  <c r="F17"/>
  <c r="F18" s="1"/>
  <c r="C12"/>
  <c r="C17"/>
  <c r="O5" i="10"/>
  <c r="O6"/>
  <c r="O7"/>
  <c r="O8"/>
  <c r="O9"/>
  <c r="O10"/>
  <c r="O11"/>
  <c r="AK3" i="4"/>
  <c r="AK4"/>
  <c r="AK5"/>
  <c r="AK6"/>
  <c r="AK7"/>
  <c r="AK8"/>
  <c r="AK9"/>
  <c r="AK10"/>
  <c r="AK11"/>
  <c r="AK12"/>
  <c r="AK13"/>
  <c r="AK14"/>
  <c r="AK15"/>
  <c r="AE16"/>
  <c r="AK17"/>
  <c r="AK20"/>
  <c r="AE21"/>
  <c r="AG21"/>
  <c r="AI21"/>
  <c r="AK23"/>
  <c r="AK24"/>
  <c r="AK25"/>
  <c r="AK26"/>
  <c r="AE27"/>
  <c r="AK6" i="1"/>
  <c r="AK7"/>
  <c r="AK8"/>
  <c r="AK9"/>
  <c r="AK10"/>
  <c r="AG28"/>
  <c r="AG40" s="1"/>
  <c r="AG58"/>
  <c r="AG62"/>
  <c r="AG66"/>
  <c r="AG76"/>
  <c r="AG81"/>
  <c r="AG91" s="1"/>
  <c r="AG98" s="1"/>
  <c r="AG96"/>
  <c r="AI28"/>
  <c r="AI40" s="1"/>
  <c r="AI58"/>
  <c r="AI62"/>
  <c r="AI66"/>
  <c r="AI76"/>
  <c r="AI91" s="1"/>
  <c r="AI81"/>
  <c r="AI96"/>
  <c r="AE28"/>
  <c r="AE37"/>
  <c r="AE19"/>
  <c r="AE25"/>
  <c r="AE52"/>
  <c r="AE62"/>
  <c r="AK62" s="1"/>
  <c r="AE58"/>
  <c r="AK58" s="1"/>
  <c r="AE66"/>
  <c r="AK66" s="1"/>
  <c r="AE85"/>
  <c r="AE76"/>
  <c r="AE81"/>
  <c r="AE96"/>
  <c r="AK96" s="1"/>
  <c r="AK84"/>
  <c r="AK86"/>
  <c r="AK87"/>
  <c r="AK88"/>
  <c r="AK89"/>
  <c r="AK90"/>
  <c r="AK92"/>
  <c r="AK93"/>
  <c r="AK94"/>
  <c r="AK95"/>
  <c r="AK97"/>
  <c r="AK83"/>
  <c r="AK85" s="1"/>
  <c r="AK14"/>
  <c r="AK15"/>
  <c r="AK16"/>
  <c r="AK17"/>
  <c r="AK18"/>
  <c r="AK20"/>
  <c r="AK21"/>
  <c r="AK22"/>
  <c r="AK23"/>
  <c r="AK24"/>
  <c r="AK26"/>
  <c r="AK27"/>
  <c r="AK28"/>
  <c r="AK29"/>
  <c r="AK30"/>
  <c r="AK31"/>
  <c r="AK32"/>
  <c r="AK33"/>
  <c r="AK34"/>
  <c r="AK35"/>
  <c r="AK36"/>
  <c r="AK39"/>
  <c r="AK41"/>
  <c r="AK43"/>
  <c r="AK44"/>
  <c r="AK45"/>
  <c r="AK46"/>
  <c r="AK47"/>
  <c r="AK48"/>
  <c r="AK49"/>
  <c r="AK50"/>
  <c r="AK5"/>
  <c r="AK13" s="1"/>
  <c r="AK19" s="1"/>
  <c r="AK114" i="4"/>
  <c r="AK115"/>
  <c r="AK116"/>
  <c r="AE103"/>
  <c r="AE108"/>
  <c r="AK108" s="1"/>
  <c r="AG103"/>
  <c r="AG117" s="1"/>
  <c r="AI103"/>
  <c r="AI117" s="1"/>
  <c r="AK118"/>
  <c r="AK119"/>
  <c r="AK120"/>
  <c r="AK121"/>
  <c r="AE122"/>
  <c r="AG122"/>
  <c r="AI122"/>
  <c r="AK123"/>
  <c r="AK113"/>
  <c r="AK28"/>
  <c r="AK29"/>
  <c r="AE30"/>
  <c r="AK31"/>
  <c r="AK32"/>
  <c r="AK33"/>
  <c r="AK34"/>
  <c r="AK35"/>
  <c r="AK36"/>
  <c r="AK37"/>
  <c r="AE38"/>
  <c r="AK39"/>
  <c r="AK40"/>
  <c r="AE41"/>
  <c r="AK42"/>
  <c r="AK43"/>
  <c r="AK44"/>
  <c r="AK45"/>
  <c r="AK46"/>
  <c r="AE47"/>
  <c r="AK49"/>
  <c r="AK50"/>
  <c r="AK51"/>
  <c r="AK52"/>
  <c r="AK53"/>
  <c r="AK54"/>
  <c r="AK55"/>
  <c r="AK56"/>
  <c r="AE57"/>
  <c r="AK64"/>
  <c r="AK65"/>
  <c r="AK66"/>
  <c r="AK67"/>
  <c r="AK68"/>
  <c r="AK69"/>
  <c r="AK70"/>
  <c r="AE71"/>
  <c r="AK72"/>
  <c r="AK73"/>
  <c r="AK76"/>
  <c r="AK77"/>
  <c r="AK78"/>
  <c r="AK79"/>
  <c r="AE80"/>
  <c r="AK81"/>
  <c r="AK82"/>
  <c r="AK83"/>
  <c r="AK84"/>
  <c r="AE85"/>
  <c r="AK86"/>
  <c r="AK87"/>
  <c r="AK88"/>
  <c r="AK89"/>
  <c r="AK90"/>
  <c r="AK91"/>
  <c r="AK92"/>
  <c r="AK93"/>
  <c r="AE94"/>
  <c r="AK94" s="1"/>
  <c r="D38" i="11"/>
  <c r="F28" i="5"/>
  <c r="E16" i="13"/>
  <c r="E20" s="1"/>
  <c r="F44" i="5"/>
  <c r="F49"/>
  <c r="F50"/>
  <c r="C44"/>
  <c r="C49"/>
  <c r="C50" s="1"/>
  <c r="F33"/>
  <c r="F34"/>
  <c r="C28"/>
  <c r="C33"/>
  <c r="C34" s="1"/>
  <c r="F11"/>
  <c r="F16"/>
  <c r="F17" s="1"/>
  <c r="C11"/>
  <c r="C16"/>
  <c r="N24" i="10"/>
  <c r="M24"/>
  <c r="L24"/>
  <c r="K24"/>
  <c r="J24"/>
  <c r="I24"/>
  <c r="H24"/>
  <c r="G24"/>
  <c r="G25" s="1"/>
  <c r="F24"/>
  <c r="E24"/>
  <c r="D24"/>
  <c r="C24"/>
  <c r="O23"/>
  <c r="O20"/>
  <c r="O12"/>
  <c r="B16" i="13"/>
  <c r="B20" s="1"/>
  <c r="F9" i="16"/>
  <c r="F11"/>
  <c r="F12" s="1"/>
  <c r="C9"/>
  <c r="C11"/>
  <c r="C12" s="1"/>
  <c r="C13" s="1"/>
  <c r="F14"/>
  <c r="G5" i="15"/>
  <c r="G6"/>
  <c r="G7"/>
  <c r="G8"/>
  <c r="G9"/>
  <c r="G10"/>
  <c r="G11"/>
  <c r="G12"/>
  <c r="G13"/>
  <c r="G14"/>
  <c r="G15"/>
  <c r="G16"/>
  <c r="G17"/>
  <c r="G18"/>
  <c r="G19"/>
  <c r="G20"/>
  <c r="G21"/>
  <c r="G22"/>
  <c r="G23"/>
  <c r="B24"/>
  <c r="E24"/>
  <c r="F24"/>
  <c r="G5" i="14"/>
  <c r="G14"/>
  <c r="G15"/>
  <c r="G16"/>
  <c r="G17"/>
  <c r="G18"/>
  <c r="G19"/>
  <c r="G20"/>
  <c r="G21"/>
  <c r="G22"/>
  <c r="G23"/>
  <c r="B24"/>
  <c r="E24"/>
  <c r="F24"/>
  <c r="C14" i="16"/>
  <c r="AK101" i="4"/>
  <c r="AK102"/>
  <c r="AK104"/>
  <c r="AK105"/>
  <c r="AK106"/>
  <c r="AK107"/>
  <c r="AK109"/>
  <c r="AK110"/>
  <c r="AK100"/>
  <c r="AK74" i="1"/>
  <c r="AK75"/>
  <c r="AK76"/>
  <c r="AK77"/>
  <c r="AK78"/>
  <c r="AK79"/>
  <c r="AK80"/>
  <c r="AK81"/>
  <c r="AK73"/>
  <c r="L10" i="12"/>
  <c r="L11"/>
  <c r="L12"/>
  <c r="L13"/>
  <c r="L14"/>
  <c r="E15"/>
  <c r="F15"/>
  <c r="G15"/>
  <c r="H15"/>
  <c r="I15"/>
  <c r="J15"/>
  <c r="K15"/>
  <c r="D15"/>
  <c r="L15"/>
  <c r="L9"/>
  <c r="D13" i="10"/>
  <c r="E13"/>
  <c r="F13"/>
  <c r="G13"/>
  <c r="H13"/>
  <c r="I13"/>
  <c r="J13"/>
  <c r="J25"/>
  <c r="K13"/>
  <c r="L13"/>
  <c r="M13"/>
  <c r="N13"/>
  <c r="O13"/>
  <c r="C13"/>
  <c r="O19"/>
  <c r="B35" i="9"/>
  <c r="E28"/>
  <c r="E30"/>
  <c r="E35"/>
  <c r="E31"/>
  <c r="E32"/>
  <c r="E33"/>
  <c r="E34"/>
  <c r="D35"/>
  <c r="C35"/>
  <c r="E5"/>
  <c r="E7"/>
  <c r="E8"/>
  <c r="E9"/>
  <c r="E10"/>
  <c r="E11"/>
  <c r="E12"/>
  <c r="D12"/>
  <c r="C12"/>
  <c r="B12"/>
  <c r="E6"/>
  <c r="E15"/>
  <c r="E16"/>
  <c r="E17"/>
  <c r="E18"/>
  <c r="E19"/>
  <c r="E20"/>
  <c r="E21"/>
  <c r="E22"/>
  <c r="B22"/>
  <c r="C22"/>
  <c r="D22"/>
  <c r="E29"/>
  <c r="E38"/>
  <c r="E39"/>
  <c r="E40"/>
  <c r="E41"/>
  <c r="E42"/>
  <c r="E43"/>
  <c r="E44"/>
  <c r="E45"/>
  <c r="B45"/>
  <c r="C45"/>
  <c r="D45"/>
  <c r="D52"/>
  <c r="C38" i="11"/>
  <c r="N25" i="10"/>
  <c r="M25"/>
  <c r="L25"/>
  <c r="K25"/>
  <c r="E25"/>
  <c r="C25"/>
  <c r="O24"/>
  <c r="O25" s="1"/>
  <c r="F25"/>
  <c r="I25"/>
  <c r="D25"/>
  <c r="O22"/>
  <c r="O21"/>
  <c r="O18"/>
  <c r="O17"/>
  <c r="O16"/>
  <c r="O15"/>
  <c r="C18" i="17" l="1"/>
  <c r="C17" i="5"/>
  <c r="C35" i="18"/>
  <c r="F35"/>
  <c r="C17" i="13"/>
  <c r="AL85" i="1"/>
  <c r="AK91"/>
  <c r="AK98" s="1"/>
  <c r="AE91"/>
  <c r="AE98" s="1"/>
  <c r="AE40"/>
  <c r="AL25"/>
  <c r="AK52"/>
  <c r="AI98"/>
  <c r="AL52"/>
  <c r="AL37"/>
  <c r="AI68"/>
  <c r="AL91"/>
  <c r="AL98" s="1"/>
  <c r="AG68"/>
  <c r="AG100" s="1"/>
  <c r="AK38"/>
  <c r="AK37"/>
  <c r="AK40" s="1"/>
  <c r="AE68"/>
  <c r="AE100" s="1"/>
  <c r="AH38"/>
  <c r="AK25"/>
  <c r="AJ38"/>
  <c r="AJ40" s="1"/>
  <c r="AJ68" s="1"/>
  <c r="AJ100" s="1"/>
  <c r="AE48" i="4"/>
  <c r="AE95" s="1"/>
  <c r="AK30"/>
  <c r="AL16"/>
  <c r="AL41"/>
  <c r="AL22"/>
  <c r="AL117"/>
  <c r="AE117"/>
  <c r="AG124"/>
  <c r="AI124"/>
  <c r="AL124"/>
  <c r="AF126"/>
  <c r="AK85"/>
  <c r="AK122"/>
  <c r="AE22"/>
  <c r="AK80"/>
  <c r="AK27"/>
  <c r="AL85"/>
  <c r="AL80"/>
  <c r="H25" i="10"/>
  <c r="G24" i="15"/>
  <c r="G24" i="14"/>
  <c r="B17" i="13"/>
  <c r="AI100" i="1"/>
  <c r="AL71" i="4"/>
  <c r="AK71"/>
  <c r="AK41"/>
  <c r="AL30"/>
  <c r="AE124"/>
  <c r="AK103"/>
  <c r="AK57"/>
  <c r="AL27"/>
  <c r="AJ48"/>
  <c r="AJ95" s="1"/>
  <c r="AJ126" s="1"/>
  <c r="AL57"/>
  <c r="AI48"/>
  <c r="AH48"/>
  <c r="AH95" s="1"/>
  <c r="AH126" s="1"/>
  <c r="AK38"/>
  <c r="AL47"/>
  <c r="AL38"/>
  <c r="AK47"/>
  <c r="AG48"/>
  <c r="AK21"/>
  <c r="AI22"/>
  <c r="AI95" s="1"/>
  <c r="AI126" s="1"/>
  <c r="AG22"/>
  <c r="AK16"/>
  <c r="F18" i="18"/>
  <c r="F51"/>
  <c r="F13" i="16"/>
  <c r="F15"/>
  <c r="AK68" i="1" l="1"/>
  <c r="AK100" s="1"/>
  <c r="AL38"/>
  <c r="AL40" s="1"/>
  <c r="AL68" s="1"/>
  <c r="AL100" s="1"/>
  <c r="AH40"/>
  <c r="AH68" s="1"/>
  <c r="AH100" s="1"/>
  <c r="AG95" i="4"/>
  <c r="AG126" s="1"/>
  <c r="AK117"/>
  <c r="AK124" s="1"/>
  <c r="AK48"/>
  <c r="AL48"/>
  <c r="AL95" s="1"/>
  <c r="AL126" s="1"/>
  <c r="AE126"/>
  <c r="AK22"/>
  <c r="AK95" s="1"/>
  <c r="AK126" l="1"/>
</calcChain>
</file>

<file path=xl/sharedStrings.xml><?xml version="1.0" encoding="utf-8"?>
<sst xmlns="http://schemas.openxmlformats.org/spreadsheetml/2006/main" count="1243" uniqueCount="650">
  <si>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</si>
  <si>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</si>
  <si>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</si>
  <si>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</si>
  <si>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</si>
  <si>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</si>
  <si>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</si>
  <si>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</si>
  <si>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</si>
  <si>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</si>
  <si>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</si>
  <si>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</si>
  <si>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</si>
  <si>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</si>
  <si>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</si>
  <si>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</si>
  <si>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</si>
  <si>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</si>
  <si>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</si>
  <si>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</si>
  <si>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</si>
  <si>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</si>
  <si>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</si>
  <si>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</si>
  <si>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</si>
  <si>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</si>
  <si>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</si>
  <si>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</si>
  <si>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</si>
  <si>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</si>
  <si>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</si>
  <si>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</si>
  <si>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</si>
  <si>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</si>
  <si>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</si>
  <si>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</si>
  <si>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</si>
  <si>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</si>
  <si>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</si>
  <si>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</si>
  <si>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</si>
  <si>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</si>
  <si>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</si>
  <si>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</si>
  <si>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</si>
  <si>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</si>
  <si>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</si>
  <si>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</si>
  <si>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</si>
  <si>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</si>
  <si>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</si>
  <si>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</si>
  <si>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</si>
  <si>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</si>
  <si>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</si>
  <si>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</si>
  <si>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</si>
  <si>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</si>
  <si>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</si>
  <si>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</si>
  <si>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</si>
  <si>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</si>
  <si>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</si>
  <si>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</si>
  <si>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</si>
  <si>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</si>
  <si>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</si>
  <si>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</si>
  <si>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</si>
  <si>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</si>
  <si>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</si>
  <si>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</si>
  <si>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</si>
  <si>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</si>
  <si>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</si>
  <si>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</si>
  <si>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</si>
  <si>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</si>
  <si>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</si>
  <si>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</si>
  <si>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</si>
  <si>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</si>
  <si>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</si>
  <si>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</si>
  <si>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</si>
  <si>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</si>
  <si>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</si>
  <si>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</si>
  <si>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</si>
  <si>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</si>
  <si>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</si>
  <si>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</si>
  <si>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</si>
  <si>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</si>
  <si>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</si>
  <si>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</si>
  <si>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</si>
  <si>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</si>
  <si>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</si>
  <si>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</si>
  <si>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</si>
  <si>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</si>
  <si>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</si>
  <si>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</si>
  <si>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</si>
  <si>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</si>
  <si>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</si>
  <si>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Felhalmozási bevételek (=45+…+49)</t>
  </si>
  <si>
    <t>Működési célú átvett pénzeszközök (=51+52+53)</t>
  </si>
  <si>
    <t>Felhalmozási célú átvett pénzeszközök (=55+56+57)</t>
  </si>
  <si>
    <t>Jövedelemadók (=20+21)</t>
  </si>
  <si>
    <t>B1-B7. KÖLTSÉGVETÉSI BEVÉTELEK</t>
  </si>
  <si>
    <t>ROVAT</t>
  </si>
  <si>
    <t>MEGNEVEZÉSE</t>
  </si>
  <si>
    <t>SZÁMA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</si>
  <si>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</si>
  <si>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</si>
  <si>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</si>
  <si>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</si>
  <si>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</si>
  <si>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</si>
  <si>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Hitel-, kölcsönfelvétel államháztartáson kívülről (=01+02+03)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</si>
  <si>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</si>
  <si>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</si>
  <si>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</si>
  <si>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</si>
  <si>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</si>
  <si>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</si>
  <si>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</si>
  <si>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</si>
  <si>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</si>
  <si>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</si>
  <si>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</si>
  <si>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</si>
  <si>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</si>
  <si>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</si>
  <si>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</si>
  <si>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</si>
  <si>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</si>
  <si>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</si>
  <si>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</si>
  <si>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</si>
  <si>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</si>
  <si>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</si>
  <si>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</si>
  <si>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</si>
  <si>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</si>
  <si>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</si>
  <si>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</si>
  <si>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</si>
  <si>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</si>
  <si>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</si>
  <si>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</si>
  <si>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</si>
  <si>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</si>
  <si>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</si>
  <si>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</si>
  <si>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(=19+…+22)</t>
  </si>
  <si>
    <t>B82</t>
  </si>
  <si>
    <t>Adóssághoz nem kapcsolódó származékos ügyletek bevételei</t>
  </si>
  <si>
    <t>B83</t>
  </si>
  <si>
    <t>B8</t>
  </si>
  <si>
    <t>B8. FINANSZÍROZÁSI BEVÉTELEK</t>
  </si>
  <si>
    <t>BEVÉTELEK ÖSSZESEN</t>
  </si>
  <si>
    <t>HIVATAL</t>
  </si>
  <si>
    <t>ÓVODA</t>
  </si>
  <si>
    <t>ROVAT MEGNEVEZÉSE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</si>
  <si>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</si>
  <si>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</si>
  <si>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</si>
  <si>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</si>
  <si>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</si>
  <si>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</si>
  <si>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</si>
  <si>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</si>
  <si>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</si>
  <si>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</si>
  <si>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</si>
  <si>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</si>
  <si>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</si>
  <si>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</si>
  <si>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</si>
  <si>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</si>
  <si>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</si>
  <si>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</si>
  <si>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</si>
  <si>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</si>
  <si>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</si>
  <si>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</si>
  <si>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</si>
  <si>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</si>
  <si>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</si>
  <si>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</si>
  <si>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</si>
  <si>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</si>
  <si>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</si>
  <si>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</si>
  <si>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</si>
  <si>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</si>
  <si>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</si>
  <si>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</si>
  <si>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</si>
  <si>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</si>
  <si>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</si>
  <si>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</si>
  <si>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</si>
  <si>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</si>
  <si>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</si>
  <si>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</si>
  <si>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</si>
  <si>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</si>
  <si>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</si>
  <si>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</si>
  <si>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</si>
  <si>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</si>
  <si>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</si>
  <si>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</si>
  <si>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</si>
  <si>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</si>
  <si>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</si>
  <si>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</si>
  <si>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</si>
  <si>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</si>
  <si>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</si>
  <si>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</si>
  <si>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</si>
  <si>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</si>
  <si>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</si>
  <si>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</si>
  <si>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</si>
  <si>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</si>
  <si>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</si>
  <si>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</si>
  <si>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</si>
  <si>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</si>
  <si>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</si>
  <si>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</si>
  <si>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</si>
  <si>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</si>
  <si>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</si>
  <si>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</si>
  <si>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</si>
  <si>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</si>
  <si>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</si>
  <si>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</si>
  <si>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</si>
  <si>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</si>
  <si>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>Különféle befizetések és egyéb dologi kiadások (=39+…+43)</t>
  </si>
  <si>
    <t>K35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</si>
  <si>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</si>
  <si>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</si>
  <si>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</si>
  <si>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</si>
  <si>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</si>
  <si>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</si>
  <si>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</si>
  <si>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</si>
  <si>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</si>
  <si>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</si>
  <si>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</si>
  <si>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</si>
  <si>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</si>
  <si>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</si>
  <si>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</si>
  <si>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</si>
  <si>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</si>
  <si>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</si>
  <si>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</si>
  <si>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</si>
  <si>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</si>
  <si>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</si>
  <si>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</si>
  <si>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</si>
  <si>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</si>
  <si>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</si>
  <si>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</si>
  <si>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</si>
  <si>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</si>
  <si>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</si>
  <si>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</si>
  <si>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</si>
  <si>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</si>
  <si>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</si>
  <si>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</si>
  <si>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</si>
  <si>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</si>
  <si>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</si>
  <si>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</si>
  <si>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</si>
  <si>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</t>
  </si>
  <si>
    <t>K512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</si>
  <si>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</si>
  <si>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</si>
  <si>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</si>
  <si>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</si>
  <si>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</si>
  <si>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</si>
  <si>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</si>
  <si>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</si>
  <si>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</si>
  <si>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</si>
  <si>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</si>
  <si>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</si>
  <si>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</si>
  <si>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</si>
  <si>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</si>
  <si>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</si>
  <si>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</si>
  <si>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</si>
  <si>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</si>
  <si>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</si>
  <si>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</si>
  <si>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</si>
  <si>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</si>
  <si>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</si>
  <si>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</si>
  <si>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</si>
  <si>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</si>
  <si>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</si>
  <si>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</si>
  <si>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</si>
  <si>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</si>
  <si>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</si>
  <si>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</si>
  <si>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</si>
  <si>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</si>
  <si>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</si>
  <si>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</si>
  <si>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</si>
  <si>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</si>
  <si>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</si>
  <si>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</si>
  <si>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K8</t>
  </si>
  <si>
    <t>K1-K8</t>
  </si>
  <si>
    <t>K9 FINANSZÍROZÁSI KIADÁSOK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</si>
  <si>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</si>
  <si>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</si>
  <si>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</si>
  <si>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</si>
  <si>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</si>
  <si>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</si>
  <si>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</si>
  <si>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</si>
  <si>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</si>
  <si>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</si>
  <si>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</si>
  <si>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</si>
  <si>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</si>
  <si>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</si>
  <si>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</si>
  <si>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</si>
  <si>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Belföldi értékpapírok kiadásai (=05+…+08)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</si>
  <si>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</si>
  <si>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</si>
  <si>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</si>
  <si>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</si>
  <si>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</si>
  <si>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</si>
  <si>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</si>
  <si>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Központi irányítószervi támogatás folyósítása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</si>
  <si>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</si>
  <si>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</si>
  <si>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</si>
  <si>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</si>
  <si>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</si>
  <si>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</si>
  <si>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</si>
  <si>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</si>
  <si>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</si>
  <si>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</si>
  <si>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</si>
  <si>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</si>
  <si>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</si>
  <si>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>Külföldi finanszírozás kiadásai (=17+…+20)</t>
  </si>
  <si>
    <t>K92</t>
  </si>
  <si>
    <t>Adóssághoz nem kapcsolódó származékos ügyletek kiadásai</t>
  </si>
  <si>
    <t>K93</t>
  </si>
  <si>
    <t>K9</t>
  </si>
  <si>
    <t>KIADÁSOK MINDÖSSZESEN:</t>
  </si>
  <si>
    <t>ÖSSZES</t>
  </si>
  <si>
    <t xml:space="preserve"> Ezer forintban !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</si>
  <si>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</si>
  <si>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</si>
  <si>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</si>
  <si>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</si>
  <si>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</si>
  <si>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</si>
  <si>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</si>
  <si>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</si>
  <si>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Közhatalmi bevételek</t>
  </si>
  <si>
    <t>Személyi juttatások</t>
  </si>
  <si>
    <t>2.</t>
  </si>
  <si>
    <t>Munkaadókat terhelő járulékok és szociális hozzájárulási adó</t>
  </si>
  <si>
    <t xml:space="preserve">Dologi kiadások </t>
  </si>
  <si>
    <t>Egyéb működési célú kiadások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</si>
  <si>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</si>
  <si>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</si>
  <si>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</si>
  <si>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</si>
  <si>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</si>
  <si>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</si>
  <si>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</si>
  <si>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</si>
  <si>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</si>
  <si>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</si>
  <si>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</si>
  <si>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</si>
  <si>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</si>
  <si>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</si>
  <si>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</si>
  <si>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</si>
  <si>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</si>
  <si>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</si>
  <si>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</si>
  <si>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</si>
  <si>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</si>
  <si>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Költségvetési hiány:</t>
  </si>
  <si>
    <t>Költségvetési többlet:</t>
  </si>
  <si>
    <t>27.</t>
  </si>
  <si>
    <t>Tárgyévi  többlet:</t>
  </si>
  <si>
    <t>II. Felhalmozási célú bevételek és kiadások mérlege
(Önkormányzati szinten)</t>
  </si>
  <si>
    <t>Beruházások</t>
  </si>
  <si>
    <t>Felújítások</t>
  </si>
  <si>
    <t>28.</t>
  </si>
  <si>
    <t>29.</t>
  </si>
  <si>
    <t>30.</t>
  </si>
  <si>
    <t>31.</t>
  </si>
  <si>
    <t>Beruházás  megnevezése</t>
  </si>
  <si>
    <t>Teljes költség</t>
  </si>
  <si>
    <t>Kivitelezés kezdési és befejezési éve</t>
  </si>
  <si>
    <t>6=(2-4-5)</t>
  </si>
  <si>
    <t>ÖSSZESEN:</t>
  </si>
  <si>
    <t>Felújítási kiadások előirányzata felújításonként</t>
  </si>
  <si>
    <t>Felújítás  megnevezése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</si>
  <si>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</si>
  <si>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</si>
  <si>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</si>
  <si>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</si>
  <si>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</si>
  <si>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</si>
  <si>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</si>
  <si>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</si>
  <si>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</si>
  <si>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</si>
  <si>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</si>
  <si>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</si>
  <si>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</si>
  <si>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</si>
  <si>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</si>
  <si>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</si>
  <si>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</si>
  <si>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</si>
  <si>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Hozzájárulás  (E Ft)</t>
  </si>
  <si>
    <t>Ezer forintban !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</si>
  <si>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</si>
  <si>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</si>
  <si>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</si>
  <si>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</si>
  <si>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</si>
  <si>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</si>
  <si>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</si>
  <si>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</si>
  <si>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</si>
  <si>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</si>
  <si>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</si>
  <si>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</si>
  <si>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</si>
  <si>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 összesen:</t>
  </si>
  <si>
    <t>Dologi  kiadások</t>
  </si>
  <si>
    <t xml:space="preserve"> Egyéb működési célú kiadások</t>
  </si>
  <si>
    <t>Kiadások összesen:</t>
  </si>
  <si>
    <t>Egyenleg</t>
  </si>
  <si>
    <t>Támogatott szervezet neve</t>
  </si>
  <si>
    <t>32.</t>
  </si>
  <si>
    <t>33.</t>
  </si>
  <si>
    <t>Nem kötelező!</t>
  </si>
  <si>
    <t>Önkormányzat működési támogatása</t>
  </si>
  <si>
    <t>Működési célú támogatások áht-n belülről</t>
  </si>
  <si>
    <t>Működési bevételek</t>
  </si>
  <si>
    <t>Működési célú átvett pénzeszközök</t>
  </si>
  <si>
    <t>Működési finanszírozási bevételek</t>
  </si>
  <si>
    <t>ebből tartalékok</t>
  </si>
  <si>
    <t xml:space="preserve">Költségvetési és finanszírozási bevételek összesen </t>
  </si>
  <si>
    <t xml:space="preserve">BEVÉTEL ÖSSZESEN </t>
  </si>
  <si>
    <t>Működési finanszírozási kiadások</t>
  </si>
  <si>
    <t xml:space="preserve">Költségvetési és finanszírozási kiadások összesen </t>
  </si>
  <si>
    <t xml:space="preserve">KIADÁSOK ÖSSZESEN </t>
  </si>
  <si>
    <t>Felhalmozási célú támogatások bevételei áht-on belülről</t>
  </si>
  <si>
    <t>Felhamozáci célú átvett pénzeszközök</t>
  </si>
  <si>
    <t>Egyéb felhalmozási célú kiadások</t>
  </si>
  <si>
    <t>Felhalmozási költségvetési bevételek összesen:</t>
  </si>
  <si>
    <t>Felhalmozási költségvetési kiadások összesen:</t>
  </si>
  <si>
    <t>Felhalmozási finanszírozási bevételek</t>
  </si>
  <si>
    <t>Felhalmozási finanszírozási kiadások</t>
  </si>
  <si>
    <t>Felhalmozási célú finanszírozási bevételek összesen</t>
  </si>
  <si>
    <t xml:space="preserve">Felhalmozási célú finanszírozási kiadások összesen
</t>
  </si>
  <si>
    <t>Beruházási  kiadások előirányzata beruházásonként</t>
  </si>
  <si>
    <t>Önkormányzat működési támog.</t>
  </si>
  <si>
    <t>Műk.célú tám. Áht-n belülről</t>
  </si>
  <si>
    <t>Működési célú átvett pénzeszk.</t>
  </si>
  <si>
    <t>Felhalmozási célú tám.bev.áht-nb.</t>
  </si>
  <si>
    <t>Felhalmozási célú átvett pe.</t>
  </si>
  <si>
    <t xml:space="preserve">MŰKÖDÉSI BEVÉTEL ÖSSZESEN </t>
  </si>
  <si>
    <t xml:space="preserve">FELHALMOZÁSI BEVÉTEL ÖSSZESEN </t>
  </si>
  <si>
    <t xml:space="preserve">MŰKÖDÉSI KIADÁSOK ÖSSZESEN </t>
  </si>
  <si>
    <t xml:space="preserve">FELHALMOZÁSI KIADÁSOK ÖSSZESEN </t>
  </si>
  <si>
    <t>KIADÁSOK ÖSSZESEN</t>
  </si>
  <si>
    <t>ÖNKÉNT VÁLLALT FELADATOK</t>
  </si>
  <si>
    <t>KÖTELEZŐ FELADATOK</t>
  </si>
  <si>
    <t>ÁLLAMIGAZGATÁSI FELADATOK</t>
  </si>
  <si>
    <t>MEGNEVEZÉS</t>
  </si>
  <si>
    <t>Teljes munkaidőben</t>
  </si>
  <si>
    <t>foglalkoztatottak</t>
  </si>
  <si>
    <t>Részmunkaidőben</t>
  </si>
  <si>
    <t>Állományba nem</t>
  </si>
  <si>
    <t>tartozók</t>
  </si>
  <si>
    <t>Közfoglalkoztatottak</t>
  </si>
  <si>
    <t>Önkormányzat</t>
  </si>
  <si>
    <t>Polgármesteri Hivatal</t>
  </si>
  <si>
    <t>Óvoda</t>
  </si>
  <si>
    <t>K916</t>
  </si>
  <si>
    <t>Működési célú bevételek és kiadások mérlege (önkormányzati szinten)</t>
  </si>
  <si>
    <t>BEVÉTEL</t>
  </si>
  <si>
    <t>KIADÁS</t>
  </si>
  <si>
    <t>Működési költségvetési bevétel</t>
  </si>
  <si>
    <t>Működési költségvetési kiadás</t>
  </si>
  <si>
    <t>Személyi juttatás</t>
  </si>
  <si>
    <t>Munkaadót terhelő járulékok és szociális hozzájárulási adó</t>
  </si>
  <si>
    <t>Dologi kiadás</t>
  </si>
  <si>
    <t>Egyéb működési célú kiadás</t>
  </si>
  <si>
    <t>Működési célú ávett pénzeszköz</t>
  </si>
  <si>
    <t>ebből: tartalékok</t>
  </si>
  <si>
    <t xml:space="preserve">         egyéb működési célú támogatások áht-n belülre</t>
  </si>
  <si>
    <t xml:space="preserve">         egyéb működési célú támogatások áht-n kívülre</t>
  </si>
  <si>
    <t>Működési költségvetési bevételek összesen</t>
  </si>
  <si>
    <t>Működési költségvetési kiadás összesen</t>
  </si>
  <si>
    <t>MŰKÖDÉSI KÖLTSÉGVETÉSI EGYENLEG</t>
  </si>
  <si>
    <t>MŰKÖDÉSI BEVÉTEL ÖSSZESEN</t>
  </si>
  <si>
    <t>MŰKÖDÉSI KIADÁS ÖSSZESEN</t>
  </si>
  <si>
    <t>Beruházási célú, előzetesen felszámított áfa</t>
  </si>
  <si>
    <t>Ellátottak pénzbeli juttatásai</t>
  </si>
  <si>
    <t>Nyugdíjas Egyesület</t>
  </si>
  <si>
    <t>Egyházak</t>
  </si>
  <si>
    <t>ezer forintban</t>
  </si>
  <si>
    <t>Vöröskereszt</t>
  </si>
  <si>
    <t>Egyéb alapítványok</t>
  </si>
  <si>
    <t>Fekete Sasok</t>
  </si>
  <si>
    <t>CESZ Bőnyi Szervezete</t>
  </si>
  <si>
    <t xml:space="preserve">Bőnyi TEB </t>
  </si>
  <si>
    <t>Polgárőrség</t>
  </si>
  <si>
    <t>Bőnyi SE</t>
  </si>
  <si>
    <t>Falumegújítás</t>
  </si>
  <si>
    <t xml:space="preserve">Összeg </t>
  </si>
  <si>
    <t xml:space="preserve">eFt-ban </t>
  </si>
  <si>
    <t>TLH Egyesület</t>
  </si>
  <si>
    <t>ÖNKORMÁNYZAT</t>
  </si>
  <si>
    <t>eredeti</t>
  </si>
  <si>
    <t>összeg</t>
  </si>
  <si>
    <t>Támogatás összege eredeti</t>
  </si>
  <si>
    <t>Támogatás összege módosított</t>
  </si>
  <si>
    <t xml:space="preserve">                                          </t>
  </si>
  <si>
    <t>2015. évi előirányzat</t>
  </si>
  <si>
    <t>Felhasználás
2015. XII.31-ig</t>
  </si>
  <si>
    <t xml:space="preserve">2015. évi előirányzat </t>
  </si>
  <si>
    <t>Egyéb tárgyi eszközök beszerzése, létesítése:</t>
  </si>
  <si>
    <t xml:space="preserve">     - fénymásoló (önkormányzat)</t>
  </si>
  <si>
    <t xml:space="preserve">     - faluház hangosítás</t>
  </si>
  <si>
    <t xml:space="preserve">         - hallásvizsgáló készülék (védőnő)</t>
  </si>
  <si>
    <t xml:space="preserve">     - temető kerítés</t>
  </si>
  <si>
    <t xml:space="preserve">         - bútorzat, berendezési tárgyak (óvoda)</t>
  </si>
  <si>
    <t>Ingatlanok felújítása:</t>
  </si>
  <si>
    <t xml:space="preserve">     - nyílászárócsere (tornacsarnok)</t>
  </si>
  <si>
    <t xml:space="preserve">     - kazáncsere (önkormányzat, református iskola)</t>
  </si>
  <si>
    <t xml:space="preserve">     - munkaépület</t>
  </si>
  <si>
    <t>Felújítási célú, előzetesen felszámított áfa</t>
  </si>
  <si>
    <t>2016  után</t>
  </si>
  <si>
    <t>2016 után</t>
  </si>
  <si>
    <t>Önkormányzaton kívüli EU-s projektekhez történő hozzájárulás 2015. évi előirányzat</t>
  </si>
  <si>
    <t>Előirányzat-felhasználási terv
2015. évre</t>
  </si>
  <si>
    <t>K I M U T A T Á S
a 2015. évben céljelleggel juttatott támogatásokról</t>
  </si>
  <si>
    <t xml:space="preserve">Foglalkoztatottak személyi juttatásai </t>
  </si>
  <si>
    <t xml:space="preserve">Külső személyi juttatások </t>
  </si>
  <si>
    <t xml:space="preserve">Személyi juttatások </t>
  </si>
  <si>
    <t xml:space="preserve">Készletbeszerzés </t>
  </si>
  <si>
    <t xml:space="preserve">Kommunikációs szolgáltatások </t>
  </si>
  <si>
    <t xml:space="preserve">Szolgáltatási kiadások </t>
  </si>
  <si>
    <t xml:space="preserve">Ellátottak pénzbeli juttatásai 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</si>
  <si>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</si>
  <si>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</si>
  <si>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</si>
  <si>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</si>
  <si>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Költségvetési kiadások </t>
  </si>
  <si>
    <t xml:space="preserve">Belföldi finanszírozás kiadásai </t>
  </si>
  <si>
    <t xml:space="preserve">Finanszírozási kiadások </t>
  </si>
  <si>
    <t xml:space="preserve">Önkormányzatok működési támogatásai </t>
  </si>
  <si>
    <t xml:space="preserve">Működési célú támogatások államháztartáson belülről </t>
  </si>
  <si>
    <t xml:space="preserve">Felhalmozási célú támogatások államháztartáson belülről </t>
  </si>
  <si>
    <t>Termékek és szolgáltatások adói</t>
  </si>
  <si>
    <t xml:space="preserve">Közhatalmi bevételek </t>
  </si>
  <si>
    <t xml:space="preserve">Működési bevételek </t>
  </si>
  <si>
    <t xml:space="preserve">Költségvetési bevételek </t>
  </si>
  <si>
    <t xml:space="preserve">Maradvány igénybevétele </t>
  </si>
  <si>
    <t xml:space="preserve">Belföldi finanszírozás bevételei </t>
  </si>
  <si>
    <t xml:space="preserve">Finanszírozási bevételek </t>
  </si>
  <si>
    <t>Bőnyi Polgármesteri Hivatal 2015. évi költségvetési bevételei és kiadásai kötelező, önként vállalt és államigazgatási feladatok bontásban</t>
  </si>
  <si>
    <t>Szivárvány Egységes Óvoda-Bölcsőde 2015. évi költségvetési bevételei és kiadásai kötelező, önként vállalt és államigazgatási feladatok bontásban</t>
  </si>
  <si>
    <r>
      <t>ÖNKÉNT VÁLLALT FELADATOK</t>
    </r>
    <r>
      <rPr>
        <sz val="10"/>
        <rFont val="Times New Roman CE"/>
        <charset val="238"/>
      </rPr>
      <t xml:space="preserve"> (IKSZT, egyházak és civil szervezetek támogatása)</t>
    </r>
  </si>
  <si>
    <t>Bőny Község Önkormányzata 2015. évi költségvetési bevételei és kiadásai kötelező, önként vállalt és államigazgatási feladatok bontásban</t>
  </si>
  <si>
    <r>
      <t xml:space="preserve">ÁLLAMIGAZGATÁSI FELADATOK </t>
    </r>
    <r>
      <rPr>
        <sz val="10"/>
        <rFont val="Times New Roman CE"/>
        <charset val="238"/>
      </rPr>
      <t>(polgármesteri tisztség, képviselők juttatásai)</t>
    </r>
  </si>
  <si>
    <t xml:space="preserve">BŐNY KÖZSÉG ÖNKORMÁNYZATA 2015. ÉVI ENGEDÉLYEZETT LÉTSZÁMA </t>
  </si>
  <si>
    <t>Az önkormányzat által adott közvetett támogatások</t>
  </si>
  <si>
    <t>Sorszám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</si>
  <si>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</si>
  <si>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</si>
  <si>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</si>
  <si>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</si>
  <si>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módosított</t>
  </si>
  <si>
    <t>2015. évi módosított előriányzat</t>
  </si>
  <si>
    <t>2015. évi módosított előirányzat</t>
  </si>
  <si>
    <t>2015. évi módosított előirányat</t>
  </si>
  <si>
    <t>2015 évi módosított előirányzat</t>
  </si>
  <si>
    <t>a helyi önk-ok törvényi előírások alapuló befizetései</t>
  </si>
  <si>
    <t>Informatika eszközök beszerzése, létesítése</t>
  </si>
  <si>
    <t>Áht-n belüli megelőlegezések visszafizetése</t>
  </si>
  <si>
    <t>Elszámolásból származó bevételek</t>
  </si>
  <si>
    <t>B411</t>
  </si>
  <si>
    <t>B65</t>
  </si>
  <si>
    <t>Működési célú ktg.vetési támog és kieg. támogatás</t>
  </si>
  <si>
    <t>Tárgyévi hiány:</t>
  </si>
  <si>
    <t>2015. évi</t>
  </si>
  <si>
    <t xml:space="preserve">2015. évi </t>
  </si>
  <si>
    <t>2015. év utáni szükséglet</t>
  </si>
  <si>
    <t>Számítógép hivatal</t>
  </si>
  <si>
    <t>Rendezvénysátor (önk.)</t>
  </si>
  <si>
    <t>játszótér szegélyezés, pikrogram</t>
  </si>
  <si>
    <t>útépítési munkák, kavics</t>
  </si>
  <si>
    <t>napelem pályázat</t>
  </si>
  <si>
    <t>hangtechnika</t>
  </si>
  <si>
    <t>8. melléklet a /2015. () ÖK rendelethez</t>
  </si>
  <si>
    <t>1. melléklet a /2015. () ÖK rendelethez</t>
  </si>
  <si>
    <t>2. melléklet a /2015. () ÖK rendelethez</t>
  </si>
  <si>
    <t>3. melléklet a /2015. () ÖK rendelethez</t>
  </si>
  <si>
    <t>4. melléklet a /2015. () ÖK rendelethez</t>
  </si>
  <si>
    <t>5. melléklet a /2015. () ÖK rendelethez</t>
  </si>
  <si>
    <t>6. melléklet a /2015. () ÖK rendelethez</t>
  </si>
  <si>
    <t>7. melléklet a /2015. () ÖK rendelethez</t>
  </si>
  <si>
    <t>9. melléklet a /2015. () ÖK rendelethez</t>
  </si>
  <si>
    <t>9.2 melléklet a /2015. () ÖK rendelethez</t>
  </si>
  <si>
    <t>10. melléklet a /2015. () ÖK rendelethez</t>
  </si>
  <si>
    <t>11. melléklet a /2015. () ÖK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</si>
</sst>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\ ##########"/>
    <numFmt numFmtId="165" formatCode="0__"/>
    <numFmt numFmtId="166" formatCode="#,###"/>
  </numFmts>
  <fonts count="47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b/>
      <sz val="12"/>
      <name val="Arial"/>
      <family val="2"/>
      <charset val="238"/>
    </font>
    <font>
      <i/>
      <sz val="10"/>
      <name val="Times New Roman CE"/>
      <family val="1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lightHorizontal"/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1" borderId="5" applyNumberFormat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9" fillId="4" borderId="7" applyNumberFormat="0" applyFont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8" applyNumberFormat="0" applyAlignment="0" applyProtection="0"/>
    <xf numFmtId="0" fontId="1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9" fillId="0" borderId="0"/>
    <xf numFmtId="0" fontId="24" fillId="0" borderId="0"/>
    <xf numFmtId="0" fontId="14" fillId="0" borderId="9" applyNumberFormat="0" applyFill="0" applyAlignment="0" applyProtection="0"/>
    <xf numFmtId="0" fontId="15" fillId="17" borderId="0" applyNumberFormat="0" applyBorder="0" applyAlignment="0" applyProtection="0"/>
    <xf numFmtId="0" fontId="16" fillId="7" borderId="0" applyNumberFormat="0" applyBorder="0" applyAlignment="0" applyProtection="0"/>
    <xf numFmtId="0" fontId="17" fillId="16" borderId="1" applyNumberFormat="0" applyAlignment="0" applyProtection="0"/>
    <xf numFmtId="0" fontId="45" fillId="0" borderId="0"/>
    <xf numFmtId="0" fontId="46" fillId="0" borderId="0"/>
  </cellStyleXfs>
  <cellXfs count="395">
    <xf numFmtId="0" fontId="0" fillId="0" borderId="0" xfId="0"/>
    <xf numFmtId="0" fontId="21" fillId="0" borderId="0" xfId="0" applyFont="1"/>
    <xf numFmtId="0" fontId="21" fillId="0" borderId="0" xfId="45" applyFont="1" applyFill="1" applyBorder="1" applyAlignment="1">
      <alignment horizontal="left" vertical="center" wrapText="1"/>
    </xf>
    <xf numFmtId="0" fontId="19" fillId="0" borderId="0" xfId="45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left" vertical="center" wrapText="1"/>
    </xf>
    <xf numFmtId="0" fontId="21" fillId="0" borderId="10" xfId="0" applyFont="1" applyBorder="1"/>
    <xf numFmtId="166" fontId="23" fillId="0" borderId="0" xfId="44" applyNumberFormat="1" applyFill="1" applyAlignment="1" applyProtection="1">
      <alignment vertical="center" wrapText="1"/>
    </xf>
    <xf numFmtId="166" fontId="25" fillId="0" borderId="0" xfId="44" applyNumberFormat="1" applyFont="1" applyFill="1" applyAlignment="1" applyProtection="1">
      <alignment horizontal="centerContinuous" vertical="center" wrapText="1"/>
    </xf>
    <xf numFmtId="166" fontId="23" fillId="0" borderId="0" xfId="44" applyNumberFormat="1" applyFill="1" applyAlignment="1" applyProtection="1">
      <alignment horizontal="centerContinuous" vertical="center"/>
    </xf>
    <xf numFmtId="166" fontId="23" fillId="0" borderId="0" xfId="44" applyNumberFormat="1" applyFill="1" applyAlignment="1" applyProtection="1">
      <alignment horizontal="center" vertical="center" wrapText="1"/>
    </xf>
    <xf numFmtId="166" fontId="27" fillId="0" borderId="0" xfId="44" applyNumberFormat="1" applyFont="1" applyFill="1" applyAlignment="1" applyProtection="1">
      <alignment horizontal="right" vertical="center"/>
    </xf>
    <xf numFmtId="166" fontId="29" fillId="0" borderId="11" xfId="44" applyNumberFormat="1" applyFont="1" applyFill="1" applyBorder="1" applyAlignment="1" applyProtection="1">
      <alignment horizontal="centerContinuous" vertical="center" wrapText="1"/>
    </xf>
    <xf numFmtId="166" fontId="29" fillId="0" borderId="12" xfId="44" applyNumberFormat="1" applyFont="1" applyFill="1" applyBorder="1" applyAlignment="1" applyProtection="1">
      <alignment horizontal="centerContinuous" vertical="center" wrapText="1"/>
    </xf>
    <xf numFmtId="166" fontId="29" fillId="0" borderId="11" xfId="44" applyNumberFormat="1" applyFont="1" applyFill="1" applyBorder="1" applyAlignment="1" applyProtection="1">
      <alignment horizontal="center" vertical="center" wrapText="1"/>
    </xf>
    <xf numFmtId="166" fontId="29" fillId="0" borderId="12" xfId="44" applyNumberFormat="1" applyFont="1" applyFill="1" applyBorder="1" applyAlignment="1" applyProtection="1">
      <alignment horizontal="center" vertical="center" wrapText="1"/>
    </xf>
    <xf numFmtId="166" fontId="29" fillId="0" borderId="13" xfId="44" applyNumberFormat="1" applyFont="1" applyFill="1" applyBorder="1" applyAlignment="1" applyProtection="1">
      <alignment horizontal="center" vertical="center" wrapText="1"/>
    </xf>
    <xf numFmtId="166" fontId="30" fillId="0" borderId="0" xfId="44" applyNumberFormat="1" applyFont="1" applyFill="1" applyAlignment="1" applyProtection="1">
      <alignment horizontal="center" vertical="center" wrapText="1"/>
    </xf>
    <xf numFmtId="166" fontId="31" fillId="0" borderId="14" xfId="44" applyNumberFormat="1" applyFont="1" applyFill="1" applyBorder="1" applyAlignment="1" applyProtection="1">
      <alignment horizontal="center" vertical="center" wrapText="1"/>
    </xf>
    <xf numFmtId="166" fontId="31" fillId="0" borderId="11" xfId="44" applyNumberFormat="1" applyFont="1" applyFill="1" applyBorder="1" applyAlignment="1" applyProtection="1">
      <alignment horizontal="center" vertical="center" wrapText="1"/>
    </xf>
    <xf numFmtId="166" fontId="31" fillId="0" borderId="12" xfId="44" applyNumberFormat="1" applyFont="1" applyFill="1" applyBorder="1" applyAlignment="1" applyProtection="1">
      <alignment horizontal="center" vertical="center" wrapText="1"/>
    </xf>
    <xf numFmtId="166" fontId="23" fillId="0" borderId="15" xfId="44" applyNumberFormat="1" applyFill="1" applyBorder="1" applyAlignment="1" applyProtection="1">
      <alignment horizontal="left" vertical="center" wrapText="1" indent="1"/>
    </xf>
    <xf numFmtId="166" fontId="32" fillId="0" borderId="16" xfId="44" applyNumberFormat="1" applyFont="1" applyFill="1" applyBorder="1" applyAlignment="1" applyProtection="1">
      <alignment horizontal="left" vertical="center" wrapText="1" indent="1"/>
    </xf>
    <xf numFmtId="166" fontId="32" fillId="0" borderId="17" xfId="44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8" xfId="44" applyNumberFormat="1" applyFill="1" applyBorder="1" applyAlignment="1" applyProtection="1">
      <alignment horizontal="left" vertical="center" wrapText="1" indent="1"/>
    </xf>
    <xf numFmtId="166" fontId="32" fillId="0" borderId="19" xfId="44" applyNumberFormat="1" applyFont="1" applyFill="1" applyBorder="1" applyAlignment="1" applyProtection="1">
      <alignment horizontal="left" vertical="center" wrapText="1" indent="1"/>
    </xf>
    <xf numFmtId="166" fontId="32" fillId="0" borderId="10" xfId="44" applyNumberFormat="1" applyFont="1" applyFill="1" applyBorder="1" applyAlignment="1" applyProtection="1">
      <alignment horizontal="right" vertical="center" wrapText="1" indent="1"/>
      <protection locked="0"/>
    </xf>
    <xf numFmtId="166" fontId="32" fillId="0" borderId="20" xfId="44" applyNumberFormat="1" applyFont="1" applyFill="1" applyBorder="1" applyAlignment="1" applyProtection="1">
      <alignment horizontal="left" vertical="center" wrapText="1" indent="1"/>
    </xf>
    <xf numFmtId="166" fontId="34" fillId="0" borderId="14" xfId="44" applyNumberFormat="1" applyFont="1" applyFill="1" applyBorder="1" applyAlignment="1" applyProtection="1">
      <alignment horizontal="left" vertical="center" wrapText="1" indent="1"/>
    </xf>
    <xf numFmtId="166" fontId="31" fillId="0" borderId="11" xfId="44" applyNumberFormat="1" applyFont="1" applyFill="1" applyBorder="1" applyAlignment="1" applyProtection="1">
      <alignment horizontal="left" vertical="center" wrapText="1" indent="1"/>
    </xf>
    <xf numFmtId="166" fontId="23" fillId="0" borderId="21" xfId="44" applyNumberFormat="1" applyFont="1" applyFill="1" applyBorder="1" applyAlignment="1" applyProtection="1">
      <alignment horizontal="left" vertical="center" wrapText="1" indent="1"/>
    </xf>
    <xf numFmtId="166" fontId="33" fillId="0" borderId="22" xfId="44" applyNumberFormat="1" applyFont="1" applyFill="1" applyBorder="1" applyAlignment="1" applyProtection="1">
      <alignment horizontal="left" vertical="center" wrapText="1" indent="1"/>
    </xf>
    <xf numFmtId="166" fontId="35" fillId="0" borderId="23" xfId="44" applyNumberFormat="1" applyFont="1" applyFill="1" applyBorder="1" applyAlignment="1" applyProtection="1">
      <alignment horizontal="right" vertical="center" wrapText="1" indent="1"/>
    </xf>
    <xf numFmtId="166" fontId="33" fillId="0" borderId="19" xfId="44" applyNumberFormat="1" applyFont="1" applyFill="1" applyBorder="1" applyAlignment="1" applyProtection="1">
      <alignment horizontal="left" vertical="center" wrapText="1" indent="1"/>
    </xf>
    <xf numFmtId="166" fontId="23" fillId="0" borderId="18" xfId="44" applyNumberFormat="1" applyFont="1" applyFill="1" applyBorder="1" applyAlignment="1" applyProtection="1">
      <alignment horizontal="left" vertical="center" wrapText="1" indent="1"/>
    </xf>
    <xf numFmtId="166" fontId="28" fillId="0" borderId="11" xfId="44" applyNumberFormat="1" applyFont="1" applyFill="1" applyBorder="1" applyAlignment="1" applyProtection="1">
      <alignment horizontal="left" vertical="center" wrapText="1" indent="1"/>
    </xf>
    <xf numFmtId="166" fontId="34" fillId="0" borderId="11" xfId="44" applyNumberFormat="1" applyFont="1" applyFill="1" applyBorder="1" applyAlignment="1" applyProtection="1">
      <alignment horizontal="left" vertical="center" wrapText="1" indent="1"/>
    </xf>
    <xf numFmtId="166" fontId="34" fillId="0" borderId="24" xfId="44" applyNumberFormat="1" applyFont="1" applyFill="1" applyBorder="1" applyAlignment="1" applyProtection="1">
      <alignment horizontal="right" vertical="center" wrapText="1" indent="1"/>
    </xf>
    <xf numFmtId="166" fontId="23" fillId="0" borderId="15" xfId="44" applyNumberFormat="1" applyFont="1" applyFill="1" applyBorder="1" applyAlignment="1" applyProtection="1">
      <alignment horizontal="left" vertical="center" wrapText="1" indent="1"/>
    </xf>
    <xf numFmtId="166" fontId="35" fillId="0" borderId="22" xfId="44" applyNumberFormat="1" applyFont="1" applyFill="1" applyBorder="1" applyAlignment="1" applyProtection="1">
      <alignment horizontal="left" vertical="center" wrapText="1" indent="1"/>
    </xf>
    <xf numFmtId="166" fontId="35" fillId="0" borderId="17" xfId="44" applyNumberFormat="1" applyFont="1" applyFill="1" applyBorder="1" applyAlignment="1" applyProtection="1">
      <alignment horizontal="right" vertical="center" wrapText="1" indent="1"/>
    </xf>
    <xf numFmtId="166" fontId="23" fillId="0" borderId="0" xfId="44" applyNumberFormat="1" applyFill="1" applyAlignment="1">
      <alignment vertical="center" wrapText="1"/>
    </xf>
    <xf numFmtId="166" fontId="27" fillId="0" borderId="0" xfId="44" applyNumberFormat="1" applyFont="1" applyFill="1" applyAlignment="1" applyProtection="1">
      <alignment horizontal="right" wrapText="1"/>
    </xf>
    <xf numFmtId="166" fontId="30" fillId="0" borderId="0" xfId="44" applyNumberFormat="1" applyFont="1" applyFill="1" applyAlignment="1">
      <alignment horizontal="center" vertical="center" wrapText="1"/>
    </xf>
    <xf numFmtId="166" fontId="37" fillId="0" borderId="25" xfId="44" applyNumberFormat="1" applyFont="1" applyFill="1" applyBorder="1" applyAlignment="1" applyProtection="1">
      <alignment horizontal="center" vertical="center" wrapText="1"/>
    </xf>
    <xf numFmtId="166" fontId="37" fillId="0" borderId="26" xfId="44" applyNumberFormat="1" applyFont="1" applyFill="1" applyBorder="1" applyAlignment="1" applyProtection="1">
      <alignment horizontal="center" vertical="center" wrapText="1"/>
    </xf>
    <xf numFmtId="166" fontId="37" fillId="0" borderId="27" xfId="44" applyNumberFormat="1" applyFont="1" applyFill="1" applyBorder="1" applyAlignment="1" applyProtection="1">
      <alignment horizontal="center" vertical="center" wrapText="1"/>
    </xf>
    <xf numFmtId="166" fontId="30" fillId="0" borderId="0" xfId="44" applyNumberFormat="1" applyFont="1" applyFill="1" applyAlignment="1">
      <alignment vertical="center" wrapText="1"/>
    </xf>
    <xf numFmtId="166" fontId="23" fillId="0" borderId="0" xfId="44" applyNumberFormat="1" applyFill="1" applyAlignment="1">
      <alignment horizontal="center" vertical="center" wrapText="1"/>
    </xf>
    <xf numFmtId="0" fontId="23" fillId="0" borderId="0" xfId="44" applyFill="1" applyProtection="1"/>
    <xf numFmtId="0" fontId="23" fillId="0" borderId="0" xfId="44" applyFill="1"/>
    <xf numFmtId="0" fontId="36" fillId="0" borderId="0" xfId="44" applyFont="1" applyFill="1" applyProtection="1"/>
    <xf numFmtId="0" fontId="28" fillId="0" borderId="28" xfId="44" applyFont="1" applyFill="1" applyBorder="1" applyAlignment="1" applyProtection="1">
      <alignment vertical="center"/>
    </xf>
    <xf numFmtId="0" fontId="28" fillId="0" borderId="29" xfId="44" applyFont="1" applyFill="1" applyBorder="1" applyAlignment="1" applyProtection="1">
      <alignment horizontal="center" vertical="center"/>
    </xf>
    <xf numFmtId="0" fontId="28" fillId="0" borderId="30" xfId="44" applyFont="1" applyFill="1" applyBorder="1" applyAlignment="1" applyProtection="1">
      <alignment horizontal="center" vertical="center"/>
    </xf>
    <xf numFmtId="49" fontId="33" fillId="0" borderId="31" xfId="44" applyNumberFormat="1" applyFont="1" applyFill="1" applyBorder="1" applyAlignment="1" applyProtection="1">
      <alignment vertical="center"/>
    </xf>
    <xf numFmtId="3" fontId="33" fillId="0" borderId="32" xfId="44" applyNumberFormat="1" applyFont="1" applyFill="1" applyBorder="1" applyAlignment="1" applyProtection="1">
      <alignment vertical="center"/>
      <protection locked="0"/>
    </xf>
    <xf numFmtId="3" fontId="33" fillId="0" borderId="33" xfId="44" applyNumberFormat="1" applyFont="1" applyFill="1" applyBorder="1" applyAlignment="1" applyProtection="1">
      <alignment vertical="center"/>
    </xf>
    <xf numFmtId="49" fontId="35" fillId="0" borderId="19" xfId="44" quotePrefix="1" applyNumberFormat="1" applyFont="1" applyFill="1" applyBorder="1" applyAlignment="1" applyProtection="1">
      <alignment horizontal="left" vertical="center" indent="1"/>
    </xf>
    <xf numFmtId="3" fontId="35" fillId="0" borderId="10" xfId="44" applyNumberFormat="1" applyFont="1" applyFill="1" applyBorder="1" applyAlignment="1" applyProtection="1">
      <alignment vertical="center"/>
      <protection locked="0"/>
    </xf>
    <xf numFmtId="3" fontId="35" fillId="0" borderId="34" xfId="44" applyNumberFormat="1" applyFont="1" applyFill="1" applyBorder="1" applyAlignment="1" applyProtection="1">
      <alignment vertical="center"/>
    </xf>
    <xf numFmtId="49" fontId="33" fillId="0" borderId="19" xfId="44" applyNumberFormat="1" applyFont="1" applyFill="1" applyBorder="1" applyAlignment="1" applyProtection="1">
      <alignment vertical="center"/>
    </xf>
    <xf numFmtId="3" fontId="33" fillId="0" borderId="10" xfId="44" applyNumberFormat="1" applyFont="1" applyFill="1" applyBorder="1" applyAlignment="1" applyProtection="1">
      <alignment vertical="center"/>
      <protection locked="0"/>
    </xf>
    <xf numFmtId="3" fontId="33" fillId="0" borderId="34" xfId="44" applyNumberFormat="1" applyFont="1" applyFill="1" applyBorder="1" applyAlignment="1" applyProtection="1">
      <alignment vertical="center"/>
    </xf>
    <xf numFmtId="49" fontId="33" fillId="0" borderId="35" xfId="44" applyNumberFormat="1" applyFont="1" applyFill="1" applyBorder="1" applyAlignment="1" applyProtection="1">
      <alignment vertical="center"/>
      <protection locked="0"/>
    </xf>
    <xf numFmtId="3" fontId="33" fillId="0" borderId="36" xfId="44" applyNumberFormat="1" applyFont="1" applyFill="1" applyBorder="1" applyAlignment="1" applyProtection="1">
      <alignment vertical="center"/>
      <protection locked="0"/>
    </xf>
    <xf numFmtId="49" fontId="28" fillId="0" borderId="11" xfId="44" applyNumberFormat="1" applyFont="1" applyFill="1" applyBorder="1" applyAlignment="1" applyProtection="1">
      <alignment vertical="center"/>
    </xf>
    <xf numFmtId="3" fontId="33" fillId="0" borderId="12" xfId="44" applyNumberFormat="1" applyFont="1" applyFill="1" applyBorder="1" applyAlignment="1" applyProtection="1">
      <alignment vertical="center"/>
    </xf>
    <xf numFmtId="3" fontId="33" fillId="0" borderId="13" xfId="44" applyNumberFormat="1" applyFont="1" applyFill="1" applyBorder="1" applyAlignment="1" applyProtection="1">
      <alignment vertical="center"/>
    </xf>
    <xf numFmtId="0" fontId="23" fillId="0" borderId="0" xfId="44" applyFill="1" applyAlignment="1" applyProtection="1">
      <alignment vertical="center"/>
    </xf>
    <xf numFmtId="49" fontId="33" fillId="0" borderId="19" xfId="44" applyNumberFormat="1" applyFont="1" applyFill="1" applyBorder="1" applyAlignment="1" applyProtection="1">
      <alignment horizontal="left" vertical="center"/>
    </xf>
    <xf numFmtId="49" fontId="33" fillId="0" borderId="19" xfId="44" applyNumberFormat="1" applyFont="1" applyFill="1" applyBorder="1" applyAlignment="1" applyProtection="1">
      <alignment vertical="center"/>
      <protection locked="0"/>
    </xf>
    <xf numFmtId="0" fontId="23" fillId="0" borderId="0" xfId="44" applyFill="1" applyAlignment="1"/>
    <xf numFmtId="0" fontId="24" fillId="0" borderId="0" xfId="46" applyFill="1" applyProtection="1">
      <protection locked="0"/>
    </xf>
    <xf numFmtId="0" fontId="24" fillId="0" borderId="0" xfId="46" applyFill="1" applyProtection="1"/>
    <xf numFmtId="0" fontId="27" fillId="0" borderId="0" xfId="44" applyFont="1" applyFill="1" applyAlignment="1">
      <alignment horizontal="right"/>
    </xf>
    <xf numFmtId="0" fontId="28" fillId="0" borderId="28" xfId="46" applyFont="1" applyFill="1" applyBorder="1" applyAlignment="1" applyProtection="1">
      <alignment horizontal="center" vertical="center" wrapText="1"/>
    </xf>
    <xf numFmtId="0" fontId="28" fillId="0" borderId="29" xfId="46" applyFont="1" applyFill="1" applyBorder="1" applyAlignment="1" applyProtection="1">
      <alignment horizontal="center" vertical="center"/>
    </xf>
    <xf numFmtId="0" fontId="28" fillId="0" borderId="30" xfId="46" applyFont="1" applyFill="1" applyBorder="1" applyAlignment="1" applyProtection="1">
      <alignment horizontal="center" vertical="center"/>
    </xf>
    <xf numFmtId="0" fontId="32" fillId="0" borderId="11" xfId="46" applyFont="1" applyFill="1" applyBorder="1" applyAlignment="1" applyProtection="1">
      <alignment horizontal="left" vertical="center" indent="1"/>
    </xf>
    <xf numFmtId="0" fontId="24" fillId="0" borderId="0" xfId="46" applyFill="1" applyAlignment="1" applyProtection="1">
      <alignment vertical="center"/>
    </xf>
    <xf numFmtId="0" fontId="32" fillId="0" borderId="22" xfId="46" applyFont="1" applyFill="1" applyBorder="1" applyAlignment="1" applyProtection="1">
      <alignment horizontal="left" vertical="center" indent="1"/>
    </xf>
    <xf numFmtId="0" fontId="32" fillId="0" borderId="23" xfId="46" applyFont="1" applyFill="1" applyBorder="1" applyAlignment="1" applyProtection="1">
      <alignment horizontal="left" vertical="center" indent="1"/>
    </xf>
    <xf numFmtId="166" fontId="32" fillId="0" borderId="23" xfId="46" applyNumberFormat="1" applyFont="1" applyFill="1" applyBorder="1" applyAlignment="1" applyProtection="1">
      <alignment vertical="center"/>
      <protection locked="0"/>
    </xf>
    <xf numFmtId="0" fontId="32" fillId="0" borderId="19" xfId="46" applyFont="1" applyFill="1" applyBorder="1" applyAlignment="1" applyProtection="1">
      <alignment horizontal="left" vertical="center" indent="1"/>
    </xf>
    <xf numFmtId="0" fontId="32" fillId="0" borderId="10" xfId="46" applyFont="1" applyFill="1" applyBorder="1" applyAlignment="1" applyProtection="1">
      <alignment horizontal="left" vertical="center" indent="1"/>
    </xf>
    <xf numFmtId="166" fontId="32" fillId="0" borderId="10" xfId="46" applyNumberFormat="1" applyFont="1" applyFill="1" applyBorder="1" applyAlignment="1" applyProtection="1">
      <alignment vertical="center"/>
      <protection locked="0"/>
    </xf>
    <xf numFmtId="166" fontId="32" fillId="0" borderId="34" xfId="46" applyNumberFormat="1" applyFont="1" applyFill="1" applyBorder="1" applyAlignment="1" applyProtection="1">
      <alignment vertical="center"/>
    </xf>
    <xf numFmtId="0" fontId="24" fillId="0" borderId="0" xfId="46" applyFill="1" applyAlignment="1" applyProtection="1">
      <alignment vertical="center"/>
      <protection locked="0"/>
    </xf>
    <xf numFmtId="0" fontId="32" fillId="0" borderId="17" xfId="46" applyFont="1" applyFill="1" applyBorder="1" applyAlignment="1" applyProtection="1">
      <alignment horizontal="left" vertical="center" wrapText="1" indent="1"/>
    </xf>
    <xf numFmtId="166" fontId="32" fillId="0" borderId="17" xfId="46" applyNumberFormat="1" applyFont="1" applyFill="1" applyBorder="1" applyAlignment="1" applyProtection="1">
      <alignment vertical="center"/>
      <protection locked="0"/>
    </xf>
    <xf numFmtId="166" fontId="32" fillId="0" borderId="37" xfId="46" applyNumberFormat="1" applyFont="1" applyFill="1" applyBorder="1" applyAlignment="1" applyProtection="1">
      <alignment vertical="center"/>
    </xf>
    <xf numFmtId="0" fontId="32" fillId="0" borderId="10" xfId="46" applyFont="1" applyFill="1" applyBorder="1" applyAlignment="1" applyProtection="1">
      <alignment horizontal="left" vertical="center" wrapText="1" indent="1"/>
    </xf>
    <xf numFmtId="0" fontId="29" fillId="0" borderId="12" xfId="46" applyFont="1" applyFill="1" applyBorder="1" applyAlignment="1" applyProtection="1">
      <alignment horizontal="left" vertical="center" indent="1"/>
    </xf>
    <xf numFmtId="166" fontId="37" fillId="0" borderId="12" xfId="46" applyNumberFormat="1" applyFont="1" applyFill="1" applyBorder="1" applyAlignment="1" applyProtection="1">
      <alignment vertical="center"/>
    </xf>
    <xf numFmtId="166" fontId="37" fillId="0" borderId="13" xfId="46" applyNumberFormat="1" applyFont="1" applyFill="1" applyBorder="1" applyAlignment="1" applyProtection="1">
      <alignment vertical="center"/>
    </xf>
    <xf numFmtId="0" fontId="32" fillId="0" borderId="16" xfId="46" applyFont="1" applyFill="1" applyBorder="1" applyAlignment="1" applyProtection="1">
      <alignment horizontal="left" vertical="center" indent="1"/>
    </xf>
    <xf numFmtId="0" fontId="32" fillId="0" borderId="17" xfId="46" applyFont="1" applyFill="1" applyBorder="1" applyAlignment="1" applyProtection="1">
      <alignment horizontal="left" vertical="center" indent="1"/>
    </xf>
    <xf numFmtId="0" fontId="37" fillId="0" borderId="11" xfId="46" applyFont="1" applyFill="1" applyBorder="1" applyAlignment="1" applyProtection="1">
      <alignment horizontal="left" vertical="center" indent="1"/>
    </xf>
    <xf numFmtId="0" fontId="29" fillId="0" borderId="12" xfId="46" applyFont="1" applyFill="1" applyBorder="1" applyAlignment="1" applyProtection="1">
      <alignment horizontal="left" indent="1"/>
    </xf>
    <xf numFmtId="166" fontId="37" fillId="0" borderId="12" xfId="46" applyNumberFormat="1" applyFont="1" applyFill="1" applyBorder="1" applyProtection="1"/>
    <xf numFmtId="166" fontId="37" fillId="0" borderId="13" xfId="46" applyNumberFormat="1" applyFont="1" applyFill="1" applyBorder="1" applyProtection="1"/>
    <xf numFmtId="0" fontId="40" fillId="0" borderId="0" xfId="46" applyFont="1" applyFill="1" applyProtection="1"/>
    <xf numFmtId="0" fontId="41" fillId="0" borderId="0" xfId="46" applyFont="1" applyFill="1" applyProtection="1">
      <protection locked="0"/>
    </xf>
    <xf numFmtId="0" fontId="36" fillId="0" borderId="0" xfId="46" applyFont="1" applyFill="1" applyProtection="1">
      <protection locked="0"/>
    </xf>
    <xf numFmtId="0" fontId="23" fillId="0" borderId="0" xfId="44"/>
    <xf numFmtId="0" fontId="23" fillId="0" borderId="0" xfId="44" applyProtection="1"/>
    <xf numFmtId="0" fontId="34" fillId="0" borderId="28" xfId="44" applyFont="1" applyBorder="1" applyAlignment="1" applyProtection="1">
      <alignment horizontal="center" vertical="center" wrapText="1"/>
    </xf>
    <xf numFmtId="0" fontId="34" fillId="0" borderId="29" xfId="44" applyFont="1" applyBorder="1" applyAlignment="1" applyProtection="1">
      <alignment horizontal="center" vertical="center"/>
    </xf>
    <xf numFmtId="0" fontId="34" fillId="0" borderId="30" xfId="44" applyFont="1" applyBorder="1" applyAlignment="1" applyProtection="1">
      <alignment horizontal="center" vertical="center" wrapText="1"/>
    </xf>
    <xf numFmtId="3" fontId="34" fillId="0" borderId="13" xfId="44" applyNumberFormat="1" applyFont="1" applyFill="1" applyBorder="1" applyAlignment="1" applyProtection="1">
      <alignment horizontal="right" vertical="center" indent="1"/>
    </xf>
    <xf numFmtId="166" fontId="34" fillId="0" borderId="38" xfId="44" applyNumberFormat="1" applyFont="1" applyFill="1" applyBorder="1" applyAlignment="1" applyProtection="1">
      <alignment horizontal="left" vertical="center" wrapText="1" indent="1"/>
    </xf>
    <xf numFmtId="166" fontId="34" fillId="0" borderId="10" xfId="44" applyNumberFormat="1" applyFont="1" applyFill="1" applyBorder="1" applyAlignment="1" applyProtection="1">
      <alignment horizontal="left" vertical="center" wrapText="1" indent="1"/>
    </xf>
    <xf numFmtId="166" fontId="34" fillId="0" borderId="28" xfId="44" applyNumberFormat="1" applyFont="1" applyFill="1" applyBorder="1" applyAlignment="1" applyProtection="1">
      <alignment horizontal="left" vertical="center" wrapText="1" indent="1"/>
    </xf>
    <xf numFmtId="166" fontId="34" fillId="0" borderId="39" xfId="44" applyNumberFormat="1" applyFont="1" applyFill="1" applyBorder="1" applyAlignment="1" applyProtection="1">
      <alignment horizontal="right" vertical="center" wrapText="1" indent="1"/>
    </xf>
    <xf numFmtId="166" fontId="34" fillId="0" borderId="10" xfId="44" applyNumberFormat="1" applyFont="1" applyFill="1" applyBorder="1" applyAlignment="1" applyProtection="1">
      <alignment horizontal="right" vertical="center" wrapText="1" indent="1"/>
    </xf>
    <xf numFmtId="166" fontId="30" fillId="0" borderId="0" xfId="44" applyNumberFormat="1" applyFont="1" applyFill="1" applyAlignment="1" applyProtection="1">
      <alignment horizontal="centerContinuous" vertical="center" wrapText="1"/>
    </xf>
    <xf numFmtId="166" fontId="40" fillId="0" borderId="0" xfId="44" applyNumberFormat="1" applyFont="1" applyFill="1" applyAlignment="1" applyProtection="1">
      <alignment horizontal="centerContinuous" vertical="center"/>
    </xf>
    <xf numFmtId="0" fontId="21" fillId="0" borderId="10" xfId="0" applyFont="1" applyBorder="1" applyAlignment="1"/>
    <xf numFmtId="0" fontId="0" fillId="0" borderId="10" xfId="0" applyBorder="1"/>
    <xf numFmtId="0" fontId="0" fillId="0" borderId="0" xfId="0" applyBorder="1"/>
    <xf numFmtId="0" fontId="0" fillId="0" borderId="36" xfId="0" applyBorder="1"/>
    <xf numFmtId="0" fontId="21" fillId="0" borderId="0" xfId="0" applyFont="1" applyBorder="1"/>
    <xf numFmtId="0" fontId="42" fillId="0" borderId="0" xfId="0" applyFont="1" applyAlignment="1">
      <alignment horizontal="center"/>
    </xf>
    <xf numFmtId="0" fontId="21" fillId="0" borderId="38" xfId="0" applyFont="1" applyBorder="1"/>
    <xf numFmtId="0" fontId="21" fillId="0" borderId="14" xfId="0" applyFont="1" applyBorder="1"/>
    <xf numFmtId="0" fontId="0" fillId="0" borderId="17" xfId="0" applyBorder="1"/>
    <xf numFmtId="0" fontId="0" fillId="0" borderId="10" xfId="0" applyFill="1" applyBorder="1"/>
    <xf numFmtId="0" fontId="0" fillId="0" borderId="36" xfId="0" applyFill="1" applyBorder="1"/>
    <xf numFmtId="0" fontId="0" fillId="0" borderId="23" xfId="0" applyBorder="1"/>
    <xf numFmtId="166" fontId="40" fillId="0" borderId="19" xfId="44" applyNumberFormat="1" applyFont="1" applyFill="1" applyBorder="1" applyAlignment="1" applyProtection="1">
      <alignment horizontal="left" vertical="center" wrapText="1" indent="1"/>
      <protection locked="0"/>
    </xf>
    <xf numFmtId="166" fontId="40" fillId="0" borderId="10" xfId="44" applyNumberFormat="1" applyFont="1" applyFill="1" applyBorder="1" applyAlignment="1" applyProtection="1">
      <alignment vertical="center" wrapText="1"/>
      <protection locked="0"/>
    </xf>
    <xf numFmtId="1" fontId="40" fillId="0" borderId="10" xfId="44" applyNumberFormat="1" applyFont="1" applyFill="1" applyBorder="1" applyAlignment="1" applyProtection="1">
      <alignment vertical="center" wrapText="1"/>
      <protection locked="0"/>
    </xf>
    <xf numFmtId="166" fontId="40" fillId="0" borderId="34" xfId="44" applyNumberFormat="1" applyFont="1" applyFill="1" applyBorder="1" applyAlignment="1" applyProtection="1">
      <alignment vertical="center" wrapText="1"/>
    </xf>
    <xf numFmtId="166" fontId="40" fillId="0" borderId="22" xfId="44" applyNumberFormat="1" applyFont="1" applyFill="1" applyBorder="1" applyAlignment="1" applyProtection="1">
      <alignment horizontal="left" vertical="center" wrapText="1"/>
      <protection locked="0"/>
    </xf>
    <xf numFmtId="166" fontId="40" fillId="0" borderId="35" xfId="44" applyNumberFormat="1" applyFont="1" applyFill="1" applyBorder="1" applyAlignment="1" applyProtection="1">
      <alignment horizontal="left" vertical="center" wrapText="1" indent="1"/>
      <protection locked="0"/>
    </xf>
    <xf numFmtId="166" fontId="40" fillId="0" borderId="36" xfId="44" applyNumberFormat="1" applyFont="1" applyFill="1" applyBorder="1" applyAlignment="1" applyProtection="1">
      <alignment vertical="center" wrapText="1"/>
      <protection locked="0"/>
    </xf>
    <xf numFmtId="1" fontId="40" fillId="0" borderId="36" xfId="44" applyNumberFormat="1" applyFont="1" applyFill="1" applyBorder="1" applyAlignment="1" applyProtection="1">
      <alignment vertical="center" wrapText="1"/>
      <protection locked="0"/>
    </xf>
    <xf numFmtId="166" fontId="40" fillId="0" borderId="40" xfId="44" applyNumberFormat="1" applyFont="1" applyFill="1" applyBorder="1" applyAlignment="1" applyProtection="1">
      <alignment vertical="center" wrapText="1"/>
    </xf>
    <xf numFmtId="166" fontId="30" fillId="0" borderId="11" xfId="44" applyNumberFormat="1" applyFont="1" applyFill="1" applyBorder="1" applyAlignment="1" applyProtection="1">
      <alignment horizontal="left" vertical="center" wrapText="1"/>
    </xf>
    <xf numFmtId="166" fontId="30" fillId="0" borderId="12" xfId="44" applyNumberFormat="1" applyFont="1" applyFill="1" applyBorder="1" applyAlignment="1" applyProtection="1">
      <alignment vertical="center" wrapText="1"/>
    </xf>
    <xf numFmtId="166" fontId="30" fillId="18" borderId="12" xfId="44" applyNumberFormat="1" applyFont="1" applyFill="1" applyBorder="1" applyAlignment="1" applyProtection="1">
      <alignment vertical="center" wrapText="1"/>
    </xf>
    <xf numFmtId="166" fontId="30" fillId="0" borderId="13" xfId="44" applyNumberFormat="1" applyFont="1" applyFill="1" applyBorder="1" applyAlignment="1" applyProtection="1">
      <alignment vertical="center" wrapText="1"/>
    </xf>
    <xf numFmtId="0" fontId="23" fillId="0" borderId="19" xfId="44" applyFont="1" applyBorder="1" applyAlignment="1" applyProtection="1">
      <alignment horizontal="right" vertical="center" indent="1"/>
    </xf>
    <xf numFmtId="0" fontId="23" fillId="0" borderId="32" xfId="44" applyFont="1" applyBorder="1" applyAlignment="1" applyProtection="1">
      <alignment horizontal="left" vertical="center" indent="1"/>
      <protection locked="0"/>
    </xf>
    <xf numFmtId="0" fontId="23" fillId="0" borderId="10" xfId="44" applyFont="1" applyBorder="1" applyAlignment="1" applyProtection="1">
      <alignment horizontal="left" vertical="center" indent="1"/>
      <protection locked="0"/>
    </xf>
    <xf numFmtId="3" fontId="23" fillId="0" borderId="34" xfId="44" applyNumberFormat="1" applyFont="1" applyBorder="1" applyAlignment="1" applyProtection="1">
      <alignment horizontal="right" vertical="center" indent="1"/>
      <protection locked="0"/>
    </xf>
    <xf numFmtId="3" fontId="23" fillId="0" borderId="34" xfId="44" applyNumberFormat="1" applyFont="1" applyFill="1" applyBorder="1" applyAlignment="1" applyProtection="1">
      <alignment horizontal="right" vertical="center" indent="1"/>
      <protection locked="0"/>
    </xf>
    <xf numFmtId="0" fontId="23" fillId="0" borderId="35" xfId="44" applyFont="1" applyBorder="1" applyAlignment="1" applyProtection="1">
      <alignment horizontal="right" vertical="center" indent="1"/>
    </xf>
    <xf numFmtId="0" fontId="23" fillId="0" borderId="36" xfId="44" applyFont="1" applyBorder="1" applyAlignment="1" applyProtection="1">
      <alignment horizontal="left" vertical="center" indent="1"/>
      <protection locked="0"/>
    </xf>
    <xf numFmtId="3" fontId="23" fillId="0" borderId="40" xfId="44" applyNumberFormat="1" applyFont="1" applyFill="1" applyBorder="1" applyAlignment="1" applyProtection="1">
      <alignment horizontal="right" vertical="center" indent="1"/>
      <protection locked="0"/>
    </xf>
    <xf numFmtId="0" fontId="33" fillId="0" borderId="0" xfId="44" applyFont="1" applyAlignment="1" applyProtection="1">
      <alignment horizontal="right"/>
    </xf>
    <xf numFmtId="166" fontId="40" fillId="0" borderId="17" xfId="44" applyNumberFormat="1" applyFont="1" applyFill="1" applyBorder="1" applyAlignment="1" applyProtection="1">
      <alignment horizontal="right" vertical="center" wrapText="1" indent="1"/>
      <protection locked="0"/>
    </xf>
    <xf numFmtId="166" fontId="40" fillId="0" borderId="10" xfId="44" applyNumberFormat="1" applyFont="1" applyFill="1" applyBorder="1" applyAlignment="1" applyProtection="1">
      <alignment horizontal="right" vertical="center" wrapText="1" indent="1"/>
      <protection locked="0"/>
    </xf>
    <xf numFmtId="166" fontId="43" fillId="0" borderId="17" xfId="44" applyNumberFormat="1" applyFont="1" applyFill="1" applyBorder="1" applyAlignment="1" applyProtection="1">
      <alignment horizontal="right" vertical="center" wrapText="1" indent="1"/>
    </xf>
    <xf numFmtId="166" fontId="23" fillId="0" borderId="23" xfId="44" applyNumberFormat="1" applyFont="1" applyFill="1" applyBorder="1" applyAlignment="1" applyProtection="1">
      <alignment horizontal="right" vertical="center" wrapText="1" indent="1"/>
    </xf>
    <xf numFmtId="0" fontId="0" fillId="0" borderId="10" xfId="0" applyBorder="1" applyAlignment="1">
      <alignment horizontal="center"/>
    </xf>
    <xf numFmtId="0" fontId="0" fillId="0" borderId="23" xfId="0" applyFill="1" applyBorder="1"/>
    <xf numFmtId="166" fontId="23" fillId="0" borderId="0" xfId="44" applyNumberFormat="1" applyFont="1" applyFill="1" applyBorder="1" applyAlignment="1" applyProtection="1">
      <alignment horizontal="right" vertical="center" wrapText="1" indent="1"/>
    </xf>
    <xf numFmtId="0" fontId="21" fillId="0" borderId="41" xfId="0" applyFont="1" applyBorder="1" applyAlignment="1">
      <alignment horizontal="center"/>
    </xf>
    <xf numFmtId="0" fontId="21" fillId="0" borderId="42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/>
    </xf>
    <xf numFmtId="0" fontId="21" fillId="0" borderId="44" xfId="0" applyFont="1" applyFill="1" applyBorder="1" applyAlignment="1">
      <alignment horizontal="left" vertical="center"/>
    </xf>
    <xf numFmtId="0" fontId="19" fillId="0" borderId="42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left" vertical="center" wrapText="1"/>
    </xf>
    <xf numFmtId="166" fontId="31" fillId="0" borderId="10" xfId="44" applyNumberFormat="1" applyFont="1" applyFill="1" applyBorder="1" applyAlignment="1" applyProtection="1">
      <alignment horizontal="right" vertical="center" wrapText="1" indent="1"/>
    </xf>
    <xf numFmtId="166" fontId="29" fillId="0" borderId="45" xfId="44" applyNumberFormat="1" applyFont="1" applyFill="1" applyBorder="1" applyAlignment="1" applyProtection="1">
      <alignment horizontal="center" vertical="center" wrapText="1"/>
    </xf>
    <xf numFmtId="0" fontId="23" fillId="0" borderId="14" xfId="44" applyFont="1" applyBorder="1"/>
    <xf numFmtId="0" fontId="21" fillId="0" borderId="0" xfId="0" applyFont="1" applyAlignment="1">
      <alignment horizontal="center"/>
    </xf>
    <xf numFmtId="0" fontId="21" fillId="0" borderId="46" xfId="0" applyFont="1" applyBorder="1" applyAlignment="1">
      <alignment horizontal="center"/>
    </xf>
    <xf numFmtId="0" fontId="20" fillId="0" borderId="0" xfId="0" applyFont="1"/>
    <xf numFmtId="0" fontId="21" fillId="0" borderId="42" xfId="0" applyFont="1" applyBorder="1"/>
    <xf numFmtId="0" fontId="21" fillId="0" borderId="43" xfId="0" applyFont="1" applyBorder="1"/>
    <xf numFmtId="0" fontId="21" fillId="0" borderId="44" xfId="0" applyFont="1" applyBorder="1"/>
    <xf numFmtId="166" fontId="33" fillId="0" borderId="23" xfId="44" applyNumberFormat="1" applyFont="1" applyFill="1" applyBorder="1" applyAlignment="1" applyProtection="1">
      <alignment horizontal="right" vertical="center" wrapText="1" indent="1"/>
      <protection locked="0"/>
    </xf>
    <xf numFmtId="166" fontId="34" fillId="0" borderId="12" xfId="44" applyNumberFormat="1" applyFont="1" applyFill="1" applyBorder="1" applyAlignment="1" applyProtection="1">
      <alignment horizontal="right" vertical="center" wrapText="1" indent="1"/>
    </xf>
    <xf numFmtId="166" fontId="33" fillId="0" borderId="17" xfId="44" applyNumberFormat="1" applyFont="1" applyFill="1" applyBorder="1" applyAlignment="1" applyProtection="1">
      <alignment horizontal="right" vertical="center" wrapText="1" indent="1"/>
      <protection locked="0"/>
    </xf>
    <xf numFmtId="166" fontId="34" fillId="0" borderId="29" xfId="44" applyNumberFormat="1" applyFont="1" applyFill="1" applyBorder="1" applyAlignment="1" applyProtection="1">
      <alignment horizontal="right" vertical="center" wrapText="1" indent="1"/>
    </xf>
    <xf numFmtId="166" fontId="33" fillId="0" borderId="23" xfId="44" applyNumberFormat="1" applyFont="1" applyFill="1" applyBorder="1" applyAlignment="1" applyProtection="1">
      <alignment horizontal="right" vertical="center" wrapText="1" indent="1"/>
    </xf>
    <xf numFmtId="166" fontId="34" fillId="0" borderId="0" xfId="44" applyNumberFormat="1" applyFont="1" applyFill="1" applyAlignment="1" applyProtection="1">
      <alignment vertical="center" wrapText="1"/>
    </xf>
    <xf numFmtId="166" fontId="34" fillId="0" borderId="0" xfId="44" applyNumberFormat="1" applyFont="1" applyFill="1" applyBorder="1" applyAlignment="1" applyProtection="1">
      <alignment vertical="center" wrapText="1"/>
    </xf>
    <xf numFmtId="166" fontId="34" fillId="0" borderId="10" xfId="44" applyNumberFormat="1" applyFont="1" applyFill="1" applyBorder="1" applyAlignment="1" applyProtection="1">
      <alignment vertical="center" wrapText="1"/>
    </xf>
    <xf numFmtId="166" fontId="34" fillId="0" borderId="47" xfId="44" applyNumberFormat="1" applyFont="1" applyFill="1" applyBorder="1" applyAlignment="1" applyProtection="1">
      <alignment horizontal="right" vertical="center" wrapText="1" indent="1"/>
    </xf>
    <xf numFmtId="166" fontId="34" fillId="0" borderId="48" xfId="44" applyNumberFormat="1" applyFont="1" applyFill="1" applyBorder="1" applyAlignment="1" applyProtection="1">
      <alignment horizontal="right" vertical="center" wrapText="1" indent="1"/>
    </xf>
    <xf numFmtId="166" fontId="27" fillId="0" borderId="49" xfId="44" applyNumberFormat="1" applyFont="1" applyFill="1" applyBorder="1" applyAlignment="1" applyProtection="1">
      <alignment horizontal="right" vertical="center"/>
    </xf>
    <xf numFmtId="166" fontId="40" fillId="0" borderId="23" xfId="44" applyNumberFormat="1" applyFont="1" applyFill="1" applyBorder="1" applyAlignment="1" applyProtection="1">
      <alignment horizontal="right" vertical="center" wrapText="1" indent="1"/>
      <protection locked="0"/>
    </xf>
    <xf numFmtId="166" fontId="40" fillId="0" borderId="49" xfId="44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center"/>
    </xf>
    <xf numFmtId="0" fontId="44" fillId="0" borderId="0" xfId="0" applyFont="1" applyAlignment="1">
      <alignment horizontal="right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21" fillId="0" borderId="12" xfId="0" applyFont="1" applyBorder="1"/>
    <xf numFmtId="0" fontId="21" fillId="0" borderId="13" xfId="0" applyFont="1" applyBorder="1"/>
    <xf numFmtId="166" fontId="34" fillId="0" borderId="21" xfId="44" applyNumberFormat="1" applyFont="1" applyFill="1" applyBorder="1" applyAlignment="1" applyProtection="1">
      <alignment horizontal="left" vertical="center" wrapText="1" indent="1"/>
    </xf>
    <xf numFmtId="166" fontId="34" fillId="0" borderId="22" xfId="44" applyNumberFormat="1" applyFont="1" applyFill="1" applyBorder="1" applyAlignment="1" applyProtection="1">
      <alignment horizontal="left" vertical="center" wrapText="1" indent="1"/>
    </xf>
    <xf numFmtId="166" fontId="34" fillId="0" borderId="0" xfId="44" applyNumberFormat="1" applyFont="1" applyFill="1" applyBorder="1" applyAlignment="1" applyProtection="1">
      <alignment horizontal="right" vertical="center" wrapText="1" indent="1"/>
    </xf>
    <xf numFmtId="166" fontId="34" fillId="0" borderId="49" xfId="44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21" fillId="0" borderId="56" xfId="0" applyFont="1" applyBorder="1" applyAlignment="1">
      <alignment horizontal="center"/>
    </xf>
    <xf numFmtId="0" fontId="21" fillId="0" borderId="46" xfId="0" applyFont="1" applyBorder="1"/>
    <xf numFmtId="0" fontId="0" fillId="0" borderId="64" xfId="0" applyBorder="1"/>
    <xf numFmtId="0" fontId="0" fillId="0" borderId="42" xfId="0" applyBorder="1"/>
    <xf numFmtId="0" fontId="0" fillId="0" borderId="51" xfId="0" applyBorder="1"/>
    <xf numFmtId="0" fontId="0" fillId="0" borderId="65" xfId="0" applyFill="1" applyBorder="1"/>
    <xf numFmtId="0" fontId="0" fillId="0" borderId="66" xfId="0" applyBorder="1"/>
    <xf numFmtId="166" fontId="29" fillId="0" borderId="47" xfId="44" applyNumberFormat="1" applyFont="1" applyFill="1" applyBorder="1" applyAlignment="1" applyProtection="1">
      <alignment horizontal="centerContinuous" vertical="center" wrapText="1"/>
    </xf>
    <xf numFmtId="166" fontId="29" fillId="0" borderId="62" xfId="44" applyNumberFormat="1" applyFont="1" applyFill="1" applyBorder="1" applyAlignment="1" applyProtection="1">
      <alignment horizontal="center" vertical="center" wrapText="1"/>
    </xf>
    <xf numFmtId="166" fontId="32" fillId="0" borderId="67" xfId="44" applyNumberFormat="1" applyFont="1" applyFill="1" applyBorder="1" applyAlignment="1" applyProtection="1">
      <alignment horizontal="right" vertical="center" wrapText="1" indent="1"/>
      <protection locked="0"/>
    </xf>
    <xf numFmtId="166" fontId="32" fillId="0" borderId="44" xfId="44" applyNumberFormat="1" applyFont="1" applyFill="1" applyBorder="1" applyAlignment="1" applyProtection="1">
      <alignment horizontal="right" vertical="center" wrapText="1" indent="1"/>
      <protection locked="0"/>
    </xf>
    <xf numFmtId="166" fontId="35" fillId="0" borderId="67" xfId="44" applyNumberFormat="1" applyFont="1" applyFill="1" applyBorder="1" applyAlignment="1" applyProtection="1">
      <alignment horizontal="right" vertical="center" wrapText="1" indent="1"/>
    </xf>
    <xf numFmtId="166" fontId="34" fillId="0" borderId="62" xfId="44" applyNumberFormat="1" applyFont="1" applyFill="1" applyBorder="1" applyAlignment="1" applyProtection="1">
      <alignment horizontal="right" vertical="center" wrapText="1" indent="1"/>
    </xf>
    <xf numFmtId="166" fontId="29" fillId="0" borderId="42" xfId="44" applyNumberFormat="1" applyFont="1" applyFill="1" applyBorder="1" applyAlignment="1" applyProtection="1">
      <alignment horizontal="centerContinuous" vertical="center" wrapText="1"/>
    </xf>
    <xf numFmtId="166" fontId="29" fillId="0" borderId="42" xfId="44" applyNumberFormat="1" applyFont="1" applyFill="1" applyBorder="1" applyAlignment="1" applyProtection="1">
      <alignment horizontal="center" vertical="center" wrapText="1"/>
    </xf>
    <xf numFmtId="166" fontId="31" fillId="0" borderId="42" xfId="44" applyNumberFormat="1" applyFont="1" applyFill="1" applyBorder="1" applyAlignment="1" applyProtection="1">
      <alignment horizontal="center" vertical="center" wrapText="1"/>
    </xf>
    <xf numFmtId="166" fontId="32" fillId="0" borderId="42" xfId="44" applyNumberFormat="1" applyFont="1" applyFill="1" applyBorder="1" applyAlignment="1" applyProtection="1">
      <alignment horizontal="right" vertical="center" wrapText="1" indent="1"/>
      <protection locked="0"/>
    </xf>
    <xf numFmtId="166" fontId="31" fillId="0" borderId="42" xfId="44" applyNumberFormat="1" applyFont="1" applyFill="1" applyBorder="1" applyAlignment="1" applyProtection="1">
      <alignment horizontal="right" vertical="center" wrapText="1" indent="1"/>
    </xf>
    <xf numFmtId="166" fontId="33" fillId="0" borderId="42" xfId="44" applyNumberFormat="1" applyFont="1" applyFill="1" applyBorder="1" applyAlignment="1" applyProtection="1">
      <alignment horizontal="right" vertical="center" wrapText="1" indent="1"/>
      <protection locked="0"/>
    </xf>
    <xf numFmtId="166" fontId="34" fillId="0" borderId="42" xfId="44" applyNumberFormat="1" applyFont="1" applyFill="1" applyBorder="1" applyAlignment="1" applyProtection="1">
      <alignment horizontal="right" vertical="center" wrapText="1" indent="1"/>
    </xf>
    <xf numFmtId="166" fontId="23" fillId="0" borderId="10" xfId="44" applyNumberFormat="1" applyFill="1" applyBorder="1" applyAlignment="1" applyProtection="1">
      <alignment vertical="center" wrapText="1"/>
    </xf>
    <xf numFmtId="166" fontId="30" fillId="0" borderId="10" xfId="44" applyNumberFormat="1" applyFont="1" applyFill="1" applyBorder="1" applyAlignment="1" applyProtection="1">
      <alignment horizontal="center" vertical="center" wrapText="1"/>
    </xf>
    <xf numFmtId="166" fontId="32" fillId="0" borderId="68" xfId="44" applyNumberFormat="1" applyFont="1" applyFill="1" applyBorder="1" applyAlignment="1" applyProtection="1">
      <alignment horizontal="right" vertical="center" wrapText="1" indent="1"/>
      <protection locked="0"/>
    </xf>
    <xf numFmtId="166" fontId="31" fillId="0" borderId="45" xfId="44" applyNumberFormat="1" applyFont="1" applyFill="1" applyBorder="1" applyAlignment="1" applyProtection="1">
      <alignment horizontal="right" vertical="center" wrapText="1" indent="1"/>
    </xf>
    <xf numFmtId="166" fontId="35" fillId="0" borderId="68" xfId="44" applyNumberFormat="1" applyFont="1" applyFill="1" applyBorder="1" applyAlignment="1" applyProtection="1">
      <alignment horizontal="right" vertical="center" wrapText="1" indent="1"/>
    </xf>
    <xf numFmtId="166" fontId="31" fillId="0" borderId="48" xfId="44" applyNumberFormat="1" applyFont="1" applyFill="1" applyBorder="1" applyAlignment="1" applyProtection="1">
      <alignment horizontal="center" vertical="center" wrapText="1"/>
    </xf>
    <xf numFmtId="166" fontId="35" fillId="0" borderId="10" xfId="44" applyNumberFormat="1" applyFont="1" applyFill="1" applyBorder="1" applyAlignment="1" applyProtection="1">
      <alignment horizontal="right" vertical="center" wrapText="1" indent="1"/>
    </xf>
    <xf numFmtId="166" fontId="34" fillId="0" borderId="0" xfId="44" applyNumberFormat="1" applyFont="1" applyFill="1" applyBorder="1" applyAlignment="1" applyProtection="1">
      <alignment horizontal="center" vertical="center" wrapText="1"/>
    </xf>
    <xf numFmtId="0" fontId="34" fillId="0" borderId="69" xfId="44" applyFont="1" applyBorder="1" applyAlignment="1" applyProtection="1">
      <alignment horizontal="center" vertical="center" wrapText="1"/>
    </xf>
    <xf numFmtId="0" fontId="23" fillId="0" borderId="46" xfId="44" applyFont="1" applyBorder="1"/>
    <xf numFmtId="3" fontId="34" fillId="0" borderId="45" xfId="44" applyNumberFormat="1" applyFont="1" applyFill="1" applyBorder="1" applyAlignment="1" applyProtection="1">
      <alignment horizontal="right" vertical="center" indent="1"/>
    </xf>
    <xf numFmtId="0" fontId="23" fillId="0" borderId="0" xfId="44" applyAlignment="1">
      <alignment horizontal="center"/>
    </xf>
    <xf numFmtId="166" fontId="29" fillId="0" borderId="47" xfId="44" applyNumberFormat="1" applyFont="1" applyFill="1" applyBorder="1" applyAlignment="1" applyProtection="1">
      <alignment horizontal="center" vertical="center" wrapText="1"/>
    </xf>
    <xf numFmtId="166" fontId="35" fillId="0" borderId="49" xfId="44" applyNumberFormat="1" applyFont="1" applyFill="1" applyBorder="1" applyAlignment="1" applyProtection="1">
      <alignment horizontal="right" vertical="center" wrapText="1" indent="1"/>
    </xf>
    <xf numFmtId="166" fontId="34" fillId="0" borderId="57" xfId="44" applyNumberFormat="1" applyFont="1" applyFill="1" applyBorder="1" applyAlignment="1" applyProtection="1">
      <alignment horizontal="right" vertical="center" wrapText="1" indent="1"/>
    </xf>
    <xf numFmtId="166" fontId="40" fillId="0" borderId="67" xfId="44" applyNumberFormat="1" applyFont="1" applyFill="1" applyBorder="1" applyAlignment="1" applyProtection="1">
      <alignment horizontal="right" vertical="center" wrapText="1" indent="1"/>
      <protection locked="0"/>
    </xf>
    <xf numFmtId="166" fontId="40" fillId="0" borderId="44" xfId="44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49" xfId="44" applyNumberFormat="1" applyFont="1" applyFill="1" applyBorder="1" applyAlignment="1" applyProtection="1">
      <alignment horizontal="right" vertical="center" wrapText="1" indent="1"/>
    </xf>
    <xf numFmtId="166" fontId="43" fillId="0" borderId="67" xfId="44" applyNumberFormat="1" applyFont="1" applyFill="1" applyBorder="1" applyAlignment="1" applyProtection="1">
      <alignment horizontal="right" vertical="center" wrapText="1" indent="1"/>
    </xf>
    <xf numFmtId="166" fontId="33" fillId="0" borderId="49" xfId="44" applyNumberFormat="1" applyFont="1" applyFill="1" applyBorder="1" applyAlignment="1" applyProtection="1">
      <alignment horizontal="right" vertical="center" wrapText="1" indent="1"/>
    </xf>
    <xf numFmtId="164" fontId="18" fillId="0" borderId="10" xfId="45" applyNumberFormat="1" applyFont="1" applyFill="1" applyBorder="1" applyAlignment="1">
      <alignment vertical="center"/>
    </xf>
    <xf numFmtId="0" fontId="18" fillId="0" borderId="43" xfId="45" applyFont="1" applyFill="1" applyBorder="1" applyAlignment="1">
      <alignment horizontal="left" vertical="center" wrapText="1"/>
    </xf>
    <xf numFmtId="0" fontId="18" fillId="0" borderId="42" xfId="45" applyFont="1" applyFill="1" applyBorder="1" applyAlignment="1">
      <alignment horizontal="left" vertical="center"/>
    </xf>
    <xf numFmtId="0" fontId="18" fillId="0" borderId="43" xfId="45" applyFont="1" applyFill="1" applyBorder="1" applyAlignment="1">
      <alignment horizontal="left" vertical="center"/>
    </xf>
    <xf numFmtId="0" fontId="19" fillId="0" borderId="43" xfId="45" applyFont="1" applyFill="1" applyBorder="1" applyAlignment="1">
      <alignment horizontal="left" vertical="center" wrapText="1"/>
    </xf>
    <xf numFmtId="0" fontId="20" fillId="0" borderId="43" xfId="45" applyFont="1" applyFill="1" applyBorder="1" applyAlignment="1">
      <alignment horizontal="left" vertical="center" wrapText="1"/>
    </xf>
    <xf numFmtId="0" fontId="20" fillId="0" borderId="43" xfId="45" applyFont="1" applyFill="1" applyBorder="1" applyAlignment="1">
      <alignment vertical="center" wrapText="1"/>
    </xf>
    <xf numFmtId="165" fontId="18" fillId="0" borderId="42" xfId="45" applyNumberFormat="1" applyFont="1" applyFill="1" applyBorder="1" applyAlignment="1">
      <alignment horizontal="left" vertical="center"/>
    </xf>
    <xf numFmtId="165" fontId="18" fillId="0" borderId="43" xfId="45" applyNumberFormat="1" applyFont="1" applyFill="1" applyBorder="1" applyAlignment="1">
      <alignment horizontal="left" vertical="center"/>
    </xf>
    <xf numFmtId="0" fontId="19" fillId="0" borderId="42" xfId="45" applyFont="1" applyFill="1" applyBorder="1" applyAlignment="1">
      <alignment horizontal="left" vertical="center"/>
    </xf>
    <xf numFmtId="0" fontId="19" fillId="0" borderId="43" xfId="45" applyFont="1" applyFill="1" applyBorder="1" applyAlignment="1">
      <alignment horizontal="left" vertical="center"/>
    </xf>
    <xf numFmtId="0" fontId="18" fillId="0" borderId="42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left" vertical="center" wrapText="1"/>
    </xf>
    <xf numFmtId="0" fontId="18" fillId="0" borderId="44" xfId="45" applyFont="1" applyFill="1" applyBorder="1" applyAlignment="1">
      <alignment horizontal="left" vertical="center"/>
    </xf>
    <xf numFmtId="0" fontId="19" fillId="0" borderId="44" xfId="45" applyFont="1" applyFill="1" applyBorder="1" applyAlignment="1">
      <alignment horizontal="left" vertical="center"/>
    </xf>
    <xf numFmtId="0" fontId="19" fillId="0" borderId="44" xfId="45" applyFont="1" applyFill="1" applyBorder="1" applyAlignment="1">
      <alignment horizontal="left" vertical="center" wrapText="1"/>
    </xf>
    <xf numFmtId="0" fontId="18" fillId="0" borderId="44" xfId="45" applyFont="1" applyFill="1" applyBorder="1" applyAlignment="1">
      <alignment horizontal="left" vertical="center" wrapText="1"/>
    </xf>
    <xf numFmtId="0" fontId="20" fillId="0" borderId="44" xfId="45" applyFont="1" applyFill="1" applyBorder="1" applyAlignment="1">
      <alignment horizontal="left" vertical="center" wrapText="1"/>
    </xf>
    <xf numFmtId="0" fontId="20" fillId="0" borderId="42" xfId="0" applyFont="1" applyFill="1" applyBorder="1" applyAlignment="1">
      <alignment horizontal="left" vertical="center"/>
    </xf>
    <xf numFmtId="0" fontId="20" fillId="0" borderId="43" xfId="0" applyFont="1" applyFill="1" applyBorder="1" applyAlignment="1">
      <alignment horizontal="left" vertical="center"/>
    </xf>
    <xf numFmtId="0" fontId="20" fillId="0" borderId="44" xfId="0" applyFont="1" applyFill="1" applyBorder="1" applyAlignment="1">
      <alignment horizontal="left" vertical="center"/>
    </xf>
    <xf numFmtId="0" fontId="18" fillId="0" borderId="42" xfId="0" applyFont="1" applyFill="1" applyBorder="1" applyAlignment="1">
      <alignment horizontal="left" vertical="center" wrapText="1"/>
    </xf>
    <xf numFmtId="0" fontId="18" fillId="0" borderId="43" xfId="0" applyFont="1" applyFill="1" applyBorder="1" applyAlignment="1">
      <alignment horizontal="left" vertical="center" wrapText="1"/>
    </xf>
    <xf numFmtId="0" fontId="20" fillId="0" borderId="42" xfId="0" applyFont="1" applyFill="1" applyBorder="1" applyAlignment="1">
      <alignment horizontal="left" vertical="center" wrapText="1"/>
    </xf>
    <xf numFmtId="0" fontId="20" fillId="0" borderId="43" xfId="0" applyFont="1" applyFill="1" applyBorder="1" applyAlignment="1">
      <alignment horizontal="left" vertical="center" wrapText="1"/>
    </xf>
    <xf numFmtId="0" fontId="20" fillId="0" borderId="44" xfId="0" applyFont="1" applyFill="1" applyBorder="1" applyAlignment="1">
      <alignment horizontal="left" vertical="center" wrapText="1"/>
    </xf>
    <xf numFmtId="0" fontId="21" fillId="0" borderId="42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/>
    </xf>
    <xf numFmtId="0" fontId="21" fillId="0" borderId="44" xfId="0" applyFont="1" applyFill="1" applyBorder="1" applyAlignment="1">
      <alignment horizontal="left" vertical="center"/>
    </xf>
    <xf numFmtId="0" fontId="19" fillId="0" borderId="42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left" vertical="center" wrapText="1"/>
    </xf>
    <xf numFmtId="164" fontId="18" fillId="0" borderId="10" xfId="45" applyNumberFormat="1" applyFont="1" applyFill="1" applyBorder="1" applyAlignment="1">
      <alignment vertical="center"/>
    </xf>
    <xf numFmtId="0" fontId="20" fillId="0" borderId="42" xfId="45" applyFont="1" applyFill="1" applyBorder="1" applyAlignment="1">
      <alignment horizontal="left" vertical="center" wrapText="1"/>
    </xf>
    <xf numFmtId="0" fontId="20" fillId="0" borderId="43" xfId="45" applyFont="1" applyFill="1" applyBorder="1" applyAlignment="1">
      <alignment horizontal="left" vertical="center" wrapText="1"/>
    </xf>
    <xf numFmtId="0" fontId="21" fillId="0" borderId="42" xfId="45" applyFont="1" applyFill="1" applyBorder="1" applyAlignment="1">
      <alignment horizontal="left" vertical="center" wrapText="1"/>
    </xf>
    <xf numFmtId="0" fontId="21" fillId="0" borderId="43" xfId="45" applyFont="1" applyFill="1" applyBorder="1" applyAlignment="1">
      <alignment horizontal="left" vertical="center" wrapText="1"/>
    </xf>
    <xf numFmtId="164" fontId="19" fillId="0" borderId="10" xfId="45" applyNumberFormat="1" applyFont="1" applyFill="1" applyBorder="1" applyAlignment="1">
      <alignment vertical="center"/>
    </xf>
    <xf numFmtId="0" fontId="18" fillId="0" borderId="42" xfId="45" applyFont="1" applyFill="1" applyBorder="1" applyAlignment="1">
      <alignment horizontal="left" vertical="center" wrapText="1"/>
    </xf>
    <xf numFmtId="0" fontId="18" fillId="0" borderId="43" xfId="45" applyFont="1" applyFill="1" applyBorder="1" applyAlignment="1">
      <alignment horizontal="left" vertical="center" wrapText="1"/>
    </xf>
    <xf numFmtId="0" fontId="19" fillId="0" borderId="42" xfId="45" applyFont="1" applyFill="1" applyBorder="1" applyAlignment="1">
      <alignment horizontal="left" vertical="center" wrapText="1"/>
    </xf>
    <xf numFmtId="0" fontId="19" fillId="0" borderId="43" xfId="45" applyFont="1" applyFill="1" applyBorder="1" applyAlignment="1">
      <alignment horizontal="left" vertical="center" wrapText="1"/>
    </xf>
    <xf numFmtId="0" fontId="21" fillId="0" borderId="42" xfId="0" applyFont="1" applyFill="1" applyBorder="1" applyAlignment="1">
      <alignment horizontal="left" vertical="center" wrapText="1"/>
    </xf>
    <xf numFmtId="0" fontId="21" fillId="0" borderId="43" xfId="0" applyFont="1" applyFill="1" applyBorder="1" applyAlignment="1">
      <alignment horizontal="left" vertical="center" wrapText="1"/>
    </xf>
    <xf numFmtId="0" fontId="21" fillId="0" borderId="44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19" fillId="0" borderId="42" xfId="45" applyFont="1" applyFill="1" applyBorder="1" applyAlignment="1">
      <alignment horizontal="left" vertical="center"/>
    </xf>
    <xf numFmtId="0" fontId="19" fillId="0" borderId="43" xfId="45" applyFont="1" applyFill="1" applyBorder="1" applyAlignment="1">
      <alignment horizontal="left" vertical="center"/>
    </xf>
    <xf numFmtId="164" fontId="19" fillId="0" borderId="42" xfId="45" applyNumberFormat="1" applyFont="1" applyFill="1" applyBorder="1" applyAlignment="1">
      <alignment vertical="center"/>
    </xf>
    <xf numFmtId="164" fontId="19" fillId="0" borderId="43" xfId="45" applyNumberFormat="1" applyFont="1" applyFill="1" applyBorder="1" applyAlignment="1">
      <alignment vertical="center"/>
    </xf>
    <xf numFmtId="164" fontId="19" fillId="0" borderId="44" xfId="45" applyNumberFormat="1" applyFont="1" applyFill="1" applyBorder="1" applyAlignment="1">
      <alignment vertical="center"/>
    </xf>
    <xf numFmtId="0" fontId="21" fillId="0" borderId="41" xfId="0" applyFont="1" applyBorder="1" applyAlignment="1">
      <alignment horizontal="center"/>
    </xf>
    <xf numFmtId="165" fontId="18" fillId="0" borderId="42" xfId="45" applyNumberFormat="1" applyFont="1" applyFill="1" applyBorder="1" applyAlignment="1">
      <alignment horizontal="left" vertical="center"/>
    </xf>
    <xf numFmtId="165" fontId="18" fillId="0" borderId="43" xfId="45" applyNumberFormat="1" applyFont="1" applyFill="1" applyBorder="1" applyAlignment="1">
      <alignment horizontal="left" vertical="center"/>
    </xf>
    <xf numFmtId="0" fontId="18" fillId="0" borderId="42" xfId="45" applyFont="1" applyFill="1" applyBorder="1" applyAlignment="1">
      <alignment horizontal="left" vertical="center"/>
    </xf>
    <xf numFmtId="0" fontId="18" fillId="0" borderId="43" xfId="45" applyFont="1" applyFill="1" applyBorder="1" applyAlignment="1">
      <alignment horizontal="left" vertical="center"/>
    </xf>
    <xf numFmtId="0" fontId="20" fillId="0" borderId="42" xfId="45" applyFont="1" applyFill="1" applyBorder="1" applyAlignment="1">
      <alignment vertical="center"/>
    </xf>
    <xf numFmtId="0" fontId="20" fillId="0" borderId="43" xfId="45" applyFont="1" applyFill="1" applyBorder="1" applyAlignment="1">
      <alignment vertical="center"/>
    </xf>
    <xf numFmtId="0" fontId="20" fillId="0" borderId="42" xfId="45" applyFont="1" applyFill="1" applyBorder="1" applyAlignment="1">
      <alignment vertical="center" wrapText="1"/>
    </xf>
    <xf numFmtId="0" fontId="20" fillId="0" borderId="43" xfId="45" applyFont="1" applyFill="1" applyBorder="1" applyAlignment="1">
      <alignment vertical="center" wrapText="1"/>
    </xf>
    <xf numFmtId="0" fontId="20" fillId="0" borderId="42" xfId="45" applyFont="1" applyFill="1" applyBorder="1" applyAlignment="1">
      <alignment horizontal="center" vertical="center" wrapText="1"/>
    </xf>
    <xf numFmtId="0" fontId="20" fillId="0" borderId="43" xfId="45" applyFont="1" applyFill="1" applyBorder="1" applyAlignment="1">
      <alignment horizontal="center" vertical="center" wrapText="1"/>
    </xf>
    <xf numFmtId="0" fontId="20" fillId="19" borderId="42" xfId="45" applyFont="1" applyFill="1" applyBorder="1" applyAlignment="1">
      <alignment horizontal="left" vertical="center" wrapText="1"/>
    </xf>
    <xf numFmtId="0" fontId="20" fillId="19" borderId="43" xfId="45" applyFont="1" applyFill="1" applyBorder="1" applyAlignment="1">
      <alignment horizontal="left" vertical="center" wrapText="1"/>
    </xf>
    <xf numFmtId="0" fontId="18" fillId="19" borderId="42" xfId="45" applyFont="1" applyFill="1" applyBorder="1" applyAlignment="1">
      <alignment horizontal="left" vertical="center" wrapText="1"/>
    </xf>
    <xf numFmtId="0" fontId="18" fillId="19" borderId="43" xfId="45" applyFont="1" applyFill="1" applyBorder="1" applyAlignment="1">
      <alignment horizontal="left" vertical="center" wrapText="1"/>
    </xf>
    <xf numFmtId="0" fontId="19" fillId="0" borderId="42" xfId="45" applyFont="1" applyFill="1" applyBorder="1" applyAlignment="1">
      <alignment vertical="center" wrapText="1"/>
    </xf>
    <xf numFmtId="0" fontId="19" fillId="0" borderId="43" xfId="45" applyFont="1" applyFill="1" applyBorder="1" applyAlignment="1">
      <alignment vertical="center" wrapText="1"/>
    </xf>
    <xf numFmtId="0" fontId="18" fillId="0" borderId="42" xfId="45" applyFont="1" applyFill="1" applyBorder="1" applyAlignment="1">
      <alignment horizontal="center" vertical="center" wrapText="1"/>
    </xf>
    <xf numFmtId="0" fontId="18" fillId="0" borderId="43" xfId="45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0" fontId="18" fillId="0" borderId="42" xfId="45" applyFont="1" applyFill="1" applyBorder="1" applyAlignment="1">
      <alignment vertical="center"/>
    </xf>
    <xf numFmtId="0" fontId="18" fillId="0" borderId="43" xfId="45" applyFont="1" applyFill="1" applyBorder="1" applyAlignment="1">
      <alignment vertical="center"/>
    </xf>
    <xf numFmtId="0" fontId="18" fillId="0" borderId="42" xfId="45" applyNumberFormat="1" applyFont="1" applyFill="1" applyBorder="1" applyAlignment="1">
      <alignment vertical="center"/>
    </xf>
    <xf numFmtId="0" fontId="18" fillId="0" borderId="43" xfId="45" applyNumberFormat="1" applyFont="1" applyFill="1" applyBorder="1" applyAlignment="1">
      <alignment vertical="center"/>
    </xf>
    <xf numFmtId="0" fontId="18" fillId="0" borderId="44" xfId="45" applyNumberFormat="1" applyFont="1" applyFill="1" applyBorder="1" applyAlignment="1">
      <alignment vertical="center"/>
    </xf>
    <xf numFmtId="0" fontId="18" fillId="0" borderId="42" xfId="45" applyFont="1" applyFill="1" applyBorder="1" applyAlignment="1">
      <alignment vertical="center" wrapText="1"/>
    </xf>
    <xf numFmtId="0" fontId="18" fillId="0" borderId="43" xfId="45" applyFont="1" applyFill="1" applyBorder="1" applyAlignment="1">
      <alignment vertical="center" wrapText="1"/>
    </xf>
    <xf numFmtId="164" fontId="18" fillId="0" borderId="42" xfId="45" applyNumberFormat="1" applyFont="1" applyFill="1" applyBorder="1" applyAlignment="1">
      <alignment vertical="center"/>
    </xf>
    <xf numFmtId="164" fontId="18" fillId="0" borderId="43" xfId="45" applyNumberFormat="1" applyFont="1" applyFill="1" applyBorder="1" applyAlignment="1">
      <alignment vertical="center"/>
    </xf>
    <xf numFmtId="164" fontId="18" fillId="0" borderId="44" xfId="45" applyNumberFormat="1" applyFont="1" applyFill="1" applyBorder="1" applyAlignment="1">
      <alignment vertical="center"/>
    </xf>
    <xf numFmtId="0" fontId="21" fillId="0" borderId="0" xfId="45" applyFont="1" applyFill="1" applyBorder="1" applyAlignment="1">
      <alignment horizontal="center" vertical="center" wrapText="1"/>
    </xf>
    <xf numFmtId="0" fontId="20" fillId="0" borderId="44" xfId="45" applyFont="1" applyFill="1" applyBorder="1" applyAlignment="1">
      <alignment horizontal="left" vertical="center" wrapText="1"/>
    </xf>
    <xf numFmtId="0" fontId="19" fillId="0" borderId="44" xfId="45" applyFont="1" applyFill="1" applyBorder="1" applyAlignment="1">
      <alignment horizontal="left" vertical="center" wrapText="1"/>
    </xf>
    <xf numFmtId="0" fontId="21" fillId="0" borderId="44" xfId="45" applyFont="1" applyFill="1" applyBorder="1" applyAlignment="1">
      <alignment horizontal="left" vertical="center" wrapText="1"/>
    </xf>
    <xf numFmtId="0" fontId="18" fillId="0" borderId="44" xfId="45" applyFont="1" applyFill="1" applyBorder="1" applyAlignment="1">
      <alignment horizontal="left" vertical="center" wrapText="1"/>
    </xf>
    <xf numFmtId="0" fontId="18" fillId="0" borderId="44" xfId="45" applyFont="1" applyFill="1" applyBorder="1" applyAlignment="1">
      <alignment horizontal="left" vertical="center"/>
    </xf>
    <xf numFmtId="0" fontId="19" fillId="0" borderId="44" xfId="45" applyFont="1" applyFill="1" applyBorder="1" applyAlignment="1">
      <alignment horizontal="left" vertical="center"/>
    </xf>
    <xf numFmtId="0" fontId="18" fillId="0" borderId="44" xfId="45" applyFont="1" applyFill="1" applyBorder="1" applyAlignment="1">
      <alignment vertical="center" wrapText="1"/>
    </xf>
    <xf numFmtId="0" fontId="19" fillId="0" borderId="44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>
      <alignment horizontal="left" vertical="center" wrapText="1"/>
    </xf>
    <xf numFmtId="0" fontId="21" fillId="0" borderId="51" xfId="0" applyFont="1" applyFill="1" applyBorder="1" applyAlignment="1">
      <alignment horizontal="left" vertical="center"/>
    </xf>
    <xf numFmtId="0" fontId="21" fillId="0" borderId="50" xfId="0" applyFont="1" applyFill="1" applyBorder="1" applyAlignment="1">
      <alignment horizontal="left" vertical="center"/>
    </xf>
    <xf numFmtId="0" fontId="21" fillId="0" borderId="52" xfId="0" applyFont="1" applyFill="1" applyBorder="1" applyAlignment="1">
      <alignment horizontal="left" vertical="center"/>
    </xf>
    <xf numFmtId="0" fontId="19" fillId="0" borderId="51" xfId="0" applyFont="1" applyFill="1" applyBorder="1" applyAlignment="1">
      <alignment horizontal="left" vertical="center" wrapText="1"/>
    </xf>
    <xf numFmtId="0" fontId="19" fillId="0" borderId="50" xfId="0" applyFont="1" applyFill="1" applyBorder="1" applyAlignment="1">
      <alignment horizontal="left" vertical="center" wrapText="1"/>
    </xf>
    <xf numFmtId="0" fontId="42" fillId="0" borderId="0" xfId="0" applyFont="1" applyAlignment="1">
      <alignment horizontal="center"/>
    </xf>
    <xf numFmtId="166" fontId="28" fillId="0" borderId="53" xfId="44" applyNumberFormat="1" applyFont="1" applyFill="1" applyBorder="1" applyAlignment="1" applyProtection="1">
      <alignment horizontal="center" vertical="center" wrapText="1"/>
    </xf>
    <xf numFmtId="166" fontId="28" fillId="0" borderId="54" xfId="44" applyNumberFormat="1" applyFont="1" applyFill="1" applyBorder="1" applyAlignment="1" applyProtection="1">
      <alignment horizontal="center" vertical="center" wrapText="1"/>
    </xf>
    <xf numFmtId="166" fontId="26" fillId="0" borderId="0" xfId="44" applyNumberFormat="1" applyFont="1" applyFill="1" applyAlignment="1" applyProtection="1">
      <alignment horizontal="center" textRotation="180" wrapText="1"/>
    </xf>
    <xf numFmtId="166" fontId="36" fillId="0" borderId="0" xfId="44" applyNumberFormat="1" applyFont="1" applyFill="1" applyAlignment="1">
      <alignment horizontal="center" vertical="center" wrapText="1"/>
    </xf>
    <xf numFmtId="166" fontId="34" fillId="0" borderId="55" xfId="44" applyNumberFormat="1" applyFont="1" applyFill="1" applyBorder="1" applyAlignment="1" applyProtection="1">
      <alignment horizontal="center" vertical="center" wrapText="1"/>
    </xf>
    <xf numFmtId="0" fontId="28" fillId="0" borderId="46" xfId="44" applyFont="1" applyFill="1" applyBorder="1" applyAlignment="1" applyProtection="1">
      <alignment horizontal="left" indent="1"/>
    </xf>
    <xf numFmtId="0" fontId="28" fillId="0" borderId="62" xfId="44" applyFont="1" applyFill="1" applyBorder="1" applyAlignment="1" applyProtection="1">
      <alignment horizontal="left" indent="1"/>
    </xf>
    <xf numFmtId="0" fontId="28" fillId="0" borderId="47" xfId="44" applyFont="1" applyFill="1" applyBorder="1" applyAlignment="1" applyProtection="1">
      <alignment horizontal="left" indent="1"/>
    </xf>
    <xf numFmtId="0" fontId="33" fillId="0" borderId="32" xfId="44" applyFont="1" applyFill="1" applyBorder="1" applyAlignment="1" applyProtection="1">
      <alignment horizontal="right" indent="1"/>
      <protection locked="0"/>
    </xf>
    <xf numFmtId="0" fontId="33" fillId="0" borderId="33" xfId="44" applyFont="1" applyFill="1" applyBorder="1" applyAlignment="1" applyProtection="1">
      <alignment horizontal="right" indent="1"/>
      <protection locked="0"/>
    </xf>
    <xf numFmtId="0" fontId="33" fillId="0" borderId="36" xfId="44" applyFont="1" applyFill="1" applyBorder="1" applyAlignment="1" applyProtection="1">
      <alignment horizontal="right" indent="1"/>
      <protection locked="0"/>
    </xf>
    <xf numFmtId="0" fontId="33" fillId="0" borderId="40" xfId="44" applyFont="1" applyFill="1" applyBorder="1" applyAlignment="1" applyProtection="1">
      <alignment horizontal="right" indent="1"/>
      <protection locked="0"/>
    </xf>
    <xf numFmtId="49" fontId="36" fillId="0" borderId="0" xfId="44" applyNumberFormat="1" applyFont="1" applyFill="1" applyBorder="1" applyAlignment="1" applyProtection="1">
      <alignment horizontal="left" vertical="center"/>
    </xf>
    <xf numFmtId="0" fontId="31" fillId="0" borderId="12" xfId="44" applyFont="1" applyFill="1" applyBorder="1" applyAlignment="1" applyProtection="1">
      <alignment horizontal="right" indent="1"/>
    </xf>
    <xf numFmtId="0" fontId="31" fillId="0" borderId="13" xfId="44" applyFont="1" applyFill="1" applyBorder="1" applyAlignment="1" applyProtection="1">
      <alignment horizontal="right" indent="1"/>
    </xf>
    <xf numFmtId="0" fontId="28" fillId="0" borderId="29" xfId="44" applyFont="1" applyFill="1" applyBorder="1" applyAlignment="1" applyProtection="1">
      <alignment horizontal="center"/>
    </xf>
    <xf numFmtId="0" fontId="28" fillId="0" borderId="30" xfId="44" applyFont="1" applyFill="1" applyBorder="1" applyAlignment="1" applyProtection="1">
      <alignment horizontal="center"/>
    </xf>
    <xf numFmtId="0" fontId="28" fillId="0" borderId="56" xfId="44" applyFont="1" applyFill="1" applyBorder="1" applyAlignment="1" applyProtection="1">
      <alignment horizontal="center"/>
    </xf>
    <xf numFmtId="0" fontId="28" fillId="0" borderId="57" xfId="44" applyFont="1" applyFill="1" applyBorder="1" applyAlignment="1" applyProtection="1">
      <alignment horizontal="center"/>
    </xf>
    <xf numFmtId="0" fontId="28" fillId="0" borderId="48" xfId="44" applyFont="1" applyFill="1" applyBorder="1" applyAlignment="1" applyProtection="1">
      <alignment horizontal="center"/>
    </xf>
    <xf numFmtId="0" fontId="33" fillId="0" borderId="58" xfId="44" applyFont="1" applyFill="1" applyBorder="1" applyAlignment="1" applyProtection="1">
      <alignment horizontal="left" indent="1"/>
      <protection locked="0"/>
    </xf>
    <xf numFmtId="0" fontId="33" fillId="0" borderId="59" xfId="44" applyFont="1" applyFill="1" applyBorder="1" applyAlignment="1" applyProtection="1">
      <alignment horizontal="left" indent="1"/>
      <protection locked="0"/>
    </xf>
    <xf numFmtId="0" fontId="33" fillId="0" borderId="60" xfId="44" applyFont="1" applyFill="1" applyBorder="1" applyAlignment="1" applyProtection="1">
      <alignment horizontal="left" indent="1"/>
      <protection locked="0"/>
    </xf>
    <xf numFmtId="0" fontId="33" fillId="0" borderId="61" xfId="44" applyFont="1" applyFill="1" applyBorder="1" applyAlignment="1" applyProtection="1">
      <alignment horizontal="left" indent="1"/>
      <protection locked="0"/>
    </xf>
    <xf numFmtId="0" fontId="33" fillId="0" borderId="50" xfId="44" applyFont="1" applyFill="1" applyBorder="1" applyAlignment="1" applyProtection="1">
      <alignment horizontal="left" indent="1"/>
      <protection locked="0"/>
    </xf>
    <xf numFmtId="0" fontId="33" fillId="0" borderId="52" xfId="44" applyFont="1" applyFill="1" applyBorder="1" applyAlignment="1" applyProtection="1">
      <alignment horizontal="left" indent="1"/>
      <protection locked="0"/>
    </xf>
    <xf numFmtId="0" fontId="34" fillId="0" borderId="0" xfId="44" applyFont="1" applyFill="1" applyAlignment="1" applyProtection="1">
      <alignment horizontal="left"/>
    </xf>
    <xf numFmtId="0" fontId="23" fillId="0" borderId="0" xfId="44" applyFill="1" applyAlignment="1" applyProtection="1">
      <alignment horizontal="left"/>
    </xf>
    <xf numFmtId="0" fontId="38" fillId="0" borderId="0" xfId="44" applyFont="1" applyFill="1" applyBorder="1" applyAlignment="1" applyProtection="1">
      <alignment horizontal="right"/>
    </xf>
    <xf numFmtId="0" fontId="34" fillId="0" borderId="55" xfId="44" applyFont="1" applyFill="1" applyBorder="1" applyAlignment="1" applyProtection="1">
      <alignment horizontal="center"/>
    </xf>
    <xf numFmtId="0" fontId="39" fillId="0" borderId="45" xfId="46" applyFont="1" applyFill="1" applyBorder="1" applyAlignment="1" applyProtection="1">
      <alignment horizontal="left" vertical="center" indent="1"/>
    </xf>
    <xf numFmtId="0" fontId="39" fillId="0" borderId="62" xfId="46" applyFont="1" applyFill="1" applyBorder="1" applyAlignment="1" applyProtection="1">
      <alignment horizontal="left" vertical="center" indent="1"/>
    </xf>
    <xf numFmtId="0" fontId="39" fillId="0" borderId="24" xfId="46" applyFont="1" applyFill="1" applyBorder="1" applyAlignment="1" applyProtection="1">
      <alignment horizontal="left" vertical="center" indent="1"/>
    </xf>
    <xf numFmtId="0" fontId="36" fillId="0" borderId="0" xfId="46" applyFont="1" applyFill="1" applyAlignment="1" applyProtection="1">
      <alignment horizontal="center" wrapText="1"/>
    </xf>
    <xf numFmtId="0" fontId="36" fillId="0" borderId="0" xfId="46" applyFont="1" applyFill="1" applyAlignment="1" applyProtection="1">
      <alignment horizontal="center"/>
    </xf>
    <xf numFmtId="0" fontId="34" fillId="0" borderId="46" xfId="44" applyFont="1" applyBorder="1" applyAlignment="1" applyProtection="1">
      <alignment horizontal="left" vertical="center" indent="2"/>
    </xf>
    <xf numFmtId="0" fontId="34" fillId="0" borderId="47" xfId="44" applyFont="1" applyBorder="1" applyAlignment="1" applyProtection="1">
      <alignment horizontal="left" vertical="center" indent="2"/>
    </xf>
    <xf numFmtId="0" fontId="36" fillId="0" borderId="0" xfId="44" applyFont="1" applyAlignment="1">
      <alignment horizontal="center" wrapText="1"/>
    </xf>
    <xf numFmtId="166" fontId="28" fillId="0" borderId="38" xfId="44" applyNumberFormat="1" applyFont="1" applyFill="1" applyBorder="1" applyAlignment="1" applyProtection="1">
      <alignment horizontal="center" vertical="center" wrapText="1"/>
    </xf>
    <xf numFmtId="166" fontId="28" fillId="0" borderId="63" xfId="44" applyNumberFormat="1" applyFont="1" applyFill="1" applyBorder="1" applyAlignment="1" applyProtection="1">
      <alignment horizontal="center" vertical="center" wrapText="1"/>
    </xf>
    <xf numFmtId="166" fontId="34" fillId="0" borderId="0" xfId="44" applyNumberFormat="1" applyFont="1" applyFill="1" applyAlignment="1" applyProtection="1">
      <alignment horizontal="center" vertical="center" wrapText="1"/>
    </xf>
    <xf numFmtId="0" fontId="2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1" fillId="0" borderId="44" xfId="0" applyFont="1" applyBorder="1" applyAlignment="1">
      <alignment horizontal="center"/>
    </xf>
  </cellXfs>
  <cellStyles count="5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 2 2" xfId="26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39"/>
    <cellStyle name="Normál 2 2" xfId="40"/>
    <cellStyle name="Normál 2 3" xfId="52"/>
    <cellStyle name="Normál 3" xfId="41"/>
    <cellStyle name="Normál 3 2" xfId="42"/>
    <cellStyle name="Normál 4" xfId="43"/>
    <cellStyle name="Normál 5" xfId="51"/>
    <cellStyle name="Normál_Költségvetési rendelet tervezet 2013 - mellékletek minta" xfId="44"/>
    <cellStyle name="Normál_Munka1" xfId="45"/>
    <cellStyle name="Normál_SEGEDLETEK" xfId="46"/>
    <cellStyle name="Összesen" xfId="47" builtinId="25" customBuiltin="1"/>
    <cellStyle name="Rossz" xfId="48" builtinId="27" customBuiltin="1"/>
    <cellStyle name="Semleges" xfId="49" builtinId="28" customBuiltin="1"/>
    <cellStyle name="Számítás" xfId="50" builtinId="22" customBuiltin="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188"/>
  <sheetViews>
    <sheetView view="pageLayout" topLeftCell="A63" workbookViewId="0">
      <selection activeCell="AP22" sqref="AP22"/>
    </sheetView>
  </sheetViews>
  <sheetFormatPr defaultRowHeight="12.75"/>
  <cols>
    <col min="6" max="6" width="9.5703125" hidden="1" customWidth="1"/>
    <col min="7" max="7" width="1.140625" hidden="1" customWidth="1"/>
    <col min="8" max="8" width="9.140625" hidden="1" customWidth="1"/>
    <col min="9" max="9" width="4.7109375" hidden="1" customWidth="1"/>
    <col min="10" max="13" width="9.140625" hidden="1" customWidth="1"/>
    <col min="14" max="14" width="8.85546875" hidden="1" customWidth="1"/>
    <col min="15" max="26" width="9.140625" hidden="1" customWidth="1"/>
    <col min="28" max="28" width="0.28515625" hidden="1" customWidth="1"/>
    <col min="29" max="30" width="9.140625" hidden="1" customWidth="1"/>
    <col min="31" max="31" width="15.7109375" customWidth="1"/>
    <col min="32" max="32" width="13.140625" customWidth="1"/>
    <col min="34" max="34" width="9.7109375" customWidth="1"/>
    <col min="36" max="36" width="10" customWidth="1"/>
  </cols>
  <sheetData>
    <row r="1" spans="1:38" ht="12.75" customHeight="1">
      <c r="A1" s="297" t="s">
        <v>166</v>
      </c>
      <c r="B1" s="297"/>
      <c r="C1" s="297"/>
      <c r="D1" s="297"/>
      <c r="E1" s="297"/>
      <c r="F1" s="297"/>
      <c r="G1" s="297"/>
      <c r="H1" s="297"/>
      <c r="I1" s="297"/>
      <c r="AA1" s="1" t="s">
        <v>114</v>
      </c>
      <c r="AE1" s="1" t="s">
        <v>555</v>
      </c>
      <c r="AF1" s="1"/>
      <c r="AG1" s="168" t="s">
        <v>164</v>
      </c>
      <c r="AH1" s="205"/>
      <c r="AI1" s="168" t="s">
        <v>165</v>
      </c>
      <c r="AJ1" s="205"/>
      <c r="AK1" s="168" t="s">
        <v>379</v>
      </c>
    </row>
    <row r="2" spans="1:38" ht="12.75" customHeight="1">
      <c r="A2" s="159"/>
      <c r="B2" s="159"/>
      <c r="C2" s="159"/>
      <c r="D2" s="159"/>
      <c r="E2" s="159"/>
      <c r="F2" s="159"/>
      <c r="G2" s="159"/>
      <c r="H2" s="159"/>
      <c r="I2" s="159"/>
      <c r="AA2" s="1"/>
      <c r="AE2" s="1" t="s">
        <v>556</v>
      </c>
      <c r="AF2" s="1" t="s">
        <v>616</v>
      </c>
      <c r="AG2" s="1" t="s">
        <v>556</v>
      </c>
      <c r="AH2" s="1" t="s">
        <v>616</v>
      </c>
      <c r="AI2" s="1" t="s">
        <v>556</v>
      </c>
      <c r="AJ2" s="1" t="s">
        <v>616</v>
      </c>
      <c r="AK2" s="1" t="s">
        <v>556</v>
      </c>
      <c r="AL2" s="1" t="s">
        <v>616</v>
      </c>
    </row>
    <row r="3" spans="1:38" ht="12.75" customHeight="1">
      <c r="A3" s="319" t="s">
        <v>167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1" t="s">
        <v>168</v>
      </c>
      <c r="AB3" s="322"/>
      <c r="AC3" s="322"/>
      <c r="AD3" s="323"/>
      <c r="AE3">
        <v>6335</v>
      </c>
      <c r="AF3">
        <v>6343</v>
      </c>
      <c r="AG3">
        <v>19069</v>
      </c>
      <c r="AH3">
        <v>19360</v>
      </c>
      <c r="AI3">
        <v>39106</v>
      </c>
      <c r="AJ3">
        <v>38620</v>
      </c>
      <c r="AK3">
        <f>SUM(AE3,AG3,AI3)</f>
        <v>64510</v>
      </c>
      <c r="AL3">
        <f>SUM(AF3,AH3,AJ3)</f>
        <v>64323</v>
      </c>
    </row>
    <row r="4" spans="1:38" ht="12.75" customHeight="1">
      <c r="A4" s="319" t="s">
        <v>169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278" t="s">
        <v>170</v>
      </c>
      <c r="AB4" s="278"/>
      <c r="AC4" s="278"/>
      <c r="AD4" s="278"/>
      <c r="AE4">
        <v>150</v>
      </c>
      <c r="AF4">
        <v>150</v>
      </c>
      <c r="AG4">
        <v>2832</v>
      </c>
      <c r="AH4">
        <v>2832</v>
      </c>
      <c r="AI4">
        <v>0</v>
      </c>
      <c r="AJ4">
        <v>0</v>
      </c>
      <c r="AK4">
        <f>SUM(AE4,AG4,AI4)</f>
        <v>2982</v>
      </c>
      <c r="AL4">
        <f>SUM(AF4,AH4,AJ4)</f>
        <v>2982</v>
      </c>
    </row>
    <row r="5" spans="1:38" ht="12.75" hidden="1" customHeight="1">
      <c r="A5" s="319" t="s">
        <v>171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278" t="s">
        <v>172</v>
      </c>
      <c r="AB5" s="278"/>
      <c r="AC5" s="278"/>
      <c r="AD5" s="278"/>
      <c r="AK5">
        <f>SUM(AE5,AG5,AI5)</f>
        <v>0</v>
      </c>
      <c r="AL5">
        <f>SUM(AF5,AH5,AJ5)</f>
        <v>0</v>
      </c>
    </row>
    <row r="6" spans="1:38" ht="12.75" customHeight="1">
      <c r="A6" s="324" t="s">
        <v>173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278" t="s">
        <v>174</v>
      </c>
      <c r="AB6" s="278"/>
      <c r="AC6" s="278"/>
      <c r="AD6" s="278"/>
      <c r="AE6">
        <v>0</v>
      </c>
      <c r="AF6">
        <v>0</v>
      </c>
      <c r="AG6">
        <v>0</v>
      </c>
      <c r="AH6">
        <v>0</v>
      </c>
      <c r="AI6">
        <v>486</v>
      </c>
      <c r="AJ6">
        <v>486</v>
      </c>
      <c r="AK6">
        <f>SUM(AE6,AG6,AI6)</f>
        <v>486</v>
      </c>
      <c r="AL6">
        <f>SUM(AF6,AH6,AJ6)</f>
        <v>486</v>
      </c>
    </row>
    <row r="7" spans="1:38" ht="12.75" hidden="1" customHeight="1">
      <c r="A7" s="324" t="s">
        <v>175</v>
      </c>
      <c r="B7" s="325"/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278" t="s">
        <v>176</v>
      </c>
      <c r="AB7" s="278"/>
      <c r="AC7" s="278"/>
      <c r="AD7" s="278"/>
      <c r="AK7">
        <f>SUM(AE7,AG7,AI7)</f>
        <v>0</v>
      </c>
      <c r="AL7">
        <f>SUM(AF7,AH7,AJ7)</f>
        <v>0</v>
      </c>
    </row>
    <row r="8" spans="1:38" ht="12.75" customHeight="1">
      <c r="A8" s="324" t="s">
        <v>177</v>
      </c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278" t="s">
        <v>178</v>
      </c>
      <c r="AB8" s="278"/>
      <c r="AC8" s="278"/>
      <c r="AD8" s="278"/>
      <c r="AE8">
        <v>0</v>
      </c>
      <c r="AF8">
        <v>0</v>
      </c>
      <c r="AG8">
        <v>0</v>
      </c>
      <c r="AH8">
        <v>0</v>
      </c>
      <c r="AI8">
        <v>3596</v>
      </c>
      <c r="AJ8">
        <v>3596</v>
      </c>
      <c r="AK8">
        <f>SUM(AE8,AG8,AI8)</f>
        <v>3596</v>
      </c>
      <c r="AL8">
        <f>SUM(AF8,AH8,AJ8)</f>
        <v>3596</v>
      </c>
    </row>
    <row r="9" spans="1:38" ht="12.75" customHeight="1">
      <c r="A9" s="324" t="s">
        <v>179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5"/>
      <c r="Z9" s="325"/>
      <c r="AA9" s="278" t="s">
        <v>180</v>
      </c>
      <c r="AB9" s="278"/>
      <c r="AC9" s="278"/>
      <c r="AD9" s="278"/>
      <c r="AE9">
        <v>294</v>
      </c>
      <c r="AF9">
        <v>295</v>
      </c>
      <c r="AG9">
        <v>1179</v>
      </c>
      <c r="AH9">
        <v>1205</v>
      </c>
      <c r="AI9">
        <v>2257</v>
      </c>
      <c r="AJ9">
        <v>2257</v>
      </c>
      <c r="AK9">
        <f>SUM(AE9,AG9,AI9)</f>
        <v>3730</v>
      </c>
      <c r="AL9">
        <f>SUM(AF9,AH9,AJ9)</f>
        <v>3757</v>
      </c>
    </row>
    <row r="10" spans="1:38" ht="12.75" hidden="1" customHeight="1">
      <c r="A10" s="324" t="s">
        <v>181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6" t="s">
        <v>182</v>
      </c>
      <c r="AB10" s="327"/>
      <c r="AC10" s="327"/>
      <c r="AD10" s="328"/>
      <c r="AK10">
        <f>SUM(AE10,AG10,AI10)</f>
        <v>0</v>
      </c>
      <c r="AL10">
        <f>SUM(AF10,AH10,AJ10)</f>
        <v>0</v>
      </c>
    </row>
    <row r="11" spans="1:38" ht="12.75" customHeight="1">
      <c r="A11" s="284" t="s">
        <v>183</v>
      </c>
      <c r="B11" s="285"/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78" t="s">
        <v>184</v>
      </c>
      <c r="AB11" s="278"/>
      <c r="AC11" s="278"/>
      <c r="AD11" s="278"/>
      <c r="AE11">
        <v>0</v>
      </c>
      <c r="AF11">
        <v>0</v>
      </c>
      <c r="AG11">
        <v>441</v>
      </c>
      <c r="AH11">
        <v>441</v>
      </c>
      <c r="AI11">
        <v>505</v>
      </c>
      <c r="AJ11">
        <v>505</v>
      </c>
      <c r="AK11">
        <f>SUM(AE11,AG11,AI11)</f>
        <v>946</v>
      </c>
      <c r="AL11">
        <f>SUM(AF11,AH11,AJ11)</f>
        <v>946</v>
      </c>
    </row>
    <row r="12" spans="1:38" ht="12.75" hidden="1" customHeight="1">
      <c r="A12" s="284" t="s">
        <v>185</v>
      </c>
      <c r="B12" s="285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78" t="s">
        <v>186</v>
      </c>
      <c r="AB12" s="278"/>
      <c r="AC12" s="278"/>
      <c r="AD12" s="278"/>
      <c r="AK12">
        <f>SUM(AE12,AG12,AI12)</f>
        <v>0</v>
      </c>
      <c r="AL12">
        <f>SUM(AF12,AH12,AJ12)</f>
        <v>0</v>
      </c>
    </row>
    <row r="13" spans="1:38" ht="12.75" hidden="1" customHeight="1">
      <c r="A13" s="284" t="s">
        <v>187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78" t="s">
        <v>188</v>
      </c>
      <c r="AB13" s="278"/>
      <c r="AC13" s="278"/>
      <c r="AD13" s="278"/>
      <c r="AK13">
        <f>SUM(AE13,AG13,AI13)</f>
        <v>0</v>
      </c>
      <c r="AL13">
        <f>SUM(AF13,AH13,AJ13)</f>
        <v>0</v>
      </c>
    </row>
    <row r="14" spans="1:38" ht="23.25" hidden="1" customHeight="1">
      <c r="A14" s="284" t="s">
        <v>189</v>
      </c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78" t="s">
        <v>190</v>
      </c>
      <c r="AB14" s="278"/>
      <c r="AC14" s="278"/>
      <c r="AD14" s="278"/>
      <c r="AK14">
        <f>SUM(AE14,AG14,AI14)</f>
        <v>0</v>
      </c>
      <c r="AL14">
        <f>SUM(AF14,AH14,AJ14)</f>
        <v>0</v>
      </c>
    </row>
    <row r="15" spans="1:38">
      <c r="A15" s="284" t="s">
        <v>191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78" t="s">
        <v>192</v>
      </c>
      <c r="AB15" s="278"/>
      <c r="AC15" s="278"/>
      <c r="AD15" s="278"/>
      <c r="AE15">
        <v>445</v>
      </c>
      <c r="AF15">
        <v>418</v>
      </c>
      <c r="AG15">
        <v>546</v>
      </c>
      <c r="AH15">
        <v>500</v>
      </c>
      <c r="AI15">
        <v>175</v>
      </c>
      <c r="AJ15">
        <v>827</v>
      </c>
      <c r="AK15">
        <f>SUM(AE15,AG15,AI15)</f>
        <v>1166</v>
      </c>
      <c r="AL15">
        <f>SUM(AF15,AH15,AJ15)</f>
        <v>1745</v>
      </c>
    </row>
    <row r="16" spans="1:38" s="1" customFormat="1" ht="12.75" customHeight="1">
      <c r="A16" s="312" t="s">
        <v>580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283" t="s">
        <v>193</v>
      </c>
      <c r="AB16" s="283"/>
      <c r="AC16" s="283"/>
      <c r="AD16" s="283"/>
      <c r="AE16" s="1">
        <f>SUM(AE3:AE15)</f>
        <v>7224</v>
      </c>
      <c r="AF16" s="1">
        <f t="shared" ref="AF16:AL16" si="0">SUM(AF3:AF15)</f>
        <v>7206</v>
      </c>
      <c r="AG16" s="1">
        <f t="shared" si="0"/>
        <v>24067</v>
      </c>
      <c r="AH16" s="1">
        <f t="shared" si="0"/>
        <v>24338</v>
      </c>
      <c r="AI16" s="1">
        <f t="shared" si="0"/>
        <v>46125</v>
      </c>
      <c r="AJ16" s="1">
        <f t="shared" si="0"/>
        <v>46291</v>
      </c>
      <c r="AK16" s="1">
        <f t="shared" si="0"/>
        <v>77416</v>
      </c>
      <c r="AL16" s="1">
        <f t="shared" si="0"/>
        <v>77835</v>
      </c>
    </row>
    <row r="17" spans="1:43" ht="12.75" customHeight="1">
      <c r="A17" s="284" t="s">
        <v>194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78" t="s">
        <v>195</v>
      </c>
      <c r="AB17" s="278"/>
      <c r="AC17" s="278"/>
      <c r="AD17" s="278"/>
      <c r="AE17">
        <v>7632</v>
      </c>
      <c r="AF17">
        <v>7632</v>
      </c>
      <c r="AG17">
        <v>0</v>
      </c>
      <c r="AH17">
        <v>0</v>
      </c>
      <c r="AI17">
        <v>0</v>
      </c>
      <c r="AJ17">
        <v>0</v>
      </c>
      <c r="AK17">
        <f>SUM(AE17,AG17,AI17)</f>
        <v>7632</v>
      </c>
      <c r="AL17">
        <f>SUM(AF17,AH17,AJ17)</f>
        <v>7632</v>
      </c>
    </row>
    <row r="18" spans="1:43" ht="12.75" hidden="1" customHeight="1">
      <c r="A18" s="284" t="s">
        <v>196</v>
      </c>
      <c r="B18" s="285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78" t="s">
        <v>197</v>
      </c>
      <c r="AB18" s="278"/>
      <c r="AC18" s="278"/>
      <c r="AD18" s="278"/>
      <c r="AK18">
        <f>SUM(AE18,AG18,AI18)</f>
        <v>0</v>
      </c>
      <c r="AL18">
        <f>SUM(AF18,AH18,AJ18)</f>
        <v>0</v>
      </c>
    </row>
    <row r="19" spans="1:43" ht="12.75" customHeight="1">
      <c r="A19" s="314" t="s">
        <v>196</v>
      </c>
      <c r="B19" s="315"/>
      <c r="C19" s="315"/>
      <c r="D19" s="315"/>
      <c r="E19" s="315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7" t="s">
        <v>197</v>
      </c>
      <c r="AB19" s="247"/>
      <c r="AC19" s="247"/>
      <c r="AD19" s="247"/>
      <c r="AE19">
        <v>0</v>
      </c>
      <c r="AF19">
        <v>26</v>
      </c>
      <c r="AG19">
        <v>0</v>
      </c>
      <c r="AH19">
        <v>0</v>
      </c>
      <c r="AI19">
        <v>0</v>
      </c>
      <c r="AJ19">
        <v>0</v>
      </c>
      <c r="AK19">
        <f>SUM(AE19,AG19,AI19)</f>
        <v>0</v>
      </c>
      <c r="AL19">
        <f>SUM(AF19,AH19,AJ19)</f>
        <v>26</v>
      </c>
    </row>
    <row r="20" spans="1:43" ht="12.75" customHeight="1">
      <c r="A20" s="300" t="s">
        <v>198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278" t="s">
        <v>199</v>
      </c>
      <c r="AB20" s="278"/>
      <c r="AC20" s="278"/>
      <c r="AD20" s="278"/>
      <c r="AE20">
        <v>0</v>
      </c>
      <c r="AF20">
        <v>0</v>
      </c>
      <c r="AG20">
        <v>0</v>
      </c>
      <c r="AH20">
        <v>20</v>
      </c>
      <c r="AI20">
        <v>315</v>
      </c>
      <c r="AJ20">
        <v>315</v>
      </c>
      <c r="AK20">
        <f>SUM(AE20,AG20,AI20)</f>
        <v>315</v>
      </c>
      <c r="AL20">
        <f>SUM(AF20,AH20,AJ20)</f>
        <v>335</v>
      </c>
    </row>
    <row r="21" spans="1:43" s="1" customFormat="1" ht="12.75" customHeight="1">
      <c r="A21" s="286" t="s">
        <v>581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3" t="s">
        <v>200</v>
      </c>
      <c r="AB21" s="283"/>
      <c r="AC21" s="283"/>
      <c r="AD21" s="283"/>
      <c r="AE21" s="1">
        <f>SUM(AE17:AE20)</f>
        <v>7632</v>
      </c>
      <c r="AF21" s="1">
        <f>SUM(AF17:AF20)</f>
        <v>7658</v>
      </c>
      <c r="AG21" s="1">
        <f>SUM(AG17:AG20)</f>
        <v>0</v>
      </c>
      <c r="AH21" s="1">
        <v>20</v>
      </c>
      <c r="AI21" s="1">
        <f>SUM(AI17:AI20)</f>
        <v>315</v>
      </c>
      <c r="AJ21" s="1">
        <v>315</v>
      </c>
      <c r="AK21" s="1">
        <f>SUM(AE21,AG21,AI21)</f>
        <v>7947</v>
      </c>
      <c r="AL21">
        <f>SUM(AF21,AH21,AJ21)</f>
        <v>7993</v>
      </c>
    </row>
    <row r="22" spans="1:43" s="1" customFormat="1" ht="12.75" customHeight="1">
      <c r="A22" s="312" t="s">
        <v>582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283" t="s">
        <v>201</v>
      </c>
      <c r="AB22" s="283"/>
      <c r="AC22" s="283"/>
      <c r="AD22" s="283"/>
      <c r="AE22" s="1">
        <f>SUM(AE16,AE21)</f>
        <v>14856</v>
      </c>
      <c r="AF22" s="1">
        <f t="shared" ref="AF22:AL22" si="1">SUM(AF16,AF21)</f>
        <v>14864</v>
      </c>
      <c r="AG22" s="1">
        <f t="shared" si="1"/>
        <v>24067</v>
      </c>
      <c r="AH22" s="1">
        <f t="shared" si="1"/>
        <v>24358</v>
      </c>
      <c r="AI22" s="1">
        <f t="shared" si="1"/>
        <v>46440</v>
      </c>
      <c r="AJ22" s="1">
        <f t="shared" si="1"/>
        <v>46606</v>
      </c>
      <c r="AK22" s="1">
        <f t="shared" si="1"/>
        <v>85363</v>
      </c>
      <c r="AL22" s="1">
        <f t="shared" si="1"/>
        <v>85828</v>
      </c>
    </row>
    <row r="23" spans="1:43" s="1" customFormat="1" ht="12.75" customHeight="1">
      <c r="A23" s="286" t="s">
        <v>202</v>
      </c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3" t="s">
        <v>203</v>
      </c>
      <c r="AB23" s="283"/>
      <c r="AC23" s="283"/>
      <c r="AD23" s="283"/>
      <c r="AE23" s="1">
        <v>3922</v>
      </c>
      <c r="AF23" s="1">
        <v>3924</v>
      </c>
      <c r="AG23" s="1">
        <v>6580</v>
      </c>
      <c r="AH23" s="1">
        <v>6648</v>
      </c>
      <c r="AI23" s="1">
        <v>12608</v>
      </c>
      <c r="AJ23" s="1">
        <v>12649</v>
      </c>
      <c r="AK23" s="1">
        <f>SUM(AE23,AG23,AI23)</f>
        <v>23110</v>
      </c>
      <c r="AL23">
        <f>SUM(AF23,AH23,AJ23)</f>
        <v>23221</v>
      </c>
      <c r="AQ23" s="1" t="s">
        <v>560</v>
      </c>
    </row>
    <row r="24" spans="1:43" ht="12.75" customHeight="1">
      <c r="A24" s="284" t="s">
        <v>204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78" t="s">
        <v>205</v>
      </c>
      <c r="AB24" s="278"/>
      <c r="AC24" s="278"/>
      <c r="AD24" s="278"/>
      <c r="AE24">
        <v>892</v>
      </c>
      <c r="AF24" s="170">
        <v>892</v>
      </c>
      <c r="AG24">
        <v>100</v>
      </c>
      <c r="AH24" s="170">
        <v>100</v>
      </c>
      <c r="AI24">
        <v>432</v>
      </c>
      <c r="AJ24" s="170">
        <v>432</v>
      </c>
      <c r="AK24">
        <f>SUM(AE24,AG24,AI24)</f>
        <v>1424</v>
      </c>
      <c r="AL24">
        <f>SUM(AF24,AH24,AJ24)</f>
        <v>1424</v>
      </c>
    </row>
    <row r="25" spans="1:43" ht="12.75" customHeight="1">
      <c r="A25" s="284" t="s">
        <v>206</v>
      </c>
      <c r="B25" s="285"/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78" t="s">
        <v>207</v>
      </c>
      <c r="AB25" s="278"/>
      <c r="AC25" s="278"/>
      <c r="AD25" s="278"/>
      <c r="AE25">
        <v>3761</v>
      </c>
      <c r="AF25" s="170">
        <v>3761</v>
      </c>
      <c r="AG25">
        <v>560</v>
      </c>
      <c r="AH25" s="170">
        <v>509</v>
      </c>
      <c r="AI25" s="1">
        <v>17159</v>
      </c>
      <c r="AJ25" s="170">
        <v>17159</v>
      </c>
      <c r="AK25">
        <f>SUM(AE25,AG25,AI25)</f>
        <v>21480</v>
      </c>
      <c r="AL25">
        <f>SUM(AF25,AH25,AJ25)</f>
        <v>21429</v>
      </c>
    </row>
    <row r="26" spans="1:43" ht="12.75" hidden="1" customHeight="1">
      <c r="A26" s="284" t="s">
        <v>208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78" t="s">
        <v>209</v>
      </c>
      <c r="AB26" s="278"/>
      <c r="AC26" s="278"/>
      <c r="AD26" s="278"/>
      <c r="AK26">
        <f>SUM(AE26,AG26,AI26)</f>
        <v>0</v>
      </c>
      <c r="AL26">
        <f>SUM(AF26,AH26,AJ26)</f>
        <v>0</v>
      </c>
    </row>
    <row r="27" spans="1:43" s="1" customFormat="1" ht="12.75" customHeight="1">
      <c r="A27" s="286" t="s">
        <v>583</v>
      </c>
      <c r="B27" s="287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3" t="s">
        <v>210</v>
      </c>
      <c r="AB27" s="283"/>
      <c r="AC27" s="283"/>
      <c r="AD27" s="283"/>
      <c r="AE27" s="1">
        <f>SUM(AE24:AE26)</f>
        <v>4653</v>
      </c>
      <c r="AF27" s="1">
        <f t="shared" ref="AF27:AL27" si="2">SUM(AF24:AF26)</f>
        <v>4653</v>
      </c>
      <c r="AG27" s="1">
        <f t="shared" si="2"/>
        <v>660</v>
      </c>
      <c r="AH27" s="1">
        <f t="shared" si="2"/>
        <v>609</v>
      </c>
      <c r="AI27" s="1">
        <f t="shared" si="2"/>
        <v>17591</v>
      </c>
      <c r="AJ27" s="1">
        <f t="shared" si="2"/>
        <v>17591</v>
      </c>
      <c r="AK27" s="1">
        <f t="shared" si="2"/>
        <v>22904</v>
      </c>
      <c r="AL27" s="1">
        <f t="shared" si="2"/>
        <v>22853</v>
      </c>
    </row>
    <row r="28" spans="1:43" ht="12.75" customHeight="1">
      <c r="A28" s="284" t="s">
        <v>211</v>
      </c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78" t="s">
        <v>212</v>
      </c>
      <c r="AB28" s="278"/>
      <c r="AC28" s="278"/>
      <c r="AD28" s="278"/>
      <c r="AE28">
        <v>1922</v>
      </c>
      <c r="AF28">
        <v>1922</v>
      </c>
      <c r="AG28">
        <v>250</v>
      </c>
      <c r="AH28">
        <v>250</v>
      </c>
      <c r="AI28">
        <v>214</v>
      </c>
      <c r="AJ28">
        <v>214</v>
      </c>
      <c r="AK28">
        <f>SUM(AE28,AG28,AI28)</f>
        <v>2386</v>
      </c>
      <c r="AL28">
        <f>SUM(AF28,AH28,AJ28)</f>
        <v>2386</v>
      </c>
    </row>
    <row r="29" spans="1:43" ht="12.75" customHeight="1">
      <c r="A29" s="284" t="s">
        <v>213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78" t="s">
        <v>214</v>
      </c>
      <c r="AB29" s="278"/>
      <c r="AC29" s="278"/>
      <c r="AD29" s="278"/>
      <c r="AE29">
        <v>210</v>
      </c>
      <c r="AF29">
        <v>210</v>
      </c>
      <c r="AG29">
        <v>220</v>
      </c>
      <c r="AH29">
        <v>220</v>
      </c>
      <c r="AI29" s="1">
        <v>65</v>
      </c>
      <c r="AJ29" s="1">
        <v>65</v>
      </c>
      <c r="AK29">
        <f>SUM(AE29,AG29,AI29)</f>
        <v>495</v>
      </c>
      <c r="AL29">
        <f>SUM(AF29,AH29,AJ29)</f>
        <v>495</v>
      </c>
    </row>
    <row r="30" spans="1:43" s="1" customFormat="1" ht="12.75" customHeight="1">
      <c r="A30" s="286" t="s">
        <v>584</v>
      </c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3" t="s">
        <v>215</v>
      </c>
      <c r="AB30" s="283"/>
      <c r="AC30" s="283"/>
      <c r="AD30" s="283"/>
      <c r="AE30" s="1">
        <f>SUM(AE28:AE29)</f>
        <v>2132</v>
      </c>
      <c r="AF30" s="1">
        <f t="shared" ref="AF30:AL30" si="3">SUM(AF28:AF29)</f>
        <v>2132</v>
      </c>
      <c r="AG30" s="1">
        <f t="shared" si="3"/>
        <v>470</v>
      </c>
      <c r="AH30" s="1">
        <f t="shared" si="3"/>
        <v>470</v>
      </c>
      <c r="AI30" s="1">
        <f t="shared" si="3"/>
        <v>279</v>
      </c>
      <c r="AJ30" s="1">
        <f t="shared" si="3"/>
        <v>279</v>
      </c>
      <c r="AK30" s="1">
        <f t="shared" si="3"/>
        <v>2881</v>
      </c>
      <c r="AL30" s="1">
        <f t="shared" si="3"/>
        <v>2881</v>
      </c>
    </row>
    <row r="31" spans="1:43" ht="12.75" customHeight="1">
      <c r="A31" s="284" t="s">
        <v>216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78" t="s">
        <v>217</v>
      </c>
      <c r="AB31" s="278"/>
      <c r="AC31" s="278"/>
      <c r="AD31" s="278"/>
      <c r="AE31">
        <v>7610</v>
      </c>
      <c r="AF31">
        <v>7610</v>
      </c>
      <c r="AG31">
        <v>1200</v>
      </c>
      <c r="AH31">
        <v>1200</v>
      </c>
      <c r="AI31">
        <v>1200</v>
      </c>
      <c r="AJ31">
        <v>1200</v>
      </c>
      <c r="AK31">
        <f>SUM(AE31,AG31,AI31)</f>
        <v>10010</v>
      </c>
      <c r="AL31">
        <f>SUM(AF31,AH31,AJ31)</f>
        <v>10010</v>
      </c>
    </row>
    <row r="32" spans="1:43" hidden="1">
      <c r="A32" s="284" t="s">
        <v>218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78" t="s">
        <v>219</v>
      </c>
      <c r="AB32" s="278"/>
      <c r="AC32" s="278"/>
      <c r="AD32" s="278"/>
      <c r="AI32" s="170"/>
      <c r="AJ32" s="170"/>
      <c r="AK32">
        <f>SUM(AE32,AG32,AI32)</f>
        <v>0</v>
      </c>
      <c r="AL32">
        <f>SUM(AF32,AH32,AJ32)</f>
        <v>0</v>
      </c>
    </row>
    <row r="33" spans="1:38" ht="12.75" customHeight="1">
      <c r="A33" s="284" t="s">
        <v>220</v>
      </c>
      <c r="B33" s="285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78" t="s">
        <v>221</v>
      </c>
      <c r="AB33" s="278"/>
      <c r="AC33" s="278"/>
      <c r="AD33" s="278"/>
      <c r="AE33">
        <v>790</v>
      </c>
      <c r="AF33">
        <v>790</v>
      </c>
      <c r="AG33">
        <v>230</v>
      </c>
      <c r="AH33">
        <v>230</v>
      </c>
      <c r="AI33" s="170">
        <v>0</v>
      </c>
      <c r="AJ33" s="170">
        <v>0</v>
      </c>
      <c r="AK33">
        <f>SUM(AE33,AG33,AI33)</f>
        <v>1020</v>
      </c>
      <c r="AL33">
        <f>SUM(AF33,AH33,AJ33)</f>
        <v>1020</v>
      </c>
    </row>
    <row r="34" spans="1:38" ht="12.75" customHeight="1">
      <c r="A34" s="284" t="s">
        <v>222</v>
      </c>
      <c r="B34" s="285"/>
      <c r="C34" s="285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78" t="s">
        <v>223</v>
      </c>
      <c r="AB34" s="278"/>
      <c r="AC34" s="278"/>
      <c r="AD34" s="278"/>
      <c r="AE34">
        <v>14784</v>
      </c>
      <c r="AF34">
        <v>14784</v>
      </c>
      <c r="AG34">
        <v>200</v>
      </c>
      <c r="AH34">
        <v>200</v>
      </c>
      <c r="AI34" s="170">
        <v>440</v>
      </c>
      <c r="AJ34" s="170">
        <v>440</v>
      </c>
      <c r="AK34">
        <f>SUM(AE34,AG34,AI34)</f>
        <v>15424</v>
      </c>
      <c r="AL34">
        <f>SUM(AF34,AH34,AJ34)</f>
        <v>15424</v>
      </c>
    </row>
    <row r="35" spans="1:38" ht="12.75" hidden="1" customHeight="1">
      <c r="A35" s="310" t="s">
        <v>224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278" t="s">
        <v>225</v>
      </c>
      <c r="AB35" s="278"/>
      <c r="AC35" s="278"/>
      <c r="AD35" s="278"/>
      <c r="AI35" s="170"/>
      <c r="AJ35" s="170"/>
      <c r="AK35">
        <f>SUM(AE35,AG35,AI35)</f>
        <v>0</v>
      </c>
      <c r="AL35">
        <f>SUM(AF35,AH35,AJ35)</f>
        <v>0</v>
      </c>
    </row>
    <row r="36" spans="1:38" ht="12.75" customHeight="1">
      <c r="A36" s="300" t="s">
        <v>226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278" t="s">
        <v>227</v>
      </c>
      <c r="AB36" s="278"/>
      <c r="AC36" s="278"/>
      <c r="AD36" s="278"/>
      <c r="AE36">
        <v>7697</v>
      </c>
      <c r="AF36">
        <v>7697</v>
      </c>
      <c r="AG36">
        <v>600</v>
      </c>
      <c r="AH36">
        <v>600</v>
      </c>
      <c r="AI36" s="170">
        <v>490</v>
      </c>
      <c r="AJ36" s="170">
        <v>490</v>
      </c>
      <c r="AK36">
        <f>SUM(AE36,AG36,AI36)</f>
        <v>8787</v>
      </c>
      <c r="AL36">
        <f>SUM(AF36,AH36,AJ36)</f>
        <v>8787</v>
      </c>
    </row>
    <row r="37" spans="1:38" ht="12.75" customHeight="1">
      <c r="A37" s="284" t="s">
        <v>228</v>
      </c>
      <c r="B37" s="285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78" t="s">
        <v>229</v>
      </c>
      <c r="AB37" s="278"/>
      <c r="AC37" s="278"/>
      <c r="AD37" s="278"/>
      <c r="AE37">
        <v>3490</v>
      </c>
      <c r="AF37">
        <v>3519</v>
      </c>
      <c r="AG37">
        <v>800</v>
      </c>
      <c r="AH37">
        <v>800</v>
      </c>
      <c r="AI37" s="170">
        <v>375</v>
      </c>
      <c r="AJ37" s="170">
        <v>375</v>
      </c>
      <c r="AK37">
        <f>SUM(AE37,AG37,AI37)</f>
        <v>4665</v>
      </c>
      <c r="AL37">
        <f>SUM(AF37,AH37,AJ37)</f>
        <v>4694</v>
      </c>
    </row>
    <row r="38" spans="1:38" s="1" customFormat="1" ht="12.75" customHeight="1">
      <c r="A38" s="286" t="s">
        <v>585</v>
      </c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283" t="s">
        <v>230</v>
      </c>
      <c r="AB38" s="283"/>
      <c r="AC38" s="283"/>
      <c r="AD38" s="283"/>
      <c r="AE38" s="1">
        <f>SUM(AE31:AE37)</f>
        <v>34371</v>
      </c>
      <c r="AF38" s="1">
        <f t="shared" ref="AF38:AL38" si="4">SUM(AF31:AF37)</f>
        <v>34400</v>
      </c>
      <c r="AG38" s="1">
        <f t="shared" si="4"/>
        <v>3030</v>
      </c>
      <c r="AH38" s="1">
        <f t="shared" si="4"/>
        <v>3030</v>
      </c>
      <c r="AI38" s="1">
        <f t="shared" si="4"/>
        <v>2505</v>
      </c>
      <c r="AJ38" s="1">
        <f t="shared" si="4"/>
        <v>2505</v>
      </c>
      <c r="AK38" s="1">
        <f t="shared" si="4"/>
        <v>39906</v>
      </c>
      <c r="AL38" s="1">
        <f t="shared" si="4"/>
        <v>39935</v>
      </c>
    </row>
    <row r="39" spans="1:38" ht="12.75" customHeight="1">
      <c r="A39" s="284" t="s">
        <v>231</v>
      </c>
      <c r="B39" s="285"/>
      <c r="C39" s="285"/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285"/>
      <c r="AA39" s="278" t="s">
        <v>232</v>
      </c>
      <c r="AB39" s="278"/>
      <c r="AC39" s="278"/>
      <c r="AD39" s="278"/>
      <c r="AE39">
        <v>530</v>
      </c>
      <c r="AF39">
        <v>530</v>
      </c>
      <c r="AG39">
        <v>978</v>
      </c>
      <c r="AH39">
        <v>978</v>
      </c>
      <c r="AI39">
        <v>330</v>
      </c>
      <c r="AJ39" s="170">
        <v>330</v>
      </c>
      <c r="AK39">
        <f>SUM(AE39,AG39,AI39)</f>
        <v>1838</v>
      </c>
      <c r="AL39">
        <f>SUM(AF39,AH39,AJ39)</f>
        <v>1838</v>
      </c>
    </row>
    <row r="40" spans="1:38" ht="12.75" customHeight="1">
      <c r="A40" s="284" t="s">
        <v>233</v>
      </c>
      <c r="B40" s="285"/>
      <c r="C40" s="285"/>
      <c r="D40" s="285"/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78" t="s">
        <v>234</v>
      </c>
      <c r="AB40" s="278"/>
      <c r="AC40" s="278"/>
      <c r="AD40" s="278"/>
      <c r="AE40">
        <v>200</v>
      </c>
      <c r="AF40">
        <v>200</v>
      </c>
      <c r="AG40">
        <v>0</v>
      </c>
      <c r="AH40">
        <v>0</v>
      </c>
      <c r="AI40">
        <v>0</v>
      </c>
      <c r="AJ40" s="170">
        <v>0</v>
      </c>
      <c r="AK40">
        <f>SUM(AE40,AG40,AI40)</f>
        <v>200</v>
      </c>
      <c r="AL40">
        <f>SUM(AF40,AH40,AJ40)</f>
        <v>200</v>
      </c>
    </row>
    <row r="41" spans="1:38" s="1" customFormat="1" ht="12.75" customHeight="1">
      <c r="A41" s="286" t="s">
        <v>235</v>
      </c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V41" s="287"/>
      <c r="W41" s="287"/>
      <c r="X41" s="287"/>
      <c r="Y41" s="287"/>
      <c r="Z41" s="287"/>
      <c r="AA41" s="283" t="s">
        <v>236</v>
      </c>
      <c r="AB41" s="283"/>
      <c r="AC41" s="283"/>
      <c r="AD41" s="283"/>
      <c r="AE41" s="1">
        <f>SUM(AE39:AE40)</f>
        <v>730</v>
      </c>
      <c r="AF41" s="1">
        <f t="shared" ref="AF41:AL41" si="5">SUM(AF39:AF40)</f>
        <v>730</v>
      </c>
      <c r="AG41" s="1">
        <f t="shared" si="5"/>
        <v>978</v>
      </c>
      <c r="AH41" s="1">
        <f t="shared" si="5"/>
        <v>978</v>
      </c>
      <c r="AI41" s="1">
        <f t="shared" si="5"/>
        <v>330</v>
      </c>
      <c r="AJ41" s="1">
        <f t="shared" si="5"/>
        <v>330</v>
      </c>
      <c r="AK41" s="1">
        <f t="shared" si="5"/>
        <v>2038</v>
      </c>
      <c r="AL41" s="1">
        <f t="shared" si="5"/>
        <v>2038</v>
      </c>
    </row>
    <row r="42" spans="1:38" ht="12.75" customHeight="1">
      <c r="A42" s="284" t="s">
        <v>237</v>
      </c>
      <c r="B42" s="285"/>
      <c r="C42" s="285"/>
      <c r="D42" s="285"/>
      <c r="E42" s="285"/>
      <c r="F42" s="285"/>
      <c r="G42" s="285"/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78" t="s">
        <v>238</v>
      </c>
      <c r="AB42" s="278"/>
      <c r="AC42" s="278"/>
      <c r="AD42" s="278"/>
      <c r="AE42">
        <v>9789</v>
      </c>
      <c r="AF42">
        <v>7523</v>
      </c>
      <c r="AG42">
        <v>1101</v>
      </c>
      <c r="AH42">
        <v>1086</v>
      </c>
      <c r="AI42">
        <v>5491</v>
      </c>
      <c r="AJ42">
        <v>5127</v>
      </c>
      <c r="AK42">
        <f>SUM(AE42,AG42,AI42)</f>
        <v>16381</v>
      </c>
      <c r="AL42">
        <f>SUM(AF42,AH42,AJ42)</f>
        <v>13736</v>
      </c>
    </row>
    <row r="43" spans="1:38" ht="12.75" customHeight="1">
      <c r="A43" s="284" t="s">
        <v>239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  <c r="AA43" s="278" t="s">
        <v>240</v>
      </c>
      <c r="AB43" s="278"/>
      <c r="AC43" s="278"/>
      <c r="AD43" s="278"/>
      <c r="AE43">
        <v>1356</v>
      </c>
      <c r="AF43">
        <v>3864</v>
      </c>
      <c r="AG43">
        <v>0</v>
      </c>
      <c r="AH43">
        <v>0</v>
      </c>
      <c r="AI43">
        <v>0</v>
      </c>
      <c r="AJ43">
        <v>281</v>
      </c>
      <c r="AK43">
        <f>SUM(AE43,AG43,AI43)</f>
        <v>1356</v>
      </c>
      <c r="AL43">
        <f>SUM(AF43,AH43,AJ43)</f>
        <v>4145</v>
      </c>
    </row>
    <row r="44" spans="1:38" ht="12.75" hidden="1" customHeight="1">
      <c r="A44" s="284" t="s">
        <v>241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5"/>
      <c r="AA44" s="278" t="s">
        <v>242</v>
      </c>
      <c r="AB44" s="278"/>
      <c r="AC44" s="278"/>
      <c r="AD44" s="278"/>
      <c r="AK44">
        <f>SUM(AE44,AG44,AI44)</f>
        <v>0</v>
      </c>
      <c r="AL44">
        <f>SUM(AF44,AH44,AJ44)</f>
        <v>0</v>
      </c>
    </row>
    <row r="45" spans="1:38" hidden="1">
      <c r="A45" s="284" t="s">
        <v>243</v>
      </c>
      <c r="B45" s="285"/>
      <c r="C45" s="285"/>
      <c r="D45" s="285"/>
      <c r="E45" s="285"/>
      <c r="F45" s="285"/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78" t="s">
        <v>244</v>
      </c>
      <c r="AB45" s="278"/>
      <c r="AC45" s="278"/>
      <c r="AD45" s="278"/>
      <c r="AK45">
        <f>SUM(AE45,AG45,AI45)</f>
        <v>0</v>
      </c>
      <c r="AL45">
        <f>SUM(AF45,AH45,AJ45)</f>
        <v>0</v>
      </c>
    </row>
    <row r="46" spans="1:38">
      <c r="A46" s="284" t="s">
        <v>245</v>
      </c>
      <c r="B46" s="285"/>
      <c r="C46" s="285"/>
      <c r="D46" s="285"/>
      <c r="E46" s="285"/>
      <c r="F46" s="285"/>
      <c r="G46" s="285"/>
      <c r="H46" s="285"/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78" t="s">
        <v>246</v>
      </c>
      <c r="AB46" s="278"/>
      <c r="AC46" s="278"/>
      <c r="AD46" s="278"/>
      <c r="AE46">
        <v>280</v>
      </c>
      <c r="AF46">
        <v>238</v>
      </c>
      <c r="AG46">
        <v>0</v>
      </c>
      <c r="AH46">
        <v>0</v>
      </c>
      <c r="AI46">
        <v>0</v>
      </c>
      <c r="AJ46">
        <v>0</v>
      </c>
      <c r="AK46">
        <f>SUM(AE46,AG46,AI46)</f>
        <v>280</v>
      </c>
      <c r="AL46">
        <f>SUM(AF46,AH46,AJ46)</f>
        <v>238</v>
      </c>
    </row>
    <row r="47" spans="1:38" s="1" customFormat="1">
      <c r="A47" s="286" t="s">
        <v>247</v>
      </c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7"/>
      <c r="Y47" s="287"/>
      <c r="Z47" s="287"/>
      <c r="AA47" s="283" t="s">
        <v>248</v>
      </c>
      <c r="AB47" s="283"/>
      <c r="AC47" s="283"/>
      <c r="AD47" s="283"/>
      <c r="AE47" s="1">
        <f>SUM(AE42:AE46)</f>
        <v>11425</v>
      </c>
      <c r="AF47" s="1">
        <f t="shared" ref="AF47:AL47" si="6">SUM(AF42:AF46)</f>
        <v>11625</v>
      </c>
      <c r="AG47" s="1">
        <f t="shared" si="6"/>
        <v>1101</v>
      </c>
      <c r="AH47" s="1">
        <f t="shared" si="6"/>
        <v>1086</v>
      </c>
      <c r="AI47" s="1">
        <f t="shared" si="6"/>
        <v>5491</v>
      </c>
      <c r="AJ47" s="1">
        <f t="shared" si="6"/>
        <v>5408</v>
      </c>
      <c r="AK47" s="1">
        <f t="shared" si="6"/>
        <v>18017</v>
      </c>
      <c r="AL47" s="1">
        <f t="shared" si="6"/>
        <v>18119</v>
      </c>
    </row>
    <row r="48" spans="1:38" s="1" customFormat="1">
      <c r="A48" s="286" t="s">
        <v>393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  <c r="L48" s="287"/>
      <c r="M48" s="287"/>
      <c r="N48" s="287"/>
      <c r="O48" s="287"/>
      <c r="P48" s="287"/>
      <c r="Q48" s="287"/>
      <c r="R48" s="287"/>
      <c r="S48" s="287"/>
      <c r="T48" s="287"/>
      <c r="U48" s="287"/>
      <c r="V48" s="287"/>
      <c r="W48" s="287"/>
      <c r="X48" s="287"/>
      <c r="Y48" s="287"/>
      <c r="Z48" s="287"/>
      <c r="AA48" s="283" t="s">
        <v>249</v>
      </c>
      <c r="AB48" s="283"/>
      <c r="AC48" s="283"/>
      <c r="AD48" s="283"/>
      <c r="AE48" s="1">
        <f>SUM(AE27,AE30,AE38,AE41,AE47)</f>
        <v>53311</v>
      </c>
      <c r="AF48" s="1">
        <f t="shared" ref="AF48:AL48" si="7">SUM(AF27,AF30,AF38,AF41,AF47)</f>
        <v>53540</v>
      </c>
      <c r="AG48" s="1">
        <f t="shared" si="7"/>
        <v>6239</v>
      </c>
      <c r="AH48" s="1">
        <f t="shared" si="7"/>
        <v>6173</v>
      </c>
      <c r="AI48" s="1">
        <f t="shared" si="7"/>
        <v>26196</v>
      </c>
      <c r="AJ48" s="1">
        <f t="shared" si="7"/>
        <v>26113</v>
      </c>
      <c r="AK48" s="1">
        <f t="shared" si="7"/>
        <v>85746</v>
      </c>
      <c r="AL48" s="1">
        <f t="shared" si="7"/>
        <v>85826</v>
      </c>
    </row>
    <row r="49" spans="1:38" ht="12.75" hidden="1" customHeight="1">
      <c r="A49" s="279" t="s">
        <v>250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280"/>
      <c r="W49" s="280"/>
      <c r="X49" s="280"/>
      <c r="Y49" s="280"/>
      <c r="Z49" s="280"/>
      <c r="AA49" s="278" t="s">
        <v>251</v>
      </c>
      <c r="AB49" s="278"/>
      <c r="AC49" s="278"/>
      <c r="AD49" s="278"/>
      <c r="AK49">
        <f>SUM(AE49,AG49,AI49)</f>
        <v>0</v>
      </c>
      <c r="AL49">
        <f>SUM(AF49,AH49,AJ49)</f>
        <v>0</v>
      </c>
    </row>
    <row r="50" spans="1:38" ht="12.75" hidden="1" customHeight="1">
      <c r="A50" s="279" t="s">
        <v>252</v>
      </c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  <c r="O50" s="280"/>
      <c r="P50" s="280"/>
      <c r="Q50" s="280"/>
      <c r="R50" s="280"/>
      <c r="S50" s="280"/>
      <c r="T50" s="280"/>
      <c r="U50" s="280"/>
      <c r="V50" s="280"/>
      <c r="W50" s="280"/>
      <c r="X50" s="280"/>
      <c r="Y50" s="280"/>
      <c r="Z50" s="280"/>
      <c r="AA50" s="278" t="s">
        <v>253</v>
      </c>
      <c r="AB50" s="278"/>
      <c r="AC50" s="278"/>
      <c r="AD50" s="278"/>
      <c r="AK50">
        <f>SUM(AE50,AG50,AI50)</f>
        <v>0</v>
      </c>
      <c r="AL50">
        <f>SUM(AF50,AH50,AJ50)</f>
        <v>0</v>
      </c>
    </row>
    <row r="51" spans="1:38" ht="12.75" hidden="1" customHeight="1">
      <c r="A51" s="308" t="s">
        <v>254</v>
      </c>
      <c r="B51" s="309"/>
      <c r="C51" s="309"/>
      <c r="D51" s="309"/>
      <c r="E51" s="309"/>
      <c r="F51" s="309"/>
      <c r="G51" s="309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  <c r="Z51" s="309"/>
      <c r="AA51" s="278" t="s">
        <v>255</v>
      </c>
      <c r="AB51" s="278"/>
      <c r="AC51" s="278"/>
      <c r="AD51" s="278"/>
      <c r="AK51">
        <f>SUM(AE51,AG51,AI51)</f>
        <v>0</v>
      </c>
      <c r="AL51">
        <f>SUM(AF51,AH51,AJ51)</f>
        <v>0</v>
      </c>
    </row>
    <row r="52" spans="1:38" ht="12.75" customHeight="1">
      <c r="A52" s="308" t="s">
        <v>256</v>
      </c>
      <c r="B52" s="309"/>
      <c r="C52" s="309"/>
      <c r="D52" s="309"/>
      <c r="E52" s="309"/>
      <c r="F52" s="309"/>
      <c r="G52" s="309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278" t="s">
        <v>257</v>
      </c>
      <c r="AB52" s="278"/>
      <c r="AC52" s="278"/>
      <c r="AD52" s="278"/>
      <c r="AE52">
        <v>354</v>
      </c>
      <c r="AF52">
        <v>354</v>
      </c>
      <c r="AG52">
        <v>0</v>
      </c>
      <c r="AH52">
        <v>0</v>
      </c>
      <c r="AI52">
        <v>0</v>
      </c>
      <c r="AJ52">
        <v>0</v>
      </c>
      <c r="AK52">
        <f>SUM(AE52,AG52,AI52)</f>
        <v>354</v>
      </c>
      <c r="AL52">
        <f>SUM(AF52,AH52,AJ52)</f>
        <v>354</v>
      </c>
    </row>
    <row r="53" spans="1:38" ht="12.75" customHeight="1">
      <c r="A53" s="308" t="s">
        <v>258</v>
      </c>
      <c r="B53" s="309"/>
      <c r="C53" s="309"/>
      <c r="D53" s="309"/>
      <c r="E53" s="309"/>
      <c r="F53" s="309"/>
      <c r="G53" s="309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  <c r="Y53" s="309"/>
      <c r="Z53" s="309"/>
      <c r="AA53" s="278" t="s">
        <v>259</v>
      </c>
      <c r="AB53" s="278"/>
      <c r="AC53" s="278"/>
      <c r="AD53" s="278"/>
      <c r="AE53">
        <v>0</v>
      </c>
      <c r="AF53">
        <v>0</v>
      </c>
      <c r="AG53">
        <v>438</v>
      </c>
      <c r="AH53">
        <v>803</v>
      </c>
      <c r="AI53">
        <v>0</v>
      </c>
      <c r="AJ53">
        <v>0</v>
      </c>
      <c r="AK53">
        <f>SUM(AE53,AG53,AI53)</f>
        <v>438</v>
      </c>
      <c r="AL53">
        <f>SUM(AF53,AH53,AJ53)</f>
        <v>803</v>
      </c>
    </row>
    <row r="54" spans="1:38" ht="12.75" customHeight="1">
      <c r="A54" s="279" t="s">
        <v>260</v>
      </c>
      <c r="B54" s="280"/>
      <c r="C54" s="280"/>
      <c r="D54" s="280"/>
      <c r="E54" s="280"/>
      <c r="F54" s="280"/>
      <c r="G54" s="280"/>
      <c r="H54" s="280"/>
      <c r="I54" s="280"/>
      <c r="J54" s="280"/>
      <c r="K54" s="280"/>
      <c r="L54" s="280"/>
      <c r="M54" s="280"/>
      <c r="N54" s="280"/>
      <c r="O54" s="280"/>
      <c r="P54" s="280"/>
      <c r="Q54" s="280"/>
      <c r="R54" s="280"/>
      <c r="S54" s="280"/>
      <c r="T54" s="280"/>
      <c r="U54" s="280"/>
      <c r="V54" s="280"/>
      <c r="W54" s="280"/>
      <c r="X54" s="280"/>
      <c r="Y54" s="280"/>
      <c r="Z54" s="280"/>
      <c r="AA54" s="278" t="s">
        <v>261</v>
      </c>
      <c r="AB54" s="278"/>
      <c r="AC54" s="278"/>
      <c r="AD54" s="278"/>
      <c r="AE54">
        <v>0</v>
      </c>
      <c r="AF54">
        <v>0</v>
      </c>
      <c r="AG54">
        <v>115</v>
      </c>
      <c r="AH54">
        <v>476</v>
      </c>
      <c r="AI54">
        <v>0</v>
      </c>
      <c r="AJ54">
        <v>0</v>
      </c>
      <c r="AK54">
        <f>SUM(AE54,AG54,AI54)</f>
        <v>115</v>
      </c>
      <c r="AL54">
        <f>SUM(AF54,AH54,AJ54)</f>
        <v>476</v>
      </c>
    </row>
    <row r="55" spans="1:38" ht="12.75" hidden="1" customHeight="1">
      <c r="A55" s="279" t="s">
        <v>262</v>
      </c>
      <c r="B55" s="280"/>
      <c r="C55" s="280"/>
      <c r="D55" s="280"/>
      <c r="E55" s="280"/>
      <c r="F55" s="280"/>
      <c r="G55" s="280"/>
      <c r="H55" s="280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0"/>
      <c r="V55" s="280"/>
      <c r="W55" s="280"/>
      <c r="X55" s="280"/>
      <c r="Y55" s="280"/>
      <c r="Z55" s="280"/>
      <c r="AA55" s="278" t="s">
        <v>263</v>
      </c>
      <c r="AB55" s="278"/>
      <c r="AC55" s="278"/>
      <c r="AD55" s="278"/>
      <c r="AK55">
        <f>SUM(AE55,AG55,AI55)</f>
        <v>0</v>
      </c>
      <c r="AL55">
        <f>SUM(AF55,AH55,AJ55)</f>
        <v>0</v>
      </c>
    </row>
    <row r="56" spans="1:38" ht="12.75" customHeight="1">
      <c r="A56" s="279" t="s">
        <v>264</v>
      </c>
      <c r="B56" s="280"/>
      <c r="C56" s="280"/>
      <c r="D56" s="280"/>
      <c r="E56" s="280"/>
      <c r="F56" s="280"/>
      <c r="G56" s="280"/>
      <c r="H56" s="280"/>
      <c r="I56" s="280"/>
      <c r="J56" s="280"/>
      <c r="K56" s="280"/>
      <c r="L56" s="280"/>
      <c r="M56" s="280"/>
      <c r="N56" s="280"/>
      <c r="O56" s="280"/>
      <c r="P56" s="280"/>
      <c r="Q56" s="280"/>
      <c r="R56" s="280"/>
      <c r="S56" s="280"/>
      <c r="T56" s="280"/>
      <c r="U56" s="280"/>
      <c r="V56" s="280"/>
      <c r="W56" s="280"/>
      <c r="X56" s="280"/>
      <c r="Y56" s="280"/>
      <c r="Z56" s="280"/>
      <c r="AA56" s="278" t="s">
        <v>265</v>
      </c>
      <c r="AB56" s="278"/>
      <c r="AC56" s="278"/>
      <c r="AD56" s="278"/>
      <c r="AE56">
        <v>6415</v>
      </c>
      <c r="AF56">
        <v>6415</v>
      </c>
      <c r="AG56">
        <v>92</v>
      </c>
      <c r="AH56">
        <v>300</v>
      </c>
      <c r="AI56">
        <v>0</v>
      </c>
      <c r="AJ56">
        <v>0</v>
      </c>
      <c r="AK56">
        <f>SUM(AE56,AG56,AI56)</f>
        <v>6507</v>
      </c>
      <c r="AL56">
        <f>SUM(AF56,AH56,AJ56)</f>
        <v>6715</v>
      </c>
    </row>
    <row r="57" spans="1:38" s="1" customFormat="1" ht="12.75" customHeight="1">
      <c r="A57" s="281" t="s">
        <v>586</v>
      </c>
      <c r="B57" s="282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2"/>
      <c r="AA57" s="283" t="s">
        <v>266</v>
      </c>
      <c r="AB57" s="283"/>
      <c r="AC57" s="283"/>
      <c r="AD57" s="283"/>
      <c r="AE57" s="1">
        <f>SUM(AE49:AE56)</f>
        <v>6769</v>
      </c>
      <c r="AF57" s="1">
        <f t="shared" ref="AF57:AL57" si="8">SUM(AF49:AF56)</f>
        <v>6769</v>
      </c>
      <c r="AG57" s="1">
        <f t="shared" si="8"/>
        <v>645</v>
      </c>
      <c r="AH57" s="1">
        <f t="shared" si="8"/>
        <v>1579</v>
      </c>
      <c r="AI57" s="1">
        <f t="shared" si="8"/>
        <v>0</v>
      </c>
      <c r="AJ57" s="1">
        <f t="shared" si="8"/>
        <v>0</v>
      </c>
      <c r="AK57" s="1">
        <f t="shared" si="8"/>
        <v>7414</v>
      </c>
      <c r="AL57" s="1">
        <f t="shared" si="8"/>
        <v>8348</v>
      </c>
    </row>
    <row r="58" spans="1:38" ht="12.75" hidden="1" customHeight="1">
      <c r="A58" s="304" t="s">
        <v>267</v>
      </c>
      <c r="B58" s="305"/>
      <c r="C58" s="305"/>
      <c r="D58" s="305"/>
      <c r="E58" s="305"/>
      <c r="F58" s="305"/>
      <c r="G58" s="305"/>
      <c r="H58" s="305"/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U58" s="305"/>
      <c r="V58" s="305"/>
      <c r="W58" s="305"/>
      <c r="X58" s="305"/>
      <c r="Y58" s="305"/>
      <c r="Z58" s="305"/>
      <c r="AA58" s="278" t="s">
        <v>268</v>
      </c>
      <c r="AB58" s="278"/>
      <c r="AC58" s="278"/>
      <c r="AD58" s="278"/>
      <c r="AK58">
        <f>SUM(AE58,AG58,AI58)</f>
        <v>0</v>
      </c>
      <c r="AL58">
        <f>SUM(AF58,AH58,AJ58)</f>
        <v>0</v>
      </c>
    </row>
    <row r="59" spans="1:38" ht="12.75" hidden="1" customHeight="1">
      <c r="A59" s="304" t="s">
        <v>269</v>
      </c>
      <c r="B59" s="305"/>
      <c r="C59" s="305"/>
      <c r="D59" s="305"/>
      <c r="E59" s="305"/>
      <c r="F59" s="305"/>
      <c r="G59" s="305"/>
      <c r="H59" s="305"/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278" t="s">
        <v>270</v>
      </c>
      <c r="AB59" s="278"/>
      <c r="AC59" s="278"/>
      <c r="AD59" s="278"/>
      <c r="AK59">
        <f>SUM(AE59,AG59,AI59)</f>
        <v>0</v>
      </c>
      <c r="AL59">
        <f>SUM(AF59,AH59,AJ59)</f>
        <v>0</v>
      </c>
    </row>
    <row r="60" spans="1:38" ht="12.75" hidden="1" customHeight="1">
      <c r="A60" s="304" t="s">
        <v>271</v>
      </c>
      <c r="B60" s="305"/>
      <c r="C60" s="305"/>
      <c r="D60" s="305"/>
      <c r="E60" s="305"/>
      <c r="F60" s="305"/>
      <c r="G60" s="305"/>
      <c r="H60" s="305"/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  <c r="T60" s="305"/>
      <c r="U60" s="305"/>
      <c r="V60" s="305"/>
      <c r="W60" s="305"/>
      <c r="X60" s="305"/>
      <c r="Y60" s="305"/>
      <c r="Z60" s="305"/>
      <c r="AA60" s="278" t="s">
        <v>272</v>
      </c>
      <c r="AB60" s="278"/>
      <c r="AC60" s="278"/>
      <c r="AD60" s="278"/>
      <c r="AK60">
        <f>SUM(AE60,AG60,AI60)</f>
        <v>0</v>
      </c>
      <c r="AL60">
        <f>SUM(AF60,AH60,AJ60)</f>
        <v>0</v>
      </c>
    </row>
    <row r="61" spans="1:38" ht="12.75" hidden="1" customHeight="1">
      <c r="A61" s="304" t="s">
        <v>273</v>
      </c>
      <c r="B61" s="305"/>
      <c r="C61" s="305"/>
      <c r="D61" s="305"/>
      <c r="E61" s="305"/>
      <c r="F61" s="305"/>
      <c r="G61" s="305"/>
      <c r="H61" s="305"/>
      <c r="I61" s="305"/>
      <c r="J61" s="305"/>
      <c r="K61" s="305"/>
      <c r="L61" s="305"/>
      <c r="M61" s="305"/>
      <c r="N61" s="305"/>
      <c r="O61" s="305"/>
      <c r="P61" s="305"/>
      <c r="Q61" s="305"/>
      <c r="R61" s="305"/>
      <c r="S61" s="305"/>
      <c r="T61" s="305"/>
      <c r="U61" s="305"/>
      <c r="V61" s="305"/>
      <c r="W61" s="305"/>
      <c r="X61" s="305"/>
      <c r="Y61" s="305"/>
      <c r="Z61" s="305"/>
      <c r="AA61" s="278" t="s">
        <v>274</v>
      </c>
      <c r="AB61" s="278"/>
      <c r="AC61" s="278"/>
      <c r="AD61" s="278"/>
      <c r="AK61">
        <f>SUM(AE61,AG61,AI61)</f>
        <v>0</v>
      </c>
      <c r="AL61">
        <f>SUM(AF61,AH61,AJ61)</f>
        <v>0</v>
      </c>
    </row>
    <row r="62" spans="1:38" ht="12.75" hidden="1" customHeight="1">
      <c r="A62" s="304" t="s">
        <v>275</v>
      </c>
      <c r="B62" s="305"/>
      <c r="C62" s="305"/>
      <c r="D62" s="305"/>
      <c r="E62" s="305"/>
      <c r="F62" s="305"/>
      <c r="G62" s="305"/>
      <c r="H62" s="305"/>
      <c r="I62" s="305"/>
      <c r="J62" s="305"/>
      <c r="K62" s="305"/>
      <c r="L62" s="305"/>
      <c r="M62" s="305"/>
      <c r="N62" s="305"/>
      <c r="O62" s="305"/>
      <c r="P62" s="305"/>
      <c r="Q62" s="305"/>
      <c r="R62" s="305"/>
      <c r="S62" s="305"/>
      <c r="T62" s="305"/>
      <c r="U62" s="305"/>
      <c r="V62" s="305"/>
      <c r="W62" s="305"/>
      <c r="X62" s="305"/>
      <c r="Y62" s="305"/>
      <c r="Z62" s="305"/>
      <c r="AA62" s="278" t="s">
        <v>276</v>
      </c>
      <c r="AB62" s="278"/>
      <c r="AC62" s="278"/>
      <c r="AD62" s="278"/>
      <c r="AK62">
        <f>SUM(AE62,AG62,AI62)</f>
        <v>0</v>
      </c>
      <c r="AL62">
        <f>SUM(AF62,AH62,AJ62)</f>
        <v>0</v>
      </c>
    </row>
    <row r="63" spans="1:38" ht="12.75" customHeight="1">
      <c r="A63" s="306" t="s">
        <v>621</v>
      </c>
      <c r="B63" s="307"/>
      <c r="C63" s="307"/>
      <c r="D63" s="307"/>
      <c r="E63" s="307"/>
      <c r="F63" s="253"/>
      <c r="G63" s="253"/>
      <c r="H63" s="253"/>
      <c r="I63" s="253"/>
      <c r="J63" s="253"/>
      <c r="K63" s="253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  <c r="Z63" s="253"/>
      <c r="AA63" s="247" t="s">
        <v>270</v>
      </c>
      <c r="AB63" s="247"/>
      <c r="AC63" s="247"/>
      <c r="AD63" s="247"/>
      <c r="AE63">
        <v>0</v>
      </c>
      <c r="AF63">
        <v>13</v>
      </c>
      <c r="AG63">
        <v>0</v>
      </c>
      <c r="AH63">
        <v>15</v>
      </c>
      <c r="AI63">
        <v>0</v>
      </c>
      <c r="AJ63">
        <v>83</v>
      </c>
      <c r="AK63">
        <f>SUM(AE63,AG63,AI63)</f>
        <v>0</v>
      </c>
      <c r="AL63">
        <f>SUM(AF63,AH63,AJ63)</f>
        <v>111</v>
      </c>
    </row>
    <row r="64" spans="1:38">
      <c r="A64" s="304" t="s">
        <v>277</v>
      </c>
      <c r="B64" s="305"/>
      <c r="C64" s="305"/>
      <c r="D64" s="305"/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278" t="s">
        <v>278</v>
      </c>
      <c r="AB64" s="278"/>
      <c r="AC64" s="278"/>
      <c r="AD64" s="278"/>
      <c r="AE64">
        <v>4090</v>
      </c>
      <c r="AF64">
        <v>3604</v>
      </c>
      <c r="AG64">
        <v>0</v>
      </c>
      <c r="AH64">
        <v>0</v>
      </c>
      <c r="AI64">
        <v>0</v>
      </c>
      <c r="AJ64">
        <v>0</v>
      </c>
      <c r="AK64">
        <f>SUM(AE64,AG64,AI64)</f>
        <v>4090</v>
      </c>
      <c r="AL64">
        <f>SUM(AF64,AH64,AJ64)</f>
        <v>3604</v>
      </c>
    </row>
    <row r="65" spans="1:38" ht="14.25" hidden="1" customHeight="1">
      <c r="A65" s="304" t="s">
        <v>279</v>
      </c>
      <c r="B65" s="305"/>
      <c r="C65" s="305"/>
      <c r="D65" s="305"/>
      <c r="E65" s="305"/>
      <c r="F65" s="305"/>
      <c r="G65" s="305"/>
      <c r="H65" s="305"/>
      <c r="I65" s="305"/>
      <c r="J65" s="305"/>
      <c r="K65" s="305"/>
      <c r="L65" s="305"/>
      <c r="M65" s="305"/>
      <c r="N65" s="305"/>
      <c r="O65" s="305"/>
      <c r="P65" s="305"/>
      <c r="Q65" s="305"/>
      <c r="R65" s="305"/>
      <c r="S65" s="305"/>
      <c r="T65" s="305"/>
      <c r="U65" s="305"/>
      <c r="V65" s="305"/>
      <c r="W65" s="305"/>
      <c r="X65" s="305"/>
      <c r="Y65" s="305"/>
      <c r="Z65" s="305"/>
      <c r="AA65" s="278" t="s">
        <v>280</v>
      </c>
      <c r="AB65" s="278"/>
      <c r="AC65" s="278"/>
      <c r="AD65" s="278"/>
      <c r="AK65">
        <f>SUM(AE65,AG65,AI65)</f>
        <v>0</v>
      </c>
      <c r="AL65">
        <f>SUM(AF65,AH65,AJ65)</f>
        <v>0</v>
      </c>
    </row>
    <row r="66" spans="1:38" hidden="1">
      <c r="A66" s="304" t="s">
        <v>281</v>
      </c>
      <c r="B66" s="305"/>
      <c r="C66" s="305"/>
      <c r="D66" s="305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278" t="s">
        <v>282</v>
      </c>
      <c r="AB66" s="278"/>
      <c r="AC66" s="278"/>
      <c r="AD66" s="278"/>
      <c r="AK66">
        <f>SUM(AE66,AG66,AI66)</f>
        <v>0</v>
      </c>
      <c r="AL66">
        <f>SUM(AF66,AH66,AJ66)</f>
        <v>0</v>
      </c>
    </row>
    <row r="67" spans="1:38" ht="12.75" hidden="1" customHeight="1">
      <c r="A67" s="304" t="s">
        <v>283</v>
      </c>
      <c r="B67" s="305"/>
      <c r="C67" s="305"/>
      <c r="D67" s="305"/>
      <c r="E67" s="305"/>
      <c r="F67" s="305"/>
      <c r="G67" s="305"/>
      <c r="H67" s="305"/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278" t="s">
        <v>284</v>
      </c>
      <c r="AB67" s="278"/>
      <c r="AC67" s="278"/>
      <c r="AD67" s="278"/>
      <c r="AK67">
        <f>SUM(AE67,AG67,AI67)</f>
        <v>0</v>
      </c>
      <c r="AL67">
        <f>SUM(AF67,AH67,AJ67)</f>
        <v>0</v>
      </c>
    </row>
    <row r="68" spans="1:38" hidden="1">
      <c r="A68" s="302" t="s">
        <v>285</v>
      </c>
      <c r="B68" s="303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303"/>
      <c r="X68" s="303"/>
      <c r="Y68" s="303"/>
      <c r="Z68" s="303"/>
      <c r="AA68" s="278" t="s">
        <v>286</v>
      </c>
      <c r="AB68" s="278"/>
      <c r="AC68" s="278"/>
      <c r="AD68" s="278"/>
      <c r="AK68">
        <f>SUM(AE68,AG68,AI68)</f>
        <v>0</v>
      </c>
      <c r="AL68">
        <f>SUM(AF68,AH68,AJ68)</f>
        <v>0</v>
      </c>
    </row>
    <row r="69" spans="1:38">
      <c r="A69" s="304" t="s">
        <v>287</v>
      </c>
      <c r="B69" s="305"/>
      <c r="C69" s="305"/>
      <c r="D69" s="305"/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278" t="s">
        <v>288</v>
      </c>
      <c r="AB69" s="278"/>
      <c r="AC69" s="278"/>
      <c r="AD69" s="278"/>
      <c r="AE69">
        <v>3346</v>
      </c>
      <c r="AF69">
        <v>3832</v>
      </c>
      <c r="AG69">
        <v>0</v>
      </c>
      <c r="AH69">
        <v>0</v>
      </c>
      <c r="AI69">
        <v>0</v>
      </c>
      <c r="AJ69">
        <v>0</v>
      </c>
      <c r="AK69">
        <f>SUM(AE69,AG69,AI69)</f>
        <v>3346</v>
      </c>
      <c r="AL69">
        <f>SUM(AF69,AH69,AJ69)</f>
        <v>3832</v>
      </c>
    </row>
    <row r="70" spans="1:38">
      <c r="A70" s="302" t="s">
        <v>289</v>
      </c>
      <c r="B70" s="303"/>
      <c r="C70" s="303"/>
      <c r="D70" s="303"/>
      <c r="E70" s="303"/>
      <c r="F70" s="303"/>
      <c r="G70" s="303"/>
      <c r="H70" s="303"/>
      <c r="I70" s="303"/>
      <c r="J70" s="303"/>
      <c r="K70" s="303"/>
      <c r="L70" s="303"/>
      <c r="M70" s="303"/>
      <c r="N70" s="303"/>
      <c r="O70" s="303"/>
      <c r="P70" s="303"/>
      <c r="Q70" s="303"/>
      <c r="R70" s="303"/>
      <c r="S70" s="303"/>
      <c r="T70" s="303"/>
      <c r="U70" s="303"/>
      <c r="V70" s="303"/>
      <c r="W70" s="303"/>
      <c r="X70" s="303"/>
      <c r="Y70" s="303"/>
      <c r="Z70" s="303"/>
      <c r="AA70" s="278" t="s">
        <v>290</v>
      </c>
      <c r="AB70" s="278"/>
      <c r="AC70" s="278"/>
      <c r="AD70" s="278"/>
      <c r="AE70">
        <v>19265</v>
      </c>
      <c r="AF70">
        <v>17120</v>
      </c>
      <c r="AG70">
        <v>0</v>
      </c>
      <c r="AH70">
        <v>0</v>
      </c>
      <c r="AI70">
        <v>0</v>
      </c>
      <c r="AJ70">
        <v>0</v>
      </c>
      <c r="AK70">
        <f>SUM(AE70,AG70,AI70)</f>
        <v>19265</v>
      </c>
      <c r="AL70">
        <f>SUM(AF70,AH70,AJ70)</f>
        <v>17120</v>
      </c>
    </row>
    <row r="71" spans="1:38" s="1" customFormat="1">
      <c r="A71" s="281" t="s">
        <v>587</v>
      </c>
      <c r="B71" s="282"/>
      <c r="C71" s="282"/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2"/>
      <c r="P71" s="282"/>
      <c r="Q71" s="282"/>
      <c r="R71" s="282"/>
      <c r="S71" s="282"/>
      <c r="T71" s="282"/>
      <c r="U71" s="282"/>
      <c r="V71" s="282"/>
      <c r="W71" s="282"/>
      <c r="X71" s="282"/>
      <c r="Y71" s="282"/>
      <c r="Z71" s="282"/>
      <c r="AA71" s="283" t="s">
        <v>291</v>
      </c>
      <c r="AB71" s="283"/>
      <c r="AC71" s="283"/>
      <c r="AD71" s="283"/>
      <c r="AE71" s="1">
        <f>SUM(AE58:AE70)</f>
        <v>26701</v>
      </c>
      <c r="AF71" s="1">
        <f t="shared" ref="AF71:AL71" si="9">SUM(AF58:AF70)</f>
        <v>24569</v>
      </c>
      <c r="AG71" s="1">
        <f t="shared" si="9"/>
        <v>0</v>
      </c>
      <c r="AH71" s="1">
        <f t="shared" si="9"/>
        <v>15</v>
      </c>
      <c r="AI71" s="1">
        <f t="shared" si="9"/>
        <v>0</v>
      </c>
      <c r="AJ71" s="1">
        <f t="shared" si="9"/>
        <v>83</v>
      </c>
      <c r="AK71" s="1">
        <f t="shared" si="9"/>
        <v>26701</v>
      </c>
      <c r="AL71" s="1">
        <f t="shared" si="9"/>
        <v>24667</v>
      </c>
    </row>
    <row r="72" spans="1:38" hidden="1">
      <c r="A72" s="298" t="s">
        <v>292</v>
      </c>
      <c r="B72" s="299"/>
      <c r="C72" s="299"/>
      <c r="D72" s="299"/>
      <c r="E72" s="299"/>
      <c r="F72" s="299"/>
      <c r="G72" s="299"/>
      <c r="H72" s="299"/>
      <c r="I72" s="299"/>
      <c r="J72" s="299"/>
      <c r="K72" s="299"/>
      <c r="L72" s="299"/>
      <c r="M72" s="299"/>
      <c r="N72" s="299"/>
      <c r="O72" s="299"/>
      <c r="P72" s="299"/>
      <c r="Q72" s="299"/>
      <c r="R72" s="299"/>
      <c r="S72" s="299"/>
      <c r="T72" s="299"/>
      <c r="U72" s="299"/>
      <c r="V72" s="299"/>
      <c r="W72" s="299"/>
      <c r="X72" s="299"/>
      <c r="Y72" s="299"/>
      <c r="Z72" s="299"/>
      <c r="AA72" s="278" t="s">
        <v>293</v>
      </c>
      <c r="AB72" s="278"/>
      <c r="AC72" s="278"/>
      <c r="AD72" s="278"/>
      <c r="AK72">
        <f>SUM(AE72,AG72,AI72)</f>
        <v>0</v>
      </c>
      <c r="AL72">
        <f>SUM(AF72,AH72,AJ72)</f>
        <v>0</v>
      </c>
    </row>
    <row r="73" spans="1:38">
      <c r="A73" s="298" t="s">
        <v>294</v>
      </c>
      <c r="B73" s="299"/>
      <c r="C73" s="299"/>
      <c r="D73" s="299"/>
      <c r="E73" s="299"/>
      <c r="F73" s="299"/>
      <c r="G73" s="299"/>
      <c r="H73" s="299"/>
      <c r="I73" s="299"/>
      <c r="J73" s="299"/>
      <c r="K73" s="299"/>
      <c r="L73" s="299"/>
      <c r="M73" s="299"/>
      <c r="N73" s="299"/>
      <c r="O73" s="299"/>
      <c r="P73" s="299"/>
      <c r="Q73" s="299"/>
      <c r="R73" s="299"/>
      <c r="S73" s="299"/>
      <c r="T73" s="299"/>
      <c r="U73" s="299"/>
      <c r="V73" s="299"/>
      <c r="W73" s="299"/>
      <c r="X73" s="299"/>
      <c r="Y73" s="299"/>
      <c r="Z73" s="299"/>
      <c r="AA73" s="278" t="s">
        <v>295</v>
      </c>
      <c r="AB73" s="278"/>
      <c r="AC73" s="278"/>
      <c r="AD73" s="278"/>
      <c r="AE73">
        <v>1181</v>
      </c>
      <c r="AF73">
        <v>1181</v>
      </c>
      <c r="AG73">
        <v>0</v>
      </c>
      <c r="AH73">
        <v>0</v>
      </c>
      <c r="AI73">
        <v>0</v>
      </c>
      <c r="AJ73">
        <v>0</v>
      </c>
      <c r="AK73">
        <f>SUM(AE73,AG73,AI73)</f>
        <v>1181</v>
      </c>
      <c r="AL73">
        <f>SUM(AF73,AH73,AJ73)</f>
        <v>1181</v>
      </c>
    </row>
    <row r="74" spans="1:38" hidden="1">
      <c r="A74" s="298" t="s">
        <v>296</v>
      </c>
      <c r="B74" s="299"/>
      <c r="C74" s="299"/>
      <c r="D74" s="299"/>
      <c r="E74" s="299"/>
      <c r="F74" s="299"/>
      <c r="G74" s="299"/>
      <c r="H74" s="299"/>
      <c r="I74" s="299"/>
      <c r="J74" s="299"/>
      <c r="K74" s="299"/>
      <c r="L74" s="299"/>
      <c r="M74" s="299"/>
      <c r="N74" s="299"/>
      <c r="O74" s="299"/>
      <c r="P74" s="299"/>
      <c r="Q74" s="299"/>
      <c r="R74" s="299"/>
      <c r="S74" s="299"/>
      <c r="T74" s="299"/>
      <c r="U74" s="299"/>
      <c r="V74" s="299"/>
      <c r="W74" s="299"/>
      <c r="X74" s="299"/>
      <c r="Y74" s="299"/>
      <c r="Z74" s="299"/>
      <c r="AA74" s="278" t="s">
        <v>297</v>
      </c>
      <c r="AB74" s="278"/>
      <c r="AC74" s="278"/>
      <c r="AD74" s="278"/>
      <c r="AK74">
        <f>SUM(AE74,AG74,AI74)</f>
        <v>0</v>
      </c>
      <c r="AL74">
        <f>SUM(AF74,AH74,AJ74)</f>
        <v>0</v>
      </c>
    </row>
    <row r="75" spans="1:38">
      <c r="A75" s="254" t="s">
        <v>622</v>
      </c>
      <c r="B75" s="255"/>
      <c r="C75" s="255"/>
      <c r="D75" s="255"/>
      <c r="E75" s="255"/>
      <c r="F75" s="255"/>
      <c r="G75" s="255"/>
      <c r="H75" s="255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255"/>
      <c r="Y75" s="255"/>
      <c r="Z75" s="255"/>
      <c r="AA75" s="247" t="s">
        <v>297</v>
      </c>
      <c r="AB75" s="247"/>
      <c r="AC75" s="247"/>
      <c r="AD75" s="247"/>
      <c r="AE75">
        <v>0</v>
      </c>
      <c r="AF75">
        <v>0</v>
      </c>
      <c r="AG75">
        <v>0</v>
      </c>
      <c r="AH75">
        <v>40</v>
      </c>
      <c r="AI75">
        <v>0</v>
      </c>
      <c r="AJ75">
        <v>0</v>
      </c>
      <c r="AK75">
        <f>SUM(AE75,AG75,AI75)</f>
        <v>0</v>
      </c>
      <c r="AL75">
        <f>SUM(AF75,AH75,AJ75)</f>
        <v>40</v>
      </c>
    </row>
    <row r="76" spans="1:38">
      <c r="A76" s="298" t="s">
        <v>298</v>
      </c>
      <c r="B76" s="299"/>
      <c r="C76" s="299"/>
      <c r="D76" s="299"/>
      <c r="E76" s="299"/>
      <c r="F76" s="299"/>
      <c r="G76" s="299"/>
      <c r="H76" s="299"/>
      <c r="I76" s="299"/>
      <c r="J76" s="299"/>
      <c r="K76" s="299"/>
      <c r="L76" s="299"/>
      <c r="M76" s="299"/>
      <c r="N76" s="299"/>
      <c r="O76" s="299"/>
      <c r="P76" s="299"/>
      <c r="Q76" s="299"/>
      <c r="R76" s="299"/>
      <c r="S76" s="299"/>
      <c r="T76" s="299"/>
      <c r="U76" s="299"/>
      <c r="V76" s="299"/>
      <c r="W76" s="299"/>
      <c r="X76" s="299"/>
      <c r="Y76" s="299"/>
      <c r="Z76" s="299"/>
      <c r="AA76" s="278" t="s">
        <v>299</v>
      </c>
      <c r="AB76" s="278"/>
      <c r="AC76" s="278"/>
      <c r="AD76" s="278"/>
      <c r="AE76">
        <v>2083</v>
      </c>
      <c r="AF76">
        <v>2083</v>
      </c>
      <c r="AG76">
        <v>0</v>
      </c>
      <c r="AH76">
        <v>0</v>
      </c>
      <c r="AI76">
        <v>600</v>
      </c>
      <c r="AJ76">
        <v>600</v>
      </c>
      <c r="AK76">
        <f>SUM(AE76,AG76,AI76)</f>
        <v>2683</v>
      </c>
      <c r="AL76">
        <f>SUM(AF76,AH76,AJ76)</f>
        <v>2683</v>
      </c>
    </row>
    <row r="77" spans="1:38" ht="12.75" hidden="1" customHeight="1">
      <c r="A77" s="300" t="s">
        <v>300</v>
      </c>
      <c r="B77" s="301"/>
      <c r="C77" s="301"/>
      <c r="D77" s="301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278" t="s">
        <v>301</v>
      </c>
      <c r="AB77" s="278"/>
      <c r="AC77" s="278"/>
      <c r="AD77" s="278"/>
      <c r="AK77">
        <f>SUM(AE77,AG77,AI77)</f>
        <v>0</v>
      </c>
      <c r="AL77">
        <f>SUM(AF77,AH77,AJ77)</f>
        <v>0</v>
      </c>
    </row>
    <row r="78" spans="1:38" ht="12.75" hidden="1" customHeight="1">
      <c r="A78" s="300" t="s">
        <v>302</v>
      </c>
      <c r="B78" s="301"/>
      <c r="C78" s="301"/>
      <c r="D78" s="301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278" t="s">
        <v>303</v>
      </c>
      <c r="AB78" s="278"/>
      <c r="AC78" s="278"/>
      <c r="AD78" s="278"/>
      <c r="AK78">
        <f>SUM(AE78,AG78,AI78)</f>
        <v>0</v>
      </c>
      <c r="AL78">
        <f>SUM(AF78,AH78,AJ78)</f>
        <v>0</v>
      </c>
    </row>
    <row r="79" spans="1:38" ht="12.75" customHeight="1">
      <c r="A79" s="300" t="s">
        <v>304</v>
      </c>
      <c r="B79" s="301"/>
      <c r="C79" s="301"/>
      <c r="D79" s="301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278" t="s">
        <v>305</v>
      </c>
      <c r="AB79" s="278"/>
      <c r="AC79" s="278"/>
      <c r="AD79" s="278"/>
      <c r="AE79">
        <v>881</v>
      </c>
      <c r="AF79">
        <v>881</v>
      </c>
      <c r="AG79">
        <v>0</v>
      </c>
      <c r="AH79">
        <v>11</v>
      </c>
      <c r="AI79">
        <v>162</v>
      </c>
      <c r="AJ79">
        <v>162</v>
      </c>
      <c r="AK79">
        <f>SUM(AE79,AG79,AI79)</f>
        <v>1043</v>
      </c>
      <c r="AL79">
        <f>SUM(AF79,AH79,AJ79)</f>
        <v>1054</v>
      </c>
    </row>
    <row r="80" spans="1:38" s="1" customFormat="1" ht="12.75" customHeight="1">
      <c r="A80" s="292" t="s">
        <v>588</v>
      </c>
      <c r="B80" s="293"/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83" t="s">
        <v>306</v>
      </c>
      <c r="AB80" s="283"/>
      <c r="AC80" s="283"/>
      <c r="AD80" s="283"/>
      <c r="AE80" s="1">
        <f>SUM(AE72:AE79)</f>
        <v>4145</v>
      </c>
      <c r="AF80" s="1">
        <f t="shared" ref="AF80:AL80" si="10">SUM(AF72:AF79)</f>
        <v>4145</v>
      </c>
      <c r="AG80" s="1">
        <f t="shared" si="10"/>
        <v>0</v>
      </c>
      <c r="AH80" s="1">
        <f t="shared" si="10"/>
        <v>51</v>
      </c>
      <c r="AI80" s="1">
        <f t="shared" si="10"/>
        <v>762</v>
      </c>
      <c r="AJ80" s="1">
        <f t="shared" si="10"/>
        <v>762</v>
      </c>
      <c r="AK80" s="1">
        <f t="shared" si="10"/>
        <v>4907</v>
      </c>
      <c r="AL80" s="1">
        <f t="shared" si="10"/>
        <v>4958</v>
      </c>
    </row>
    <row r="81" spans="1:38" ht="12" customHeight="1">
      <c r="A81" s="279" t="s">
        <v>307</v>
      </c>
      <c r="B81" s="280"/>
      <c r="C81" s="280"/>
      <c r="D81" s="280"/>
      <c r="E81" s="280"/>
      <c r="F81" s="280"/>
      <c r="G81" s="280"/>
      <c r="H81" s="280"/>
      <c r="I81" s="280"/>
      <c r="J81" s="280"/>
      <c r="K81" s="280"/>
      <c r="L81" s="280"/>
      <c r="M81" s="280"/>
      <c r="N81" s="280"/>
      <c r="O81" s="280"/>
      <c r="P81" s="280"/>
      <c r="Q81" s="280"/>
      <c r="R81" s="280"/>
      <c r="S81" s="280"/>
      <c r="T81" s="280"/>
      <c r="U81" s="280"/>
      <c r="V81" s="280"/>
      <c r="W81" s="280"/>
      <c r="X81" s="280"/>
      <c r="Y81" s="280"/>
      <c r="Z81" s="280"/>
      <c r="AA81" s="278" t="s">
        <v>308</v>
      </c>
      <c r="AB81" s="278"/>
      <c r="AC81" s="278"/>
      <c r="AD81" s="278"/>
      <c r="AE81">
        <v>7086</v>
      </c>
      <c r="AF81">
        <v>7086</v>
      </c>
      <c r="AG81">
        <v>0</v>
      </c>
      <c r="AH81">
        <v>0</v>
      </c>
      <c r="AI81">
        <v>19685</v>
      </c>
      <c r="AJ81">
        <v>19685</v>
      </c>
      <c r="AK81">
        <f>SUM(AE81,AG81,AI81)</f>
        <v>26771</v>
      </c>
      <c r="AL81">
        <f>SUM(AF81,AH81,AJ81)</f>
        <v>26771</v>
      </c>
    </row>
    <row r="82" spans="1:38" ht="12.75" hidden="1" customHeight="1">
      <c r="A82" s="279" t="s">
        <v>309</v>
      </c>
      <c r="B82" s="280"/>
      <c r="C82" s="280"/>
      <c r="D82" s="280"/>
      <c r="E82" s="280"/>
      <c r="F82" s="280"/>
      <c r="G82" s="280"/>
      <c r="H82" s="280"/>
      <c r="I82" s="280"/>
      <c r="J82" s="280"/>
      <c r="K82" s="280"/>
      <c r="L82" s="280"/>
      <c r="M82" s="280"/>
      <c r="N82" s="280"/>
      <c r="O82" s="280"/>
      <c r="P82" s="280"/>
      <c r="Q82" s="280"/>
      <c r="R82" s="280"/>
      <c r="S82" s="280"/>
      <c r="T82" s="280"/>
      <c r="U82" s="280"/>
      <c r="V82" s="280"/>
      <c r="W82" s="280"/>
      <c r="X82" s="280"/>
      <c r="Y82" s="280"/>
      <c r="Z82" s="280"/>
      <c r="AA82" s="278" t="s">
        <v>310</v>
      </c>
      <c r="AB82" s="278"/>
      <c r="AC82" s="278"/>
      <c r="AD82" s="278"/>
      <c r="AK82">
        <f>SUM(AE82,AG82,AI82)</f>
        <v>0</v>
      </c>
      <c r="AL82">
        <f>SUM(AF82,AH82,AJ82)</f>
        <v>0</v>
      </c>
    </row>
    <row r="83" spans="1:38" ht="12.75" hidden="1" customHeight="1">
      <c r="A83" s="279" t="s">
        <v>311</v>
      </c>
      <c r="B83" s="280"/>
      <c r="C83" s="280"/>
      <c r="D83" s="280"/>
      <c r="E83" s="280"/>
      <c r="F83" s="280"/>
      <c r="G83" s="280"/>
      <c r="H83" s="280"/>
      <c r="I83" s="280"/>
      <c r="J83" s="280"/>
      <c r="K83" s="280"/>
      <c r="L83" s="280"/>
      <c r="M83" s="280"/>
      <c r="N83" s="280"/>
      <c r="O83" s="280"/>
      <c r="P83" s="280"/>
      <c r="Q83" s="280"/>
      <c r="R83" s="280"/>
      <c r="S83" s="280"/>
      <c r="T83" s="280"/>
      <c r="U83" s="280"/>
      <c r="V83" s="280"/>
      <c r="W83" s="280"/>
      <c r="X83" s="280"/>
      <c r="Y83" s="280"/>
      <c r="Z83" s="280"/>
      <c r="AA83" s="278" t="s">
        <v>312</v>
      </c>
      <c r="AB83" s="278"/>
      <c r="AC83" s="278"/>
      <c r="AD83" s="278"/>
      <c r="AK83">
        <f>SUM(AE83,AG83,AI83)</f>
        <v>0</v>
      </c>
      <c r="AL83">
        <f>SUM(AF83,AH83,AJ83)</f>
        <v>0</v>
      </c>
    </row>
    <row r="84" spans="1:38" ht="12.75" customHeight="1">
      <c r="A84" s="279" t="s">
        <v>313</v>
      </c>
      <c r="B84" s="280"/>
      <c r="C84" s="280"/>
      <c r="D84" s="280"/>
      <c r="E84" s="280"/>
      <c r="F84" s="280"/>
      <c r="G84" s="280"/>
      <c r="H84" s="280"/>
      <c r="I84" s="280"/>
      <c r="J84" s="280"/>
      <c r="K84" s="280"/>
      <c r="L84" s="280"/>
      <c r="M84" s="280"/>
      <c r="N84" s="280"/>
      <c r="O84" s="280"/>
      <c r="P84" s="280"/>
      <c r="Q84" s="280"/>
      <c r="R84" s="280"/>
      <c r="S84" s="280"/>
      <c r="T84" s="280"/>
      <c r="U84" s="280"/>
      <c r="V84" s="280"/>
      <c r="W84" s="280"/>
      <c r="X84" s="280"/>
      <c r="Y84" s="280"/>
      <c r="Z84" s="280"/>
      <c r="AA84" s="278" t="s">
        <v>314</v>
      </c>
      <c r="AB84" s="278"/>
      <c r="AC84" s="278"/>
      <c r="AD84" s="278"/>
      <c r="AE84">
        <v>1913</v>
      </c>
      <c r="AF84">
        <v>1913</v>
      </c>
      <c r="AG84">
        <v>0</v>
      </c>
      <c r="AH84">
        <v>0</v>
      </c>
      <c r="AI84">
        <v>5315</v>
      </c>
      <c r="AJ84">
        <v>5315</v>
      </c>
      <c r="AK84">
        <f>SUM(AE84,AG84,AI84)</f>
        <v>7228</v>
      </c>
      <c r="AL84">
        <f>SUM(AF84,AH84,AJ84)</f>
        <v>7228</v>
      </c>
    </row>
    <row r="85" spans="1:38" s="1" customFormat="1" ht="12.75" customHeight="1">
      <c r="A85" s="281" t="s">
        <v>589</v>
      </c>
      <c r="B85" s="282"/>
      <c r="C85" s="282"/>
      <c r="D85" s="282"/>
      <c r="E85" s="282"/>
      <c r="F85" s="282"/>
      <c r="G85" s="282"/>
      <c r="H85" s="282"/>
      <c r="I85" s="282"/>
      <c r="J85" s="282"/>
      <c r="K85" s="282"/>
      <c r="L85" s="282"/>
      <c r="M85" s="282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  <c r="AA85" s="283" t="s">
        <v>315</v>
      </c>
      <c r="AB85" s="283"/>
      <c r="AC85" s="283"/>
      <c r="AD85" s="283"/>
      <c r="AE85" s="1">
        <f>SUM(AE81:AE84)</f>
        <v>8999</v>
      </c>
      <c r="AF85" s="1">
        <f t="shared" ref="AF85:AL85" si="11">SUM(AF81:AF84)</f>
        <v>8999</v>
      </c>
      <c r="AG85" s="1">
        <f t="shared" si="11"/>
        <v>0</v>
      </c>
      <c r="AH85" s="1">
        <f t="shared" si="11"/>
        <v>0</v>
      </c>
      <c r="AI85" s="1">
        <f t="shared" si="11"/>
        <v>25000</v>
      </c>
      <c r="AJ85" s="1">
        <f t="shared" si="11"/>
        <v>25000</v>
      </c>
      <c r="AK85" s="1">
        <f t="shared" si="11"/>
        <v>33999</v>
      </c>
      <c r="AL85" s="1">
        <f t="shared" si="11"/>
        <v>33999</v>
      </c>
    </row>
    <row r="86" spans="1:38" ht="12.75" hidden="1" customHeight="1">
      <c r="A86" s="279" t="s">
        <v>316</v>
      </c>
      <c r="B86" s="280"/>
      <c r="C86" s="280"/>
      <c r="D86" s="280"/>
      <c r="E86" s="280"/>
      <c r="F86" s="280"/>
      <c r="G86" s="280"/>
      <c r="H86" s="280"/>
      <c r="I86" s="280"/>
      <c r="J86" s="280"/>
      <c r="K86" s="280"/>
      <c r="L86" s="280"/>
      <c r="M86" s="280"/>
      <c r="N86" s="280"/>
      <c r="O86" s="280"/>
      <c r="P86" s="280"/>
      <c r="Q86" s="280"/>
      <c r="R86" s="280"/>
      <c r="S86" s="280"/>
      <c r="T86" s="280"/>
      <c r="U86" s="280"/>
      <c r="V86" s="280"/>
      <c r="W86" s="280"/>
      <c r="X86" s="280"/>
      <c r="Y86" s="280"/>
      <c r="Z86" s="280"/>
      <c r="AA86" s="278" t="s">
        <v>317</v>
      </c>
      <c r="AB86" s="278"/>
      <c r="AC86" s="278"/>
      <c r="AD86" s="278"/>
      <c r="AK86">
        <f>SUM(AE86,AG86,AI86)</f>
        <v>0</v>
      </c>
      <c r="AL86">
        <f>SUM(AF86,AH86,AJ86)</f>
        <v>0</v>
      </c>
    </row>
    <row r="87" spans="1:38" ht="12.75" hidden="1" customHeight="1">
      <c r="A87" s="279" t="s">
        <v>318</v>
      </c>
      <c r="B87" s="280"/>
      <c r="C87" s="280"/>
      <c r="D87" s="280"/>
      <c r="E87" s="280"/>
      <c r="F87" s="280"/>
      <c r="G87" s="280"/>
      <c r="H87" s="280"/>
      <c r="I87" s="280"/>
      <c r="J87" s="280"/>
      <c r="K87" s="280"/>
      <c r="L87" s="280"/>
      <c r="M87" s="280"/>
      <c r="N87" s="280"/>
      <c r="O87" s="280"/>
      <c r="P87" s="280"/>
      <c r="Q87" s="280"/>
      <c r="R87" s="280"/>
      <c r="S87" s="280"/>
      <c r="T87" s="280"/>
      <c r="U87" s="280"/>
      <c r="V87" s="280"/>
      <c r="W87" s="280"/>
      <c r="X87" s="280"/>
      <c r="Y87" s="280"/>
      <c r="Z87" s="280"/>
      <c r="AA87" s="278" t="s">
        <v>319</v>
      </c>
      <c r="AB87" s="278"/>
      <c r="AC87" s="278"/>
      <c r="AD87" s="278"/>
      <c r="AK87">
        <f>SUM(AE87,AG87,AI87)</f>
        <v>0</v>
      </c>
      <c r="AL87">
        <f>SUM(AF87,AH87,AJ87)</f>
        <v>0</v>
      </c>
    </row>
    <row r="88" spans="1:38" ht="12.75" hidden="1" customHeight="1">
      <c r="A88" s="279" t="s">
        <v>320</v>
      </c>
      <c r="B88" s="280"/>
      <c r="C88" s="280"/>
      <c r="D88" s="280"/>
      <c r="E88" s="280"/>
      <c r="F88" s="280"/>
      <c r="G88" s="280"/>
      <c r="H88" s="280"/>
      <c r="I88" s="280"/>
      <c r="J88" s="280"/>
      <c r="K88" s="280"/>
      <c r="L88" s="280"/>
      <c r="M88" s="280"/>
      <c r="N88" s="280"/>
      <c r="O88" s="280"/>
      <c r="P88" s="280"/>
      <c r="Q88" s="280"/>
      <c r="R88" s="280"/>
      <c r="S88" s="280"/>
      <c r="T88" s="280"/>
      <c r="U88" s="280"/>
      <c r="V88" s="280"/>
      <c r="W88" s="280"/>
      <c r="X88" s="280"/>
      <c r="Y88" s="280"/>
      <c r="Z88" s="280"/>
      <c r="AA88" s="278" t="s">
        <v>321</v>
      </c>
      <c r="AB88" s="278"/>
      <c r="AC88" s="278"/>
      <c r="AD88" s="278"/>
      <c r="AK88">
        <f>SUM(AE88,AG88,AI88)</f>
        <v>0</v>
      </c>
      <c r="AL88">
        <f>SUM(AF88,AH88,AJ88)</f>
        <v>0</v>
      </c>
    </row>
    <row r="89" spans="1:38" ht="12.75" hidden="1" customHeight="1">
      <c r="A89" s="279" t="s">
        <v>322</v>
      </c>
      <c r="B89" s="280"/>
      <c r="C89" s="280"/>
      <c r="D89" s="280"/>
      <c r="E89" s="280"/>
      <c r="F89" s="280"/>
      <c r="G89" s="280"/>
      <c r="H89" s="280"/>
      <c r="I89" s="280"/>
      <c r="J89" s="280"/>
      <c r="K89" s="280"/>
      <c r="L89" s="280"/>
      <c r="M89" s="280"/>
      <c r="N89" s="280"/>
      <c r="O89" s="280"/>
      <c r="P89" s="280"/>
      <c r="Q89" s="280"/>
      <c r="R89" s="280"/>
      <c r="S89" s="280"/>
      <c r="T89" s="280"/>
      <c r="U89" s="280"/>
      <c r="V89" s="280"/>
      <c r="W89" s="280"/>
      <c r="X89" s="280"/>
      <c r="Y89" s="280"/>
      <c r="Z89" s="280"/>
      <c r="AA89" s="278" t="s">
        <v>323</v>
      </c>
      <c r="AB89" s="278"/>
      <c r="AC89" s="278"/>
      <c r="AD89" s="278"/>
      <c r="AK89">
        <f>SUM(AE89,AG89,AI89)</f>
        <v>0</v>
      </c>
      <c r="AL89">
        <f>SUM(AF89,AH89,AJ89)</f>
        <v>0</v>
      </c>
    </row>
    <row r="90" spans="1:38" ht="12.75" hidden="1" customHeight="1">
      <c r="A90" s="279" t="s">
        <v>324</v>
      </c>
      <c r="B90" s="280"/>
      <c r="C90" s="280"/>
      <c r="D90" s="280"/>
      <c r="E90" s="280"/>
      <c r="F90" s="280"/>
      <c r="G90" s="280"/>
      <c r="H90" s="280"/>
      <c r="I90" s="280"/>
      <c r="J90" s="280"/>
      <c r="K90" s="280"/>
      <c r="L90" s="280"/>
      <c r="M90" s="280"/>
      <c r="N90" s="280"/>
      <c r="O90" s="280"/>
      <c r="P90" s="280"/>
      <c r="Q90" s="280"/>
      <c r="R90" s="280"/>
      <c r="S90" s="280"/>
      <c r="T90" s="280"/>
      <c r="U90" s="280"/>
      <c r="V90" s="280"/>
      <c r="W90" s="280"/>
      <c r="X90" s="280"/>
      <c r="Y90" s="280"/>
      <c r="Z90" s="280"/>
      <c r="AA90" s="278" t="s">
        <v>325</v>
      </c>
      <c r="AB90" s="278"/>
      <c r="AC90" s="278"/>
      <c r="AD90" s="278"/>
      <c r="AK90">
        <f>SUM(AE90,AG90,AI90)</f>
        <v>0</v>
      </c>
      <c r="AL90">
        <f>SUM(AF90,AH90,AJ90)</f>
        <v>0</v>
      </c>
    </row>
    <row r="91" spans="1:38" hidden="1">
      <c r="A91" s="279" t="s">
        <v>326</v>
      </c>
      <c r="B91" s="280"/>
      <c r="C91" s="280"/>
      <c r="D91" s="280"/>
      <c r="E91" s="280"/>
      <c r="F91" s="280"/>
      <c r="G91" s="280"/>
      <c r="H91" s="280"/>
      <c r="I91" s="280"/>
      <c r="J91" s="280"/>
      <c r="K91" s="280"/>
      <c r="L91" s="280"/>
      <c r="M91" s="280"/>
      <c r="N91" s="280"/>
      <c r="O91" s="280"/>
      <c r="P91" s="280"/>
      <c r="Q91" s="280"/>
      <c r="R91" s="280"/>
      <c r="S91" s="280"/>
      <c r="T91" s="280"/>
      <c r="U91" s="280"/>
      <c r="V91" s="280"/>
      <c r="W91" s="280"/>
      <c r="X91" s="280"/>
      <c r="Y91" s="280"/>
      <c r="Z91" s="280"/>
      <c r="AA91" s="278" t="s">
        <v>327</v>
      </c>
      <c r="AB91" s="278"/>
      <c r="AC91" s="278"/>
      <c r="AD91" s="278"/>
      <c r="AK91">
        <f>SUM(AE91,AG91,AI91)</f>
        <v>0</v>
      </c>
      <c r="AL91">
        <f>SUM(AF91,AH91,AJ91)</f>
        <v>0</v>
      </c>
    </row>
    <row r="92" spans="1:38" hidden="1">
      <c r="A92" s="279" t="s">
        <v>328</v>
      </c>
      <c r="B92" s="280"/>
      <c r="C92" s="280"/>
      <c r="D92" s="280"/>
      <c r="E92" s="280"/>
      <c r="F92" s="280"/>
      <c r="G92" s="280"/>
      <c r="H92" s="280"/>
      <c r="I92" s="280"/>
      <c r="J92" s="280"/>
      <c r="K92" s="280"/>
      <c r="L92" s="280"/>
      <c r="M92" s="280"/>
      <c r="N92" s="280"/>
      <c r="O92" s="280"/>
      <c r="P92" s="280"/>
      <c r="Q92" s="280"/>
      <c r="R92" s="280"/>
      <c r="S92" s="280"/>
      <c r="T92" s="280"/>
      <c r="U92" s="280"/>
      <c r="V92" s="280"/>
      <c r="W92" s="280"/>
      <c r="X92" s="280"/>
      <c r="Y92" s="280"/>
      <c r="Z92" s="280"/>
      <c r="AA92" s="278" t="s">
        <v>329</v>
      </c>
      <c r="AB92" s="278"/>
      <c r="AC92" s="278"/>
      <c r="AD92" s="278"/>
      <c r="AK92">
        <f>SUM(AE92,AG92,AI92)</f>
        <v>0</v>
      </c>
      <c r="AL92">
        <f>SUM(AF92,AH92,AJ92)</f>
        <v>0</v>
      </c>
    </row>
    <row r="93" spans="1:38">
      <c r="A93" s="279" t="s">
        <v>330</v>
      </c>
      <c r="B93" s="280"/>
      <c r="C93" s="280"/>
      <c r="D93" s="280"/>
      <c r="E93" s="280"/>
      <c r="F93" s="280"/>
      <c r="G93" s="280"/>
      <c r="H93" s="280"/>
      <c r="I93" s="280"/>
      <c r="J93" s="280"/>
      <c r="K93" s="280"/>
      <c r="L93" s="280"/>
      <c r="M93" s="280"/>
      <c r="N93" s="280"/>
      <c r="O93" s="280"/>
      <c r="P93" s="280"/>
      <c r="Q93" s="280"/>
      <c r="R93" s="280"/>
      <c r="S93" s="280"/>
      <c r="T93" s="280"/>
      <c r="U93" s="280"/>
      <c r="V93" s="280"/>
      <c r="W93" s="280"/>
      <c r="X93" s="280"/>
      <c r="Y93" s="280"/>
      <c r="Z93" s="280"/>
      <c r="AA93" s="278" t="s">
        <v>331</v>
      </c>
      <c r="AB93" s="278"/>
      <c r="AC93" s="278"/>
      <c r="AD93" s="278"/>
      <c r="AE93">
        <v>347</v>
      </c>
      <c r="AF93">
        <v>347</v>
      </c>
      <c r="AG93">
        <v>0</v>
      </c>
      <c r="AH93">
        <v>0</v>
      </c>
      <c r="AI93">
        <v>0</v>
      </c>
      <c r="AJ93">
        <v>0</v>
      </c>
      <c r="AK93">
        <f>SUM(AE93,AG93,AI93)</f>
        <v>347</v>
      </c>
      <c r="AL93">
        <f>SUM(AF93,AH93,AJ93)</f>
        <v>347</v>
      </c>
    </row>
    <row r="94" spans="1:38" s="1" customFormat="1">
      <c r="A94" s="281" t="s">
        <v>590</v>
      </c>
      <c r="B94" s="282"/>
      <c r="C94" s="282"/>
      <c r="D94" s="282"/>
      <c r="E94" s="282"/>
      <c r="F94" s="282"/>
      <c r="G94" s="282"/>
      <c r="H94" s="282"/>
      <c r="I94" s="282"/>
      <c r="J94" s="282"/>
      <c r="K94" s="282"/>
      <c r="L94" s="282"/>
      <c r="M94" s="282"/>
      <c r="N94" s="282"/>
      <c r="O94" s="282"/>
      <c r="P94" s="282"/>
      <c r="Q94" s="282"/>
      <c r="R94" s="282"/>
      <c r="S94" s="282"/>
      <c r="T94" s="282"/>
      <c r="U94" s="282"/>
      <c r="V94" s="282"/>
      <c r="W94" s="282"/>
      <c r="X94" s="282"/>
      <c r="Y94" s="282"/>
      <c r="Z94" s="282"/>
      <c r="AA94" s="283" t="s">
        <v>332</v>
      </c>
      <c r="AB94" s="283"/>
      <c r="AC94" s="283"/>
      <c r="AD94" s="283"/>
      <c r="AE94" s="1">
        <f>SUM(AE86:AE93)</f>
        <v>347</v>
      </c>
      <c r="AF94" s="1">
        <f t="shared" ref="AF94:AJ94" si="12">SUM(AF86:AF93)</f>
        <v>347</v>
      </c>
      <c r="AG94" s="1">
        <f t="shared" si="12"/>
        <v>0</v>
      </c>
      <c r="AH94" s="1">
        <f t="shared" si="12"/>
        <v>0</v>
      </c>
      <c r="AI94" s="1">
        <f t="shared" si="12"/>
        <v>0</v>
      </c>
      <c r="AJ94" s="1">
        <f t="shared" si="12"/>
        <v>0</v>
      </c>
      <c r="AK94" s="1">
        <f>SUM(AE94,AG94,AI94)</f>
        <v>347</v>
      </c>
      <c r="AL94">
        <f>SUM(AF94,AH94,AJ94)</f>
        <v>347</v>
      </c>
    </row>
    <row r="95" spans="1:38" s="1" customFormat="1">
      <c r="A95" s="292" t="s">
        <v>591</v>
      </c>
      <c r="B95" s="293"/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4" t="s">
        <v>333</v>
      </c>
      <c r="AB95" s="295"/>
      <c r="AC95" s="295"/>
      <c r="AD95" s="296"/>
      <c r="AE95" s="1">
        <f>SUM(AE22,AE23,AE48,AE57,AE71,AE80,AE94,AE85)</f>
        <v>119050</v>
      </c>
      <c r="AF95" s="1">
        <f t="shared" ref="AF95:AL95" si="13">SUM(AF22,AF23,AF48,AF57,AF71,AF80,AF94,AF85)</f>
        <v>117157</v>
      </c>
      <c r="AG95" s="1">
        <f t="shared" si="13"/>
        <v>37531</v>
      </c>
      <c r="AH95" s="1">
        <f t="shared" si="13"/>
        <v>38824</v>
      </c>
      <c r="AI95" s="1">
        <f t="shared" si="13"/>
        <v>111006</v>
      </c>
      <c r="AJ95" s="1">
        <f t="shared" si="13"/>
        <v>111213</v>
      </c>
      <c r="AK95" s="1">
        <f t="shared" si="13"/>
        <v>267587</v>
      </c>
      <c r="AL95" s="1">
        <f t="shared" si="13"/>
        <v>267194</v>
      </c>
    </row>
    <row r="96" spans="1:3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L96">
        <f>SUM(AF96,AH96,AJ96)</f>
        <v>0</v>
      </c>
    </row>
    <row r="97" spans="1:38">
      <c r="A97" s="291" t="s">
        <v>334</v>
      </c>
      <c r="B97" s="291"/>
      <c r="C97" s="291"/>
      <c r="D97" s="291"/>
      <c r="E97" s="291"/>
      <c r="F97" s="29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L97">
        <f>SUM(AF97,AH97,AJ97)</f>
        <v>0</v>
      </c>
    </row>
    <row r="98" spans="1:38">
      <c r="A98" s="291" t="s">
        <v>112</v>
      </c>
      <c r="B98" s="291"/>
      <c r="C98" s="291"/>
      <c r="D98" s="291"/>
      <c r="E98" s="291"/>
      <c r="F98" s="29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L98">
        <f>SUM(AF98,AH98,AJ98)</f>
        <v>0</v>
      </c>
    </row>
    <row r="99" spans="1:38">
      <c r="A99" s="297" t="s">
        <v>113</v>
      </c>
      <c r="B99" s="297"/>
      <c r="C99" s="297"/>
      <c r="D99" s="297"/>
      <c r="E99" s="297"/>
      <c r="F99" s="297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 t="s">
        <v>114</v>
      </c>
      <c r="AE99" s="168" t="s">
        <v>555</v>
      </c>
      <c r="AF99" s="205"/>
      <c r="AG99" s="168" t="s">
        <v>164</v>
      </c>
      <c r="AH99" s="205"/>
      <c r="AI99" s="168" t="s">
        <v>165</v>
      </c>
      <c r="AJ99" s="205"/>
      <c r="AK99" s="168" t="s">
        <v>379</v>
      </c>
      <c r="AL99">
        <f>SUM(AF99,AH99,AJ99)</f>
        <v>0</v>
      </c>
    </row>
    <row r="100" spans="1:38" hidden="1">
      <c r="A100" s="270" t="s">
        <v>335</v>
      </c>
      <c r="B100" s="271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71"/>
      <c r="N100" s="271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  <c r="Z100" s="272"/>
      <c r="AA100" s="268" t="s">
        <v>336</v>
      </c>
      <c r="AB100" s="269"/>
      <c r="AC100" s="269"/>
      <c r="AD100" s="269"/>
      <c r="AK100">
        <f t="shared" ref="AK100:AK110" si="14">SUM(AE100:AI100)</f>
        <v>0</v>
      </c>
      <c r="AL100">
        <f>SUM(AF100,AH100,AJ100)</f>
        <v>0</v>
      </c>
    </row>
    <row r="101" spans="1:38" hidden="1">
      <c r="A101" s="270" t="s">
        <v>337</v>
      </c>
      <c r="B101" s="271"/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1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  <c r="Z101" s="272"/>
      <c r="AA101" s="268" t="s">
        <v>338</v>
      </c>
      <c r="AB101" s="269"/>
      <c r="AC101" s="269"/>
      <c r="AD101" s="269"/>
      <c r="AK101">
        <f t="shared" si="14"/>
        <v>0</v>
      </c>
      <c r="AL101">
        <f>SUM(AF101,AH101,AJ101)</f>
        <v>0</v>
      </c>
    </row>
    <row r="102" spans="1:38" hidden="1">
      <c r="A102" s="270" t="s">
        <v>339</v>
      </c>
      <c r="B102" s="271"/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271"/>
      <c r="N102" s="271"/>
      <c r="O102" s="271"/>
      <c r="P102" s="271"/>
      <c r="Q102" s="271"/>
      <c r="R102" s="271"/>
      <c r="S102" s="271"/>
      <c r="T102" s="271"/>
      <c r="U102" s="271"/>
      <c r="V102" s="271"/>
      <c r="W102" s="271"/>
      <c r="X102" s="271"/>
      <c r="Y102" s="271"/>
      <c r="Z102" s="272"/>
      <c r="AA102" s="268" t="s">
        <v>340</v>
      </c>
      <c r="AB102" s="269"/>
      <c r="AC102" s="269"/>
      <c r="AD102" s="269"/>
      <c r="AK102">
        <f t="shared" si="14"/>
        <v>0</v>
      </c>
      <c r="AL102">
        <f>SUM(AF102,AH102,AJ102)</f>
        <v>0</v>
      </c>
    </row>
    <row r="103" spans="1:38" hidden="1">
      <c r="A103" s="288" t="s">
        <v>341</v>
      </c>
      <c r="B103" s="289"/>
      <c r="C103" s="289"/>
      <c r="D103" s="289"/>
      <c r="E103" s="289"/>
      <c r="F103" s="289"/>
      <c r="G103" s="289"/>
      <c r="H103" s="289"/>
      <c r="I103" s="289"/>
      <c r="J103" s="289"/>
      <c r="K103" s="289"/>
      <c r="L103" s="289"/>
      <c r="M103" s="289"/>
      <c r="N103" s="289"/>
      <c r="O103" s="289"/>
      <c r="P103" s="289"/>
      <c r="Q103" s="289"/>
      <c r="R103" s="289"/>
      <c r="S103" s="289"/>
      <c r="T103" s="289"/>
      <c r="U103" s="289"/>
      <c r="V103" s="289"/>
      <c r="W103" s="289"/>
      <c r="X103" s="289"/>
      <c r="Y103" s="289"/>
      <c r="Z103" s="290"/>
      <c r="AA103" s="276" t="s">
        <v>342</v>
      </c>
      <c r="AB103" s="277"/>
      <c r="AC103" s="277"/>
      <c r="AD103" s="277"/>
      <c r="AE103">
        <f>SUM(AE100:AE102)</f>
        <v>0</v>
      </c>
      <c r="AG103">
        <f>SUM(AG100:AG102)</f>
        <v>0</v>
      </c>
      <c r="AI103">
        <f>SUM(AI100:AI102)</f>
        <v>0</v>
      </c>
      <c r="AK103">
        <f t="shared" si="14"/>
        <v>0</v>
      </c>
      <c r="AL103">
        <f>SUM(AF103,AH103,AJ103)</f>
        <v>0</v>
      </c>
    </row>
    <row r="104" spans="1:38" hidden="1">
      <c r="A104" s="265" t="s">
        <v>343</v>
      </c>
      <c r="B104" s="266"/>
      <c r="C104" s="266"/>
      <c r="D104" s="266"/>
      <c r="E104" s="266"/>
      <c r="F104" s="266"/>
      <c r="G104" s="266"/>
      <c r="H104" s="266"/>
      <c r="I104" s="266"/>
      <c r="J104" s="266"/>
      <c r="K104" s="266"/>
      <c r="L104" s="266"/>
      <c r="M104" s="266"/>
      <c r="N104" s="266"/>
      <c r="O104" s="266"/>
      <c r="P104" s="266"/>
      <c r="Q104" s="266"/>
      <c r="R104" s="266"/>
      <c r="S104" s="266"/>
      <c r="T104" s="266"/>
      <c r="U104" s="266"/>
      <c r="V104" s="266"/>
      <c r="W104" s="266"/>
      <c r="X104" s="266"/>
      <c r="Y104" s="266"/>
      <c r="Z104" s="267"/>
      <c r="AA104" s="268" t="s">
        <v>344</v>
      </c>
      <c r="AB104" s="269"/>
      <c r="AC104" s="269"/>
      <c r="AD104" s="269"/>
      <c r="AK104">
        <f t="shared" si="14"/>
        <v>0</v>
      </c>
      <c r="AL104">
        <f>SUM(AF104,AH104,AJ104)</f>
        <v>0</v>
      </c>
    </row>
    <row r="105" spans="1:38" s="1" customFormat="1" hidden="1">
      <c r="A105" s="265" t="s">
        <v>345</v>
      </c>
      <c r="B105" s="266"/>
      <c r="C105" s="266"/>
      <c r="D105" s="266"/>
      <c r="E105" s="266"/>
      <c r="F105" s="266"/>
      <c r="G105" s="266"/>
      <c r="H105" s="266"/>
      <c r="I105" s="266"/>
      <c r="J105" s="266"/>
      <c r="K105" s="266"/>
      <c r="L105" s="266"/>
      <c r="M105" s="266"/>
      <c r="N105" s="266"/>
      <c r="O105" s="266"/>
      <c r="P105" s="266"/>
      <c r="Q105" s="266"/>
      <c r="R105" s="266"/>
      <c r="S105" s="266"/>
      <c r="T105" s="266"/>
      <c r="U105" s="266"/>
      <c r="V105" s="266"/>
      <c r="W105" s="266"/>
      <c r="X105" s="266"/>
      <c r="Y105" s="266"/>
      <c r="Z105" s="267"/>
      <c r="AA105" s="268" t="s">
        <v>346</v>
      </c>
      <c r="AB105" s="269"/>
      <c r="AC105" s="269"/>
      <c r="AD105" s="269"/>
      <c r="AE105"/>
      <c r="AF105"/>
      <c r="AG105"/>
      <c r="AH105"/>
      <c r="AI105"/>
      <c r="AJ105"/>
      <c r="AK105">
        <f t="shared" si="14"/>
        <v>0</v>
      </c>
      <c r="AL105">
        <f>SUM(AF105,AH105,AJ105)</f>
        <v>0</v>
      </c>
    </row>
    <row r="106" spans="1:38" hidden="1">
      <c r="A106" s="270" t="s">
        <v>347</v>
      </c>
      <c r="B106" s="271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1"/>
      <c r="N106" s="271"/>
      <c r="O106" s="271"/>
      <c r="P106" s="271"/>
      <c r="Q106" s="271"/>
      <c r="R106" s="271"/>
      <c r="S106" s="271"/>
      <c r="T106" s="271"/>
      <c r="U106" s="271"/>
      <c r="V106" s="271"/>
      <c r="W106" s="271"/>
      <c r="X106" s="271"/>
      <c r="Y106" s="271"/>
      <c r="Z106" s="272"/>
      <c r="AA106" s="268" t="s">
        <v>348</v>
      </c>
      <c r="AB106" s="269"/>
      <c r="AC106" s="269"/>
      <c r="AD106" s="269"/>
      <c r="AK106">
        <f t="shared" si="14"/>
        <v>0</v>
      </c>
      <c r="AL106">
        <f>SUM(AF106,AH106,AJ106)</f>
        <v>0</v>
      </c>
    </row>
    <row r="107" spans="1:38" hidden="1">
      <c r="A107" s="270" t="s">
        <v>349</v>
      </c>
      <c r="B107" s="271"/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  <c r="M107" s="271"/>
      <c r="N107" s="271"/>
      <c r="O107" s="271"/>
      <c r="P107" s="271"/>
      <c r="Q107" s="271"/>
      <c r="R107" s="271"/>
      <c r="S107" s="271"/>
      <c r="T107" s="271"/>
      <c r="U107" s="271"/>
      <c r="V107" s="271"/>
      <c r="W107" s="271"/>
      <c r="X107" s="271"/>
      <c r="Y107" s="271"/>
      <c r="Z107" s="272"/>
      <c r="AA107" s="268" t="s">
        <v>350</v>
      </c>
      <c r="AB107" s="269"/>
      <c r="AC107" s="269"/>
      <c r="AD107" s="269"/>
      <c r="AK107">
        <f t="shared" si="14"/>
        <v>0</v>
      </c>
      <c r="AL107">
        <f>SUM(AF107,AH107,AJ107)</f>
        <v>0</v>
      </c>
    </row>
    <row r="108" spans="1:38" hidden="1">
      <c r="A108" s="273" t="s">
        <v>351</v>
      </c>
      <c r="B108" s="274"/>
      <c r="C108" s="274"/>
      <c r="D108" s="274"/>
      <c r="E108" s="274"/>
      <c r="F108" s="274"/>
      <c r="G108" s="274"/>
      <c r="H108" s="274"/>
      <c r="I108" s="274"/>
      <c r="J108" s="274"/>
      <c r="K108" s="274"/>
      <c r="L108" s="274"/>
      <c r="M108" s="274"/>
      <c r="N108" s="274"/>
      <c r="O108" s="274"/>
      <c r="P108" s="274"/>
      <c r="Q108" s="274"/>
      <c r="R108" s="274"/>
      <c r="S108" s="274"/>
      <c r="T108" s="274"/>
      <c r="U108" s="274"/>
      <c r="V108" s="274"/>
      <c r="W108" s="274"/>
      <c r="X108" s="274"/>
      <c r="Y108" s="274"/>
      <c r="Z108" s="275"/>
      <c r="AA108" s="276" t="s">
        <v>352</v>
      </c>
      <c r="AB108" s="277"/>
      <c r="AC108" s="277"/>
      <c r="AD108" s="277"/>
      <c r="AE108">
        <f>SUM(AE104:AE107)</f>
        <v>0</v>
      </c>
      <c r="AK108">
        <f t="shared" si="14"/>
        <v>0</v>
      </c>
      <c r="AL108">
        <f>SUM(AF108,AH108,AJ108)</f>
        <v>0</v>
      </c>
    </row>
    <row r="109" spans="1:38" hidden="1">
      <c r="A109" s="265" t="s">
        <v>353</v>
      </c>
      <c r="B109" s="266"/>
      <c r="C109" s="266"/>
      <c r="D109" s="266"/>
      <c r="E109" s="266"/>
      <c r="F109" s="266"/>
      <c r="G109" s="266"/>
      <c r="H109" s="266"/>
      <c r="I109" s="266"/>
      <c r="J109" s="266"/>
      <c r="K109" s="266"/>
      <c r="L109" s="266"/>
      <c r="M109" s="266"/>
      <c r="N109" s="266"/>
      <c r="O109" s="266"/>
      <c r="P109" s="266"/>
      <c r="Q109" s="266"/>
      <c r="R109" s="266"/>
      <c r="S109" s="266"/>
      <c r="T109" s="266"/>
      <c r="U109" s="266"/>
      <c r="V109" s="266"/>
      <c r="W109" s="266"/>
      <c r="X109" s="266"/>
      <c r="Y109" s="266"/>
      <c r="Z109" s="267"/>
      <c r="AA109" s="268" t="s">
        <v>354</v>
      </c>
      <c r="AB109" s="269"/>
      <c r="AC109" s="269"/>
      <c r="AD109" s="269"/>
      <c r="AK109">
        <f t="shared" si="14"/>
        <v>0</v>
      </c>
      <c r="AL109">
        <f>SUM(AF109,AH109,AJ109)</f>
        <v>0</v>
      </c>
    </row>
    <row r="110" spans="1:38" hidden="1">
      <c r="A110" s="265" t="s">
        <v>355</v>
      </c>
      <c r="B110" s="266"/>
      <c r="C110" s="266"/>
      <c r="D110" s="266"/>
      <c r="E110" s="266"/>
      <c r="F110" s="266"/>
      <c r="G110" s="266"/>
      <c r="H110" s="266"/>
      <c r="I110" s="266"/>
      <c r="J110" s="266"/>
      <c r="K110" s="266"/>
      <c r="L110" s="266"/>
      <c r="M110" s="266"/>
      <c r="N110" s="266"/>
      <c r="O110" s="266"/>
      <c r="P110" s="266"/>
      <c r="Q110" s="266"/>
      <c r="R110" s="266"/>
      <c r="S110" s="266"/>
      <c r="T110" s="266"/>
      <c r="U110" s="266"/>
      <c r="V110" s="266"/>
      <c r="W110" s="266"/>
      <c r="X110" s="266"/>
      <c r="Y110" s="266"/>
      <c r="Z110" s="267"/>
      <c r="AA110" s="268" t="s">
        <v>356</v>
      </c>
      <c r="AB110" s="269"/>
      <c r="AC110" s="269"/>
      <c r="AD110" s="269"/>
      <c r="AK110">
        <f t="shared" si="14"/>
        <v>0</v>
      </c>
      <c r="AL110">
        <f>SUM(AF110,AH110,AJ110)</f>
        <v>0</v>
      </c>
    </row>
    <row r="111" spans="1:38" s="1" customFormat="1">
      <c r="A111" s="160"/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2"/>
      <c r="AA111" s="163"/>
      <c r="AB111" s="164"/>
      <c r="AC111" s="164"/>
      <c r="AD111" s="164"/>
      <c r="AE111" s="1" t="s">
        <v>556</v>
      </c>
      <c r="AG111" s="1" t="s">
        <v>556</v>
      </c>
      <c r="AI111" s="1" t="s">
        <v>556</v>
      </c>
      <c r="AK111" s="1" t="s">
        <v>556</v>
      </c>
      <c r="AL111">
        <f>SUM(AF111,AH111,AJ111)</f>
        <v>0</v>
      </c>
    </row>
    <row r="112" spans="1:38" s="1" customFormat="1">
      <c r="A112" s="316" t="s">
        <v>623</v>
      </c>
      <c r="B112" s="317"/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7"/>
      <c r="S112" s="317"/>
      <c r="T112" s="317"/>
      <c r="U112" s="317"/>
      <c r="V112" s="317"/>
      <c r="W112" s="317"/>
      <c r="X112" s="317"/>
      <c r="Y112" s="317"/>
      <c r="Z112" s="318"/>
      <c r="AA112" s="258" t="s">
        <v>356</v>
      </c>
      <c r="AB112" s="259"/>
      <c r="AC112" s="259"/>
      <c r="AD112" s="259"/>
      <c r="AE112" s="170">
        <v>0</v>
      </c>
      <c r="AF112" s="170">
        <v>2801</v>
      </c>
      <c r="AG112" s="1">
        <v>0</v>
      </c>
      <c r="AH112" s="1">
        <v>0</v>
      </c>
      <c r="AI112" s="1">
        <v>0</v>
      </c>
      <c r="AJ112" s="1">
        <v>0</v>
      </c>
      <c r="AK112">
        <f>SUM(AE112,AG112,AI112)</f>
        <v>0</v>
      </c>
      <c r="AL112">
        <f>SUM(AF112,AH112,AJ112)</f>
        <v>2801</v>
      </c>
    </row>
    <row r="113" spans="1:38">
      <c r="A113" s="265" t="s">
        <v>357</v>
      </c>
      <c r="B113" s="266"/>
      <c r="C113" s="266"/>
      <c r="D113" s="266"/>
      <c r="E113" s="266"/>
      <c r="F113" s="266"/>
      <c r="G113" s="266"/>
      <c r="H113" s="266"/>
      <c r="I113" s="266"/>
      <c r="J113" s="266"/>
      <c r="K113" s="266"/>
      <c r="L113" s="266"/>
      <c r="M113" s="266"/>
      <c r="N113" s="266"/>
      <c r="O113" s="266"/>
      <c r="P113" s="266"/>
      <c r="Q113" s="266"/>
      <c r="R113" s="266"/>
      <c r="S113" s="266"/>
      <c r="T113" s="266"/>
      <c r="U113" s="266"/>
      <c r="V113" s="266"/>
      <c r="W113" s="266"/>
      <c r="X113" s="266"/>
      <c r="Y113" s="266"/>
      <c r="Z113" s="267"/>
      <c r="AA113" s="268" t="s">
        <v>358</v>
      </c>
      <c r="AB113" s="269"/>
      <c r="AC113" s="269"/>
      <c r="AD113" s="269"/>
      <c r="AE113">
        <v>137845</v>
      </c>
      <c r="AF113">
        <v>139345</v>
      </c>
      <c r="AG113">
        <v>0</v>
      </c>
      <c r="AH113">
        <v>0</v>
      </c>
      <c r="AI113">
        <v>0</v>
      </c>
      <c r="AJ113">
        <v>0</v>
      </c>
      <c r="AK113">
        <f>SUM(AE113,AG113,AI113)</f>
        <v>137845</v>
      </c>
      <c r="AL113">
        <f>SUM(AF113,AH113,AJ113)</f>
        <v>139345</v>
      </c>
    </row>
    <row r="114" spans="1:38" hidden="1">
      <c r="A114" s="265" t="s">
        <v>359</v>
      </c>
      <c r="B114" s="266"/>
      <c r="C114" s="266"/>
      <c r="D114" s="266"/>
      <c r="E114" s="266"/>
      <c r="F114" s="266"/>
      <c r="G114" s="266"/>
      <c r="H114" s="266"/>
      <c r="I114" s="266"/>
      <c r="J114" s="266"/>
      <c r="K114" s="266"/>
      <c r="L114" s="266"/>
      <c r="M114" s="266"/>
      <c r="N114" s="266"/>
      <c r="O114" s="266"/>
      <c r="P114" s="266"/>
      <c r="Q114" s="266"/>
      <c r="R114" s="266"/>
      <c r="S114" s="266"/>
      <c r="T114" s="266"/>
      <c r="U114" s="266"/>
      <c r="V114" s="266"/>
      <c r="W114" s="266"/>
      <c r="X114" s="266"/>
      <c r="Y114" s="266"/>
      <c r="Z114" s="267"/>
      <c r="AA114" s="268" t="s">
        <v>520</v>
      </c>
      <c r="AB114" s="269"/>
      <c r="AC114" s="269"/>
      <c r="AD114" s="269"/>
      <c r="AK114">
        <f>SUM(AE114,AG114,AI114)</f>
        <v>0</v>
      </c>
      <c r="AL114">
        <f>SUM(AF114,AH114,AJ114)</f>
        <v>0</v>
      </c>
    </row>
    <row r="115" spans="1:38" hidden="1">
      <c r="A115" s="265" t="s">
        <v>360</v>
      </c>
      <c r="B115" s="266"/>
      <c r="C115" s="266"/>
      <c r="D115" s="266"/>
      <c r="E115" s="266"/>
      <c r="F115" s="266"/>
      <c r="G115" s="266"/>
      <c r="H115" s="266"/>
      <c r="I115" s="266"/>
      <c r="J115" s="266"/>
      <c r="K115" s="266"/>
      <c r="L115" s="266"/>
      <c r="M115" s="266"/>
      <c r="N115" s="266"/>
      <c r="O115" s="266"/>
      <c r="P115" s="266"/>
      <c r="Q115" s="266"/>
      <c r="R115" s="266"/>
      <c r="S115" s="266"/>
      <c r="T115" s="266"/>
      <c r="U115" s="266"/>
      <c r="V115" s="266"/>
      <c r="W115" s="266"/>
      <c r="X115" s="266"/>
      <c r="Y115" s="266"/>
      <c r="Z115" s="267"/>
      <c r="AA115" s="268" t="s">
        <v>361</v>
      </c>
      <c r="AB115" s="269"/>
      <c r="AC115" s="269"/>
      <c r="AD115" s="269"/>
      <c r="AK115">
        <f>SUM(AE115,AG115,AI115)</f>
        <v>0</v>
      </c>
      <c r="AL115">
        <f>SUM(AF115,AH115,AJ115)</f>
        <v>0</v>
      </c>
    </row>
    <row r="116" spans="1:38" hidden="1">
      <c r="A116" s="265" t="s">
        <v>362</v>
      </c>
      <c r="B116" s="266"/>
      <c r="C116" s="266"/>
      <c r="D116" s="266"/>
      <c r="E116" s="266"/>
      <c r="F116" s="266"/>
      <c r="G116" s="266"/>
      <c r="H116" s="266"/>
      <c r="I116" s="266"/>
      <c r="J116" s="266"/>
      <c r="K116" s="266"/>
      <c r="L116" s="266"/>
      <c r="M116" s="266"/>
      <c r="N116" s="266"/>
      <c r="O116" s="266"/>
      <c r="P116" s="266"/>
      <c r="Q116" s="266"/>
      <c r="R116" s="266"/>
      <c r="S116" s="266"/>
      <c r="T116" s="266"/>
      <c r="U116" s="266"/>
      <c r="V116" s="266"/>
      <c r="W116" s="266"/>
      <c r="X116" s="266"/>
      <c r="Y116" s="266"/>
      <c r="Z116" s="267"/>
      <c r="AA116" s="268" t="s">
        <v>363</v>
      </c>
      <c r="AB116" s="269"/>
      <c r="AC116" s="269"/>
      <c r="AD116" s="269"/>
      <c r="AK116">
        <f>SUM(AE116,AG116,AI116)</f>
        <v>0</v>
      </c>
      <c r="AL116">
        <f>SUM(AF116,AH116,AJ116)</f>
        <v>0</v>
      </c>
    </row>
    <row r="117" spans="1:38" s="1" customFormat="1">
      <c r="A117" s="273" t="s">
        <v>592</v>
      </c>
      <c r="B117" s="274"/>
      <c r="C117" s="274"/>
      <c r="D117" s="274"/>
      <c r="E117" s="274"/>
      <c r="F117" s="274"/>
      <c r="G117" s="274"/>
      <c r="H117" s="274"/>
      <c r="I117" s="274"/>
      <c r="J117" s="274"/>
      <c r="K117" s="274"/>
      <c r="L117" s="274"/>
      <c r="M117" s="274"/>
      <c r="N117" s="274"/>
      <c r="O117" s="274"/>
      <c r="P117" s="274"/>
      <c r="Q117" s="274"/>
      <c r="R117" s="274"/>
      <c r="S117" s="274"/>
      <c r="T117" s="274"/>
      <c r="U117" s="274"/>
      <c r="V117" s="274"/>
      <c r="W117" s="274"/>
      <c r="X117" s="274"/>
      <c r="Y117" s="274"/>
      <c r="Z117" s="275"/>
      <c r="AA117" s="276" t="s">
        <v>364</v>
      </c>
      <c r="AB117" s="277"/>
      <c r="AC117" s="277"/>
      <c r="AD117" s="277"/>
      <c r="AE117" s="1">
        <f>SUM(AE103,AE108,AE109,AE113,AE110,AE114,AE115,AE116,AE112)</f>
        <v>137845</v>
      </c>
      <c r="AF117" s="1">
        <f>SUM(AF103,AF108,AF109,AF113,AF110,AF114,AF115,AF116,AF112)</f>
        <v>142146</v>
      </c>
      <c r="AG117" s="1">
        <f t="shared" ref="AG117:AJ117" si="15">SUM(AG103,AG108,AG109,AG113,AG110,AG114,AG115,AG116)</f>
        <v>0</v>
      </c>
      <c r="AH117" s="1">
        <f t="shared" si="15"/>
        <v>0</v>
      </c>
      <c r="AI117" s="1">
        <f t="shared" si="15"/>
        <v>0</v>
      </c>
      <c r="AJ117" s="1">
        <f t="shared" si="15"/>
        <v>0</v>
      </c>
      <c r="AK117" s="1">
        <f>SUM(AK103,AK108,AK109,AK113,AK110,AK114,AK115,AK116,AK112)</f>
        <v>137845</v>
      </c>
      <c r="AL117" s="1">
        <f t="shared" ref="AL117" si="16">SUM(AL103,AL108,AL109,AL113,AL110,AL114,AL115,AL116,AL112)</f>
        <v>142146</v>
      </c>
    </row>
    <row r="118" spans="1:38" hidden="1">
      <c r="A118" s="265" t="s">
        <v>365</v>
      </c>
      <c r="B118" s="266"/>
      <c r="C118" s="266"/>
      <c r="D118" s="266"/>
      <c r="E118" s="266"/>
      <c r="F118" s="266"/>
      <c r="G118" s="266"/>
      <c r="H118" s="266"/>
      <c r="I118" s="266"/>
      <c r="J118" s="266"/>
      <c r="K118" s="266"/>
      <c r="L118" s="266"/>
      <c r="M118" s="266"/>
      <c r="N118" s="266"/>
      <c r="O118" s="266"/>
      <c r="P118" s="266"/>
      <c r="Q118" s="266"/>
      <c r="R118" s="266"/>
      <c r="S118" s="266"/>
      <c r="T118" s="266"/>
      <c r="U118" s="266"/>
      <c r="V118" s="266"/>
      <c r="W118" s="266"/>
      <c r="X118" s="266"/>
      <c r="Y118" s="266"/>
      <c r="Z118" s="267"/>
      <c r="AA118" s="268" t="s">
        <v>366</v>
      </c>
      <c r="AB118" s="269"/>
      <c r="AC118" s="269"/>
      <c r="AD118" s="269"/>
      <c r="AK118">
        <f>SUM(AE118,AG118,AI118)</f>
        <v>0</v>
      </c>
      <c r="AL118">
        <f>SUM(AF118,AH118,AJ118)</f>
        <v>0</v>
      </c>
    </row>
    <row r="119" spans="1:38" hidden="1">
      <c r="A119" s="270" t="s">
        <v>367</v>
      </c>
      <c r="B119" s="271"/>
      <c r="C119" s="271"/>
      <c r="D119" s="271"/>
      <c r="E119" s="271"/>
      <c r="F119" s="271"/>
      <c r="G119" s="271"/>
      <c r="H119" s="271"/>
      <c r="I119" s="271"/>
      <c r="J119" s="271"/>
      <c r="K119" s="271"/>
      <c r="L119" s="271"/>
      <c r="M119" s="271"/>
      <c r="N119" s="271"/>
      <c r="O119" s="271"/>
      <c r="P119" s="271"/>
      <c r="Q119" s="271"/>
      <c r="R119" s="271"/>
      <c r="S119" s="271"/>
      <c r="T119" s="271"/>
      <c r="U119" s="271"/>
      <c r="V119" s="271"/>
      <c r="W119" s="271"/>
      <c r="X119" s="271"/>
      <c r="Y119" s="271"/>
      <c r="Z119" s="272"/>
      <c r="AA119" s="268" t="s">
        <v>368</v>
      </c>
      <c r="AB119" s="269"/>
      <c r="AC119" s="269"/>
      <c r="AD119" s="269"/>
      <c r="AK119">
        <f>SUM(AE119,AG119,AI119)</f>
        <v>0</v>
      </c>
      <c r="AL119">
        <f>SUM(AF119,AH119,AJ119)</f>
        <v>0</v>
      </c>
    </row>
    <row r="120" spans="1:38" hidden="1">
      <c r="A120" s="265" t="s">
        <v>369</v>
      </c>
      <c r="B120" s="266"/>
      <c r="C120" s="266"/>
      <c r="D120" s="266"/>
      <c r="E120" s="266"/>
      <c r="F120" s="266"/>
      <c r="G120" s="266"/>
      <c r="H120" s="266"/>
      <c r="I120" s="266"/>
      <c r="J120" s="266"/>
      <c r="K120" s="266"/>
      <c r="L120" s="266"/>
      <c r="M120" s="266"/>
      <c r="N120" s="266"/>
      <c r="O120" s="266"/>
      <c r="P120" s="266"/>
      <c r="Q120" s="266"/>
      <c r="R120" s="266"/>
      <c r="S120" s="266"/>
      <c r="T120" s="266"/>
      <c r="U120" s="266"/>
      <c r="V120" s="266"/>
      <c r="W120" s="266"/>
      <c r="X120" s="266"/>
      <c r="Y120" s="266"/>
      <c r="Z120" s="267"/>
      <c r="AA120" s="268" t="s">
        <v>370</v>
      </c>
      <c r="AB120" s="269"/>
      <c r="AC120" s="269"/>
      <c r="AD120" s="269"/>
      <c r="AK120">
        <f>SUM(AE120,AG120,AI120)</f>
        <v>0</v>
      </c>
      <c r="AL120">
        <f>SUM(AF120,AH120,AJ120)</f>
        <v>0</v>
      </c>
    </row>
    <row r="121" spans="1:38" hidden="1">
      <c r="A121" s="265" t="s">
        <v>371</v>
      </c>
      <c r="B121" s="266"/>
      <c r="C121" s="266"/>
      <c r="D121" s="266"/>
      <c r="E121" s="266"/>
      <c r="F121" s="266"/>
      <c r="G121" s="266"/>
      <c r="H121" s="266"/>
      <c r="I121" s="266"/>
      <c r="J121" s="266"/>
      <c r="K121" s="266"/>
      <c r="L121" s="266"/>
      <c r="M121" s="266"/>
      <c r="N121" s="266"/>
      <c r="O121" s="266"/>
      <c r="P121" s="266"/>
      <c r="Q121" s="266"/>
      <c r="R121" s="266"/>
      <c r="S121" s="266"/>
      <c r="T121" s="266"/>
      <c r="U121" s="266"/>
      <c r="V121" s="266"/>
      <c r="W121" s="266"/>
      <c r="X121" s="266"/>
      <c r="Y121" s="266"/>
      <c r="Z121" s="267"/>
      <c r="AA121" s="268" t="s">
        <v>372</v>
      </c>
      <c r="AB121" s="269"/>
      <c r="AC121" s="269"/>
      <c r="AD121" s="269"/>
      <c r="AK121">
        <f>SUM(AE121,AG121,AI121)</f>
        <v>0</v>
      </c>
      <c r="AL121">
        <f>SUM(AF121,AH121,AJ121)</f>
        <v>0</v>
      </c>
    </row>
    <row r="122" spans="1:38" hidden="1">
      <c r="A122" s="273" t="s">
        <v>373</v>
      </c>
      <c r="B122" s="274"/>
      <c r="C122" s="274"/>
      <c r="D122" s="274"/>
      <c r="E122" s="274"/>
      <c r="F122" s="274"/>
      <c r="G122" s="274"/>
      <c r="H122" s="274"/>
      <c r="I122" s="274"/>
      <c r="J122" s="274"/>
      <c r="K122" s="274"/>
      <c r="L122" s="274"/>
      <c r="M122" s="274"/>
      <c r="N122" s="274"/>
      <c r="O122" s="274"/>
      <c r="P122" s="274"/>
      <c r="Q122" s="274"/>
      <c r="R122" s="274"/>
      <c r="S122" s="274"/>
      <c r="T122" s="274"/>
      <c r="U122" s="274"/>
      <c r="V122" s="274"/>
      <c r="W122" s="274"/>
      <c r="X122" s="274"/>
      <c r="Y122" s="274"/>
      <c r="Z122" s="275"/>
      <c r="AA122" s="276" t="s">
        <v>374</v>
      </c>
      <c r="AB122" s="277"/>
      <c r="AC122" s="277"/>
      <c r="AD122" s="277"/>
      <c r="AE122">
        <f>SUM(AE118:AE121)</f>
        <v>0</v>
      </c>
      <c r="AG122">
        <f>SUM(AG118:AG121)</f>
        <v>0</v>
      </c>
      <c r="AI122">
        <f>SUM(AI118:AI121)</f>
        <v>0</v>
      </c>
      <c r="AK122">
        <f>SUM(AE122,AG122,AI122)</f>
        <v>0</v>
      </c>
      <c r="AL122">
        <f>SUM(AF122,AH122,AJ122)</f>
        <v>0</v>
      </c>
    </row>
    <row r="123" spans="1:38" hidden="1">
      <c r="A123" s="270" t="s">
        <v>375</v>
      </c>
      <c r="B123" s="271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  <c r="M123" s="271"/>
      <c r="N123" s="271"/>
      <c r="O123" s="271"/>
      <c r="P123" s="271"/>
      <c r="Q123" s="271"/>
      <c r="R123" s="271"/>
      <c r="S123" s="271"/>
      <c r="T123" s="271"/>
      <c r="U123" s="271"/>
      <c r="V123" s="271"/>
      <c r="W123" s="271"/>
      <c r="X123" s="271"/>
      <c r="Y123" s="271"/>
      <c r="Z123" s="272"/>
      <c r="AA123" s="268" t="s">
        <v>376</v>
      </c>
      <c r="AB123" s="269"/>
      <c r="AC123" s="269"/>
      <c r="AD123" s="269"/>
      <c r="AK123">
        <f>SUM(AE123,AG123,AI123)</f>
        <v>0</v>
      </c>
      <c r="AL123">
        <f>SUM(AF123,AH123,AJ123)</f>
        <v>0</v>
      </c>
    </row>
    <row r="124" spans="1:38" s="1" customFormat="1">
      <c r="A124" s="273" t="s">
        <v>593</v>
      </c>
      <c r="B124" s="274"/>
      <c r="C124" s="274"/>
      <c r="D124" s="274"/>
      <c r="E124" s="274"/>
      <c r="F124" s="274"/>
      <c r="G124" s="274"/>
      <c r="H124" s="274"/>
      <c r="I124" s="274"/>
      <c r="J124" s="274"/>
      <c r="K124" s="274"/>
      <c r="L124" s="274"/>
      <c r="M124" s="274"/>
      <c r="N124" s="274"/>
      <c r="O124" s="274"/>
      <c r="P124" s="274"/>
      <c r="Q124" s="274"/>
      <c r="R124" s="274"/>
      <c r="S124" s="274"/>
      <c r="T124" s="274"/>
      <c r="U124" s="274"/>
      <c r="V124" s="274"/>
      <c r="W124" s="274"/>
      <c r="X124" s="274"/>
      <c r="Y124" s="274"/>
      <c r="Z124" s="275"/>
      <c r="AA124" s="276" t="s">
        <v>377</v>
      </c>
      <c r="AB124" s="277"/>
      <c r="AC124" s="277"/>
      <c r="AD124" s="277"/>
      <c r="AE124" s="1">
        <f>SUM(AE117,AE122,AE123)</f>
        <v>137845</v>
      </c>
      <c r="AF124" s="1">
        <f t="shared" ref="AF124:AL124" si="17">SUM(AF117,AF122,AF123)</f>
        <v>142146</v>
      </c>
      <c r="AG124" s="1">
        <f t="shared" si="17"/>
        <v>0</v>
      </c>
      <c r="AH124" s="1">
        <f t="shared" si="17"/>
        <v>0</v>
      </c>
      <c r="AI124" s="1">
        <f t="shared" si="17"/>
        <v>0</v>
      </c>
      <c r="AJ124" s="1">
        <f t="shared" si="17"/>
        <v>0</v>
      </c>
      <c r="AK124" s="1">
        <f t="shared" si="17"/>
        <v>137845</v>
      </c>
      <c r="AL124" s="1">
        <f t="shared" si="17"/>
        <v>142146</v>
      </c>
    </row>
    <row r="125" spans="1:38">
      <c r="AL125">
        <f>SUM(AF125,AH125,AJ125)</f>
        <v>0</v>
      </c>
    </row>
    <row r="126" spans="1:38" s="1" customFormat="1">
      <c r="A126" s="1" t="s">
        <v>378</v>
      </c>
      <c r="AE126" s="1">
        <f>SUM(AE95,AE124)</f>
        <v>256895</v>
      </c>
      <c r="AF126" s="1">
        <f t="shared" ref="AF126:AL126" si="18">SUM(AF95,AF124)</f>
        <v>259303</v>
      </c>
      <c r="AG126" s="1">
        <f t="shared" si="18"/>
        <v>37531</v>
      </c>
      <c r="AH126" s="1">
        <f t="shared" si="18"/>
        <v>38824</v>
      </c>
      <c r="AI126" s="1">
        <f t="shared" si="18"/>
        <v>111006</v>
      </c>
      <c r="AJ126" s="1">
        <f t="shared" si="18"/>
        <v>111213</v>
      </c>
      <c r="AK126" s="1">
        <f t="shared" si="18"/>
        <v>405432</v>
      </c>
      <c r="AL126" s="1">
        <f t="shared" si="18"/>
        <v>409340</v>
      </c>
    </row>
    <row r="188" ht="15.75" customHeight="1"/>
  </sheetData>
  <mergeCells count="233">
    <mergeCell ref="A1:I1"/>
    <mergeCell ref="A10:Z10"/>
    <mergeCell ref="AA10:AD10"/>
    <mergeCell ref="A11:Z11"/>
    <mergeCell ref="AA11:AD11"/>
    <mergeCell ref="A8:Z8"/>
    <mergeCell ref="AA8:AD8"/>
    <mergeCell ref="A9:Z9"/>
    <mergeCell ref="AA9:AD9"/>
    <mergeCell ref="A112:Z112"/>
    <mergeCell ref="A3:Z3"/>
    <mergeCell ref="AA3:AD3"/>
    <mergeCell ref="A6:Z6"/>
    <mergeCell ref="AA6:AD6"/>
    <mergeCell ref="A7:Z7"/>
    <mergeCell ref="AA7:AD7"/>
    <mergeCell ref="A4:Z4"/>
    <mergeCell ref="AA4:AD4"/>
    <mergeCell ref="A5:Z5"/>
    <mergeCell ref="AA5:AD5"/>
    <mergeCell ref="A14:Z14"/>
    <mergeCell ref="AA14:AD14"/>
    <mergeCell ref="A15:Z15"/>
    <mergeCell ref="AA15:AD15"/>
    <mergeCell ref="A12:Z12"/>
    <mergeCell ref="AA12:AD12"/>
    <mergeCell ref="A13:Z13"/>
    <mergeCell ref="AA13:AD13"/>
    <mergeCell ref="A18:Z18"/>
    <mergeCell ref="AA18:AD18"/>
    <mergeCell ref="A20:Z20"/>
    <mergeCell ref="AA20:AD20"/>
    <mergeCell ref="A16:Z16"/>
    <mergeCell ref="AA16:AD16"/>
    <mergeCell ref="A17:Z17"/>
    <mergeCell ref="AA17:AD17"/>
    <mergeCell ref="A19:E19"/>
    <mergeCell ref="A23:Z23"/>
    <mergeCell ref="AA23:AD23"/>
    <mergeCell ref="A24:Z24"/>
    <mergeCell ref="AA24:AD24"/>
    <mergeCell ref="A21:Z21"/>
    <mergeCell ref="AA21:AD21"/>
    <mergeCell ref="A22:Z22"/>
    <mergeCell ref="AA22:AD22"/>
    <mergeCell ref="A27:Z27"/>
    <mergeCell ref="AA27:AD27"/>
    <mergeCell ref="A28:Z28"/>
    <mergeCell ref="AA28:AD28"/>
    <mergeCell ref="A25:Z25"/>
    <mergeCell ref="AA25:AD25"/>
    <mergeCell ref="A26:Z26"/>
    <mergeCell ref="AA26:AD26"/>
    <mergeCell ref="A31:Z31"/>
    <mergeCell ref="AA31:AD31"/>
    <mergeCell ref="A32:Z32"/>
    <mergeCell ref="AA32:AD32"/>
    <mergeCell ref="A29:Z29"/>
    <mergeCell ref="AA29:AD29"/>
    <mergeCell ref="A30:Z30"/>
    <mergeCell ref="AA30:AD30"/>
    <mergeCell ref="A40:Z40"/>
    <mergeCell ref="AA40:AD40"/>
    <mergeCell ref="A33:Z33"/>
    <mergeCell ref="AA33:AD33"/>
    <mergeCell ref="A34:Z34"/>
    <mergeCell ref="AA34:AD34"/>
    <mergeCell ref="A35:Z35"/>
    <mergeCell ref="AA35:AD35"/>
    <mergeCell ref="A38:Z38"/>
    <mergeCell ref="AA38:AD38"/>
    <mergeCell ref="A39:Z39"/>
    <mergeCell ref="AA39:AD39"/>
    <mergeCell ref="A36:Z36"/>
    <mergeCell ref="AA36:AD36"/>
    <mergeCell ref="A37:Z37"/>
    <mergeCell ref="AA37:AD37"/>
    <mergeCell ref="A47:Z47"/>
    <mergeCell ref="AA47:AD47"/>
    <mergeCell ref="A45:Z45"/>
    <mergeCell ref="AA45:AD45"/>
    <mergeCell ref="A46:Z46"/>
    <mergeCell ref="AA46:AD46"/>
    <mergeCell ref="A43:Z43"/>
    <mergeCell ref="AA43:AD43"/>
    <mergeCell ref="A49:Z49"/>
    <mergeCell ref="AA49:AD49"/>
    <mergeCell ref="A50:Z50"/>
    <mergeCell ref="AA50:AD50"/>
    <mergeCell ref="A48:Z48"/>
    <mergeCell ref="AA48:AD48"/>
    <mergeCell ref="A53:Z53"/>
    <mergeCell ref="AA53:AD53"/>
    <mergeCell ref="A54:Z54"/>
    <mergeCell ref="AA54:AD54"/>
    <mergeCell ref="A51:Z51"/>
    <mergeCell ref="AA51:AD51"/>
    <mergeCell ref="A52:Z52"/>
    <mergeCell ref="AA52:AD52"/>
    <mergeCell ref="A57:Z57"/>
    <mergeCell ref="AA57:AD57"/>
    <mergeCell ref="A58:Z58"/>
    <mergeCell ref="AA58:AD58"/>
    <mergeCell ref="A55:Z55"/>
    <mergeCell ref="AA55:AD55"/>
    <mergeCell ref="A56:Z56"/>
    <mergeCell ref="AA56:AD56"/>
    <mergeCell ref="AA61:AD61"/>
    <mergeCell ref="A62:Z62"/>
    <mergeCell ref="AA62:AD62"/>
    <mergeCell ref="A59:Z59"/>
    <mergeCell ref="AA59:AD59"/>
    <mergeCell ref="A60:Z60"/>
    <mergeCell ref="AA60:AD60"/>
    <mergeCell ref="A61:Z61"/>
    <mergeCell ref="AA66:AD66"/>
    <mergeCell ref="A67:Z67"/>
    <mergeCell ref="AA67:AD67"/>
    <mergeCell ref="A64:Z64"/>
    <mergeCell ref="AA64:AD64"/>
    <mergeCell ref="A65:Z65"/>
    <mergeCell ref="AA65:AD65"/>
    <mergeCell ref="A66:Z66"/>
    <mergeCell ref="A63:E63"/>
    <mergeCell ref="AA70:AD70"/>
    <mergeCell ref="A71:Z71"/>
    <mergeCell ref="AA71:AD71"/>
    <mergeCell ref="A68:Z68"/>
    <mergeCell ref="AA68:AD68"/>
    <mergeCell ref="A69:Z69"/>
    <mergeCell ref="AA69:AD69"/>
    <mergeCell ref="A70:Z70"/>
    <mergeCell ref="AA74:AD74"/>
    <mergeCell ref="A76:Z76"/>
    <mergeCell ref="AA76:AD76"/>
    <mergeCell ref="A72:Z72"/>
    <mergeCell ref="AA72:AD72"/>
    <mergeCell ref="A73:Z73"/>
    <mergeCell ref="AA73:AD73"/>
    <mergeCell ref="A74:Z74"/>
    <mergeCell ref="AA79:AD79"/>
    <mergeCell ref="A80:Z80"/>
    <mergeCell ref="AA80:AD80"/>
    <mergeCell ref="A77:Z77"/>
    <mergeCell ref="AA77:AD77"/>
    <mergeCell ref="A78:Z78"/>
    <mergeCell ref="AA78:AD78"/>
    <mergeCell ref="A79:Z79"/>
    <mergeCell ref="A99:F99"/>
    <mergeCell ref="AA86:AD86"/>
    <mergeCell ref="A84:Z84"/>
    <mergeCell ref="AA84:AD84"/>
    <mergeCell ref="A85:Z85"/>
    <mergeCell ref="AA85:AD85"/>
    <mergeCell ref="A86:Z86"/>
    <mergeCell ref="AA89:AD89"/>
    <mergeCell ref="A90:Z90"/>
    <mergeCell ref="AA90:AD90"/>
    <mergeCell ref="A87:Z87"/>
    <mergeCell ref="AA87:AD87"/>
    <mergeCell ref="A88:Z88"/>
    <mergeCell ref="AA88:AD88"/>
    <mergeCell ref="A89:Z89"/>
    <mergeCell ref="A107:Z107"/>
    <mergeCell ref="AA107:AD107"/>
    <mergeCell ref="A44:Z44"/>
    <mergeCell ref="AA44:AD44"/>
    <mergeCell ref="A41:Z41"/>
    <mergeCell ref="AA41:AD41"/>
    <mergeCell ref="A42:Z42"/>
    <mergeCell ref="AA42:AD42"/>
    <mergeCell ref="A103:Z103"/>
    <mergeCell ref="AA103:AD103"/>
    <mergeCell ref="A104:Z104"/>
    <mergeCell ref="AA104:AD104"/>
    <mergeCell ref="A101:Z101"/>
    <mergeCell ref="AA101:AD101"/>
    <mergeCell ref="A102:Z102"/>
    <mergeCell ref="AA102:AD102"/>
    <mergeCell ref="A105:Z105"/>
    <mergeCell ref="AA105:AD105"/>
    <mergeCell ref="A100:Z100"/>
    <mergeCell ref="AA100:AD100"/>
    <mergeCell ref="A97:F97"/>
    <mergeCell ref="A95:Z95"/>
    <mergeCell ref="AA95:AD95"/>
    <mergeCell ref="A98:F98"/>
    <mergeCell ref="A110:Z110"/>
    <mergeCell ref="AA110:AD110"/>
    <mergeCell ref="A113:Z113"/>
    <mergeCell ref="AA113:AD113"/>
    <mergeCell ref="AA83:AD83"/>
    <mergeCell ref="A81:Z81"/>
    <mergeCell ref="AA81:AD81"/>
    <mergeCell ref="A82:Z82"/>
    <mergeCell ref="AA82:AD82"/>
    <mergeCell ref="A83:Z83"/>
    <mergeCell ref="A109:Z109"/>
    <mergeCell ref="AA109:AD109"/>
    <mergeCell ref="A108:Z108"/>
    <mergeCell ref="AA108:AD108"/>
    <mergeCell ref="A106:Z106"/>
    <mergeCell ref="AA106:AD106"/>
    <mergeCell ref="AA93:AD93"/>
    <mergeCell ref="A94:Z94"/>
    <mergeCell ref="AA94:AD94"/>
    <mergeCell ref="A91:Z91"/>
    <mergeCell ref="AA91:AD91"/>
    <mergeCell ref="A92:Z92"/>
    <mergeCell ref="AA92:AD92"/>
    <mergeCell ref="A93:Z93"/>
    <mergeCell ref="A116:Z116"/>
    <mergeCell ref="AA116:AD116"/>
    <mergeCell ref="A117:Z117"/>
    <mergeCell ref="AA117:AD117"/>
    <mergeCell ref="A114:Z114"/>
    <mergeCell ref="AA114:AD114"/>
    <mergeCell ref="A115:Z115"/>
    <mergeCell ref="AA115:AD115"/>
    <mergeCell ref="A120:Z120"/>
    <mergeCell ref="AA120:AD120"/>
    <mergeCell ref="A121:Z121"/>
    <mergeCell ref="AA121:AD121"/>
    <mergeCell ref="A118:Z118"/>
    <mergeCell ref="AA118:AD118"/>
    <mergeCell ref="A119:Z119"/>
    <mergeCell ref="AA119:AD119"/>
    <mergeCell ref="A124:Z124"/>
    <mergeCell ref="AA124:AD124"/>
    <mergeCell ref="A122:Z122"/>
    <mergeCell ref="AA122:AD122"/>
    <mergeCell ref="A123:Z123"/>
    <mergeCell ref="AA123:AD123"/>
  </mergeCells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>
    <oddHeader xml:space="preserve">&amp;C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CJ51"/>
  <sheetViews>
    <sheetView workbookViewId="0">
      <selection activeCell="H1" sqref="H1:H1048576"/>
    </sheetView>
  </sheetViews>
  <sheetFormatPr defaultColWidth="8" defaultRowHeight="12.75"/>
  <cols>
    <col min="1" max="1" width="5.85546875" style="7" customWidth="1"/>
    <col min="2" max="2" width="47.28515625" style="10" customWidth="1"/>
    <col min="3" max="4" width="14" style="7" customWidth="1"/>
    <col min="5" max="5" width="47.28515625" style="7" customWidth="1"/>
    <col min="6" max="6" width="14" style="7" customWidth="1"/>
    <col min="7" max="7" width="11.140625" style="7" customWidth="1"/>
    <col min="8" max="16384" width="8" style="7"/>
  </cols>
  <sheetData>
    <row r="1" spans="1:7">
      <c r="E1" s="385" t="s">
        <v>646</v>
      </c>
      <c r="F1" s="385"/>
    </row>
    <row r="2" spans="1:7" ht="25.5" customHeight="1">
      <c r="B2" s="116" t="s">
        <v>607</v>
      </c>
      <c r="C2" s="117"/>
      <c r="D2" s="117"/>
      <c r="E2" s="117"/>
      <c r="F2" s="117"/>
    </row>
    <row r="3" spans="1:7" ht="14.25" thickBot="1">
      <c r="B3" s="349" t="s">
        <v>606</v>
      </c>
      <c r="C3" s="349"/>
      <c r="D3" s="349"/>
      <c r="E3" s="349"/>
      <c r="F3" s="184" t="s">
        <v>380</v>
      </c>
    </row>
    <row r="4" spans="1:7" ht="18" customHeight="1" thickBot="1">
      <c r="A4" s="383" t="s">
        <v>381</v>
      </c>
      <c r="B4" s="12" t="s">
        <v>382</v>
      </c>
      <c r="C4" s="13"/>
      <c r="D4" s="214"/>
      <c r="E4" s="12" t="s">
        <v>383</v>
      </c>
      <c r="F4" s="13"/>
      <c r="G4" s="227"/>
    </row>
    <row r="5" spans="1:7" s="17" customFormat="1" ht="35.25" customHeight="1" thickBot="1">
      <c r="A5" s="384"/>
      <c r="B5" s="14" t="s">
        <v>384</v>
      </c>
      <c r="C5" s="15" t="s">
        <v>561</v>
      </c>
      <c r="D5" s="239" t="s">
        <v>620</v>
      </c>
      <c r="E5" s="14" t="s">
        <v>384</v>
      </c>
      <c r="F5" s="15" t="s">
        <v>563</v>
      </c>
      <c r="G5" s="228" t="s">
        <v>617</v>
      </c>
    </row>
    <row r="6" spans="1:7" ht="12.95" customHeight="1">
      <c r="A6" s="21" t="s">
        <v>388</v>
      </c>
      <c r="B6" s="22" t="s">
        <v>476</v>
      </c>
      <c r="C6" s="23">
        <v>0</v>
      </c>
      <c r="D6" s="216"/>
      <c r="E6" s="22" t="s">
        <v>390</v>
      </c>
      <c r="F6" s="23">
        <v>2352</v>
      </c>
      <c r="G6" s="227">
        <v>2352</v>
      </c>
    </row>
    <row r="7" spans="1:7" ht="12.95" customHeight="1">
      <c r="A7" s="24" t="s">
        <v>391</v>
      </c>
      <c r="B7" s="25" t="s">
        <v>477</v>
      </c>
      <c r="C7" s="26"/>
      <c r="D7" s="217"/>
      <c r="E7" s="25" t="s">
        <v>392</v>
      </c>
      <c r="F7" s="26">
        <v>651</v>
      </c>
      <c r="G7" s="227">
        <v>651</v>
      </c>
    </row>
    <row r="8" spans="1:7" ht="12.95" customHeight="1">
      <c r="A8" s="24" t="s">
        <v>385</v>
      </c>
      <c r="B8" s="25" t="s">
        <v>389</v>
      </c>
      <c r="C8" s="26">
        <v>0</v>
      </c>
      <c r="D8" s="217"/>
      <c r="E8" s="25" t="s">
        <v>393</v>
      </c>
      <c r="F8" s="26">
        <v>6861</v>
      </c>
      <c r="G8" s="227">
        <v>6861</v>
      </c>
    </row>
    <row r="9" spans="1:7" ht="12.95" customHeight="1">
      <c r="A9" s="24" t="s">
        <v>386</v>
      </c>
      <c r="B9" s="27" t="s">
        <v>478</v>
      </c>
      <c r="C9" s="26"/>
      <c r="D9" s="217"/>
      <c r="E9" s="25" t="s">
        <v>394</v>
      </c>
      <c r="F9" s="26">
        <v>2690</v>
      </c>
      <c r="G9" s="227">
        <v>2690</v>
      </c>
    </row>
    <row r="10" spans="1:7" ht="12.95" customHeight="1">
      <c r="A10" s="24" t="s">
        <v>387</v>
      </c>
      <c r="B10" s="25" t="s">
        <v>479</v>
      </c>
      <c r="C10" s="26"/>
      <c r="D10" s="217"/>
      <c r="E10" s="25" t="s">
        <v>481</v>
      </c>
      <c r="F10" s="26"/>
      <c r="G10" s="227"/>
    </row>
    <row r="11" spans="1:7" ht="12.95" customHeight="1" thickBot="1">
      <c r="A11" s="30" t="s">
        <v>395</v>
      </c>
      <c r="B11" s="31" t="s">
        <v>480</v>
      </c>
      <c r="C11" s="32">
        <v>12254</v>
      </c>
      <c r="D11" s="240">
        <v>12554</v>
      </c>
      <c r="E11" s="33" t="s">
        <v>484</v>
      </c>
      <c r="F11" s="174"/>
      <c r="G11" s="227"/>
    </row>
    <row r="12" spans="1:7" s="179" customFormat="1" ht="13.5" thickBot="1">
      <c r="A12" s="28" t="s">
        <v>396</v>
      </c>
      <c r="B12" s="36" t="s">
        <v>502</v>
      </c>
      <c r="C12" s="37">
        <f>SUM(C6:C11)</f>
        <v>12254</v>
      </c>
      <c r="D12" s="37">
        <f>SUM(D6:D11)</f>
        <v>12554</v>
      </c>
      <c r="E12" s="36" t="s">
        <v>504</v>
      </c>
      <c r="F12" s="182">
        <f>SUM(F6:F11)</f>
        <v>12554</v>
      </c>
      <c r="G12" s="182">
        <f t="shared" ref="G12" si="0">SUM(G6:G11)</f>
        <v>12554</v>
      </c>
    </row>
    <row r="13" spans="1:7">
      <c r="A13" s="38" t="s">
        <v>397</v>
      </c>
      <c r="B13" s="22" t="s">
        <v>487</v>
      </c>
      <c r="C13" s="23"/>
      <c r="D13" s="216"/>
      <c r="E13" s="22" t="s">
        <v>421</v>
      </c>
      <c r="F13" s="23"/>
      <c r="G13" s="227"/>
    </row>
    <row r="14" spans="1:7">
      <c r="A14" s="34" t="s">
        <v>398</v>
      </c>
      <c r="B14" s="25" t="s">
        <v>488</v>
      </c>
      <c r="C14" s="26"/>
      <c r="D14" s="217"/>
      <c r="E14" s="25" t="s">
        <v>422</v>
      </c>
      <c r="F14" s="26"/>
      <c r="G14" s="227"/>
    </row>
    <row r="15" spans="1:7">
      <c r="A15" s="34" t="s">
        <v>399</v>
      </c>
      <c r="B15" s="39" t="s">
        <v>492</v>
      </c>
      <c r="C15" s="26"/>
      <c r="D15" s="217"/>
      <c r="E15" s="25" t="s">
        <v>489</v>
      </c>
      <c r="F15" s="26"/>
      <c r="G15" s="227"/>
    </row>
    <row r="16" spans="1:7" ht="13.5" thickBot="1">
      <c r="A16" s="38" t="s">
        <v>400</v>
      </c>
      <c r="B16" s="39"/>
      <c r="C16" s="40"/>
      <c r="D16" s="218"/>
      <c r="E16" s="33" t="s">
        <v>493</v>
      </c>
      <c r="F16" s="176"/>
      <c r="G16" s="227"/>
    </row>
    <row r="17" spans="1:88" s="179" customFormat="1">
      <c r="A17" s="111">
        <v>12</v>
      </c>
      <c r="B17" s="113" t="s">
        <v>503</v>
      </c>
      <c r="C17" s="114">
        <f>SUM(C13:C15)</f>
        <v>0</v>
      </c>
      <c r="D17" s="241"/>
      <c r="E17" s="113" t="s">
        <v>505</v>
      </c>
      <c r="F17" s="183">
        <f>SUM(F13:F16)</f>
        <v>0</v>
      </c>
      <c r="G17" s="181"/>
    </row>
    <row r="18" spans="1:88" s="181" customFormat="1">
      <c r="A18" s="112" t="s">
        <v>402</v>
      </c>
      <c r="B18" s="112" t="s">
        <v>163</v>
      </c>
      <c r="C18" s="115">
        <f>SUM(C12,C17)</f>
        <v>12254</v>
      </c>
      <c r="D18" s="115">
        <f t="shared" ref="D18" si="1">SUM(D12,D17)</f>
        <v>12554</v>
      </c>
      <c r="E18" s="112" t="s">
        <v>506</v>
      </c>
      <c r="F18" s="115">
        <f>SUM(F12,F17)</f>
        <v>12554</v>
      </c>
      <c r="G18" s="115">
        <f t="shared" ref="G18" si="2">SUM(G12,G17)</f>
        <v>12554</v>
      </c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</row>
    <row r="19" spans="1:88" ht="14.25" thickBot="1">
      <c r="B19" s="349" t="s">
        <v>508</v>
      </c>
      <c r="C19" s="349"/>
      <c r="D19" s="349"/>
      <c r="E19" s="349"/>
      <c r="F19" s="184" t="s">
        <v>380</v>
      </c>
      <c r="G19" s="227"/>
    </row>
    <row r="20" spans="1:88" ht="18" customHeight="1" thickBot="1">
      <c r="A20" s="383" t="s">
        <v>381</v>
      </c>
      <c r="B20" s="12" t="s">
        <v>382</v>
      </c>
      <c r="C20" s="13"/>
      <c r="D20" s="214"/>
      <c r="E20" s="12" t="s">
        <v>383</v>
      </c>
      <c r="F20" s="13"/>
      <c r="G20" s="227"/>
    </row>
    <row r="21" spans="1:88" s="17" customFormat="1" ht="34.5" customHeight="1" thickBot="1">
      <c r="A21" s="384"/>
      <c r="B21" s="14" t="s">
        <v>384</v>
      </c>
      <c r="C21" s="15" t="s">
        <v>561</v>
      </c>
      <c r="D21" s="239" t="s">
        <v>618</v>
      </c>
      <c r="E21" s="14" t="s">
        <v>384</v>
      </c>
      <c r="F21" s="15" t="s">
        <v>563</v>
      </c>
      <c r="G21" s="228" t="s">
        <v>617</v>
      </c>
    </row>
    <row r="22" spans="1:88" ht="12.95" customHeight="1">
      <c r="A22" s="21" t="s">
        <v>388</v>
      </c>
      <c r="B22" s="22" t="s">
        <v>476</v>
      </c>
      <c r="C22" s="152">
        <v>95641</v>
      </c>
      <c r="D22" s="242">
        <v>98049</v>
      </c>
      <c r="E22" s="22" t="s">
        <v>390</v>
      </c>
      <c r="F22" s="152">
        <v>4872</v>
      </c>
      <c r="G22" s="227">
        <v>4880</v>
      </c>
    </row>
    <row r="23" spans="1:88" ht="12.95" customHeight="1">
      <c r="A23" s="24" t="s">
        <v>391</v>
      </c>
      <c r="B23" s="25" t="s">
        <v>477</v>
      </c>
      <c r="C23" s="153">
        <v>6995</v>
      </c>
      <c r="D23" s="243">
        <v>6995</v>
      </c>
      <c r="E23" s="25" t="s">
        <v>392</v>
      </c>
      <c r="F23" s="153">
        <v>1385</v>
      </c>
      <c r="G23" s="227">
        <v>1387</v>
      </c>
    </row>
    <row r="24" spans="1:88" ht="12.95" customHeight="1">
      <c r="A24" s="24" t="s">
        <v>385</v>
      </c>
      <c r="B24" s="25" t="s">
        <v>389</v>
      </c>
      <c r="C24" s="153">
        <v>63300</v>
      </c>
      <c r="D24" s="243">
        <v>63300</v>
      </c>
      <c r="E24" s="25" t="s">
        <v>393</v>
      </c>
      <c r="F24" s="153">
        <v>46450</v>
      </c>
      <c r="G24" s="227">
        <v>46679</v>
      </c>
    </row>
    <row r="25" spans="1:88" ht="12.95" customHeight="1">
      <c r="A25" s="24" t="s">
        <v>386</v>
      </c>
      <c r="B25" s="27" t="s">
        <v>478</v>
      </c>
      <c r="C25" s="153">
        <v>8222</v>
      </c>
      <c r="D25" s="243">
        <v>8222</v>
      </c>
      <c r="E25" s="25" t="s">
        <v>394</v>
      </c>
      <c r="F25" s="153">
        <v>24011</v>
      </c>
      <c r="G25" s="227">
        <v>21879</v>
      </c>
    </row>
    <row r="26" spans="1:88" ht="12.95" customHeight="1">
      <c r="A26" s="24" t="s">
        <v>387</v>
      </c>
      <c r="B26" s="25" t="s">
        <v>479</v>
      </c>
      <c r="C26" s="153"/>
      <c r="D26" s="243"/>
      <c r="E26" s="25" t="s">
        <v>481</v>
      </c>
      <c r="F26" s="153">
        <v>19265</v>
      </c>
      <c r="G26" s="227">
        <v>17120</v>
      </c>
    </row>
    <row r="27" spans="1:88" ht="12.95" customHeight="1">
      <c r="A27" s="30" t="s">
        <v>395</v>
      </c>
      <c r="B27" s="31" t="s">
        <v>480</v>
      </c>
      <c r="C27" s="155">
        <v>59665</v>
      </c>
      <c r="D27" s="244">
        <v>59365</v>
      </c>
      <c r="E27" s="33" t="s">
        <v>484</v>
      </c>
      <c r="F27" s="185">
        <v>137845</v>
      </c>
      <c r="G27" s="227">
        <v>142146</v>
      </c>
    </row>
    <row r="28" spans="1:88" ht="12.95" customHeight="1" thickBot="1">
      <c r="A28" s="30"/>
      <c r="B28" s="31"/>
      <c r="C28" s="158"/>
      <c r="D28" s="158"/>
      <c r="E28" s="31" t="s">
        <v>540</v>
      </c>
      <c r="F28" s="186">
        <v>6769</v>
      </c>
      <c r="G28" s="227">
        <v>6769</v>
      </c>
    </row>
    <row r="29" spans="1:88" s="179" customFormat="1" ht="13.5" thickBot="1">
      <c r="A29" s="28" t="s">
        <v>396</v>
      </c>
      <c r="B29" s="36" t="s">
        <v>502</v>
      </c>
      <c r="C29" s="37">
        <f>SUM(C22:C27)</f>
        <v>233823</v>
      </c>
      <c r="D29" s="37">
        <f t="shared" ref="D29" si="3">SUM(D22:D27)</f>
        <v>235931</v>
      </c>
      <c r="E29" s="36" t="s">
        <v>504</v>
      </c>
      <c r="F29" s="182">
        <f>SUM(F22:F25,F27,F28)</f>
        <v>221332</v>
      </c>
      <c r="G29" s="182">
        <f t="shared" ref="G29" si="4">SUM(G22:G25,G27,G28)</f>
        <v>223740</v>
      </c>
    </row>
    <row r="30" spans="1:88">
      <c r="A30" s="38" t="s">
        <v>397</v>
      </c>
      <c r="B30" s="22" t="s">
        <v>487</v>
      </c>
      <c r="C30" s="152">
        <v>1300</v>
      </c>
      <c r="D30" s="242">
        <v>1300</v>
      </c>
      <c r="E30" s="22" t="s">
        <v>421</v>
      </c>
      <c r="F30" s="152">
        <v>4145</v>
      </c>
      <c r="G30" s="227">
        <v>4145</v>
      </c>
    </row>
    <row r="31" spans="1:88">
      <c r="A31" s="34" t="s">
        <v>398</v>
      </c>
      <c r="B31" s="25" t="s">
        <v>488</v>
      </c>
      <c r="C31" s="153"/>
      <c r="D31" s="243"/>
      <c r="E31" s="25" t="s">
        <v>422</v>
      </c>
      <c r="F31" s="153">
        <v>8999</v>
      </c>
      <c r="G31" s="227">
        <v>8999</v>
      </c>
    </row>
    <row r="32" spans="1:88">
      <c r="A32" s="34" t="s">
        <v>399</v>
      </c>
      <c r="B32" s="39" t="s">
        <v>492</v>
      </c>
      <c r="C32" s="153"/>
      <c r="D32" s="243"/>
      <c r="E32" s="25" t="s">
        <v>489</v>
      </c>
      <c r="F32" s="153">
        <v>347</v>
      </c>
      <c r="G32" s="227">
        <v>347</v>
      </c>
    </row>
    <row r="33" spans="1:88" ht="13.5" thickBot="1">
      <c r="A33" s="38" t="s">
        <v>400</v>
      </c>
      <c r="B33" s="39"/>
      <c r="C33" s="154"/>
      <c r="D33" s="245"/>
      <c r="E33" s="33" t="s">
        <v>493</v>
      </c>
      <c r="F33" s="152"/>
      <c r="G33" s="227"/>
    </row>
    <row r="34" spans="1:88" s="179" customFormat="1">
      <c r="A34" s="111">
        <v>12</v>
      </c>
      <c r="B34" s="113" t="s">
        <v>503</v>
      </c>
      <c r="C34" s="114">
        <f>SUM(C30:C33)</f>
        <v>1300</v>
      </c>
      <c r="D34" s="114">
        <f t="shared" ref="D34" si="5">SUM(D30:D33)</f>
        <v>1300</v>
      </c>
      <c r="E34" s="113" t="s">
        <v>505</v>
      </c>
      <c r="F34" s="183">
        <f>SUM(F30:F33)</f>
        <v>13491</v>
      </c>
      <c r="G34" s="183">
        <f t="shared" ref="G34" si="6">SUM(G30:G33)</f>
        <v>13491</v>
      </c>
    </row>
    <row r="35" spans="1:88" s="181" customFormat="1">
      <c r="A35" s="112" t="s">
        <v>402</v>
      </c>
      <c r="B35" s="112" t="s">
        <v>163</v>
      </c>
      <c r="C35" s="115">
        <f>SUM(C29,C34)</f>
        <v>235123</v>
      </c>
      <c r="D35" s="115">
        <f t="shared" ref="D35" si="7">SUM(D29,D34)</f>
        <v>237231</v>
      </c>
      <c r="E35" s="112" t="s">
        <v>506</v>
      </c>
      <c r="F35" s="115">
        <f>SUM(F29,F34)</f>
        <v>234823</v>
      </c>
      <c r="G35" s="115">
        <f t="shared" ref="G35" si="8">SUM(G29,G34)</f>
        <v>237231</v>
      </c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  <c r="BK35" s="180"/>
      <c r="BL35" s="180"/>
      <c r="BM35" s="180"/>
      <c r="BN35" s="180"/>
      <c r="BO35" s="180"/>
      <c r="BP35" s="180"/>
      <c r="BQ35" s="180"/>
      <c r="BR35" s="180"/>
      <c r="BS35" s="180"/>
      <c r="BT35" s="180"/>
      <c r="BU35" s="180"/>
      <c r="BV35" s="180"/>
      <c r="BW35" s="180"/>
      <c r="BX35" s="180"/>
      <c r="BY35" s="180"/>
      <c r="BZ35" s="180"/>
      <c r="CA35" s="180"/>
      <c r="CB35" s="180"/>
      <c r="CC35" s="180"/>
      <c r="CD35" s="180"/>
      <c r="CE35" s="180"/>
      <c r="CF35" s="180"/>
      <c r="CG35" s="180"/>
      <c r="CH35" s="180"/>
      <c r="CI35" s="180"/>
      <c r="CJ35" s="180"/>
    </row>
    <row r="36" spans="1:88" ht="14.25" thickBot="1">
      <c r="B36" s="349" t="s">
        <v>608</v>
      </c>
      <c r="C36" s="349"/>
      <c r="D36" s="349"/>
      <c r="E36" s="349"/>
      <c r="F36" s="184" t="s">
        <v>380</v>
      </c>
      <c r="G36" s="227"/>
    </row>
    <row r="37" spans="1:88" ht="13.5" thickBot="1">
      <c r="A37" s="383" t="s">
        <v>381</v>
      </c>
      <c r="B37" s="12" t="s">
        <v>382</v>
      </c>
      <c r="C37" s="13"/>
      <c r="D37" s="214"/>
      <c r="E37" s="12" t="s">
        <v>383</v>
      </c>
      <c r="F37" s="13"/>
      <c r="G37" s="227"/>
    </row>
    <row r="38" spans="1:88" ht="39" thickBot="1">
      <c r="A38" s="384"/>
      <c r="B38" s="14" t="s">
        <v>384</v>
      </c>
      <c r="C38" s="15" t="s">
        <v>561</v>
      </c>
      <c r="D38" s="239" t="s">
        <v>618</v>
      </c>
      <c r="E38" s="14" t="s">
        <v>384</v>
      </c>
      <c r="F38" s="15" t="s">
        <v>563</v>
      </c>
      <c r="G38" s="181" t="s">
        <v>617</v>
      </c>
    </row>
    <row r="39" spans="1:88">
      <c r="A39" s="21" t="s">
        <v>388</v>
      </c>
      <c r="B39" s="22" t="s">
        <v>476</v>
      </c>
      <c r="C39" s="23"/>
      <c r="D39" s="216"/>
      <c r="E39" s="22" t="s">
        <v>390</v>
      </c>
      <c r="F39" s="23">
        <v>7632</v>
      </c>
      <c r="G39" s="227">
        <v>7632</v>
      </c>
    </row>
    <row r="40" spans="1:88">
      <c r="A40" s="24" t="s">
        <v>391</v>
      </c>
      <c r="B40" s="25" t="s">
        <v>477</v>
      </c>
      <c r="C40" s="26"/>
      <c r="D40" s="217"/>
      <c r="E40" s="25" t="s">
        <v>392</v>
      </c>
      <c r="F40" s="26">
        <v>1886</v>
      </c>
      <c r="G40" s="227">
        <v>1886</v>
      </c>
    </row>
    <row r="41" spans="1:88">
      <c r="A41" s="24" t="s">
        <v>385</v>
      </c>
      <c r="B41" s="25" t="s">
        <v>389</v>
      </c>
      <c r="C41" s="26"/>
      <c r="D41" s="217"/>
      <c r="E41" s="25" t="s">
        <v>393</v>
      </c>
      <c r="F41" s="26"/>
      <c r="G41" s="227"/>
    </row>
    <row r="42" spans="1:88">
      <c r="A42" s="24" t="s">
        <v>386</v>
      </c>
      <c r="B42" s="27" t="s">
        <v>478</v>
      </c>
      <c r="C42" s="26"/>
      <c r="D42" s="217"/>
      <c r="E42" s="25" t="s">
        <v>394</v>
      </c>
      <c r="F42" s="26"/>
      <c r="G42" s="227"/>
    </row>
    <row r="43" spans="1:88">
      <c r="A43" s="24" t="s">
        <v>387</v>
      </c>
      <c r="B43" s="25" t="s">
        <v>479</v>
      </c>
      <c r="C43" s="26"/>
      <c r="D43" s="217"/>
      <c r="E43" s="25" t="s">
        <v>481</v>
      </c>
      <c r="F43" s="26"/>
      <c r="G43" s="227"/>
    </row>
    <row r="44" spans="1:88" ht="13.5" thickBot="1">
      <c r="A44" s="30" t="s">
        <v>395</v>
      </c>
      <c r="B44" s="31" t="s">
        <v>480</v>
      </c>
      <c r="C44" s="32">
        <v>9518</v>
      </c>
      <c r="D44" s="240">
        <v>9518</v>
      </c>
      <c r="E44" s="33" t="s">
        <v>484</v>
      </c>
      <c r="F44" s="174"/>
      <c r="G44" s="227"/>
    </row>
    <row r="45" spans="1:88" s="179" customFormat="1" ht="13.5" thickBot="1">
      <c r="A45" s="28" t="s">
        <v>396</v>
      </c>
      <c r="B45" s="36" t="s">
        <v>502</v>
      </c>
      <c r="C45" s="37">
        <f>SUM(C39:C44)</f>
        <v>9518</v>
      </c>
      <c r="D45" s="37">
        <f t="shared" ref="D45" si="9">SUM(D39:D44)</f>
        <v>9518</v>
      </c>
      <c r="E45" s="36" t="s">
        <v>504</v>
      </c>
      <c r="F45" s="182">
        <f>SUM(F39:F44)</f>
        <v>9518</v>
      </c>
      <c r="G45" s="182">
        <f t="shared" ref="G45" si="10">SUM(G39:G44)</f>
        <v>9518</v>
      </c>
    </row>
    <row r="46" spans="1:88">
      <c r="A46" s="38" t="s">
        <v>397</v>
      </c>
      <c r="B46" s="22" t="s">
        <v>487</v>
      </c>
      <c r="C46" s="23"/>
      <c r="D46" s="216"/>
      <c r="E46" s="22" t="s">
        <v>421</v>
      </c>
      <c r="F46" s="23"/>
      <c r="G46" s="227"/>
    </row>
    <row r="47" spans="1:88">
      <c r="A47" s="34" t="s">
        <v>398</v>
      </c>
      <c r="B47" s="25" t="s">
        <v>488</v>
      </c>
      <c r="C47" s="26"/>
      <c r="D47" s="217"/>
      <c r="E47" s="25" t="s">
        <v>422</v>
      </c>
      <c r="F47" s="26"/>
      <c r="G47" s="227"/>
    </row>
    <row r="48" spans="1:88">
      <c r="A48" s="34" t="s">
        <v>399</v>
      </c>
      <c r="B48" s="39" t="s">
        <v>492</v>
      </c>
      <c r="C48" s="26"/>
      <c r="D48" s="217"/>
      <c r="E48" s="25" t="s">
        <v>489</v>
      </c>
      <c r="F48" s="26"/>
      <c r="G48" s="227"/>
    </row>
    <row r="49" spans="1:7" ht="13.5" thickBot="1">
      <c r="A49" s="38" t="s">
        <v>400</v>
      </c>
      <c r="B49" s="39"/>
      <c r="C49" s="40"/>
      <c r="D49" s="218"/>
      <c r="E49" s="33" t="s">
        <v>493</v>
      </c>
      <c r="F49" s="176"/>
      <c r="G49" s="227"/>
    </row>
    <row r="50" spans="1:7" s="179" customFormat="1">
      <c r="A50" s="111">
        <v>12</v>
      </c>
      <c r="B50" s="113" t="s">
        <v>503</v>
      </c>
      <c r="C50" s="114">
        <f>SUM(C46:C49)</f>
        <v>0</v>
      </c>
      <c r="D50" s="241"/>
      <c r="E50" s="113" t="s">
        <v>505</v>
      </c>
      <c r="F50" s="183">
        <f>SUM(F46:F49)</f>
        <v>0</v>
      </c>
      <c r="G50" s="181"/>
    </row>
    <row r="51" spans="1:7" s="179" customFormat="1">
      <c r="A51" s="112" t="s">
        <v>402</v>
      </c>
      <c r="B51" s="112" t="s">
        <v>163</v>
      </c>
      <c r="C51" s="115">
        <f>SUM(C45,C50)</f>
        <v>9518</v>
      </c>
      <c r="D51" s="115">
        <f t="shared" ref="D51" si="11">SUM(D45,D50)</f>
        <v>9518</v>
      </c>
      <c r="E51" s="112" t="s">
        <v>506</v>
      </c>
      <c r="F51" s="115">
        <f>SUM(F45,F50)</f>
        <v>9518</v>
      </c>
      <c r="G51" s="115">
        <f t="shared" ref="G51" si="12">SUM(G45,G50)</f>
        <v>9518</v>
      </c>
    </row>
  </sheetData>
  <mergeCells count="7">
    <mergeCell ref="B36:E36"/>
    <mergeCell ref="A37:A38"/>
    <mergeCell ref="E1:F1"/>
    <mergeCell ref="B3:E3"/>
    <mergeCell ref="A4:A5"/>
    <mergeCell ref="B19:E19"/>
    <mergeCell ref="A20:A21"/>
  </mergeCells>
  <phoneticPr fontId="22" type="noConversion"/>
  <pageMargins left="0.74803149606299213" right="0.74803149606299213" top="0.98425196850393704" bottom="0.98425196850393704" header="0.51181102362204722" footer="0.51181102362204722"/>
  <pageSetup paperSize="8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J50"/>
  <sheetViews>
    <sheetView view="pageLayout" topLeftCell="A28" zoomScaleSheetLayoutView="100" workbookViewId="0">
      <selection activeCell="H1" sqref="H1:H1048576"/>
    </sheetView>
  </sheetViews>
  <sheetFormatPr defaultColWidth="8" defaultRowHeight="12.75"/>
  <cols>
    <col min="1" max="1" width="5.85546875" style="7" customWidth="1"/>
    <col min="2" max="2" width="47.28515625" style="10" customWidth="1"/>
    <col min="3" max="4" width="14" style="7" customWidth="1"/>
    <col min="5" max="5" width="47.28515625" style="7" customWidth="1"/>
    <col min="6" max="6" width="14" style="7" customWidth="1"/>
    <col min="7" max="7" width="11.140625" style="7" customWidth="1"/>
    <col min="8" max="16384" width="8" style="7"/>
  </cols>
  <sheetData>
    <row r="1" spans="1:7" ht="14.25" customHeight="1">
      <c r="B1" s="116" t="s">
        <v>604</v>
      </c>
      <c r="C1" s="117"/>
      <c r="D1" s="117"/>
      <c r="E1" s="117"/>
      <c r="F1" s="117"/>
    </row>
    <row r="2" spans="1:7" ht="14.25" thickBot="1">
      <c r="B2" s="349" t="s">
        <v>507</v>
      </c>
      <c r="C2" s="349"/>
      <c r="D2" s="349"/>
      <c r="E2" s="349"/>
      <c r="F2" s="184" t="s">
        <v>380</v>
      </c>
    </row>
    <row r="3" spans="1:7" ht="18" customHeight="1" thickBot="1">
      <c r="A3" s="383" t="s">
        <v>381</v>
      </c>
      <c r="B3" s="12" t="s">
        <v>382</v>
      </c>
      <c r="C3" s="13"/>
      <c r="D3" s="214"/>
      <c r="E3" s="12" t="s">
        <v>383</v>
      </c>
      <c r="F3" s="13"/>
      <c r="G3" s="227"/>
    </row>
    <row r="4" spans="1:7" s="17" customFormat="1" ht="35.25" customHeight="1" thickBot="1">
      <c r="A4" s="384"/>
      <c r="B4" s="14" t="s">
        <v>384</v>
      </c>
      <c r="C4" s="15" t="s">
        <v>561</v>
      </c>
      <c r="D4" s="239" t="s">
        <v>618</v>
      </c>
      <c r="E4" s="14" t="s">
        <v>384</v>
      </c>
      <c r="F4" s="15" t="s">
        <v>563</v>
      </c>
      <c r="G4" s="228" t="s">
        <v>619</v>
      </c>
    </row>
    <row r="5" spans="1:7" ht="12.95" customHeight="1">
      <c r="A5" s="21" t="s">
        <v>388</v>
      </c>
      <c r="B5" s="22" t="s">
        <v>476</v>
      </c>
      <c r="C5" s="23">
        <v>0</v>
      </c>
      <c r="D5" s="216"/>
      <c r="E5" s="22" t="s">
        <v>390</v>
      </c>
      <c r="F5" s="23"/>
      <c r="G5" s="227"/>
    </row>
    <row r="6" spans="1:7" ht="12.95" customHeight="1">
      <c r="A6" s="24" t="s">
        <v>391</v>
      </c>
      <c r="B6" s="25" t="s">
        <v>477</v>
      </c>
      <c r="C6" s="26"/>
      <c r="D6" s="217"/>
      <c r="E6" s="25" t="s">
        <v>392</v>
      </c>
      <c r="F6" s="26"/>
      <c r="G6" s="227"/>
    </row>
    <row r="7" spans="1:7" ht="12.95" customHeight="1">
      <c r="A7" s="24" t="s">
        <v>385</v>
      </c>
      <c r="B7" s="25" t="s">
        <v>389</v>
      </c>
      <c r="C7" s="26">
        <v>0</v>
      </c>
      <c r="D7" s="217"/>
      <c r="E7" s="25" t="s">
        <v>393</v>
      </c>
      <c r="F7" s="26"/>
      <c r="G7" s="227"/>
    </row>
    <row r="8" spans="1:7" ht="12.95" customHeight="1">
      <c r="A8" s="24" t="s">
        <v>386</v>
      </c>
      <c r="B8" s="27" t="s">
        <v>478</v>
      </c>
      <c r="C8" s="26"/>
      <c r="D8" s="217"/>
      <c r="E8" s="25" t="s">
        <v>394</v>
      </c>
      <c r="F8" s="26"/>
      <c r="G8" s="227"/>
    </row>
    <row r="9" spans="1:7" ht="12.95" customHeight="1">
      <c r="A9" s="24" t="s">
        <v>387</v>
      </c>
      <c r="B9" s="25" t="s">
        <v>479</v>
      </c>
      <c r="C9" s="26"/>
      <c r="D9" s="217"/>
      <c r="E9" s="25" t="s">
        <v>481</v>
      </c>
      <c r="F9" s="26"/>
      <c r="G9" s="227"/>
    </row>
    <row r="10" spans="1:7" ht="12.95" customHeight="1" thickBot="1">
      <c r="A10" s="30" t="s">
        <v>395</v>
      </c>
      <c r="B10" s="31" t="s">
        <v>480</v>
      </c>
      <c r="C10" s="32"/>
      <c r="D10" s="240"/>
      <c r="E10" s="33" t="s">
        <v>484</v>
      </c>
      <c r="F10" s="174"/>
      <c r="G10" s="227"/>
    </row>
    <row r="11" spans="1:7" s="179" customFormat="1" ht="13.5" thickBot="1">
      <c r="A11" s="28" t="s">
        <v>396</v>
      </c>
      <c r="B11" s="36" t="s">
        <v>502</v>
      </c>
      <c r="C11" s="37">
        <f>SUM(C5:C10)</f>
        <v>0</v>
      </c>
      <c r="D11" s="219"/>
      <c r="E11" s="36" t="s">
        <v>504</v>
      </c>
      <c r="F11" s="175">
        <f>SUM(F5:F10)</f>
        <v>0</v>
      </c>
      <c r="G11" s="181"/>
    </row>
    <row r="12" spans="1:7">
      <c r="A12" s="38" t="s">
        <v>397</v>
      </c>
      <c r="B12" s="22" t="s">
        <v>487</v>
      </c>
      <c r="C12" s="23"/>
      <c r="D12" s="216"/>
      <c r="E12" s="22" t="s">
        <v>421</v>
      </c>
      <c r="F12" s="23"/>
      <c r="G12" s="227"/>
    </row>
    <row r="13" spans="1:7">
      <c r="A13" s="34" t="s">
        <v>398</v>
      </c>
      <c r="B13" s="25" t="s">
        <v>488</v>
      </c>
      <c r="C13" s="26"/>
      <c r="D13" s="217"/>
      <c r="E13" s="25" t="s">
        <v>422</v>
      </c>
      <c r="F13" s="26"/>
      <c r="G13" s="227"/>
    </row>
    <row r="14" spans="1:7">
      <c r="A14" s="34" t="s">
        <v>399</v>
      </c>
      <c r="B14" s="39" t="s">
        <v>492</v>
      </c>
      <c r="C14" s="26"/>
      <c r="D14" s="217"/>
      <c r="E14" s="25" t="s">
        <v>489</v>
      </c>
      <c r="F14" s="26"/>
      <c r="G14" s="227"/>
    </row>
    <row r="15" spans="1:7" ht="13.5" thickBot="1">
      <c r="A15" s="38" t="s">
        <v>400</v>
      </c>
      <c r="B15" s="39"/>
      <c r="C15" s="40"/>
      <c r="D15" s="218"/>
      <c r="E15" s="33" t="s">
        <v>493</v>
      </c>
      <c r="F15" s="176"/>
      <c r="G15" s="227"/>
    </row>
    <row r="16" spans="1:7" s="179" customFormat="1">
      <c r="A16" s="111">
        <v>12</v>
      </c>
      <c r="B16" s="113" t="s">
        <v>503</v>
      </c>
      <c r="C16" s="114">
        <f>SUM(C12:C14)</f>
        <v>0</v>
      </c>
      <c r="D16" s="241"/>
      <c r="E16" s="113" t="s">
        <v>505</v>
      </c>
      <c r="F16" s="177">
        <f>SUM(F12:F15)</f>
        <v>0</v>
      </c>
      <c r="G16" s="181"/>
    </row>
    <row r="17" spans="1:88" s="181" customFormat="1">
      <c r="A17" s="112" t="s">
        <v>402</v>
      </c>
      <c r="B17" s="112" t="s">
        <v>163</v>
      </c>
      <c r="C17" s="115">
        <f>SUM(C11,C16)</f>
        <v>0</v>
      </c>
      <c r="D17" s="115"/>
      <c r="E17" s="112" t="s">
        <v>506</v>
      </c>
      <c r="F17" s="115">
        <f>SUM(F11,F16)</f>
        <v>0</v>
      </c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/>
      <c r="BV17" s="180"/>
      <c r="BW17" s="180"/>
      <c r="BX17" s="180"/>
      <c r="BY17" s="180"/>
      <c r="BZ17" s="180"/>
      <c r="CA17" s="180"/>
      <c r="CB17" s="180"/>
      <c r="CC17" s="180"/>
      <c r="CD17" s="180"/>
      <c r="CE17" s="180"/>
      <c r="CF17" s="180"/>
      <c r="CG17" s="180"/>
      <c r="CH17" s="180"/>
      <c r="CI17" s="180"/>
      <c r="CJ17" s="180"/>
    </row>
    <row r="18" spans="1:88" ht="14.25" thickBot="1">
      <c r="B18" s="349" t="s">
        <v>508</v>
      </c>
      <c r="C18" s="349"/>
      <c r="D18" s="349"/>
      <c r="E18" s="349"/>
      <c r="F18" s="184" t="s">
        <v>380</v>
      </c>
      <c r="G18" s="227"/>
    </row>
    <row r="19" spans="1:88" ht="18" customHeight="1" thickBot="1">
      <c r="A19" s="383" t="s">
        <v>381</v>
      </c>
      <c r="B19" s="12" t="s">
        <v>382</v>
      </c>
      <c r="C19" s="13"/>
      <c r="D19" s="214"/>
      <c r="E19" s="12" t="s">
        <v>383</v>
      </c>
      <c r="F19" s="13"/>
      <c r="G19" s="227"/>
    </row>
    <row r="20" spans="1:88" s="17" customFormat="1" ht="34.5" customHeight="1" thickBot="1">
      <c r="A20" s="384"/>
      <c r="B20" s="14" t="s">
        <v>384</v>
      </c>
      <c r="C20" s="15" t="s">
        <v>561</v>
      </c>
      <c r="D20" s="239" t="s">
        <v>618</v>
      </c>
      <c r="E20" s="14" t="s">
        <v>384</v>
      </c>
      <c r="F20" s="15" t="s">
        <v>563</v>
      </c>
      <c r="G20" s="228" t="s">
        <v>619</v>
      </c>
    </row>
    <row r="21" spans="1:88" ht="12.95" customHeight="1">
      <c r="A21" s="21" t="s">
        <v>388</v>
      </c>
      <c r="B21" s="22" t="s">
        <v>476</v>
      </c>
      <c r="C21" s="152"/>
      <c r="D21" s="242"/>
      <c r="E21" s="22" t="s">
        <v>390</v>
      </c>
      <c r="F21" s="152"/>
      <c r="G21" s="227"/>
    </row>
    <row r="22" spans="1:88" ht="12.95" customHeight="1">
      <c r="A22" s="24" t="s">
        <v>391</v>
      </c>
      <c r="B22" s="25" t="s">
        <v>477</v>
      </c>
      <c r="C22" s="153"/>
      <c r="D22" s="243"/>
      <c r="E22" s="25" t="s">
        <v>392</v>
      </c>
      <c r="F22" s="153"/>
      <c r="G22" s="227"/>
    </row>
    <row r="23" spans="1:88" ht="12.95" customHeight="1">
      <c r="A23" s="24" t="s">
        <v>385</v>
      </c>
      <c r="B23" s="25" t="s">
        <v>389</v>
      </c>
      <c r="C23" s="153"/>
      <c r="D23" s="243"/>
      <c r="E23" s="25" t="s">
        <v>393</v>
      </c>
      <c r="F23" s="153"/>
      <c r="G23" s="227"/>
    </row>
    <row r="24" spans="1:88" ht="12.95" customHeight="1">
      <c r="A24" s="24" t="s">
        <v>386</v>
      </c>
      <c r="B24" s="27" t="s">
        <v>478</v>
      </c>
      <c r="C24" s="153"/>
      <c r="D24" s="243"/>
      <c r="E24" s="25" t="s">
        <v>394</v>
      </c>
      <c r="F24" s="153"/>
      <c r="G24" s="227"/>
    </row>
    <row r="25" spans="1:88" ht="12.95" customHeight="1">
      <c r="A25" s="24" t="s">
        <v>387</v>
      </c>
      <c r="B25" s="25" t="s">
        <v>479</v>
      </c>
      <c r="C25" s="153"/>
      <c r="D25" s="243"/>
      <c r="E25" s="25" t="s">
        <v>481</v>
      </c>
      <c r="F25" s="153"/>
      <c r="G25" s="227"/>
    </row>
    <row r="26" spans="1:88" ht="12.95" customHeight="1">
      <c r="A26" s="30" t="s">
        <v>395</v>
      </c>
      <c r="B26" s="31" t="s">
        <v>480</v>
      </c>
      <c r="C26" s="155"/>
      <c r="D26" s="244"/>
      <c r="E26" s="33" t="s">
        <v>484</v>
      </c>
      <c r="F26" s="185"/>
      <c r="G26" s="227"/>
    </row>
    <row r="27" spans="1:88" ht="12.95" customHeight="1" thickBot="1">
      <c r="A27" s="30"/>
      <c r="B27" s="31"/>
      <c r="C27" s="158"/>
      <c r="D27" s="158"/>
      <c r="E27" s="31" t="s">
        <v>540</v>
      </c>
      <c r="F27" s="186"/>
      <c r="G27" s="227"/>
    </row>
    <row r="28" spans="1:88" s="179" customFormat="1" ht="13.5" thickBot="1">
      <c r="A28" s="28" t="s">
        <v>396</v>
      </c>
      <c r="B28" s="36" t="s">
        <v>502</v>
      </c>
      <c r="C28" s="37">
        <f>SUM(C21:C26)</f>
        <v>0</v>
      </c>
      <c r="D28" s="219"/>
      <c r="E28" s="36" t="s">
        <v>504</v>
      </c>
      <c r="F28" s="182">
        <f>SUM(F21:F24,F26,F27)</f>
        <v>0</v>
      </c>
      <c r="G28" s="181"/>
    </row>
    <row r="29" spans="1:88">
      <c r="A29" s="38" t="s">
        <v>397</v>
      </c>
      <c r="B29" s="22" t="s">
        <v>487</v>
      </c>
      <c r="C29" s="152"/>
      <c r="D29" s="242"/>
      <c r="E29" s="22" t="s">
        <v>421</v>
      </c>
      <c r="F29" s="152"/>
      <c r="G29" s="227"/>
    </row>
    <row r="30" spans="1:88">
      <c r="A30" s="34" t="s">
        <v>398</v>
      </c>
      <c r="B30" s="25" t="s">
        <v>488</v>
      </c>
      <c r="C30" s="153"/>
      <c r="D30" s="243"/>
      <c r="E30" s="25" t="s">
        <v>422</v>
      </c>
      <c r="F30" s="153"/>
      <c r="G30" s="227"/>
    </row>
    <row r="31" spans="1:88">
      <c r="A31" s="34" t="s">
        <v>399</v>
      </c>
      <c r="B31" s="39" t="s">
        <v>492</v>
      </c>
      <c r="C31" s="153"/>
      <c r="D31" s="243"/>
      <c r="E31" s="25" t="s">
        <v>489</v>
      </c>
      <c r="F31" s="153"/>
      <c r="G31" s="227"/>
    </row>
    <row r="32" spans="1:88" ht="13.5" thickBot="1">
      <c r="A32" s="38" t="s">
        <v>400</v>
      </c>
      <c r="B32" s="39"/>
      <c r="C32" s="154"/>
      <c r="D32" s="245"/>
      <c r="E32" s="33" t="s">
        <v>493</v>
      </c>
      <c r="F32" s="152"/>
      <c r="G32" s="227"/>
    </row>
    <row r="33" spans="1:88" s="179" customFormat="1">
      <c r="A33" s="111">
        <v>12</v>
      </c>
      <c r="B33" s="113" t="s">
        <v>503</v>
      </c>
      <c r="C33" s="114">
        <f>SUM(C29:C32)</f>
        <v>0</v>
      </c>
      <c r="D33" s="241"/>
      <c r="E33" s="113" t="s">
        <v>505</v>
      </c>
      <c r="F33" s="183">
        <f>SUM(F29:F32)</f>
        <v>0</v>
      </c>
      <c r="G33" s="181"/>
    </row>
    <row r="34" spans="1:88" s="181" customFormat="1">
      <c r="A34" s="112" t="s">
        <v>402</v>
      </c>
      <c r="B34" s="112" t="s">
        <v>163</v>
      </c>
      <c r="C34" s="115">
        <f>SUM(C28,C33)</f>
        <v>0</v>
      </c>
      <c r="D34" s="115"/>
      <c r="E34" s="112" t="s">
        <v>506</v>
      </c>
      <c r="F34" s="115">
        <f>SUM(F28,F33)</f>
        <v>0</v>
      </c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  <c r="BK34" s="180"/>
      <c r="BL34" s="180"/>
      <c r="BM34" s="180"/>
      <c r="BN34" s="180"/>
      <c r="BO34" s="180"/>
      <c r="BP34" s="180"/>
      <c r="BQ34" s="180"/>
      <c r="BR34" s="180"/>
      <c r="BS34" s="180"/>
      <c r="BT34" s="180"/>
      <c r="BU34" s="180"/>
      <c r="BV34" s="180"/>
      <c r="BW34" s="180"/>
      <c r="BX34" s="180"/>
      <c r="BY34" s="180"/>
      <c r="BZ34" s="180"/>
      <c r="CA34" s="180"/>
      <c r="CB34" s="180"/>
      <c r="CC34" s="180"/>
      <c r="CD34" s="180"/>
      <c r="CE34" s="180"/>
      <c r="CF34" s="180"/>
      <c r="CG34" s="180"/>
      <c r="CH34" s="180"/>
      <c r="CI34" s="180"/>
      <c r="CJ34" s="180"/>
    </row>
    <row r="35" spans="1:88" ht="14.25" thickBot="1">
      <c r="B35" s="349" t="s">
        <v>509</v>
      </c>
      <c r="C35" s="349"/>
      <c r="D35" s="349"/>
      <c r="E35" s="349"/>
      <c r="F35" s="184" t="s">
        <v>380</v>
      </c>
      <c r="G35" s="227"/>
    </row>
    <row r="36" spans="1:88" ht="13.5" thickBot="1">
      <c r="A36" s="383" t="s">
        <v>381</v>
      </c>
      <c r="B36" s="12" t="s">
        <v>382</v>
      </c>
      <c r="C36" s="13"/>
      <c r="D36" s="214"/>
      <c r="E36" s="12" t="s">
        <v>383</v>
      </c>
      <c r="F36" s="13"/>
      <c r="G36" s="227"/>
    </row>
    <row r="37" spans="1:88" ht="39" thickBot="1">
      <c r="A37" s="384"/>
      <c r="B37" s="14" t="s">
        <v>384</v>
      </c>
      <c r="C37" s="15" t="s">
        <v>561</v>
      </c>
      <c r="D37" s="239" t="s">
        <v>618</v>
      </c>
      <c r="E37" s="14" t="s">
        <v>384</v>
      </c>
      <c r="F37" s="15" t="s">
        <v>563</v>
      </c>
      <c r="G37" s="181" t="s">
        <v>619</v>
      </c>
    </row>
    <row r="38" spans="1:88">
      <c r="A38" s="21" t="s">
        <v>388</v>
      </c>
      <c r="B38" s="22" t="s">
        <v>476</v>
      </c>
      <c r="C38" s="23"/>
      <c r="D38" s="216"/>
      <c r="E38" s="22" t="s">
        <v>390</v>
      </c>
      <c r="F38" s="23">
        <v>24067</v>
      </c>
      <c r="G38" s="227">
        <v>24358</v>
      </c>
    </row>
    <row r="39" spans="1:88">
      <c r="A39" s="24" t="s">
        <v>391</v>
      </c>
      <c r="B39" s="25" t="s">
        <v>477</v>
      </c>
      <c r="C39" s="26"/>
      <c r="D39" s="217"/>
      <c r="E39" s="25" t="s">
        <v>392</v>
      </c>
      <c r="F39" s="26">
        <v>6580</v>
      </c>
      <c r="G39" s="227">
        <v>6648</v>
      </c>
    </row>
    <row r="40" spans="1:88">
      <c r="A40" s="24" t="s">
        <v>385</v>
      </c>
      <c r="B40" s="25" t="s">
        <v>389</v>
      </c>
      <c r="C40" s="26"/>
      <c r="D40" s="217"/>
      <c r="E40" s="25" t="s">
        <v>393</v>
      </c>
      <c r="F40" s="26">
        <v>6239</v>
      </c>
      <c r="G40" s="227">
        <v>6173</v>
      </c>
    </row>
    <row r="41" spans="1:88">
      <c r="A41" s="24" t="s">
        <v>386</v>
      </c>
      <c r="B41" s="27" t="s">
        <v>478</v>
      </c>
      <c r="C41" s="26"/>
      <c r="D41" s="217"/>
      <c r="E41" s="25" t="s">
        <v>394</v>
      </c>
      <c r="F41" s="26"/>
      <c r="G41" s="227">
        <v>15</v>
      </c>
    </row>
    <row r="42" spans="1:88">
      <c r="A42" s="24" t="s">
        <v>387</v>
      </c>
      <c r="B42" s="25" t="s">
        <v>479</v>
      </c>
      <c r="C42" s="26"/>
      <c r="D42" s="217"/>
      <c r="E42" s="25" t="s">
        <v>481</v>
      </c>
      <c r="F42" s="26"/>
      <c r="G42" s="227"/>
    </row>
    <row r="43" spans="1:88" ht="13.5" thickBot="1">
      <c r="A43" s="30" t="s">
        <v>395</v>
      </c>
      <c r="B43" s="31" t="s">
        <v>480</v>
      </c>
      <c r="C43" s="178">
        <v>37531</v>
      </c>
      <c r="D43" s="246">
        <v>38824</v>
      </c>
      <c r="E43" s="33" t="s">
        <v>540</v>
      </c>
      <c r="F43" s="174">
        <v>645</v>
      </c>
      <c r="G43" s="227">
        <v>1579</v>
      </c>
    </row>
    <row r="44" spans="1:88" s="179" customFormat="1" ht="13.5" thickBot="1">
      <c r="A44" s="28" t="s">
        <v>396</v>
      </c>
      <c r="B44" s="36" t="s">
        <v>502</v>
      </c>
      <c r="C44" s="37">
        <f>SUM(C38:C43)</f>
        <v>37531</v>
      </c>
      <c r="D44" s="37">
        <f t="shared" ref="D44" si="0">SUM(D38:D43)</f>
        <v>38824</v>
      </c>
      <c r="E44" s="36" t="s">
        <v>504</v>
      </c>
      <c r="F44" s="182">
        <f>SUM(F38:F43)</f>
        <v>37531</v>
      </c>
      <c r="G44" s="182">
        <f t="shared" ref="G44" si="1">SUM(G38:G43)</f>
        <v>38773</v>
      </c>
    </row>
    <row r="45" spans="1:88">
      <c r="A45" s="38" t="s">
        <v>397</v>
      </c>
      <c r="B45" s="22" t="s">
        <v>487</v>
      </c>
      <c r="C45" s="23"/>
      <c r="D45" s="216"/>
      <c r="E45" s="22" t="s">
        <v>421</v>
      </c>
      <c r="F45" s="23"/>
      <c r="G45" s="227">
        <v>51</v>
      </c>
    </row>
    <row r="46" spans="1:88">
      <c r="A46" s="34" t="s">
        <v>398</v>
      </c>
      <c r="B46" s="25" t="s">
        <v>488</v>
      </c>
      <c r="C46" s="26"/>
      <c r="D46" s="217"/>
      <c r="E46" s="25" t="s">
        <v>422</v>
      </c>
      <c r="F46" s="26"/>
      <c r="G46" s="227"/>
    </row>
    <row r="47" spans="1:88">
      <c r="A47" s="34" t="s">
        <v>399</v>
      </c>
      <c r="B47" s="39" t="s">
        <v>492</v>
      </c>
      <c r="C47" s="26"/>
      <c r="D47" s="217"/>
      <c r="E47" s="25" t="s">
        <v>489</v>
      </c>
      <c r="F47" s="26"/>
      <c r="G47" s="227"/>
    </row>
    <row r="48" spans="1:88" ht="13.5" thickBot="1">
      <c r="A48" s="38" t="s">
        <v>400</v>
      </c>
      <c r="B48" s="39"/>
      <c r="C48" s="40"/>
      <c r="D48" s="218"/>
      <c r="E48" s="33" t="s">
        <v>493</v>
      </c>
      <c r="F48" s="176"/>
      <c r="G48" s="227"/>
    </row>
    <row r="49" spans="1:7" s="179" customFormat="1">
      <c r="A49" s="111">
        <v>12</v>
      </c>
      <c r="B49" s="113" t="s">
        <v>503</v>
      </c>
      <c r="C49" s="114">
        <f>SUM(C45:C48)</f>
        <v>0</v>
      </c>
      <c r="D49" s="241"/>
      <c r="E49" s="113" t="s">
        <v>505</v>
      </c>
      <c r="F49" s="183">
        <f>SUM(F45:F48)</f>
        <v>0</v>
      </c>
      <c r="G49" s="183">
        <f t="shared" ref="G49" si="2">SUM(G45:G48)</f>
        <v>51</v>
      </c>
    </row>
    <row r="50" spans="1:7" s="179" customFormat="1">
      <c r="A50" s="112" t="s">
        <v>402</v>
      </c>
      <c r="B50" s="112" t="s">
        <v>163</v>
      </c>
      <c r="C50" s="115">
        <f>SUM(C44,C49)</f>
        <v>37531</v>
      </c>
      <c r="D50" s="115">
        <f t="shared" ref="D50" si="3">SUM(D44,D49)</f>
        <v>38824</v>
      </c>
      <c r="E50" s="112" t="s">
        <v>506</v>
      </c>
      <c r="F50" s="115">
        <f>SUM(F44,F49)</f>
        <v>37531</v>
      </c>
      <c r="G50" s="115">
        <f t="shared" ref="G50" si="4">SUM(G44,G49)</f>
        <v>38824</v>
      </c>
    </row>
  </sheetData>
  <mergeCells count="6">
    <mergeCell ref="B35:E35"/>
    <mergeCell ref="A36:A37"/>
    <mergeCell ref="A3:A4"/>
    <mergeCell ref="B2:E2"/>
    <mergeCell ref="B18:E18"/>
    <mergeCell ref="A19:A20"/>
  </mergeCells>
  <phoneticPr fontId="23" type="noConversion"/>
  <printOptions horizontalCentered="1"/>
  <pageMargins left="0.33" right="0.48" top="0.9055118110236221" bottom="0.5" header="0.6692913385826772" footer="0.28000000000000003"/>
  <pageSetup paperSize="8" orientation="landscape" verticalDpi="300" r:id="rId1"/>
  <headerFooter alignWithMargins="0">
    <oddHeader xml:space="preserve">&amp;L9.1 melléklet a /2015. (
) ÖK rendelethez
&amp;C
&amp;R&amp;"Times New Roman CE,Félkövér dőlt"&amp;11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CJ52"/>
  <sheetViews>
    <sheetView workbookViewId="0">
      <selection activeCell="H1" sqref="H1:H1048576"/>
    </sheetView>
  </sheetViews>
  <sheetFormatPr defaultColWidth="8" defaultRowHeight="12.75"/>
  <cols>
    <col min="1" max="1" width="5.85546875" style="7" customWidth="1"/>
    <col min="2" max="2" width="47.28515625" style="10" customWidth="1"/>
    <col min="3" max="4" width="14" style="7" customWidth="1"/>
    <col min="5" max="5" width="47.28515625" style="7" customWidth="1"/>
    <col min="6" max="6" width="14" style="7" customWidth="1"/>
    <col min="7" max="7" width="10.85546875" style="7" customWidth="1"/>
    <col min="8" max="16384" width="8" style="7"/>
  </cols>
  <sheetData>
    <row r="1" spans="1:7">
      <c r="E1" s="385" t="s">
        <v>647</v>
      </c>
      <c r="F1" s="385"/>
    </row>
    <row r="2" spans="1:7" ht="25.5" customHeight="1">
      <c r="B2" s="116" t="s">
        <v>605</v>
      </c>
      <c r="C2" s="117"/>
      <c r="D2" s="117"/>
      <c r="E2" s="117"/>
      <c r="F2" s="117"/>
    </row>
    <row r="3" spans="1:7" ht="14.25" thickBot="1">
      <c r="B3" s="349" t="s">
        <v>507</v>
      </c>
      <c r="C3" s="349"/>
      <c r="D3" s="349"/>
      <c r="E3" s="349"/>
      <c r="F3" s="11" t="s">
        <v>380</v>
      </c>
    </row>
    <row r="4" spans="1:7" ht="18" customHeight="1" thickBot="1">
      <c r="A4" s="383" t="s">
        <v>381</v>
      </c>
      <c r="B4" s="12" t="s">
        <v>382</v>
      </c>
      <c r="C4" s="13"/>
      <c r="D4" s="214"/>
      <c r="E4" s="12" t="s">
        <v>383</v>
      </c>
      <c r="F4" s="13"/>
      <c r="G4" s="227"/>
    </row>
    <row r="5" spans="1:7" s="17" customFormat="1" ht="35.25" customHeight="1" thickBot="1">
      <c r="A5" s="384"/>
      <c r="B5" s="14" t="s">
        <v>384</v>
      </c>
      <c r="C5" s="15" t="s">
        <v>561</v>
      </c>
      <c r="D5" s="239" t="s">
        <v>618</v>
      </c>
      <c r="E5" s="14" t="s">
        <v>384</v>
      </c>
      <c r="F5" s="15" t="s">
        <v>563</v>
      </c>
      <c r="G5" s="228" t="s">
        <v>618</v>
      </c>
    </row>
    <row r="6" spans="1:7" ht="12.95" customHeight="1">
      <c r="A6" s="21" t="s">
        <v>388</v>
      </c>
      <c r="B6" s="22" t="s">
        <v>476</v>
      </c>
      <c r="C6" s="23">
        <v>0</v>
      </c>
      <c r="D6" s="216"/>
      <c r="E6" s="22" t="s">
        <v>390</v>
      </c>
      <c r="F6" s="23"/>
      <c r="G6" s="227"/>
    </row>
    <row r="7" spans="1:7" ht="12.95" customHeight="1">
      <c r="A7" s="24" t="s">
        <v>391</v>
      </c>
      <c r="B7" s="25" t="s">
        <v>477</v>
      </c>
      <c r="C7" s="26"/>
      <c r="D7" s="217"/>
      <c r="E7" s="25" t="s">
        <v>392</v>
      </c>
      <c r="F7" s="26"/>
      <c r="G7" s="227"/>
    </row>
    <row r="8" spans="1:7" ht="12.95" customHeight="1">
      <c r="A8" s="24" t="s">
        <v>385</v>
      </c>
      <c r="B8" s="25" t="s">
        <v>389</v>
      </c>
      <c r="C8" s="26">
        <v>0</v>
      </c>
      <c r="D8" s="217"/>
      <c r="E8" s="25" t="s">
        <v>393</v>
      </c>
      <c r="F8" s="26"/>
      <c r="G8" s="227"/>
    </row>
    <row r="9" spans="1:7" ht="12.95" customHeight="1">
      <c r="A9" s="24" t="s">
        <v>386</v>
      </c>
      <c r="B9" s="27" t="s">
        <v>478</v>
      </c>
      <c r="C9" s="26"/>
      <c r="D9" s="217"/>
      <c r="E9" s="25" t="s">
        <v>394</v>
      </c>
      <c r="F9" s="26"/>
      <c r="G9" s="227"/>
    </row>
    <row r="10" spans="1:7" ht="12.95" customHeight="1">
      <c r="A10" s="24" t="s">
        <v>387</v>
      </c>
      <c r="B10" s="25" t="s">
        <v>479</v>
      </c>
      <c r="C10" s="26"/>
      <c r="D10" s="217"/>
      <c r="E10" s="25" t="s">
        <v>481</v>
      </c>
      <c r="F10" s="26"/>
      <c r="G10" s="227"/>
    </row>
    <row r="11" spans="1:7" ht="12.95" customHeight="1" thickBot="1">
      <c r="A11" s="30" t="s">
        <v>395</v>
      </c>
      <c r="B11" s="31" t="s">
        <v>480</v>
      </c>
      <c r="C11" s="32"/>
      <c r="D11" s="240"/>
      <c r="E11" s="33" t="s">
        <v>484</v>
      </c>
      <c r="F11" s="174"/>
      <c r="G11" s="227"/>
    </row>
    <row r="12" spans="1:7" s="179" customFormat="1" ht="13.5" thickBot="1">
      <c r="A12" s="28" t="s">
        <v>396</v>
      </c>
      <c r="B12" s="36" t="s">
        <v>502</v>
      </c>
      <c r="C12" s="37">
        <f>SUM(C6:C11)</f>
        <v>0</v>
      </c>
      <c r="D12" s="219"/>
      <c r="E12" s="36" t="s">
        <v>504</v>
      </c>
      <c r="F12" s="182">
        <f>SUM(F6:F11)</f>
        <v>0</v>
      </c>
      <c r="G12" s="181"/>
    </row>
    <row r="13" spans="1:7">
      <c r="A13" s="38" t="s">
        <v>397</v>
      </c>
      <c r="B13" s="22" t="s">
        <v>487</v>
      </c>
      <c r="C13" s="23"/>
      <c r="D13" s="216"/>
      <c r="E13" s="22" t="s">
        <v>421</v>
      </c>
      <c r="F13" s="23"/>
      <c r="G13" s="227"/>
    </row>
    <row r="14" spans="1:7">
      <c r="A14" s="34" t="s">
        <v>398</v>
      </c>
      <c r="B14" s="25" t="s">
        <v>488</v>
      </c>
      <c r="C14" s="26"/>
      <c r="D14" s="217"/>
      <c r="E14" s="25" t="s">
        <v>422</v>
      </c>
      <c r="F14" s="26"/>
      <c r="G14" s="227"/>
    </row>
    <row r="15" spans="1:7">
      <c r="A15" s="34" t="s">
        <v>399</v>
      </c>
      <c r="B15" s="39" t="s">
        <v>492</v>
      </c>
      <c r="C15" s="26"/>
      <c r="D15" s="217"/>
      <c r="E15" s="25" t="s">
        <v>489</v>
      </c>
      <c r="F15" s="26"/>
      <c r="G15" s="227"/>
    </row>
    <row r="16" spans="1:7" ht="13.5" thickBot="1">
      <c r="A16" s="38" t="s">
        <v>400</v>
      </c>
      <c r="B16" s="39"/>
      <c r="C16" s="40"/>
      <c r="D16" s="218"/>
      <c r="E16" s="33" t="s">
        <v>493</v>
      </c>
      <c r="F16" s="176"/>
      <c r="G16" s="227"/>
    </row>
    <row r="17" spans="1:88" s="179" customFormat="1">
      <c r="A17" s="111">
        <v>12</v>
      </c>
      <c r="B17" s="113" t="s">
        <v>503</v>
      </c>
      <c r="C17" s="114">
        <f>SUM(C13:C15)</f>
        <v>0</v>
      </c>
      <c r="D17" s="241"/>
      <c r="E17" s="113" t="s">
        <v>505</v>
      </c>
      <c r="F17" s="183">
        <f>SUM(F13:F16)</f>
        <v>0</v>
      </c>
      <c r="G17" s="181"/>
    </row>
    <row r="18" spans="1:88" s="181" customFormat="1">
      <c r="A18" s="112" t="s">
        <v>402</v>
      </c>
      <c r="B18" s="112" t="s">
        <v>163</v>
      </c>
      <c r="C18" s="115">
        <f>SUM(C12,C17)</f>
        <v>0</v>
      </c>
      <c r="D18" s="115"/>
      <c r="E18" s="112" t="s">
        <v>506</v>
      </c>
      <c r="F18" s="115">
        <f>SUM(F12,F17)</f>
        <v>0</v>
      </c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</row>
    <row r="19" spans="1:88" ht="14.25" thickBot="1">
      <c r="B19" s="349" t="s">
        <v>508</v>
      </c>
      <c r="C19" s="349"/>
      <c r="D19" s="349"/>
      <c r="E19" s="349"/>
      <c r="F19" s="184" t="s">
        <v>380</v>
      </c>
      <c r="G19" s="227"/>
    </row>
    <row r="20" spans="1:88" ht="18" customHeight="1" thickBot="1">
      <c r="A20" s="383" t="s">
        <v>381</v>
      </c>
      <c r="B20" s="12" t="s">
        <v>382</v>
      </c>
      <c r="C20" s="13"/>
      <c r="D20" s="214"/>
      <c r="E20" s="12" t="s">
        <v>383</v>
      </c>
      <c r="F20" s="13"/>
      <c r="G20" s="227"/>
    </row>
    <row r="21" spans="1:88" s="17" customFormat="1" ht="34.5" customHeight="1" thickBot="1">
      <c r="A21" s="384"/>
      <c r="B21" s="14" t="s">
        <v>384</v>
      </c>
      <c r="C21" s="15" t="s">
        <v>561</v>
      </c>
      <c r="D21" s="239" t="s">
        <v>618</v>
      </c>
      <c r="E21" s="14" t="s">
        <v>384</v>
      </c>
      <c r="F21" s="15" t="s">
        <v>563</v>
      </c>
      <c r="G21" s="228" t="s">
        <v>618</v>
      </c>
    </row>
    <row r="22" spans="1:88" ht="12.95" customHeight="1">
      <c r="A22" s="21" t="s">
        <v>388</v>
      </c>
      <c r="B22" s="22" t="s">
        <v>476</v>
      </c>
      <c r="C22" s="152"/>
      <c r="D22" s="242"/>
      <c r="E22" s="22" t="s">
        <v>390</v>
      </c>
      <c r="F22" s="152">
        <v>46440</v>
      </c>
      <c r="G22" s="227">
        <v>46606</v>
      </c>
    </row>
    <row r="23" spans="1:88" ht="12.95" customHeight="1">
      <c r="A23" s="24" t="s">
        <v>391</v>
      </c>
      <c r="B23" s="25" t="s">
        <v>477</v>
      </c>
      <c r="C23" s="153"/>
      <c r="D23" s="243"/>
      <c r="E23" s="25" t="s">
        <v>392</v>
      </c>
      <c r="F23" s="153">
        <v>12608</v>
      </c>
      <c r="G23" s="227">
        <v>12649</v>
      </c>
    </row>
    <row r="24" spans="1:88" ht="12.95" customHeight="1">
      <c r="A24" s="24" t="s">
        <v>385</v>
      </c>
      <c r="B24" s="25" t="s">
        <v>389</v>
      </c>
      <c r="C24" s="153"/>
      <c r="D24" s="243"/>
      <c r="E24" s="25" t="s">
        <v>393</v>
      </c>
      <c r="F24" s="153">
        <v>26196</v>
      </c>
      <c r="G24" s="227">
        <v>26113</v>
      </c>
    </row>
    <row r="25" spans="1:88" ht="12.95" customHeight="1">
      <c r="A25" s="24" t="s">
        <v>386</v>
      </c>
      <c r="B25" s="27" t="s">
        <v>478</v>
      </c>
      <c r="C25" s="153"/>
      <c r="D25" s="243"/>
      <c r="E25" s="25" t="s">
        <v>394</v>
      </c>
      <c r="F25" s="153"/>
      <c r="G25" s="227">
        <v>83</v>
      </c>
    </row>
    <row r="26" spans="1:88" ht="12.95" customHeight="1">
      <c r="A26" s="24" t="s">
        <v>387</v>
      </c>
      <c r="B26" s="25" t="s">
        <v>479</v>
      </c>
      <c r="C26" s="153"/>
      <c r="D26" s="243"/>
      <c r="E26" s="25" t="s">
        <v>481</v>
      </c>
      <c r="F26" s="153"/>
      <c r="G26" s="227"/>
    </row>
    <row r="27" spans="1:88" ht="12.95" customHeight="1">
      <c r="A27" s="30" t="s">
        <v>395</v>
      </c>
      <c r="B27" s="31" t="s">
        <v>480</v>
      </c>
      <c r="C27" s="155">
        <v>111006</v>
      </c>
      <c r="D27" s="244">
        <v>111213</v>
      </c>
      <c r="E27" s="33" t="s">
        <v>484</v>
      </c>
      <c r="F27" s="185"/>
      <c r="G27" s="227"/>
    </row>
    <row r="28" spans="1:88" ht="12.95" customHeight="1" thickBot="1">
      <c r="A28" s="30"/>
      <c r="B28" s="31"/>
      <c r="C28" s="158"/>
      <c r="D28" s="158"/>
      <c r="E28" s="31" t="s">
        <v>540</v>
      </c>
      <c r="F28" s="186"/>
      <c r="G28" s="227"/>
    </row>
    <row r="29" spans="1:88" s="179" customFormat="1" ht="13.5" thickBot="1">
      <c r="A29" s="28" t="s">
        <v>396</v>
      </c>
      <c r="B29" s="36" t="s">
        <v>502</v>
      </c>
      <c r="C29" s="37">
        <f>SUM(C22:C27)</f>
        <v>111006</v>
      </c>
      <c r="D29" s="37">
        <f t="shared" ref="D29" si="0">SUM(D22:D27)</f>
        <v>111213</v>
      </c>
      <c r="E29" s="36" t="s">
        <v>504</v>
      </c>
      <c r="F29" s="182">
        <f>SUM(F22:F25,F27,F28)</f>
        <v>85244</v>
      </c>
      <c r="G29" s="182">
        <f t="shared" ref="G29" si="1">SUM(G22:G25,G27,G28)</f>
        <v>85451</v>
      </c>
    </row>
    <row r="30" spans="1:88" s="179" customFormat="1">
      <c r="A30" s="201"/>
      <c r="B30" s="202"/>
      <c r="C30" s="203"/>
      <c r="D30" s="203"/>
      <c r="E30" s="202"/>
      <c r="F30" s="204"/>
      <c r="G30" s="181"/>
    </row>
    <row r="31" spans="1:88">
      <c r="A31" s="38" t="s">
        <v>397</v>
      </c>
      <c r="B31" s="22" t="s">
        <v>487</v>
      </c>
      <c r="C31" s="152"/>
      <c r="D31" s="242"/>
      <c r="E31" s="22" t="s">
        <v>421</v>
      </c>
      <c r="F31" s="152">
        <v>762</v>
      </c>
      <c r="G31" s="227">
        <v>762</v>
      </c>
    </row>
    <row r="32" spans="1:88">
      <c r="A32" s="34" t="s">
        <v>398</v>
      </c>
      <c r="B32" s="25" t="s">
        <v>488</v>
      </c>
      <c r="C32" s="153"/>
      <c r="D32" s="243"/>
      <c r="E32" s="25" t="s">
        <v>422</v>
      </c>
      <c r="F32" s="153">
        <v>25000</v>
      </c>
      <c r="G32" s="227">
        <v>25000</v>
      </c>
    </row>
    <row r="33" spans="1:88">
      <c r="A33" s="34" t="s">
        <v>399</v>
      </c>
      <c r="B33" s="39" t="s">
        <v>492</v>
      </c>
      <c r="C33" s="153"/>
      <c r="D33" s="243"/>
      <c r="E33" s="25" t="s">
        <v>489</v>
      </c>
      <c r="F33" s="153"/>
      <c r="G33" s="227"/>
    </row>
    <row r="34" spans="1:88" ht="13.5" thickBot="1">
      <c r="A34" s="38" t="s">
        <v>400</v>
      </c>
      <c r="B34" s="39"/>
      <c r="C34" s="154"/>
      <c r="D34" s="245"/>
      <c r="E34" s="33" t="s">
        <v>493</v>
      </c>
      <c r="F34" s="152"/>
      <c r="G34" s="227"/>
    </row>
    <row r="35" spans="1:88" s="179" customFormat="1">
      <c r="A35" s="111">
        <v>12</v>
      </c>
      <c r="B35" s="113" t="s">
        <v>503</v>
      </c>
      <c r="C35" s="114">
        <f>SUM(C31:C34)</f>
        <v>0</v>
      </c>
      <c r="D35" s="241"/>
      <c r="E35" s="113" t="s">
        <v>505</v>
      </c>
      <c r="F35" s="183">
        <f>SUM(F31:F34)</f>
        <v>25762</v>
      </c>
      <c r="G35" s="183">
        <f t="shared" ref="G35" si="2">SUM(G31:G34)</f>
        <v>25762</v>
      </c>
    </row>
    <row r="36" spans="1:88" s="181" customFormat="1">
      <c r="A36" s="112" t="s">
        <v>402</v>
      </c>
      <c r="B36" s="112" t="s">
        <v>163</v>
      </c>
      <c r="C36" s="115">
        <f>SUM(C29,C35)</f>
        <v>111006</v>
      </c>
      <c r="D36" s="115">
        <f t="shared" ref="D36" si="3">SUM(D29,D35)</f>
        <v>111213</v>
      </c>
      <c r="E36" s="112" t="s">
        <v>506</v>
      </c>
      <c r="F36" s="115">
        <f>SUM(F29,F35)</f>
        <v>111006</v>
      </c>
      <c r="G36" s="115">
        <f>SUM(G29,G35)</f>
        <v>111213</v>
      </c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  <c r="BS36" s="180"/>
      <c r="BT36" s="180"/>
      <c r="BU36" s="180"/>
      <c r="BV36" s="180"/>
      <c r="BW36" s="180"/>
      <c r="BX36" s="180"/>
      <c r="BY36" s="180"/>
      <c r="BZ36" s="180"/>
      <c r="CA36" s="180"/>
      <c r="CB36" s="180"/>
      <c r="CC36" s="180"/>
      <c r="CD36" s="180"/>
      <c r="CE36" s="180"/>
      <c r="CF36" s="180"/>
      <c r="CG36" s="180"/>
      <c r="CH36" s="180"/>
      <c r="CI36" s="180"/>
      <c r="CJ36" s="180"/>
    </row>
    <row r="37" spans="1:88" ht="14.25" thickBot="1">
      <c r="B37" s="349" t="s">
        <v>509</v>
      </c>
      <c r="C37" s="349"/>
      <c r="D37" s="349"/>
      <c r="E37" s="349"/>
      <c r="F37" s="184" t="s">
        <v>380</v>
      </c>
      <c r="G37" s="227"/>
    </row>
    <row r="38" spans="1:88" ht="13.5" thickBot="1">
      <c r="A38" s="383" t="s">
        <v>381</v>
      </c>
      <c r="B38" s="12" t="s">
        <v>382</v>
      </c>
      <c r="C38" s="13"/>
      <c r="D38" s="214"/>
      <c r="E38" s="12" t="s">
        <v>383</v>
      </c>
      <c r="F38" s="13"/>
      <c r="G38" s="227"/>
    </row>
    <row r="39" spans="1:88" ht="39" thickBot="1">
      <c r="A39" s="384"/>
      <c r="B39" s="14" t="s">
        <v>384</v>
      </c>
      <c r="C39" s="15" t="s">
        <v>561</v>
      </c>
      <c r="D39" s="239" t="s">
        <v>618</v>
      </c>
      <c r="E39" s="14" t="s">
        <v>384</v>
      </c>
      <c r="F39" s="15" t="s">
        <v>563</v>
      </c>
      <c r="G39" s="181" t="s">
        <v>617</v>
      </c>
    </row>
    <row r="40" spans="1:88">
      <c r="A40" s="21" t="s">
        <v>388</v>
      </c>
      <c r="B40" s="22" t="s">
        <v>476</v>
      </c>
      <c r="C40" s="23"/>
      <c r="D40" s="216"/>
      <c r="E40" s="22" t="s">
        <v>390</v>
      </c>
      <c r="F40" s="23"/>
      <c r="G40" s="227"/>
    </row>
    <row r="41" spans="1:88">
      <c r="A41" s="24" t="s">
        <v>391</v>
      </c>
      <c r="B41" s="25" t="s">
        <v>477</v>
      </c>
      <c r="C41" s="26"/>
      <c r="D41" s="217"/>
      <c r="E41" s="25" t="s">
        <v>392</v>
      </c>
      <c r="F41" s="26"/>
      <c r="G41" s="227"/>
    </row>
    <row r="42" spans="1:88">
      <c r="A42" s="24" t="s">
        <v>385</v>
      </c>
      <c r="B42" s="25" t="s">
        <v>389</v>
      </c>
      <c r="C42" s="26"/>
      <c r="D42" s="217"/>
      <c r="E42" s="25" t="s">
        <v>393</v>
      </c>
      <c r="F42" s="26"/>
      <c r="G42" s="227"/>
    </row>
    <row r="43" spans="1:88">
      <c r="A43" s="24" t="s">
        <v>386</v>
      </c>
      <c r="B43" s="27" t="s">
        <v>478</v>
      </c>
      <c r="C43" s="26"/>
      <c r="D43" s="217"/>
      <c r="E43" s="25" t="s">
        <v>394</v>
      </c>
      <c r="F43" s="26"/>
      <c r="G43" s="227"/>
    </row>
    <row r="44" spans="1:88">
      <c r="A44" s="24" t="s">
        <v>387</v>
      </c>
      <c r="B44" s="25" t="s">
        <v>479</v>
      </c>
      <c r="C44" s="26"/>
      <c r="D44" s="217"/>
      <c r="E44" s="25" t="s">
        <v>481</v>
      </c>
      <c r="F44" s="26"/>
      <c r="G44" s="227"/>
    </row>
    <row r="45" spans="1:88" ht="13.5" thickBot="1">
      <c r="A45" s="30" t="s">
        <v>395</v>
      </c>
      <c r="B45" s="31" t="s">
        <v>480</v>
      </c>
      <c r="C45" s="32"/>
      <c r="D45" s="240"/>
      <c r="E45" s="33" t="s">
        <v>484</v>
      </c>
      <c r="F45" s="174"/>
      <c r="G45" s="227"/>
    </row>
    <row r="46" spans="1:88" s="179" customFormat="1" ht="13.5" thickBot="1">
      <c r="A46" s="28" t="s">
        <v>396</v>
      </c>
      <c r="B46" s="36" t="s">
        <v>502</v>
      </c>
      <c r="C46" s="37">
        <f>SUM(C40:C45)</f>
        <v>0</v>
      </c>
      <c r="D46" s="219"/>
      <c r="E46" s="36" t="s">
        <v>504</v>
      </c>
      <c r="F46" s="182">
        <f>SUM(F40:F45)</f>
        <v>0</v>
      </c>
      <c r="G46" s="181"/>
    </row>
    <row r="47" spans="1:88">
      <c r="A47" s="38" t="s">
        <v>397</v>
      </c>
      <c r="B47" s="22" t="s">
        <v>487</v>
      </c>
      <c r="C47" s="23"/>
      <c r="D47" s="216"/>
      <c r="E47" s="22" t="s">
        <v>421</v>
      </c>
      <c r="F47" s="23"/>
      <c r="G47" s="227"/>
    </row>
    <row r="48" spans="1:88">
      <c r="A48" s="34" t="s">
        <v>398</v>
      </c>
      <c r="B48" s="25" t="s">
        <v>488</v>
      </c>
      <c r="C48" s="26"/>
      <c r="D48" s="217"/>
      <c r="E48" s="25" t="s">
        <v>422</v>
      </c>
      <c r="F48" s="26"/>
      <c r="G48" s="227"/>
    </row>
    <row r="49" spans="1:7">
      <c r="A49" s="34" t="s">
        <v>399</v>
      </c>
      <c r="B49" s="39" t="s">
        <v>492</v>
      </c>
      <c r="C49" s="26"/>
      <c r="D49" s="217"/>
      <c r="E49" s="25" t="s">
        <v>489</v>
      </c>
      <c r="F49" s="26"/>
      <c r="G49" s="227"/>
    </row>
    <row r="50" spans="1:7" ht="13.5" thickBot="1">
      <c r="A50" s="38" t="s">
        <v>400</v>
      </c>
      <c r="B50" s="39"/>
      <c r="C50" s="40"/>
      <c r="D50" s="218"/>
      <c r="E50" s="33" t="s">
        <v>493</v>
      </c>
      <c r="F50" s="176"/>
      <c r="G50" s="227"/>
    </row>
    <row r="51" spans="1:7" s="179" customFormat="1">
      <c r="A51" s="111">
        <v>12</v>
      </c>
      <c r="B51" s="113" t="s">
        <v>503</v>
      </c>
      <c r="C51" s="114">
        <f>SUM(C47:C50)</f>
        <v>0</v>
      </c>
      <c r="D51" s="241"/>
      <c r="E51" s="113" t="s">
        <v>505</v>
      </c>
      <c r="F51" s="183">
        <f>SUM(F47:F50)</f>
        <v>0</v>
      </c>
      <c r="G51" s="181"/>
    </row>
    <row r="52" spans="1:7" s="179" customFormat="1">
      <c r="A52" s="112" t="s">
        <v>402</v>
      </c>
      <c r="B52" s="112" t="s">
        <v>163</v>
      </c>
      <c r="C52" s="115">
        <f>SUM(C46,C51)</f>
        <v>0</v>
      </c>
      <c r="D52" s="115"/>
      <c r="E52" s="112" t="s">
        <v>506</v>
      </c>
      <c r="F52" s="115">
        <f>SUM(F46,F51)</f>
        <v>0</v>
      </c>
      <c r="G52" s="181"/>
    </row>
  </sheetData>
  <mergeCells count="7">
    <mergeCell ref="B37:E37"/>
    <mergeCell ref="A38:A39"/>
    <mergeCell ref="E1:F1"/>
    <mergeCell ref="B3:E3"/>
    <mergeCell ref="A4:A5"/>
    <mergeCell ref="B19:E19"/>
    <mergeCell ref="A20:A21"/>
  </mergeCells>
  <phoneticPr fontId="22" type="noConversion"/>
  <pageMargins left="0.74803149606299213" right="0.74803149606299213" top="0.98425196850393704" bottom="0.98425196850393704" header="0.51181102362204722" footer="0.51181102362204722"/>
  <pageSetup paperSize="8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35"/>
  <sheetViews>
    <sheetView workbookViewId="0">
      <selection activeCell="D29" sqref="D29"/>
    </sheetView>
  </sheetViews>
  <sheetFormatPr defaultRowHeight="12.75"/>
  <cols>
    <col min="1" max="1" width="8.7109375" style="187" customWidth="1"/>
    <col min="2" max="2" width="41.28515625" customWidth="1"/>
    <col min="3" max="4" width="20.7109375" customWidth="1"/>
  </cols>
  <sheetData>
    <row r="1" spans="1:4" ht="12.75" customHeight="1">
      <c r="A1" s="386" t="s">
        <v>648</v>
      </c>
      <c r="B1" s="387"/>
      <c r="C1" s="387"/>
      <c r="D1" s="387"/>
    </row>
    <row r="4" spans="1:4" ht="15.75">
      <c r="A4" s="344" t="s">
        <v>610</v>
      </c>
      <c r="B4" s="388"/>
      <c r="C4" s="388"/>
      <c r="D4" s="388"/>
    </row>
    <row r="6" spans="1:4" ht="13.5" thickBot="1">
      <c r="D6" s="188" t="s">
        <v>435</v>
      </c>
    </row>
    <row r="7" spans="1:4" ht="26.25" thickBot="1">
      <c r="A7" s="191" t="s">
        <v>611</v>
      </c>
      <c r="B7" s="192" t="s">
        <v>612</v>
      </c>
      <c r="C7" s="193" t="s">
        <v>613</v>
      </c>
      <c r="D7" s="194" t="s">
        <v>614</v>
      </c>
    </row>
    <row r="8" spans="1:4" ht="13.5" thickBot="1">
      <c r="A8" s="195">
        <v>1</v>
      </c>
      <c r="B8" s="196">
        <v>2</v>
      </c>
      <c r="C8" s="196">
        <v>3</v>
      </c>
      <c r="D8" s="197">
        <v>4</v>
      </c>
    </row>
    <row r="9" spans="1:4" ht="25.5">
      <c r="A9" s="189" t="s">
        <v>388</v>
      </c>
      <c r="B9" s="190" t="s">
        <v>615</v>
      </c>
      <c r="C9" s="126">
        <v>8131</v>
      </c>
      <c r="D9" s="126">
        <v>4210</v>
      </c>
    </row>
    <row r="10" spans="1:4">
      <c r="A10" s="156" t="s">
        <v>391</v>
      </c>
      <c r="B10" s="119"/>
      <c r="C10" s="119"/>
      <c r="D10" s="119"/>
    </row>
    <row r="11" spans="1:4">
      <c r="A11" s="156" t="s">
        <v>385</v>
      </c>
      <c r="B11" s="119"/>
      <c r="C11" s="119"/>
      <c r="D11" s="119"/>
    </row>
    <row r="12" spans="1:4">
      <c r="A12" s="156" t="s">
        <v>386</v>
      </c>
      <c r="B12" s="119"/>
      <c r="C12" s="119"/>
      <c r="D12" s="119"/>
    </row>
    <row r="13" spans="1:4">
      <c r="A13" s="156" t="s">
        <v>387</v>
      </c>
      <c r="B13" s="119"/>
      <c r="C13" s="119"/>
      <c r="D13" s="119"/>
    </row>
    <row r="14" spans="1:4">
      <c r="A14" s="156" t="s">
        <v>395</v>
      </c>
      <c r="B14" s="119"/>
      <c r="C14" s="119"/>
      <c r="D14" s="119"/>
    </row>
    <row r="15" spans="1:4">
      <c r="A15" s="156" t="s">
        <v>396</v>
      </c>
      <c r="B15" s="119"/>
      <c r="C15" s="119"/>
      <c r="D15" s="119"/>
    </row>
    <row r="16" spans="1:4">
      <c r="A16" s="156" t="s">
        <v>397</v>
      </c>
      <c r="B16" s="119"/>
      <c r="C16" s="119"/>
      <c r="D16" s="119"/>
    </row>
    <row r="17" spans="1:4">
      <c r="A17" s="156" t="s">
        <v>398</v>
      </c>
      <c r="B17" s="119"/>
      <c r="C17" s="119"/>
      <c r="D17" s="119"/>
    </row>
    <row r="18" spans="1:4">
      <c r="A18" s="156" t="s">
        <v>399</v>
      </c>
      <c r="B18" s="119"/>
      <c r="C18" s="119"/>
      <c r="D18" s="119"/>
    </row>
    <row r="19" spans="1:4">
      <c r="A19" s="156" t="s">
        <v>400</v>
      </c>
      <c r="B19" s="119"/>
      <c r="C19" s="119"/>
      <c r="D19" s="119"/>
    </row>
    <row r="20" spans="1:4">
      <c r="A20" s="156" t="s">
        <v>401</v>
      </c>
      <c r="B20" s="119"/>
      <c r="C20" s="119"/>
      <c r="D20" s="119"/>
    </row>
    <row r="21" spans="1:4">
      <c r="A21" s="156" t="s">
        <v>402</v>
      </c>
      <c r="B21" s="119"/>
      <c r="C21" s="119"/>
      <c r="D21" s="119"/>
    </row>
    <row r="22" spans="1:4">
      <c r="A22" s="156" t="s">
        <v>403</v>
      </c>
      <c r="B22" s="119"/>
      <c r="C22" s="119"/>
      <c r="D22" s="119"/>
    </row>
    <row r="23" spans="1:4">
      <c r="A23" s="156" t="s">
        <v>404</v>
      </c>
      <c r="B23" s="119"/>
      <c r="C23" s="119"/>
      <c r="D23" s="119"/>
    </row>
    <row r="24" spans="1:4">
      <c r="A24" s="156" t="s">
        <v>405</v>
      </c>
      <c r="B24" s="119"/>
      <c r="C24" s="119"/>
      <c r="D24" s="119"/>
    </row>
    <row r="25" spans="1:4">
      <c r="A25" s="156" t="s">
        <v>406</v>
      </c>
      <c r="B25" s="119"/>
      <c r="C25" s="119"/>
      <c r="D25" s="119"/>
    </row>
    <row r="26" spans="1:4">
      <c r="A26" s="156" t="s">
        <v>407</v>
      </c>
      <c r="B26" s="119"/>
      <c r="C26" s="119"/>
      <c r="D26" s="119"/>
    </row>
    <row r="27" spans="1:4">
      <c r="A27" s="156" t="s">
        <v>408</v>
      </c>
      <c r="B27" s="119"/>
      <c r="C27" s="119"/>
      <c r="D27" s="119"/>
    </row>
    <row r="28" spans="1:4">
      <c r="A28" s="156" t="s">
        <v>409</v>
      </c>
      <c r="B28" s="119"/>
      <c r="C28" s="119"/>
      <c r="D28" s="119"/>
    </row>
    <row r="29" spans="1:4">
      <c r="A29" s="156" t="s">
        <v>410</v>
      </c>
      <c r="B29" s="119"/>
      <c r="C29" s="119"/>
      <c r="D29" s="119"/>
    </row>
    <row r="30" spans="1:4">
      <c r="A30" s="156" t="s">
        <v>411</v>
      </c>
      <c r="B30" s="119"/>
      <c r="C30" s="119"/>
      <c r="D30" s="119"/>
    </row>
    <row r="31" spans="1:4">
      <c r="A31" s="156" t="s">
        <v>412</v>
      </c>
      <c r="B31" s="119"/>
      <c r="C31" s="119"/>
      <c r="D31" s="119"/>
    </row>
    <row r="32" spans="1:4">
      <c r="A32" s="156" t="s">
        <v>413</v>
      </c>
      <c r="B32" s="119"/>
      <c r="C32" s="119"/>
      <c r="D32" s="119"/>
    </row>
    <row r="33" spans="1:4">
      <c r="A33" s="156" t="s">
        <v>414</v>
      </c>
      <c r="B33" s="119"/>
      <c r="C33" s="119"/>
      <c r="D33" s="119"/>
    </row>
    <row r="34" spans="1:4" ht="13.5" thickBot="1">
      <c r="A34" s="198" t="s">
        <v>415</v>
      </c>
      <c r="B34" s="121"/>
      <c r="C34" s="121"/>
      <c r="D34" s="121"/>
    </row>
    <row r="35" spans="1:4" ht="13.5" thickBot="1">
      <c r="A35" s="195" t="s">
        <v>418</v>
      </c>
      <c r="B35" s="199" t="s">
        <v>450</v>
      </c>
      <c r="C35" s="199">
        <f>SUM(C9:C34)</f>
        <v>8131</v>
      </c>
      <c r="D35" s="200">
        <f>SUM(D9:D34)</f>
        <v>4210</v>
      </c>
    </row>
  </sheetData>
  <mergeCells count="2">
    <mergeCell ref="A1:D1"/>
    <mergeCell ref="A4:D4"/>
  </mergeCells>
  <phoneticPr fontId="22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V18"/>
  <sheetViews>
    <sheetView tabSelected="1" topLeftCell="A2" workbookViewId="0">
      <selection activeCell="H5" sqref="H5"/>
    </sheetView>
  </sheetViews>
  <sheetFormatPr defaultRowHeight="12.75"/>
  <sheetData>
    <row r="1" spans="1:22" hidden="1">
      <c r="A1" s="390" t="s">
        <v>609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</row>
    <row r="2" spans="1:22" s="1" customFormat="1">
      <c r="A2" s="390"/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</row>
    <row r="3" spans="1:22" s="1" customFormat="1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22" s="1" customFormat="1">
      <c r="A4" s="156"/>
      <c r="B4" s="156"/>
      <c r="C4" s="156"/>
      <c r="D4" s="156"/>
      <c r="E4" s="156"/>
      <c r="F4" s="156"/>
      <c r="G4" s="156"/>
      <c r="H4" s="392" t="s">
        <v>649</v>
      </c>
      <c r="I4" s="393"/>
      <c r="J4" s="393"/>
      <c r="K4" s="393"/>
      <c r="L4" s="393"/>
      <c r="M4" s="394"/>
    </row>
    <row r="5" spans="1:22" s="1" customForma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22" s="1" customFormat="1">
      <c r="A6" s="391" t="s">
        <v>510</v>
      </c>
      <c r="B6" s="391"/>
      <c r="C6" s="391"/>
      <c r="D6" s="118" t="s">
        <v>511</v>
      </c>
      <c r="E6" s="118"/>
      <c r="F6" s="391" t="s">
        <v>513</v>
      </c>
      <c r="G6" s="391"/>
      <c r="H6" s="391" t="s">
        <v>514</v>
      </c>
      <c r="I6" s="391"/>
      <c r="J6" s="391" t="s">
        <v>516</v>
      </c>
      <c r="K6" s="391"/>
      <c r="L6" s="391" t="s">
        <v>437</v>
      </c>
      <c r="M6" s="391"/>
    </row>
    <row r="7" spans="1:22" s="1" customFormat="1">
      <c r="A7" s="391"/>
      <c r="B7" s="391"/>
      <c r="C7" s="391"/>
      <c r="D7" s="391" t="s">
        <v>512</v>
      </c>
      <c r="E7" s="391"/>
      <c r="F7" s="391" t="s">
        <v>512</v>
      </c>
      <c r="G7" s="391"/>
      <c r="H7" s="391" t="s">
        <v>515</v>
      </c>
      <c r="I7" s="391"/>
      <c r="J7" s="391"/>
      <c r="K7" s="391"/>
      <c r="L7" s="391"/>
      <c r="M7" s="391"/>
    </row>
    <row r="8" spans="1:22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</row>
    <row r="9" spans="1:22">
      <c r="A9" s="389" t="s">
        <v>517</v>
      </c>
      <c r="B9" s="389"/>
      <c r="C9" s="389"/>
      <c r="D9" s="119">
        <v>5</v>
      </c>
      <c r="E9" s="119"/>
      <c r="F9" s="119"/>
      <c r="G9" s="119"/>
      <c r="H9" s="119"/>
      <c r="I9" s="119"/>
      <c r="J9" s="119"/>
      <c r="K9" s="119"/>
      <c r="L9" s="6">
        <f>SUM(D9:K9)</f>
        <v>5</v>
      </c>
      <c r="M9" s="119"/>
    </row>
    <row r="10" spans="1:22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6">
        <f t="shared" ref="L10:L15" si="0">SUM(D10:K10)</f>
        <v>0</v>
      </c>
      <c r="M10" s="119"/>
    </row>
    <row r="11" spans="1:22">
      <c r="A11" s="389" t="s">
        <v>518</v>
      </c>
      <c r="B11" s="389"/>
      <c r="C11" s="389"/>
      <c r="D11" s="119">
        <v>7</v>
      </c>
      <c r="E11" s="119"/>
      <c r="F11" s="119">
        <v>1</v>
      </c>
      <c r="G11" s="119"/>
      <c r="H11" s="119"/>
      <c r="I11" s="119"/>
      <c r="J11" s="119"/>
      <c r="K11" s="119"/>
      <c r="L11" s="6">
        <f t="shared" si="0"/>
        <v>8</v>
      </c>
      <c r="M11" s="119"/>
    </row>
    <row r="12" spans="1:22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6">
        <f t="shared" si="0"/>
        <v>0</v>
      </c>
      <c r="M12" s="119"/>
    </row>
    <row r="13" spans="1:22">
      <c r="A13" s="119" t="s">
        <v>519</v>
      </c>
      <c r="B13" s="119"/>
      <c r="C13" s="119"/>
      <c r="D13" s="119">
        <v>17</v>
      </c>
      <c r="E13" s="119"/>
      <c r="F13" s="119"/>
      <c r="G13" s="119"/>
      <c r="H13" s="119"/>
      <c r="I13" s="119"/>
      <c r="J13" s="119"/>
      <c r="K13" s="119"/>
      <c r="L13" s="6">
        <f t="shared" si="0"/>
        <v>17</v>
      </c>
      <c r="M13" s="119"/>
    </row>
    <row r="14" spans="1:22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6">
        <f t="shared" si="0"/>
        <v>0</v>
      </c>
      <c r="M14" s="119"/>
    </row>
    <row r="15" spans="1:22" s="1" customFormat="1">
      <c r="A15" s="6" t="s">
        <v>437</v>
      </c>
      <c r="B15" s="6"/>
      <c r="C15" s="6"/>
      <c r="D15" s="6">
        <f>SUM(D9,D11,D13)</f>
        <v>29</v>
      </c>
      <c r="E15" s="6">
        <f t="shared" ref="E15:K15" si="1">SUM(E9,E11,E13)</f>
        <v>0</v>
      </c>
      <c r="F15" s="6">
        <f t="shared" si="1"/>
        <v>1</v>
      </c>
      <c r="G15" s="6">
        <f t="shared" si="1"/>
        <v>0</v>
      </c>
      <c r="H15" s="6">
        <f t="shared" si="1"/>
        <v>0</v>
      </c>
      <c r="I15" s="6">
        <f t="shared" si="1"/>
        <v>0</v>
      </c>
      <c r="J15" s="6">
        <f t="shared" si="1"/>
        <v>0</v>
      </c>
      <c r="K15" s="6">
        <f t="shared" si="1"/>
        <v>0</v>
      </c>
      <c r="L15" s="6">
        <f t="shared" si="0"/>
        <v>30</v>
      </c>
      <c r="M15" s="119"/>
    </row>
    <row r="16" spans="1:2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0"/>
      <c r="O16" s="120"/>
      <c r="P16" s="120"/>
      <c r="Q16" s="120"/>
      <c r="R16" s="120"/>
      <c r="S16" s="120"/>
      <c r="T16" s="120"/>
      <c r="U16" s="120"/>
      <c r="V16" s="120"/>
    </row>
    <row r="17" spans="1:22" s="6" customFormat="1">
      <c r="A17" s="6" t="s">
        <v>516</v>
      </c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2" s="120" customFormat="1"/>
  </sheetData>
  <mergeCells count="12">
    <mergeCell ref="A9:C9"/>
    <mergeCell ref="A11:C11"/>
    <mergeCell ref="A1:M2"/>
    <mergeCell ref="A6:C7"/>
    <mergeCell ref="D7:E7"/>
    <mergeCell ref="F6:G6"/>
    <mergeCell ref="F7:G7"/>
    <mergeCell ref="H6:I6"/>
    <mergeCell ref="H7:I7"/>
    <mergeCell ref="J6:K7"/>
    <mergeCell ref="L6:M7"/>
    <mergeCell ref="H4:M4"/>
  </mergeCells>
  <phoneticPr fontId="22" type="noConversion"/>
  <printOptions gridLines="1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33" sqref="K33"/>
    </sheetView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100"/>
  <sheetViews>
    <sheetView workbookViewId="0">
      <selection activeCell="AM1" sqref="AM1:AM1048576"/>
    </sheetView>
  </sheetViews>
  <sheetFormatPr defaultRowHeight="12.75"/>
  <cols>
    <col min="10" max="10" width="0.140625" customWidth="1"/>
    <col min="11" max="12" width="9.140625" hidden="1" customWidth="1"/>
    <col min="13" max="13" width="6.28515625" hidden="1" customWidth="1"/>
    <col min="14" max="26" width="9.140625" hidden="1" customWidth="1"/>
    <col min="27" max="27" width="7.5703125" customWidth="1"/>
    <col min="28" max="30" width="9.140625" hidden="1" customWidth="1"/>
    <col min="31" max="31" width="16.7109375" customWidth="1"/>
    <col min="32" max="32" width="12.7109375" customWidth="1"/>
  </cols>
  <sheetData>
    <row r="1" spans="1:38">
      <c r="A1" s="291" t="s">
        <v>111</v>
      </c>
      <c r="B1" s="291"/>
      <c r="C1" s="291"/>
      <c r="D1" s="291"/>
      <c r="E1" s="291"/>
      <c r="F1" s="291"/>
      <c r="G1" s="291"/>
      <c r="H1" s="291"/>
      <c r="I1" s="29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8">
      <c r="A2" s="1"/>
      <c r="B2" s="1"/>
      <c r="C2" s="1"/>
      <c r="D2" s="1"/>
      <c r="E2" s="1"/>
      <c r="F2" s="1"/>
      <c r="G2" s="1"/>
      <c r="H2" s="1"/>
      <c r="I2" s="291" t="s">
        <v>639</v>
      </c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</row>
    <row r="3" spans="1:38">
      <c r="A3" s="291" t="s">
        <v>112</v>
      </c>
      <c r="B3" s="291"/>
      <c r="C3" s="291"/>
      <c r="D3" s="291"/>
      <c r="E3" s="291"/>
      <c r="F3" s="291"/>
      <c r="G3" s="291"/>
      <c r="H3" s="291"/>
      <c r="I3" s="29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68" t="s">
        <v>555</v>
      </c>
      <c r="AF3" s="205"/>
      <c r="AG3" s="168" t="s">
        <v>164</v>
      </c>
      <c r="AH3" s="205"/>
      <c r="AI3" s="168" t="s">
        <v>165</v>
      </c>
      <c r="AJ3" s="205"/>
      <c r="AK3" s="168" t="s">
        <v>379</v>
      </c>
    </row>
    <row r="4" spans="1:38" s="1" customFormat="1">
      <c r="A4" s="297" t="s">
        <v>113</v>
      </c>
      <c r="B4" s="297"/>
      <c r="C4" s="297"/>
      <c r="D4" s="297"/>
      <c r="E4" s="297"/>
      <c r="F4" s="297"/>
      <c r="G4" s="297"/>
      <c r="H4" s="297"/>
      <c r="I4" s="297"/>
      <c r="AA4" s="1" t="s">
        <v>114</v>
      </c>
      <c r="AE4" s="1" t="s">
        <v>556</v>
      </c>
      <c r="AF4" s="1" t="s">
        <v>616</v>
      </c>
      <c r="AG4" s="1" t="s">
        <v>556</v>
      </c>
      <c r="AH4" s="1" t="s">
        <v>616</v>
      </c>
      <c r="AI4" s="1" t="s">
        <v>556</v>
      </c>
      <c r="AJ4" s="1" t="s">
        <v>616</v>
      </c>
      <c r="AK4" s="1" t="s">
        <v>556</v>
      </c>
      <c r="AL4" s="1" t="s">
        <v>616</v>
      </c>
    </row>
    <row r="5" spans="1:38">
      <c r="A5" s="324" t="s">
        <v>0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36"/>
      <c r="AA5" s="300" t="s">
        <v>1</v>
      </c>
      <c r="AB5" s="301"/>
      <c r="AC5" s="301"/>
      <c r="AD5" s="334"/>
      <c r="AE5">
        <v>28753</v>
      </c>
      <c r="AF5">
        <v>28860</v>
      </c>
      <c r="AG5">
        <v>0</v>
      </c>
      <c r="AH5">
        <v>0</v>
      </c>
      <c r="AI5">
        <v>0</v>
      </c>
      <c r="AJ5">
        <v>0</v>
      </c>
      <c r="AK5">
        <f>SUM(AE5,AG5,AI5)</f>
        <v>28753</v>
      </c>
      <c r="AL5">
        <f>SUM(AF5,AH5,AJ5)</f>
        <v>28860</v>
      </c>
    </row>
    <row r="6" spans="1:38">
      <c r="A6" s="284" t="s">
        <v>2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333"/>
      <c r="AA6" s="300" t="s">
        <v>3</v>
      </c>
      <c r="AB6" s="301"/>
      <c r="AC6" s="301"/>
      <c r="AD6" s="334"/>
      <c r="AE6">
        <v>62600</v>
      </c>
      <c r="AF6">
        <v>47291</v>
      </c>
      <c r="AG6">
        <v>0</v>
      </c>
      <c r="AH6">
        <v>0</v>
      </c>
      <c r="AI6">
        <v>0</v>
      </c>
      <c r="AJ6">
        <v>0</v>
      </c>
      <c r="AK6">
        <f>SUM(AE6,AG6,AI6)</f>
        <v>62600</v>
      </c>
      <c r="AL6">
        <f>SUM(AF6,AH6,AJ6)</f>
        <v>47291</v>
      </c>
    </row>
    <row r="7" spans="1:38">
      <c r="A7" s="284" t="s">
        <v>4</v>
      </c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333"/>
      <c r="AA7" s="300" t="s">
        <v>5</v>
      </c>
      <c r="AB7" s="301"/>
      <c r="AC7" s="301"/>
      <c r="AD7" s="334"/>
      <c r="AE7">
        <v>1757</v>
      </c>
      <c r="AF7">
        <v>17972</v>
      </c>
      <c r="AG7">
        <v>0</v>
      </c>
      <c r="AH7">
        <v>0</v>
      </c>
      <c r="AI7">
        <v>0</v>
      </c>
      <c r="AJ7">
        <v>0</v>
      </c>
      <c r="AK7">
        <f>SUM(AE7,AG7,AI7)</f>
        <v>1757</v>
      </c>
      <c r="AL7">
        <f>SUM(AF7,AH7,AJ7)</f>
        <v>17972</v>
      </c>
    </row>
    <row r="8" spans="1:38">
      <c r="A8" s="284" t="s">
        <v>6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333"/>
      <c r="AA8" s="300" t="s">
        <v>7</v>
      </c>
      <c r="AB8" s="301"/>
      <c r="AC8" s="301"/>
      <c r="AD8" s="334"/>
      <c r="AE8">
        <v>2531</v>
      </c>
      <c r="AF8">
        <v>2531</v>
      </c>
      <c r="AG8">
        <v>0</v>
      </c>
      <c r="AH8">
        <v>0</v>
      </c>
      <c r="AI8">
        <v>0</v>
      </c>
      <c r="AJ8">
        <v>0</v>
      </c>
      <c r="AK8">
        <f>SUM(AE8,AG8,AI8)</f>
        <v>2531</v>
      </c>
      <c r="AL8">
        <f>SUM(AF8,AH8,AJ8)</f>
        <v>2531</v>
      </c>
    </row>
    <row r="9" spans="1:38" hidden="1">
      <c r="A9" s="284" t="s">
        <v>8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333"/>
      <c r="AA9" s="300" t="s">
        <v>9</v>
      </c>
      <c r="AB9" s="301"/>
      <c r="AC9" s="301"/>
      <c r="AD9" s="334"/>
      <c r="AK9">
        <f>SUM(AE9,AG9,AI9)</f>
        <v>0</v>
      </c>
      <c r="AL9">
        <f>SUM(AF9,AH9,AJ9)</f>
        <v>0</v>
      </c>
    </row>
    <row r="10" spans="1:38" hidden="1">
      <c r="A10" s="284" t="s">
        <v>10</v>
      </c>
      <c r="B10" s="285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333"/>
      <c r="AA10" s="300" t="s">
        <v>11</v>
      </c>
      <c r="AB10" s="301"/>
      <c r="AC10" s="301"/>
      <c r="AD10" s="334"/>
      <c r="AK10">
        <f>SUM(AE10,AG10,AI10)</f>
        <v>0</v>
      </c>
      <c r="AL10">
        <f>SUM(AF10,AH10,AJ10)</f>
        <v>0</v>
      </c>
    </row>
    <row r="11" spans="1:38">
      <c r="A11" s="284" t="s">
        <v>627</v>
      </c>
      <c r="B11" s="285"/>
      <c r="C11" s="285"/>
      <c r="D11" s="285"/>
      <c r="E11" s="285"/>
      <c r="F11" s="285"/>
      <c r="G11" s="285"/>
      <c r="H11" s="285"/>
      <c r="I11" s="285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63"/>
      <c r="AA11" s="249" t="s">
        <v>9</v>
      </c>
      <c r="AB11" s="250"/>
      <c r="AC11" s="250"/>
      <c r="AD11" s="260"/>
      <c r="AE11">
        <v>0</v>
      </c>
      <c r="AF11">
        <v>739</v>
      </c>
      <c r="AG11">
        <v>0</v>
      </c>
      <c r="AH11">
        <v>0</v>
      </c>
      <c r="AI11">
        <v>0</v>
      </c>
      <c r="AJ11">
        <v>0</v>
      </c>
      <c r="AK11">
        <v>0</v>
      </c>
      <c r="AL11">
        <f>SUM(AF11,AH11,AJ11)</f>
        <v>739</v>
      </c>
    </row>
    <row r="12" spans="1:38">
      <c r="A12" s="284" t="s">
        <v>624</v>
      </c>
      <c r="B12" s="285"/>
      <c r="C12" s="285"/>
      <c r="D12" s="285"/>
      <c r="E12" s="285"/>
      <c r="F12" s="285"/>
      <c r="G12" s="285"/>
      <c r="H12" s="285"/>
      <c r="I12" s="285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63"/>
      <c r="AA12" s="249" t="s">
        <v>11</v>
      </c>
      <c r="AB12" s="250"/>
      <c r="AC12" s="250"/>
      <c r="AD12" s="260"/>
      <c r="AE12">
        <v>0</v>
      </c>
      <c r="AF12">
        <v>656</v>
      </c>
      <c r="AG12">
        <v>0</v>
      </c>
      <c r="AH12">
        <v>0</v>
      </c>
      <c r="AI12">
        <v>0</v>
      </c>
      <c r="AJ12">
        <v>0</v>
      </c>
      <c r="AK12">
        <v>0</v>
      </c>
      <c r="AL12">
        <f>SUM(AF12,AH12,AJ12)</f>
        <v>656</v>
      </c>
    </row>
    <row r="13" spans="1:38" s="1" customFormat="1">
      <c r="A13" s="286" t="s">
        <v>594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331"/>
      <c r="AA13" s="292" t="s">
        <v>12</v>
      </c>
      <c r="AB13" s="293"/>
      <c r="AC13" s="293"/>
      <c r="AD13" s="335"/>
      <c r="AE13" s="1">
        <f>SUM(AE5:AE12)</f>
        <v>95641</v>
      </c>
      <c r="AF13" s="1">
        <f t="shared" ref="AF13:AL13" si="0">SUM(AF5:AF12)</f>
        <v>98049</v>
      </c>
      <c r="AG13" s="1">
        <f t="shared" si="0"/>
        <v>0</v>
      </c>
      <c r="AH13" s="1">
        <f t="shared" si="0"/>
        <v>0</v>
      </c>
      <c r="AI13" s="1">
        <f t="shared" si="0"/>
        <v>0</v>
      </c>
      <c r="AJ13" s="1">
        <f t="shared" si="0"/>
        <v>0</v>
      </c>
      <c r="AK13" s="1">
        <f t="shared" si="0"/>
        <v>95641</v>
      </c>
      <c r="AL13" s="1">
        <f t="shared" si="0"/>
        <v>98049</v>
      </c>
    </row>
    <row r="14" spans="1:38" hidden="1">
      <c r="A14" s="284" t="s">
        <v>13</v>
      </c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333"/>
      <c r="AA14" s="300" t="s">
        <v>14</v>
      </c>
      <c r="AB14" s="301"/>
      <c r="AC14" s="301"/>
      <c r="AD14" s="334"/>
      <c r="AK14">
        <f>SUM(AE14,AG14,AI14)</f>
        <v>0</v>
      </c>
      <c r="AL14">
        <f>SUM(AF14,AH14,AJ14)</f>
        <v>0</v>
      </c>
    </row>
    <row r="15" spans="1:38" hidden="1">
      <c r="A15" s="284" t="s">
        <v>15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333"/>
      <c r="AA15" s="300" t="s">
        <v>16</v>
      </c>
      <c r="AB15" s="301"/>
      <c r="AC15" s="301"/>
      <c r="AD15" s="334"/>
      <c r="AK15">
        <f>SUM(AE15,AG15,AI15)</f>
        <v>0</v>
      </c>
      <c r="AL15">
        <f>SUM(AF15,AH15,AJ15)</f>
        <v>0</v>
      </c>
    </row>
    <row r="16" spans="1:38" hidden="1">
      <c r="A16" s="284" t="s">
        <v>17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333"/>
      <c r="AA16" s="300" t="s">
        <v>18</v>
      </c>
      <c r="AB16" s="301"/>
      <c r="AC16" s="301"/>
      <c r="AD16" s="334"/>
      <c r="AK16">
        <f>SUM(AE16,AG16,AI16)</f>
        <v>0</v>
      </c>
      <c r="AL16">
        <f>SUM(AF16,AH16,AJ16)</f>
        <v>0</v>
      </c>
    </row>
    <row r="17" spans="1:38" hidden="1">
      <c r="A17" s="284" t="s">
        <v>19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333"/>
      <c r="AA17" s="300" t="s">
        <v>20</v>
      </c>
      <c r="AB17" s="301"/>
      <c r="AC17" s="301"/>
      <c r="AD17" s="334"/>
      <c r="AK17">
        <f>SUM(AE17,AG17,AI17)</f>
        <v>0</v>
      </c>
      <c r="AL17">
        <f>SUM(AF17,AH17,AJ17)</f>
        <v>0</v>
      </c>
    </row>
    <row r="18" spans="1:38">
      <c r="A18" s="284" t="s">
        <v>21</v>
      </c>
      <c r="B18" s="285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333"/>
      <c r="AA18" s="300" t="s">
        <v>22</v>
      </c>
      <c r="AB18" s="301"/>
      <c r="AC18" s="301"/>
      <c r="AD18" s="334"/>
      <c r="AE18">
        <v>6995</v>
      </c>
      <c r="AF18">
        <v>6995</v>
      </c>
      <c r="AG18">
        <v>0</v>
      </c>
      <c r="AH18">
        <v>0</v>
      </c>
      <c r="AI18">
        <v>0</v>
      </c>
      <c r="AJ18">
        <v>0</v>
      </c>
      <c r="AK18">
        <f>SUM(AE18,AG18,AI18)</f>
        <v>6995</v>
      </c>
      <c r="AL18">
        <f>SUM(AF18,AH18,AJ18)</f>
        <v>6995</v>
      </c>
    </row>
    <row r="19" spans="1:38" s="1" customFormat="1">
      <c r="A19" s="286" t="s">
        <v>595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331"/>
      <c r="AA19" s="292" t="s">
        <v>23</v>
      </c>
      <c r="AB19" s="293"/>
      <c r="AC19" s="293"/>
      <c r="AD19" s="335"/>
      <c r="AE19" s="1">
        <f>SUM(AE13:AE18)</f>
        <v>102636</v>
      </c>
      <c r="AF19" s="1">
        <f t="shared" ref="AF19:AL19" si="1">SUM(AF13:AF18)</f>
        <v>105044</v>
      </c>
      <c r="AG19" s="1">
        <f t="shared" si="1"/>
        <v>0</v>
      </c>
      <c r="AH19" s="1">
        <f t="shared" si="1"/>
        <v>0</v>
      </c>
      <c r="AI19" s="1">
        <f t="shared" si="1"/>
        <v>0</v>
      </c>
      <c r="AJ19" s="1">
        <f t="shared" si="1"/>
        <v>0</v>
      </c>
      <c r="AK19" s="1">
        <f t="shared" si="1"/>
        <v>102636</v>
      </c>
      <c r="AL19" s="1">
        <f t="shared" si="1"/>
        <v>105044</v>
      </c>
    </row>
    <row r="20" spans="1:38" hidden="1">
      <c r="A20" s="284" t="s">
        <v>24</v>
      </c>
      <c r="B20" s="285"/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333"/>
      <c r="AA20" s="300" t="s">
        <v>29</v>
      </c>
      <c r="AB20" s="301"/>
      <c r="AC20" s="301"/>
      <c r="AD20" s="334"/>
      <c r="AK20">
        <f>SUM(AE20,AG20,AI20)</f>
        <v>0</v>
      </c>
      <c r="AL20">
        <f>SUM(AF20,AH20,AJ20)</f>
        <v>0</v>
      </c>
    </row>
    <row r="21" spans="1:38" ht="23.25" hidden="1" customHeight="1">
      <c r="A21" s="284" t="s">
        <v>25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333"/>
      <c r="AA21" s="300" t="s">
        <v>30</v>
      </c>
      <c r="AB21" s="301"/>
      <c r="AC21" s="301"/>
      <c r="AD21" s="334"/>
      <c r="AK21">
        <f>SUM(AE21,AG21,AI21)</f>
        <v>0</v>
      </c>
      <c r="AL21">
        <f>SUM(AF21,AH21,AJ21)</f>
        <v>0</v>
      </c>
    </row>
    <row r="22" spans="1:38" ht="23.25" hidden="1" customHeight="1">
      <c r="A22" s="284" t="s">
        <v>26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333"/>
      <c r="AA22" s="300" t="s">
        <v>31</v>
      </c>
      <c r="AB22" s="301"/>
      <c r="AC22" s="301"/>
      <c r="AD22" s="334"/>
      <c r="AK22">
        <f>SUM(AE22,AG22,AI22)</f>
        <v>0</v>
      </c>
      <c r="AL22">
        <f>SUM(AF22,AH22,AJ22)</f>
        <v>0</v>
      </c>
    </row>
    <row r="23" spans="1:38" ht="20.25" hidden="1" customHeight="1">
      <c r="A23" s="284" t="s">
        <v>27</v>
      </c>
      <c r="B23" s="285"/>
      <c r="C23" s="285"/>
      <c r="D23" s="285"/>
      <c r="E23" s="285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333"/>
      <c r="AA23" s="300" t="s">
        <v>32</v>
      </c>
      <c r="AB23" s="301"/>
      <c r="AC23" s="301"/>
      <c r="AD23" s="334"/>
      <c r="AK23">
        <f>SUM(AE23,AG23,AI23)</f>
        <v>0</v>
      </c>
      <c r="AL23">
        <f>SUM(AF23,AH23,AJ23)</f>
        <v>0</v>
      </c>
    </row>
    <row r="24" spans="1:38">
      <c r="A24" s="284" t="s">
        <v>28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333"/>
      <c r="AA24" s="300" t="s">
        <v>33</v>
      </c>
      <c r="AB24" s="301"/>
      <c r="AC24" s="301"/>
      <c r="AD24" s="334"/>
      <c r="AE24">
        <v>1300</v>
      </c>
      <c r="AF24">
        <v>1300</v>
      </c>
      <c r="AG24">
        <v>0</v>
      </c>
      <c r="AH24">
        <v>0</v>
      </c>
      <c r="AI24">
        <v>0</v>
      </c>
      <c r="AJ24">
        <v>0</v>
      </c>
      <c r="AK24">
        <f>SUM(AE24,AG24,AI24)</f>
        <v>1300</v>
      </c>
      <c r="AL24">
        <f>SUM(AF24,AH24,AJ24)</f>
        <v>1300</v>
      </c>
    </row>
    <row r="25" spans="1:38" s="1" customFormat="1">
      <c r="A25" s="286" t="s">
        <v>596</v>
      </c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331"/>
      <c r="AA25" s="292" t="s">
        <v>34</v>
      </c>
      <c r="AB25" s="293"/>
      <c r="AC25" s="293"/>
      <c r="AD25" s="335"/>
      <c r="AE25" s="1">
        <f>SUM(AE20:AE24)</f>
        <v>1300</v>
      </c>
      <c r="AF25" s="1">
        <f t="shared" ref="AF25:AL25" si="2">SUM(AF20:AF24)</f>
        <v>1300</v>
      </c>
      <c r="AG25" s="1">
        <f t="shared" si="2"/>
        <v>0</v>
      </c>
      <c r="AH25" s="1">
        <f t="shared" si="2"/>
        <v>0</v>
      </c>
      <c r="AI25" s="1">
        <f t="shared" si="2"/>
        <v>0</v>
      </c>
      <c r="AJ25" s="1">
        <f t="shared" si="2"/>
        <v>0</v>
      </c>
      <c r="AK25" s="1">
        <f t="shared" si="2"/>
        <v>1300</v>
      </c>
      <c r="AL25" s="1">
        <f t="shared" si="2"/>
        <v>1300</v>
      </c>
    </row>
    <row r="26" spans="1:38" hidden="1">
      <c r="A26" s="284" t="s">
        <v>35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333"/>
      <c r="AA26" s="300" t="s">
        <v>46</v>
      </c>
      <c r="AB26" s="301"/>
      <c r="AC26" s="301"/>
      <c r="AD26" s="334"/>
      <c r="AK26">
        <f>SUM(AE26,AG26,AI26)</f>
        <v>0</v>
      </c>
      <c r="AL26">
        <f>SUM(AF26,AH26,AJ26)</f>
        <v>0</v>
      </c>
    </row>
    <row r="27" spans="1:38" hidden="1">
      <c r="A27" s="284" t="s">
        <v>36</v>
      </c>
      <c r="B27" s="285"/>
      <c r="C27" s="285"/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333"/>
      <c r="AA27" s="300" t="s">
        <v>47</v>
      </c>
      <c r="AB27" s="301"/>
      <c r="AC27" s="301"/>
      <c r="AD27" s="334"/>
      <c r="AK27">
        <f>SUM(AE27,AG27,AI27)</f>
        <v>0</v>
      </c>
      <c r="AL27">
        <f>SUM(AF27,AH27,AJ27)</f>
        <v>0</v>
      </c>
    </row>
    <row r="28" spans="1:38" s="1" customFormat="1" hidden="1">
      <c r="A28" s="286" t="s">
        <v>110</v>
      </c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331"/>
      <c r="AA28" s="292" t="s">
        <v>48</v>
      </c>
      <c r="AB28" s="293"/>
      <c r="AC28" s="293"/>
      <c r="AD28" s="335"/>
      <c r="AE28" s="1">
        <f>SUM(AE26:AE27)</f>
        <v>0</v>
      </c>
      <c r="AG28" s="1">
        <f>SUM(AG26:AG27)</f>
        <v>0</v>
      </c>
      <c r="AI28" s="1">
        <f>SUM(AI26:AI27)</f>
        <v>0</v>
      </c>
      <c r="AK28" s="1">
        <f>SUM(AE28,AG28,AI28)</f>
        <v>0</v>
      </c>
      <c r="AL28">
        <f>SUM(AF28,AH28,AJ28)</f>
        <v>0</v>
      </c>
    </row>
    <row r="29" spans="1:38" hidden="1">
      <c r="A29" s="284" t="s">
        <v>37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333"/>
      <c r="AA29" s="300" t="s">
        <v>51</v>
      </c>
      <c r="AB29" s="301"/>
      <c r="AC29" s="301"/>
      <c r="AD29" s="334"/>
      <c r="AK29">
        <f>SUM(AE29,AG29,AI29)</f>
        <v>0</v>
      </c>
      <c r="AL29">
        <f>SUM(AF29,AH29,AJ29)</f>
        <v>0</v>
      </c>
    </row>
    <row r="30" spans="1:38" hidden="1">
      <c r="A30" s="284" t="s">
        <v>38</v>
      </c>
      <c r="B30" s="285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333"/>
      <c r="AA30" s="300" t="s">
        <v>52</v>
      </c>
      <c r="AB30" s="301"/>
      <c r="AC30" s="301"/>
      <c r="AD30" s="334"/>
      <c r="AK30">
        <f>SUM(AE30,AG30,AI30)</f>
        <v>0</v>
      </c>
      <c r="AL30">
        <f>SUM(AF30,AH30,AJ30)</f>
        <v>0</v>
      </c>
    </row>
    <row r="31" spans="1:38" hidden="1">
      <c r="A31" s="284" t="s">
        <v>39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333"/>
      <c r="AA31" s="300" t="s">
        <v>53</v>
      </c>
      <c r="AB31" s="301"/>
      <c r="AC31" s="301"/>
      <c r="AD31" s="334"/>
      <c r="AK31">
        <f>SUM(AE31,AG31,AI31)</f>
        <v>0</v>
      </c>
      <c r="AL31">
        <f>SUM(AF31,AH31,AJ31)</f>
        <v>0</v>
      </c>
    </row>
    <row r="32" spans="1:38">
      <c r="A32" s="284" t="s">
        <v>40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333"/>
      <c r="AA32" s="300" t="s">
        <v>54</v>
      </c>
      <c r="AB32" s="301"/>
      <c r="AC32" s="301"/>
      <c r="AD32" s="334"/>
      <c r="AE32">
        <v>57000</v>
      </c>
      <c r="AF32">
        <v>57000</v>
      </c>
      <c r="AG32">
        <v>0</v>
      </c>
      <c r="AH32">
        <v>0</v>
      </c>
      <c r="AI32">
        <v>0</v>
      </c>
      <c r="AJ32">
        <v>0</v>
      </c>
      <c r="AK32">
        <f>SUM(AE32,AG32,AI32)</f>
        <v>57000</v>
      </c>
      <c r="AL32">
        <f>SUM(AF32,AH32,AJ32)</f>
        <v>57000</v>
      </c>
    </row>
    <row r="33" spans="1:38" hidden="1">
      <c r="A33" s="284" t="s">
        <v>41</v>
      </c>
      <c r="B33" s="285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333"/>
      <c r="AA33" s="300" t="s">
        <v>55</v>
      </c>
      <c r="AB33" s="301"/>
      <c r="AC33" s="301"/>
      <c r="AD33" s="334"/>
      <c r="AK33">
        <f>SUM(AE33,AG33,AI33)</f>
        <v>0</v>
      </c>
      <c r="AL33">
        <f>SUM(AF33,AH33,AJ33)</f>
        <v>0</v>
      </c>
    </row>
    <row r="34" spans="1:38" hidden="1">
      <c r="A34" s="284" t="s">
        <v>42</v>
      </c>
      <c r="B34" s="285"/>
      <c r="C34" s="285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333"/>
      <c r="AA34" s="300" t="s">
        <v>56</v>
      </c>
      <c r="AB34" s="301"/>
      <c r="AC34" s="301"/>
      <c r="AD34" s="334"/>
      <c r="AK34">
        <f>SUM(AE34,AG34,AI34)</f>
        <v>0</v>
      </c>
      <c r="AL34">
        <f>SUM(AF34,AH34,AJ34)</f>
        <v>0</v>
      </c>
    </row>
    <row r="35" spans="1:38">
      <c r="A35" s="284" t="s">
        <v>43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333"/>
      <c r="AA35" s="300" t="s">
        <v>57</v>
      </c>
      <c r="AB35" s="301"/>
      <c r="AC35" s="301"/>
      <c r="AD35" s="334"/>
      <c r="AE35">
        <v>6000</v>
      </c>
      <c r="AF35">
        <v>6000</v>
      </c>
      <c r="AG35">
        <v>0</v>
      </c>
      <c r="AH35">
        <v>0</v>
      </c>
      <c r="AI35">
        <v>0</v>
      </c>
      <c r="AJ35">
        <v>0</v>
      </c>
      <c r="AK35">
        <f>SUM(AE35,AG35,AI35)</f>
        <v>6000</v>
      </c>
      <c r="AL35">
        <f>SUM(AF35,AH35,AJ35)</f>
        <v>6000</v>
      </c>
    </row>
    <row r="36" spans="1:38" hidden="1">
      <c r="A36" s="284" t="s">
        <v>44</v>
      </c>
      <c r="B36" s="285"/>
      <c r="C36" s="285"/>
      <c r="D36" s="285"/>
      <c r="E36" s="285"/>
      <c r="F36" s="285"/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333"/>
      <c r="AA36" s="300" t="s">
        <v>58</v>
      </c>
      <c r="AB36" s="301"/>
      <c r="AC36" s="301"/>
      <c r="AD36" s="334"/>
      <c r="AK36">
        <f>SUM(AE36,AG36,AI36)</f>
        <v>0</v>
      </c>
      <c r="AL36">
        <f>SUM(AF36,AH36,AJ36)</f>
        <v>0</v>
      </c>
    </row>
    <row r="37" spans="1:38" s="1" customFormat="1">
      <c r="A37" s="286" t="s">
        <v>597</v>
      </c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331"/>
      <c r="AA37" s="292" t="s">
        <v>50</v>
      </c>
      <c r="AB37" s="293"/>
      <c r="AC37" s="293"/>
      <c r="AD37" s="335"/>
      <c r="AE37" s="1">
        <f>SUM(AE32:AE36)</f>
        <v>63000</v>
      </c>
      <c r="AF37" s="1">
        <f t="shared" ref="AF37:AL38" si="3">SUM(AF32:AF36)</f>
        <v>63000</v>
      </c>
      <c r="AG37" s="1">
        <f t="shared" si="3"/>
        <v>0</v>
      </c>
      <c r="AH37" s="1">
        <f t="shared" si="3"/>
        <v>0</v>
      </c>
      <c r="AI37" s="1">
        <f t="shared" si="3"/>
        <v>0</v>
      </c>
      <c r="AJ37" s="1">
        <f t="shared" si="3"/>
        <v>0</v>
      </c>
      <c r="AK37" s="1">
        <f t="shared" si="3"/>
        <v>63000</v>
      </c>
      <c r="AL37" s="1">
        <f t="shared" si="3"/>
        <v>63000</v>
      </c>
    </row>
    <row r="38" spans="1:38" s="1" customFormat="1">
      <c r="A38" s="284" t="s">
        <v>35</v>
      </c>
      <c r="B38" s="285"/>
      <c r="C38" s="285"/>
      <c r="D38" s="285"/>
      <c r="E38" s="285"/>
      <c r="F38" s="285"/>
      <c r="G38" s="285"/>
      <c r="H38" s="285"/>
      <c r="I38" s="285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62"/>
      <c r="AA38" s="256" t="s">
        <v>46</v>
      </c>
      <c r="AB38" s="257"/>
      <c r="AC38" s="257"/>
      <c r="AD38" s="261"/>
      <c r="AE38" s="1">
        <v>0</v>
      </c>
      <c r="AF38" s="1">
        <v>0</v>
      </c>
      <c r="AG38" s="1">
        <f t="shared" si="3"/>
        <v>0</v>
      </c>
      <c r="AH38" s="1">
        <f t="shared" ref="AH38" si="4">SUM(AH33:AH37)</f>
        <v>0</v>
      </c>
      <c r="AI38" s="1">
        <f t="shared" ref="AI38" si="5">SUM(AI33:AI37)</f>
        <v>0</v>
      </c>
      <c r="AJ38" s="1">
        <f t="shared" ref="AJ38" si="6">SUM(AJ33:AJ37)</f>
        <v>0</v>
      </c>
      <c r="AK38">
        <f>SUM(AE38,AG38,AI38)</f>
        <v>0</v>
      </c>
      <c r="AL38">
        <f>SUM(AF38,AH38,AJ38)</f>
        <v>0</v>
      </c>
    </row>
    <row r="39" spans="1:38">
      <c r="A39" s="284" t="s">
        <v>45</v>
      </c>
      <c r="B39" s="285"/>
      <c r="C39" s="285"/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333"/>
      <c r="AA39" s="300" t="s">
        <v>59</v>
      </c>
      <c r="AB39" s="301"/>
      <c r="AC39" s="301"/>
      <c r="AD39" s="334"/>
      <c r="AE39">
        <v>300</v>
      </c>
      <c r="AF39">
        <v>300</v>
      </c>
      <c r="AG39">
        <v>0</v>
      </c>
      <c r="AH39">
        <v>0</v>
      </c>
      <c r="AI39">
        <v>0</v>
      </c>
      <c r="AJ39">
        <v>0</v>
      </c>
      <c r="AK39">
        <f>SUM(AE39,AG39,AI39)</f>
        <v>300</v>
      </c>
      <c r="AL39">
        <f>SUM(AF39,AH39,AJ39)</f>
        <v>300</v>
      </c>
    </row>
    <row r="40" spans="1:38" s="1" customFormat="1">
      <c r="A40" s="286" t="s">
        <v>598</v>
      </c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331"/>
      <c r="AA40" s="292" t="s">
        <v>49</v>
      </c>
      <c r="AB40" s="293"/>
      <c r="AC40" s="293"/>
      <c r="AD40" s="335"/>
      <c r="AE40" s="1">
        <f>SUM(AE28,AE29,AE30,AE31,AE37,AE39,AE38)</f>
        <v>63300</v>
      </c>
      <c r="AF40" s="1">
        <f t="shared" ref="AF40:AL40" si="7">SUM(AF28,AF29,AF30,AF31,AF37,AF39,AF38)</f>
        <v>63300</v>
      </c>
      <c r="AG40" s="1">
        <f t="shared" si="7"/>
        <v>0</v>
      </c>
      <c r="AH40" s="1">
        <f t="shared" si="7"/>
        <v>0</v>
      </c>
      <c r="AI40" s="1">
        <f t="shared" si="7"/>
        <v>0</v>
      </c>
      <c r="AJ40" s="1">
        <f t="shared" si="7"/>
        <v>0</v>
      </c>
      <c r="AK40" s="1">
        <f t="shared" si="7"/>
        <v>63300</v>
      </c>
      <c r="AL40" s="1">
        <f t="shared" si="7"/>
        <v>63300</v>
      </c>
    </row>
    <row r="41" spans="1:38" hidden="1">
      <c r="A41" s="279" t="s">
        <v>60</v>
      </c>
      <c r="B41" s="280"/>
      <c r="C41" s="280"/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330"/>
      <c r="AA41" s="300" t="s">
        <v>70</v>
      </c>
      <c r="AB41" s="301"/>
      <c r="AC41" s="301"/>
      <c r="AD41" s="334"/>
      <c r="AK41">
        <f>SUM(AE41,AG41,AI41)</f>
        <v>0</v>
      </c>
      <c r="AL41">
        <f>SUM(AF41,AH41,AJ41)</f>
        <v>0</v>
      </c>
    </row>
    <row r="42" spans="1:38">
      <c r="A42" s="279" t="s">
        <v>61</v>
      </c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330"/>
      <c r="AA42" s="300" t="s">
        <v>71</v>
      </c>
      <c r="AB42" s="301"/>
      <c r="AC42" s="301"/>
      <c r="AD42" s="334"/>
      <c r="AE42">
        <v>5620</v>
      </c>
      <c r="AF42">
        <v>5620</v>
      </c>
      <c r="AG42">
        <v>0</v>
      </c>
      <c r="AH42">
        <v>0</v>
      </c>
      <c r="AI42">
        <v>0</v>
      </c>
      <c r="AJ42">
        <v>0</v>
      </c>
      <c r="AK42">
        <f>SUM(AE42,AG42,AI42)</f>
        <v>5620</v>
      </c>
      <c r="AL42">
        <f>SUM(AF42,AH42,AJ42)</f>
        <v>5620</v>
      </c>
    </row>
    <row r="43" spans="1:38" hidden="1">
      <c r="A43" s="279" t="s">
        <v>62</v>
      </c>
      <c r="B43" s="280"/>
      <c r="C43" s="280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330"/>
      <c r="AA43" s="300" t="s">
        <v>72</v>
      </c>
      <c r="AB43" s="301"/>
      <c r="AC43" s="301"/>
      <c r="AD43" s="334"/>
      <c r="AK43">
        <f>SUM(AE43,AG43,AI43)</f>
        <v>0</v>
      </c>
      <c r="AL43">
        <f>SUM(AF43,AH43,AJ43)</f>
        <v>0</v>
      </c>
    </row>
    <row r="44" spans="1:38">
      <c r="A44" s="279" t="s">
        <v>63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330"/>
      <c r="AA44" s="300" t="s">
        <v>73</v>
      </c>
      <c r="AB44" s="301"/>
      <c r="AC44" s="301"/>
      <c r="AD44" s="334"/>
      <c r="AE44">
        <v>347</v>
      </c>
      <c r="AF44">
        <v>347</v>
      </c>
      <c r="AG44">
        <v>0</v>
      </c>
      <c r="AH44">
        <v>0</v>
      </c>
      <c r="AI44">
        <v>0</v>
      </c>
      <c r="AJ44">
        <v>0</v>
      </c>
      <c r="AK44">
        <f>SUM(AE44,AG44,AI44)</f>
        <v>347</v>
      </c>
      <c r="AL44">
        <f>SUM(AF44,AH44,AJ44)</f>
        <v>347</v>
      </c>
    </row>
    <row r="45" spans="1:38">
      <c r="A45" s="279" t="s">
        <v>64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330"/>
      <c r="AA45" s="300" t="s">
        <v>74</v>
      </c>
      <c r="AB45" s="301"/>
      <c r="AC45" s="301"/>
      <c r="AD45" s="334"/>
      <c r="AE45">
        <v>99</v>
      </c>
      <c r="AF45">
        <v>99</v>
      </c>
      <c r="AG45">
        <v>0</v>
      </c>
      <c r="AH45">
        <v>0</v>
      </c>
      <c r="AI45">
        <v>8420</v>
      </c>
      <c r="AJ45">
        <v>8420</v>
      </c>
      <c r="AK45">
        <f>SUM(AE45,AG45,AI45)</f>
        <v>8519</v>
      </c>
      <c r="AL45">
        <f>SUM(AF45,AH45,AJ45)</f>
        <v>8519</v>
      </c>
    </row>
    <row r="46" spans="1:38">
      <c r="A46" s="279" t="s">
        <v>65</v>
      </c>
      <c r="B46" s="280"/>
      <c r="C46" s="280"/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0"/>
      <c r="P46" s="280"/>
      <c r="Q46" s="280"/>
      <c r="R46" s="280"/>
      <c r="S46" s="280"/>
      <c r="T46" s="280"/>
      <c r="U46" s="280"/>
      <c r="V46" s="280"/>
      <c r="W46" s="280"/>
      <c r="X46" s="280"/>
      <c r="Y46" s="280"/>
      <c r="Z46" s="330"/>
      <c r="AA46" s="300" t="s">
        <v>75</v>
      </c>
      <c r="AB46" s="301"/>
      <c r="AC46" s="301"/>
      <c r="AD46" s="334"/>
      <c r="AE46">
        <v>1356</v>
      </c>
      <c r="AF46">
        <v>1356</v>
      </c>
      <c r="AG46">
        <v>0</v>
      </c>
      <c r="AH46">
        <v>0</v>
      </c>
      <c r="AI46">
        <v>2272</v>
      </c>
      <c r="AJ46">
        <v>2272</v>
      </c>
      <c r="AK46">
        <f>SUM(AE46,AG46,AI46)</f>
        <v>3628</v>
      </c>
      <c r="AL46">
        <f>SUM(AF46,AH46,AJ46)</f>
        <v>3628</v>
      </c>
    </row>
    <row r="47" spans="1:38" hidden="1">
      <c r="A47" s="279" t="s">
        <v>66</v>
      </c>
      <c r="B47" s="280"/>
      <c r="C47" s="280"/>
      <c r="D47" s="280"/>
      <c r="E47" s="280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0"/>
      <c r="R47" s="280"/>
      <c r="S47" s="280"/>
      <c r="T47" s="280"/>
      <c r="U47" s="280"/>
      <c r="V47" s="280"/>
      <c r="W47" s="280"/>
      <c r="X47" s="280"/>
      <c r="Y47" s="280"/>
      <c r="Z47" s="330"/>
      <c r="AA47" s="300" t="s">
        <v>76</v>
      </c>
      <c r="AB47" s="301"/>
      <c r="AC47" s="301"/>
      <c r="AD47" s="334"/>
      <c r="AK47">
        <f>SUM(AE47,AG47,AI47)</f>
        <v>0</v>
      </c>
      <c r="AL47">
        <f>SUM(AF47,AH47,AJ47)</f>
        <v>0</v>
      </c>
    </row>
    <row r="48" spans="1:38">
      <c r="A48" s="279" t="s">
        <v>67</v>
      </c>
      <c r="B48" s="280"/>
      <c r="C48" s="280"/>
      <c r="D48" s="280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  <c r="S48" s="280"/>
      <c r="T48" s="280"/>
      <c r="U48" s="280"/>
      <c r="V48" s="280"/>
      <c r="W48" s="280"/>
      <c r="X48" s="280"/>
      <c r="Y48" s="280"/>
      <c r="Z48" s="330"/>
      <c r="AA48" s="300" t="s">
        <v>77</v>
      </c>
      <c r="AB48" s="301"/>
      <c r="AC48" s="301"/>
      <c r="AD48" s="334"/>
      <c r="AE48">
        <v>800</v>
      </c>
      <c r="AF48">
        <v>800</v>
      </c>
      <c r="AG48">
        <v>0</v>
      </c>
      <c r="AH48">
        <v>0</v>
      </c>
      <c r="AI48">
        <v>0</v>
      </c>
      <c r="AJ48">
        <v>0</v>
      </c>
      <c r="AK48">
        <f>SUM(AE48,AG48,AI48)</f>
        <v>800</v>
      </c>
      <c r="AL48">
        <f>SUM(AF48,AH48,AJ48)</f>
        <v>800</v>
      </c>
    </row>
    <row r="49" spans="1:38" hidden="1">
      <c r="A49" s="279" t="s">
        <v>68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280"/>
      <c r="W49" s="280"/>
      <c r="X49" s="280"/>
      <c r="Y49" s="280"/>
      <c r="Z49" s="330"/>
      <c r="AA49" s="300" t="s">
        <v>78</v>
      </c>
      <c r="AB49" s="301"/>
      <c r="AC49" s="301"/>
      <c r="AD49" s="334"/>
      <c r="AK49">
        <f>SUM(AE49,AG49,AI49)</f>
        <v>0</v>
      </c>
      <c r="AL49">
        <f>SUM(AF49,AH49,AJ49)</f>
        <v>0</v>
      </c>
    </row>
    <row r="50" spans="1:38" hidden="1">
      <c r="A50" s="279" t="s">
        <v>69</v>
      </c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  <c r="O50" s="280"/>
      <c r="P50" s="280"/>
      <c r="Q50" s="280"/>
      <c r="R50" s="280"/>
      <c r="S50" s="280"/>
      <c r="T50" s="280"/>
      <c r="U50" s="280"/>
      <c r="V50" s="280"/>
      <c r="W50" s="280"/>
      <c r="X50" s="280"/>
      <c r="Y50" s="280"/>
      <c r="Z50" s="330"/>
      <c r="AA50" s="300" t="s">
        <v>79</v>
      </c>
      <c r="AB50" s="301"/>
      <c r="AC50" s="301"/>
      <c r="AD50" s="334"/>
      <c r="AK50">
        <f>SUM(AE50,AG50,AI50)</f>
        <v>0</v>
      </c>
      <c r="AL50">
        <f>SUM(AF50,AH50,AJ50)</f>
        <v>0</v>
      </c>
    </row>
    <row r="51" spans="1:38">
      <c r="A51" s="279" t="s">
        <v>69</v>
      </c>
      <c r="B51" s="280"/>
      <c r="C51" s="280"/>
      <c r="D51" s="280"/>
      <c r="E51" s="280"/>
      <c r="F51" s="280"/>
      <c r="G51" s="280"/>
      <c r="H51" s="280"/>
      <c r="I51" s="280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64"/>
      <c r="AA51" s="249" t="s">
        <v>625</v>
      </c>
      <c r="AB51" s="250"/>
      <c r="AC51" s="250"/>
      <c r="AD51" s="260"/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f>SUM(AF51,AH51,AJ51)</f>
        <v>0</v>
      </c>
    </row>
    <row r="52" spans="1:38" s="1" customFormat="1">
      <c r="A52" s="281" t="s">
        <v>599</v>
      </c>
      <c r="B52" s="282"/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332"/>
      <c r="AA52" s="292" t="s">
        <v>80</v>
      </c>
      <c r="AB52" s="293"/>
      <c r="AC52" s="293"/>
      <c r="AD52" s="335"/>
      <c r="AE52" s="1">
        <f>SUM(AE41:AE50)</f>
        <v>8222</v>
      </c>
      <c r="AF52" s="1">
        <f t="shared" ref="AF52:AL52" si="8">SUM(AF41:AF50)</f>
        <v>8222</v>
      </c>
      <c r="AG52" s="1">
        <f t="shared" si="8"/>
        <v>0</v>
      </c>
      <c r="AH52" s="1">
        <f t="shared" si="8"/>
        <v>0</v>
      </c>
      <c r="AI52" s="1">
        <f t="shared" si="8"/>
        <v>10692</v>
      </c>
      <c r="AJ52" s="1">
        <f t="shared" si="8"/>
        <v>10692</v>
      </c>
      <c r="AK52" s="1">
        <f t="shared" si="8"/>
        <v>18914</v>
      </c>
      <c r="AL52" s="1">
        <f t="shared" si="8"/>
        <v>18914</v>
      </c>
    </row>
    <row r="53" spans="1:38" hidden="1">
      <c r="A53" s="279" t="s">
        <v>81</v>
      </c>
      <c r="B53" s="280"/>
      <c r="C53" s="280"/>
      <c r="D53" s="280"/>
      <c r="E53" s="280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330"/>
      <c r="AA53" s="300" t="s">
        <v>86</v>
      </c>
      <c r="AB53" s="301"/>
      <c r="AC53" s="301"/>
      <c r="AD53" s="334"/>
      <c r="AK53">
        <f>SUM(AE53,AG53,AI53)</f>
        <v>0</v>
      </c>
      <c r="AL53">
        <f>SUM(AF53,AH53,AJ53)</f>
        <v>0</v>
      </c>
    </row>
    <row r="54" spans="1:38" hidden="1">
      <c r="A54" s="279" t="s">
        <v>82</v>
      </c>
      <c r="B54" s="280"/>
      <c r="C54" s="280"/>
      <c r="D54" s="280"/>
      <c r="E54" s="280"/>
      <c r="F54" s="280"/>
      <c r="G54" s="280"/>
      <c r="H54" s="280"/>
      <c r="I54" s="280"/>
      <c r="J54" s="280"/>
      <c r="K54" s="280"/>
      <c r="L54" s="280"/>
      <c r="M54" s="280"/>
      <c r="N54" s="280"/>
      <c r="O54" s="280"/>
      <c r="P54" s="280"/>
      <c r="Q54" s="280"/>
      <c r="R54" s="280"/>
      <c r="S54" s="280"/>
      <c r="T54" s="280"/>
      <c r="U54" s="280"/>
      <c r="V54" s="280"/>
      <c r="W54" s="280"/>
      <c r="X54" s="280"/>
      <c r="Y54" s="280"/>
      <c r="Z54" s="330"/>
      <c r="AA54" s="300" t="s">
        <v>87</v>
      </c>
      <c r="AB54" s="301"/>
      <c r="AC54" s="301"/>
      <c r="AD54" s="334"/>
      <c r="AK54">
        <f>SUM(AE54,AG54,AI54)</f>
        <v>0</v>
      </c>
      <c r="AL54">
        <f>SUM(AF54,AH54,AJ54)</f>
        <v>0</v>
      </c>
    </row>
    <row r="55" spans="1:38" hidden="1">
      <c r="A55" s="279" t="s">
        <v>83</v>
      </c>
      <c r="B55" s="280"/>
      <c r="C55" s="280"/>
      <c r="D55" s="280"/>
      <c r="E55" s="280"/>
      <c r="F55" s="280"/>
      <c r="G55" s="280"/>
      <c r="H55" s="280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0"/>
      <c r="V55" s="280"/>
      <c r="W55" s="280"/>
      <c r="X55" s="280"/>
      <c r="Y55" s="280"/>
      <c r="Z55" s="330"/>
      <c r="AA55" s="300" t="s">
        <v>88</v>
      </c>
      <c r="AB55" s="301"/>
      <c r="AC55" s="301"/>
      <c r="AD55" s="334"/>
      <c r="AK55">
        <f>SUM(AE55,AG55,AI55)</f>
        <v>0</v>
      </c>
      <c r="AL55">
        <f>SUM(AF55,AH55,AJ55)</f>
        <v>0</v>
      </c>
    </row>
    <row r="56" spans="1:38" hidden="1">
      <c r="A56" s="279" t="s">
        <v>84</v>
      </c>
      <c r="B56" s="280"/>
      <c r="C56" s="280"/>
      <c r="D56" s="280"/>
      <c r="E56" s="280"/>
      <c r="F56" s="280"/>
      <c r="G56" s="280"/>
      <c r="H56" s="280"/>
      <c r="I56" s="280"/>
      <c r="J56" s="280"/>
      <c r="K56" s="280"/>
      <c r="L56" s="280"/>
      <c r="M56" s="280"/>
      <c r="N56" s="280"/>
      <c r="O56" s="280"/>
      <c r="P56" s="280"/>
      <c r="Q56" s="280"/>
      <c r="R56" s="280"/>
      <c r="S56" s="280"/>
      <c r="T56" s="280"/>
      <c r="U56" s="280"/>
      <c r="V56" s="280"/>
      <c r="W56" s="280"/>
      <c r="X56" s="280"/>
      <c r="Y56" s="280"/>
      <c r="Z56" s="330"/>
      <c r="AA56" s="300" t="s">
        <v>89</v>
      </c>
      <c r="AB56" s="301"/>
      <c r="AC56" s="301"/>
      <c r="AD56" s="334"/>
      <c r="AK56">
        <f>SUM(AE56,AG56,AI56)</f>
        <v>0</v>
      </c>
      <c r="AL56">
        <f>SUM(AF56,AH56,AJ56)</f>
        <v>0</v>
      </c>
    </row>
    <row r="57" spans="1:38" hidden="1">
      <c r="A57" s="279" t="s">
        <v>85</v>
      </c>
      <c r="B57" s="280"/>
      <c r="C57" s="280"/>
      <c r="D57" s="280"/>
      <c r="E57" s="280"/>
      <c r="F57" s="280"/>
      <c r="G57" s="280"/>
      <c r="H57" s="280"/>
      <c r="I57" s="280"/>
      <c r="J57" s="280"/>
      <c r="K57" s="280"/>
      <c r="L57" s="280"/>
      <c r="M57" s="280"/>
      <c r="N57" s="280"/>
      <c r="O57" s="280"/>
      <c r="P57" s="280"/>
      <c r="Q57" s="280"/>
      <c r="R57" s="280"/>
      <c r="S57" s="280"/>
      <c r="T57" s="280"/>
      <c r="U57" s="280"/>
      <c r="V57" s="280"/>
      <c r="W57" s="280"/>
      <c r="X57" s="280"/>
      <c r="Y57" s="280"/>
      <c r="Z57" s="330"/>
      <c r="AA57" s="300" t="s">
        <v>90</v>
      </c>
      <c r="AB57" s="301"/>
      <c r="AC57" s="301"/>
      <c r="AD57" s="334"/>
      <c r="AK57">
        <f>SUM(AE57,AG57,AI57)</f>
        <v>0</v>
      </c>
      <c r="AL57">
        <f>SUM(AF57,AH57,AJ57)</f>
        <v>0</v>
      </c>
    </row>
    <row r="58" spans="1:38" hidden="1">
      <c r="A58" s="286" t="s">
        <v>107</v>
      </c>
      <c r="B58" s="287"/>
      <c r="C58" s="287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287"/>
      <c r="Z58" s="331"/>
      <c r="AA58" s="292" t="s">
        <v>91</v>
      </c>
      <c r="AB58" s="293"/>
      <c r="AC58" s="293"/>
      <c r="AD58" s="335"/>
      <c r="AE58">
        <f>SUM(AE53:AE57)</f>
        <v>0</v>
      </c>
      <c r="AG58">
        <f>SUM(AG53:AG57)</f>
        <v>0</v>
      </c>
      <c r="AI58">
        <f>SUM(AI53:AI57)</f>
        <v>0</v>
      </c>
      <c r="AK58">
        <f>SUM(AE58,AG58,AI58)</f>
        <v>0</v>
      </c>
      <c r="AL58">
        <f>SUM(AF58,AH58,AJ58)</f>
        <v>0</v>
      </c>
    </row>
    <row r="59" spans="1:38" hidden="1">
      <c r="A59" s="279" t="s">
        <v>92</v>
      </c>
      <c r="B59" s="280"/>
      <c r="C59" s="280"/>
      <c r="D59" s="280"/>
      <c r="E59" s="280"/>
      <c r="F59" s="280"/>
      <c r="G59" s="280"/>
      <c r="H59" s="280"/>
      <c r="I59" s="280"/>
      <c r="J59" s="280"/>
      <c r="K59" s="280"/>
      <c r="L59" s="280"/>
      <c r="M59" s="280"/>
      <c r="N59" s="280"/>
      <c r="O59" s="280"/>
      <c r="P59" s="280"/>
      <c r="Q59" s="280"/>
      <c r="R59" s="280"/>
      <c r="S59" s="280"/>
      <c r="T59" s="280"/>
      <c r="U59" s="280"/>
      <c r="V59" s="280"/>
      <c r="W59" s="280"/>
      <c r="X59" s="280"/>
      <c r="Y59" s="280"/>
      <c r="Z59" s="330"/>
      <c r="AA59" s="300" t="s">
        <v>95</v>
      </c>
      <c r="AB59" s="301"/>
      <c r="AC59" s="301"/>
      <c r="AD59" s="334"/>
      <c r="AK59">
        <f>SUM(AE59,AG59,AI59)</f>
        <v>0</v>
      </c>
      <c r="AL59">
        <f>SUM(AF59,AH59,AJ59)</f>
        <v>0</v>
      </c>
    </row>
    <row r="60" spans="1:38" hidden="1">
      <c r="A60" s="284" t="s">
        <v>93</v>
      </c>
      <c r="B60" s="285"/>
      <c r="C60" s="285"/>
      <c r="D60" s="285"/>
      <c r="E60" s="285"/>
      <c r="F60" s="285"/>
      <c r="G60" s="285"/>
      <c r="H60" s="285"/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333"/>
      <c r="AA60" s="300" t="s">
        <v>96</v>
      </c>
      <c r="AB60" s="301"/>
      <c r="AC60" s="301"/>
      <c r="AD60" s="334"/>
      <c r="AK60">
        <f>SUM(AE60,AG60,AI60)</f>
        <v>0</v>
      </c>
      <c r="AL60">
        <f>SUM(AF60,AH60,AJ60)</f>
        <v>0</v>
      </c>
    </row>
    <row r="61" spans="1:38" hidden="1">
      <c r="A61" s="279" t="s">
        <v>94</v>
      </c>
      <c r="B61" s="280"/>
      <c r="C61" s="280"/>
      <c r="D61" s="280"/>
      <c r="E61" s="280"/>
      <c r="F61" s="280"/>
      <c r="G61" s="280"/>
      <c r="H61" s="280"/>
      <c r="I61" s="280"/>
      <c r="J61" s="280"/>
      <c r="K61" s="280"/>
      <c r="L61" s="280"/>
      <c r="M61" s="280"/>
      <c r="N61" s="280"/>
      <c r="O61" s="280"/>
      <c r="P61" s="280"/>
      <c r="Q61" s="280"/>
      <c r="R61" s="280"/>
      <c r="S61" s="280"/>
      <c r="T61" s="280"/>
      <c r="U61" s="280"/>
      <c r="V61" s="280"/>
      <c r="W61" s="280"/>
      <c r="X61" s="280"/>
      <c r="Y61" s="280"/>
      <c r="Z61" s="330"/>
      <c r="AA61" s="300" t="s">
        <v>97</v>
      </c>
      <c r="AB61" s="301"/>
      <c r="AC61" s="301"/>
      <c r="AD61" s="334"/>
      <c r="AK61">
        <f>SUM(AE61,AG61,AI61)</f>
        <v>0</v>
      </c>
      <c r="AL61">
        <f>SUM(AF61,AH61,AJ61)</f>
        <v>0</v>
      </c>
    </row>
    <row r="62" spans="1:38" s="1" customFormat="1" hidden="1">
      <c r="A62" s="286" t="s">
        <v>108</v>
      </c>
      <c r="B62" s="287"/>
      <c r="C62" s="287"/>
      <c r="D62" s="287"/>
      <c r="E62" s="287"/>
      <c r="F62" s="287"/>
      <c r="G62" s="287"/>
      <c r="H62" s="287"/>
      <c r="I62" s="287"/>
      <c r="J62" s="287"/>
      <c r="K62" s="287"/>
      <c r="L62" s="287"/>
      <c r="M62" s="287"/>
      <c r="N62" s="287"/>
      <c r="O62" s="287"/>
      <c r="P62" s="287"/>
      <c r="Q62" s="287"/>
      <c r="R62" s="287"/>
      <c r="S62" s="287"/>
      <c r="T62" s="287"/>
      <c r="U62" s="287"/>
      <c r="V62" s="287"/>
      <c r="W62" s="287"/>
      <c r="X62" s="287"/>
      <c r="Y62" s="287"/>
      <c r="Z62" s="331"/>
      <c r="AA62" s="292" t="s">
        <v>98</v>
      </c>
      <c r="AB62" s="293"/>
      <c r="AC62" s="293"/>
      <c r="AD62" s="335"/>
      <c r="AE62" s="1">
        <f>SUM(AE59:AE61)</f>
        <v>0</v>
      </c>
      <c r="AG62" s="1">
        <f>SUM(AG59:AG61)</f>
        <v>0</v>
      </c>
      <c r="AI62" s="1">
        <f>SUM(AI59:AI61)</f>
        <v>0</v>
      </c>
      <c r="AK62" s="1">
        <f>SUM(AE62,AG62,AI62)</f>
        <v>0</v>
      </c>
      <c r="AL62">
        <f>SUM(AF62,AH62,AJ62)</f>
        <v>0</v>
      </c>
    </row>
    <row r="63" spans="1:38" ht="24" hidden="1" customHeight="1">
      <c r="A63" s="279" t="s">
        <v>99</v>
      </c>
      <c r="B63" s="280"/>
      <c r="C63" s="280"/>
      <c r="D63" s="280"/>
      <c r="E63" s="280"/>
      <c r="F63" s="280"/>
      <c r="G63" s="280"/>
      <c r="H63" s="280"/>
      <c r="I63" s="280"/>
      <c r="J63" s="280"/>
      <c r="K63" s="280"/>
      <c r="L63" s="280"/>
      <c r="M63" s="280"/>
      <c r="N63" s="280"/>
      <c r="O63" s="280"/>
      <c r="P63" s="280"/>
      <c r="Q63" s="280"/>
      <c r="R63" s="280"/>
      <c r="S63" s="280"/>
      <c r="T63" s="280"/>
      <c r="U63" s="280"/>
      <c r="V63" s="280"/>
      <c r="W63" s="280"/>
      <c r="X63" s="280"/>
      <c r="Y63" s="280"/>
      <c r="Z63" s="330"/>
      <c r="AA63" s="300" t="s">
        <v>102</v>
      </c>
      <c r="AB63" s="301"/>
      <c r="AC63" s="301"/>
      <c r="AD63" s="334"/>
      <c r="AK63">
        <f>SUM(AE63,AG63,AI63)</f>
        <v>0</v>
      </c>
      <c r="AL63">
        <f>SUM(AF63,AH63,AJ63)</f>
        <v>0</v>
      </c>
    </row>
    <row r="64" spans="1:38" hidden="1">
      <c r="A64" s="284" t="s">
        <v>100</v>
      </c>
      <c r="B64" s="285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333"/>
      <c r="AA64" s="300" t="s">
        <v>103</v>
      </c>
      <c r="AB64" s="301"/>
      <c r="AC64" s="301"/>
      <c r="AD64" s="334"/>
      <c r="AK64">
        <f>SUM(AE64,AG64,AI64)</f>
        <v>0</v>
      </c>
      <c r="AL64">
        <f>SUM(AF64,AH64,AJ64)</f>
        <v>0</v>
      </c>
    </row>
    <row r="65" spans="1:38" hidden="1">
      <c r="A65" s="279" t="s">
        <v>101</v>
      </c>
      <c r="B65" s="280"/>
      <c r="C65" s="280"/>
      <c r="D65" s="280"/>
      <c r="E65" s="280"/>
      <c r="F65" s="280"/>
      <c r="G65" s="280"/>
      <c r="H65" s="280"/>
      <c r="I65" s="280"/>
      <c r="J65" s="280"/>
      <c r="K65" s="280"/>
      <c r="L65" s="280"/>
      <c r="M65" s="280"/>
      <c r="N65" s="280"/>
      <c r="O65" s="280"/>
      <c r="P65" s="280"/>
      <c r="Q65" s="280"/>
      <c r="R65" s="280"/>
      <c r="S65" s="280"/>
      <c r="T65" s="280"/>
      <c r="U65" s="280"/>
      <c r="V65" s="280"/>
      <c r="W65" s="280"/>
      <c r="X65" s="280"/>
      <c r="Y65" s="280"/>
      <c r="Z65" s="330"/>
      <c r="AA65" s="300" t="s">
        <v>104</v>
      </c>
      <c r="AB65" s="301"/>
      <c r="AC65" s="301"/>
      <c r="AD65" s="334"/>
      <c r="AK65">
        <f>SUM(AE65,AG65,AI65)</f>
        <v>0</v>
      </c>
      <c r="AL65">
        <f>SUM(AF65,AH65,AJ65)</f>
        <v>0</v>
      </c>
    </row>
    <row r="66" spans="1:38" hidden="1">
      <c r="A66" s="286" t="s">
        <v>109</v>
      </c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287"/>
      <c r="M66" s="287"/>
      <c r="N66" s="287"/>
      <c r="O66" s="287"/>
      <c r="P66" s="287"/>
      <c r="Q66" s="287"/>
      <c r="R66" s="287"/>
      <c r="S66" s="287"/>
      <c r="T66" s="287"/>
      <c r="U66" s="287"/>
      <c r="V66" s="287"/>
      <c r="W66" s="287"/>
      <c r="X66" s="287"/>
      <c r="Y66" s="287"/>
      <c r="Z66" s="331"/>
      <c r="AA66" s="292" t="s">
        <v>105</v>
      </c>
      <c r="AB66" s="293"/>
      <c r="AC66" s="293"/>
      <c r="AD66" s="335"/>
      <c r="AE66">
        <f>SUM(AE63:AE65)</f>
        <v>0</v>
      </c>
      <c r="AG66">
        <f>SUM(AG63:AG65)</f>
        <v>0</v>
      </c>
      <c r="AI66">
        <f>SUM(AI63:AI65)</f>
        <v>0</v>
      </c>
      <c r="AK66">
        <f>SUM(AE66,AG66,AI66)</f>
        <v>0</v>
      </c>
      <c r="AL66">
        <f>SUM(AF66,AH66,AJ66)</f>
        <v>0</v>
      </c>
    </row>
    <row r="67" spans="1:38">
      <c r="A67" s="284" t="s">
        <v>94</v>
      </c>
      <c r="B67" s="285"/>
      <c r="C67" s="285"/>
      <c r="D67" s="285"/>
      <c r="E67" s="285"/>
      <c r="F67" s="285"/>
      <c r="G67" s="285"/>
      <c r="H67" s="285"/>
      <c r="I67" s="285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251"/>
      <c r="Z67" s="262"/>
      <c r="AA67" s="249" t="s">
        <v>626</v>
      </c>
      <c r="AB67" s="257"/>
      <c r="AC67" s="257"/>
      <c r="AD67" s="261"/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 s="1">
        <f>SUM(AE67,AG67,AI67)</f>
        <v>0</v>
      </c>
      <c r="AL67">
        <f>SUM(AF67,AH67,AJ67)</f>
        <v>0</v>
      </c>
    </row>
    <row r="68" spans="1:38" s="1" customFormat="1">
      <c r="A68" s="281" t="s">
        <v>600</v>
      </c>
      <c r="B68" s="282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  <c r="W68" s="282"/>
      <c r="X68" s="282"/>
      <c r="Y68" s="282"/>
      <c r="Z68" s="332"/>
      <c r="AA68" s="292" t="s">
        <v>106</v>
      </c>
      <c r="AB68" s="293"/>
      <c r="AC68" s="293"/>
      <c r="AD68" s="335"/>
      <c r="AE68" s="1">
        <f>SUM(AE19,AE25,AE40,AE52,AE58,AE62,AE66,AE67)</f>
        <v>175458</v>
      </c>
      <c r="AF68" s="1">
        <f t="shared" ref="AF68:AL68" si="9">SUM(AF19,AF25,AF40,AF52,AF58,AF62,AF66,AF67)</f>
        <v>177866</v>
      </c>
      <c r="AG68" s="1">
        <f t="shared" si="9"/>
        <v>0</v>
      </c>
      <c r="AH68" s="1">
        <f t="shared" si="9"/>
        <v>0</v>
      </c>
      <c r="AI68" s="1">
        <f t="shared" si="9"/>
        <v>10692</v>
      </c>
      <c r="AJ68" s="1">
        <f t="shared" si="9"/>
        <v>10692</v>
      </c>
      <c r="AK68" s="1">
        <f t="shared" si="9"/>
        <v>186150</v>
      </c>
      <c r="AL68" s="1">
        <f t="shared" si="9"/>
        <v>188558</v>
      </c>
    </row>
    <row r="69" spans="1:3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3"/>
      <c r="AB69" s="3"/>
      <c r="AC69" s="3"/>
      <c r="AD69" s="3"/>
      <c r="AL69">
        <f>SUM(AF69,AH69,AJ69)</f>
        <v>0</v>
      </c>
    </row>
    <row r="70" spans="1:38" ht="12.75" customHeight="1">
      <c r="A70" s="329" t="s">
        <v>162</v>
      </c>
      <c r="B70" s="329"/>
      <c r="C70" s="329"/>
      <c r="D70" s="329"/>
      <c r="E70" s="329"/>
      <c r="F70" s="329"/>
      <c r="G70" s="329"/>
      <c r="H70" s="329"/>
      <c r="I70" s="329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3"/>
      <c r="AB70" s="3"/>
      <c r="AC70" s="3"/>
      <c r="AD70" s="3"/>
      <c r="AL70">
        <f>SUM(AF70,AH70,AJ70)</f>
        <v>0</v>
      </c>
    </row>
    <row r="71" spans="1:38">
      <c r="A71" s="329" t="s">
        <v>112</v>
      </c>
      <c r="B71" s="329"/>
      <c r="C71" s="329"/>
      <c r="D71" s="329"/>
      <c r="E71" s="329"/>
      <c r="F71" s="329"/>
      <c r="G71" s="329"/>
      <c r="H71" s="329"/>
      <c r="I71" s="329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3"/>
      <c r="AB71" s="3"/>
      <c r="AC71" s="3"/>
      <c r="AD71" s="3"/>
      <c r="AL71">
        <f>SUM(AF71,AH71,AJ71)</f>
        <v>0</v>
      </c>
    </row>
    <row r="72" spans="1:38" s="1" customFormat="1">
      <c r="A72" s="297" t="s">
        <v>113</v>
      </c>
      <c r="B72" s="297"/>
      <c r="C72" s="297"/>
      <c r="D72" s="297"/>
      <c r="E72" s="297"/>
      <c r="F72" s="297"/>
      <c r="G72" s="297"/>
      <c r="H72" s="297"/>
      <c r="I72" s="297"/>
      <c r="AA72" s="1" t="s">
        <v>114</v>
      </c>
      <c r="AE72" s="168" t="s">
        <v>555</v>
      </c>
      <c r="AF72" s="205"/>
      <c r="AG72" s="168" t="s">
        <v>164</v>
      </c>
      <c r="AH72" s="205"/>
      <c r="AI72" s="168" t="s">
        <v>165</v>
      </c>
      <c r="AJ72" s="205"/>
      <c r="AK72" s="168" t="s">
        <v>379</v>
      </c>
      <c r="AL72">
        <f>SUM(AF72,AH72,AJ72)</f>
        <v>0</v>
      </c>
    </row>
    <row r="73" spans="1:38" hidden="1">
      <c r="A73" s="265" t="s">
        <v>115</v>
      </c>
      <c r="B73" s="266"/>
      <c r="C73" s="266"/>
      <c r="D73" s="266"/>
      <c r="E73" s="266"/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66"/>
      <c r="Q73" s="266"/>
      <c r="R73" s="266"/>
      <c r="S73" s="266"/>
      <c r="T73" s="266"/>
      <c r="U73" s="266"/>
      <c r="V73" s="266"/>
      <c r="W73" s="266"/>
      <c r="X73" s="266"/>
      <c r="Y73" s="266"/>
      <c r="Z73" s="267"/>
      <c r="AA73" s="268" t="s">
        <v>116</v>
      </c>
      <c r="AB73" s="269"/>
      <c r="AC73" s="269"/>
      <c r="AD73" s="269"/>
      <c r="AK73">
        <f t="shared" ref="AK73:AK81" si="10">SUM(AE73:AI73)</f>
        <v>0</v>
      </c>
      <c r="AL73">
        <f>SUM(AF73,AH73,AJ73)</f>
        <v>0</v>
      </c>
    </row>
    <row r="74" spans="1:38" hidden="1">
      <c r="A74" s="270" t="s">
        <v>117</v>
      </c>
      <c r="B74" s="271"/>
      <c r="C74" s="271"/>
      <c r="D74" s="271"/>
      <c r="E74" s="271"/>
      <c r="F74" s="271"/>
      <c r="G74" s="271"/>
      <c r="H74" s="271"/>
      <c r="I74" s="271"/>
      <c r="J74" s="271"/>
      <c r="K74" s="271"/>
      <c r="L74" s="271"/>
      <c r="M74" s="271"/>
      <c r="N74" s="271"/>
      <c r="O74" s="271"/>
      <c r="P74" s="271"/>
      <c r="Q74" s="271"/>
      <c r="R74" s="271"/>
      <c r="S74" s="271"/>
      <c r="T74" s="271"/>
      <c r="U74" s="271"/>
      <c r="V74" s="271"/>
      <c r="W74" s="271"/>
      <c r="X74" s="271"/>
      <c r="Y74" s="271"/>
      <c r="Z74" s="272"/>
      <c r="AA74" s="268" t="s">
        <v>118</v>
      </c>
      <c r="AB74" s="269"/>
      <c r="AC74" s="269"/>
      <c r="AD74" s="269"/>
      <c r="AK74">
        <f t="shared" si="10"/>
        <v>0</v>
      </c>
      <c r="AL74">
        <f>SUM(AF74,AH74,AJ74)</f>
        <v>0</v>
      </c>
    </row>
    <row r="75" spans="1:38" hidden="1">
      <c r="A75" s="265" t="s">
        <v>119</v>
      </c>
      <c r="B75" s="266"/>
      <c r="C75" s="266"/>
      <c r="D75" s="266"/>
      <c r="E75" s="266"/>
      <c r="F75" s="266"/>
      <c r="G75" s="266"/>
      <c r="H75" s="266"/>
      <c r="I75" s="266"/>
      <c r="J75" s="266"/>
      <c r="K75" s="266"/>
      <c r="L75" s="266"/>
      <c r="M75" s="266"/>
      <c r="N75" s="266"/>
      <c r="O75" s="266"/>
      <c r="P75" s="266"/>
      <c r="Q75" s="266"/>
      <c r="R75" s="266"/>
      <c r="S75" s="266"/>
      <c r="T75" s="266"/>
      <c r="U75" s="266"/>
      <c r="V75" s="266"/>
      <c r="W75" s="266"/>
      <c r="X75" s="266"/>
      <c r="Y75" s="266"/>
      <c r="Z75" s="267"/>
      <c r="AA75" s="268" t="s">
        <v>120</v>
      </c>
      <c r="AB75" s="269"/>
      <c r="AC75" s="269"/>
      <c r="AD75" s="269"/>
      <c r="AK75">
        <f t="shared" si="10"/>
        <v>0</v>
      </c>
      <c r="AL75">
        <f>SUM(AF75,AH75,AJ75)</f>
        <v>0</v>
      </c>
    </row>
    <row r="76" spans="1:38" hidden="1">
      <c r="A76" s="288" t="s">
        <v>121</v>
      </c>
      <c r="B76" s="289"/>
      <c r="C76" s="289"/>
      <c r="D76" s="289"/>
      <c r="E76" s="289"/>
      <c r="F76" s="289"/>
      <c r="G76" s="289"/>
      <c r="H76" s="289"/>
      <c r="I76" s="289"/>
      <c r="J76" s="289"/>
      <c r="K76" s="289"/>
      <c r="L76" s="289"/>
      <c r="M76" s="289"/>
      <c r="N76" s="289"/>
      <c r="O76" s="289"/>
      <c r="P76" s="289"/>
      <c r="Q76" s="289"/>
      <c r="R76" s="289"/>
      <c r="S76" s="289"/>
      <c r="T76" s="289"/>
      <c r="U76" s="289"/>
      <c r="V76" s="289"/>
      <c r="W76" s="289"/>
      <c r="X76" s="289"/>
      <c r="Y76" s="289"/>
      <c r="Z76" s="290"/>
      <c r="AA76" s="276" t="s">
        <v>122</v>
      </c>
      <c r="AB76" s="277"/>
      <c r="AC76" s="277"/>
      <c r="AD76" s="277"/>
      <c r="AE76">
        <f>SUM(AE73:AE75)</f>
        <v>0</v>
      </c>
      <c r="AG76">
        <f>SUM(AG73:AG75)</f>
        <v>0</v>
      </c>
      <c r="AI76">
        <f>SUM(AI73:AI75)</f>
        <v>0</v>
      </c>
      <c r="AK76">
        <f t="shared" si="10"/>
        <v>0</v>
      </c>
      <c r="AL76">
        <f>SUM(AF76,AH76,AJ76)</f>
        <v>0</v>
      </c>
    </row>
    <row r="77" spans="1:38" hidden="1">
      <c r="A77" s="270" t="s">
        <v>123</v>
      </c>
      <c r="B77" s="271"/>
      <c r="C77" s="271"/>
      <c r="D77" s="271"/>
      <c r="E77" s="271"/>
      <c r="F77" s="271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  <c r="X77" s="271"/>
      <c r="Y77" s="271"/>
      <c r="Z77" s="272"/>
      <c r="AA77" s="268" t="s">
        <v>124</v>
      </c>
      <c r="AB77" s="269"/>
      <c r="AC77" s="269"/>
      <c r="AD77" s="269"/>
      <c r="AK77">
        <f t="shared" si="10"/>
        <v>0</v>
      </c>
      <c r="AL77">
        <f>SUM(AF77,AH77,AJ77)</f>
        <v>0</v>
      </c>
    </row>
    <row r="78" spans="1:38" hidden="1">
      <c r="A78" s="265" t="s">
        <v>125</v>
      </c>
      <c r="B78" s="266"/>
      <c r="C78" s="266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6"/>
      <c r="O78" s="266"/>
      <c r="P78" s="266"/>
      <c r="Q78" s="266"/>
      <c r="R78" s="266"/>
      <c r="S78" s="266"/>
      <c r="T78" s="266"/>
      <c r="U78" s="266"/>
      <c r="V78" s="266"/>
      <c r="W78" s="266"/>
      <c r="X78" s="266"/>
      <c r="Y78" s="266"/>
      <c r="Z78" s="267"/>
      <c r="AA78" s="268" t="s">
        <v>126</v>
      </c>
      <c r="AB78" s="269"/>
      <c r="AC78" s="269"/>
      <c r="AD78" s="269"/>
      <c r="AK78">
        <f t="shared" si="10"/>
        <v>0</v>
      </c>
      <c r="AL78">
        <f>SUM(AF78,AH78,AJ78)</f>
        <v>0</v>
      </c>
    </row>
    <row r="79" spans="1:38" hidden="1">
      <c r="A79" s="270" t="s">
        <v>127</v>
      </c>
      <c r="B79" s="271"/>
      <c r="C79" s="271"/>
      <c r="D79" s="271"/>
      <c r="E79" s="271"/>
      <c r="F79" s="271"/>
      <c r="G79" s="271"/>
      <c r="H79" s="271"/>
      <c r="I79" s="271"/>
      <c r="J79" s="271"/>
      <c r="K79" s="271"/>
      <c r="L79" s="271"/>
      <c r="M79" s="271"/>
      <c r="N79" s="271"/>
      <c r="O79" s="271"/>
      <c r="P79" s="271"/>
      <c r="Q79" s="271"/>
      <c r="R79" s="271"/>
      <c r="S79" s="271"/>
      <c r="T79" s="271"/>
      <c r="U79" s="271"/>
      <c r="V79" s="271"/>
      <c r="W79" s="271"/>
      <c r="X79" s="271"/>
      <c r="Y79" s="271"/>
      <c r="Z79" s="272"/>
      <c r="AA79" s="268" t="s">
        <v>128</v>
      </c>
      <c r="AB79" s="269"/>
      <c r="AC79" s="269"/>
      <c r="AD79" s="269"/>
      <c r="AK79">
        <f t="shared" si="10"/>
        <v>0</v>
      </c>
      <c r="AL79">
        <f>SUM(AF79,AH79,AJ79)</f>
        <v>0</v>
      </c>
    </row>
    <row r="80" spans="1:38" hidden="1">
      <c r="A80" s="265" t="s">
        <v>129</v>
      </c>
      <c r="B80" s="266"/>
      <c r="C80" s="266"/>
      <c r="D80" s="266"/>
      <c r="E80" s="266"/>
      <c r="F80" s="266"/>
      <c r="G80" s="266"/>
      <c r="H80" s="266"/>
      <c r="I80" s="266"/>
      <c r="J80" s="266"/>
      <c r="K80" s="266"/>
      <c r="L80" s="266"/>
      <c r="M80" s="266"/>
      <c r="N80" s="266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7"/>
      <c r="AA80" s="268" t="s">
        <v>130</v>
      </c>
      <c r="AB80" s="269"/>
      <c r="AC80" s="269"/>
      <c r="AD80" s="269"/>
      <c r="AK80">
        <f t="shared" si="10"/>
        <v>0</v>
      </c>
      <c r="AL80">
        <f>SUM(AF80,AH80,AJ80)</f>
        <v>0</v>
      </c>
    </row>
    <row r="81" spans="1:38" hidden="1">
      <c r="A81" s="273" t="s">
        <v>131</v>
      </c>
      <c r="B81" s="274"/>
      <c r="C81" s="274"/>
      <c r="D81" s="274"/>
      <c r="E81" s="274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Q81" s="274"/>
      <c r="R81" s="274"/>
      <c r="S81" s="274"/>
      <c r="T81" s="274"/>
      <c r="U81" s="274"/>
      <c r="V81" s="274"/>
      <c r="W81" s="274"/>
      <c r="X81" s="274"/>
      <c r="Y81" s="274"/>
      <c r="Z81" s="275"/>
      <c r="AA81" s="276" t="s">
        <v>132</v>
      </c>
      <c r="AB81" s="277"/>
      <c r="AC81" s="277"/>
      <c r="AD81" s="277"/>
      <c r="AE81">
        <f>SUM(AE77:AE80)</f>
        <v>0</v>
      </c>
      <c r="AG81">
        <f>SUM(AG77:AG80)</f>
        <v>0</v>
      </c>
      <c r="AI81">
        <f>SUM(AI77:AI80)</f>
        <v>0</v>
      </c>
      <c r="AK81">
        <f t="shared" si="10"/>
        <v>0</v>
      </c>
      <c r="AL81">
        <f>SUM(AF81,AH81,AJ81)</f>
        <v>0</v>
      </c>
    </row>
    <row r="82" spans="1:38" s="1" customFormat="1">
      <c r="A82" s="160"/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2"/>
      <c r="AA82" s="163"/>
      <c r="AB82" s="164"/>
      <c r="AC82" s="164"/>
      <c r="AD82" s="164"/>
      <c r="AE82" s="1" t="s">
        <v>556</v>
      </c>
      <c r="AG82" s="1" t="s">
        <v>556</v>
      </c>
      <c r="AI82" s="1" t="s">
        <v>556</v>
      </c>
      <c r="AK82" s="1" t="s">
        <v>556</v>
      </c>
      <c r="AL82">
        <f>SUM(AF82,AH82,AJ82)</f>
        <v>0</v>
      </c>
    </row>
    <row r="83" spans="1:38">
      <c r="A83" s="268" t="s">
        <v>133</v>
      </c>
      <c r="B83" s="269"/>
      <c r="C83" s="269"/>
      <c r="D83" s="269"/>
      <c r="E83" s="269"/>
      <c r="F83" s="269"/>
      <c r="G83" s="269"/>
      <c r="H83" s="269"/>
      <c r="I83" s="269"/>
      <c r="J83" s="269"/>
      <c r="K83" s="269"/>
      <c r="L83" s="269"/>
      <c r="M83" s="269"/>
      <c r="N83" s="269"/>
      <c r="O83" s="269"/>
      <c r="P83" s="269"/>
      <c r="Q83" s="269"/>
      <c r="R83" s="269"/>
      <c r="S83" s="269"/>
      <c r="T83" s="269"/>
      <c r="U83" s="269"/>
      <c r="V83" s="269"/>
      <c r="W83" s="269"/>
      <c r="X83" s="269"/>
      <c r="Y83" s="269"/>
      <c r="Z83" s="338"/>
      <c r="AA83" s="268" t="s">
        <v>134</v>
      </c>
      <c r="AB83" s="269"/>
      <c r="AC83" s="269"/>
      <c r="AD83" s="269"/>
      <c r="AE83">
        <v>81437</v>
      </c>
      <c r="AF83">
        <v>81437</v>
      </c>
      <c r="AG83">
        <v>0</v>
      </c>
      <c r="AH83">
        <v>0</v>
      </c>
      <c r="AI83">
        <v>0</v>
      </c>
      <c r="AJ83">
        <v>0</v>
      </c>
      <c r="AK83">
        <f>SUM(AE83,AG83,AI83)</f>
        <v>81437</v>
      </c>
      <c r="AL83">
        <f>SUM(AF83,AH83,AJ83)</f>
        <v>81437</v>
      </c>
    </row>
    <row r="84" spans="1:38" hidden="1">
      <c r="A84" s="268" t="s">
        <v>135</v>
      </c>
      <c r="B84" s="269"/>
      <c r="C84" s="269"/>
      <c r="D84" s="269"/>
      <c r="E84" s="269"/>
      <c r="F84" s="269"/>
      <c r="G84" s="269"/>
      <c r="H84" s="269"/>
      <c r="I84" s="269"/>
      <c r="J84" s="269"/>
      <c r="K84" s="269"/>
      <c r="L84" s="269"/>
      <c r="M84" s="269"/>
      <c r="N84" s="269"/>
      <c r="O84" s="269"/>
      <c r="P84" s="269"/>
      <c r="Q84" s="269"/>
      <c r="R84" s="269"/>
      <c r="S84" s="269"/>
      <c r="T84" s="269"/>
      <c r="U84" s="269"/>
      <c r="V84" s="269"/>
      <c r="W84" s="269"/>
      <c r="X84" s="269"/>
      <c r="Y84" s="269"/>
      <c r="Z84" s="338"/>
      <c r="AA84" s="268" t="s">
        <v>136</v>
      </c>
      <c r="AB84" s="269"/>
      <c r="AC84" s="269"/>
      <c r="AD84" s="269"/>
      <c r="AK84">
        <f>SUM(AE84,AG84,AI84)</f>
        <v>0</v>
      </c>
      <c r="AL84">
        <f>SUM(AF84,AH84,AJ84)</f>
        <v>0</v>
      </c>
    </row>
    <row r="85" spans="1:38" s="1" customFormat="1">
      <c r="A85" s="276" t="s">
        <v>601</v>
      </c>
      <c r="B85" s="277"/>
      <c r="C85" s="277"/>
      <c r="D85" s="277"/>
      <c r="E85" s="277"/>
      <c r="F85" s="277"/>
      <c r="G85" s="277"/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337"/>
      <c r="AA85" s="276" t="s">
        <v>137</v>
      </c>
      <c r="AB85" s="277"/>
      <c r="AC85" s="277"/>
      <c r="AD85" s="277"/>
      <c r="AE85" s="1">
        <f>SUM(AE83:AE84)</f>
        <v>81437</v>
      </c>
      <c r="AF85" s="1">
        <f t="shared" ref="AF85:AL85" si="11">SUM(AF83:AF84)</f>
        <v>81437</v>
      </c>
      <c r="AG85" s="1">
        <f t="shared" si="11"/>
        <v>0</v>
      </c>
      <c r="AH85" s="1">
        <f t="shared" si="11"/>
        <v>0</v>
      </c>
      <c r="AI85" s="1">
        <f t="shared" si="11"/>
        <v>0</v>
      </c>
      <c r="AJ85" s="1">
        <f t="shared" si="11"/>
        <v>0</v>
      </c>
      <c r="AK85" s="1">
        <f t="shared" si="11"/>
        <v>81437</v>
      </c>
      <c r="AL85" s="1">
        <f t="shared" si="11"/>
        <v>81437</v>
      </c>
    </row>
    <row r="86" spans="1:38" hidden="1">
      <c r="A86" s="265" t="s">
        <v>138</v>
      </c>
      <c r="B86" s="266"/>
      <c r="C86" s="266"/>
      <c r="D86" s="266"/>
      <c r="E86" s="266"/>
      <c r="F86" s="266"/>
      <c r="G86" s="266"/>
      <c r="H86" s="266"/>
      <c r="I86" s="266"/>
      <c r="J86" s="266"/>
      <c r="K86" s="266"/>
      <c r="L86" s="266"/>
      <c r="M86" s="266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7"/>
      <c r="AA86" s="268" t="s">
        <v>139</v>
      </c>
      <c r="AB86" s="269"/>
      <c r="AC86" s="269"/>
      <c r="AD86" s="269"/>
      <c r="AK86">
        <f>SUM(AE86,AG86,AI86)</f>
        <v>0</v>
      </c>
      <c r="AL86">
        <f>SUM(AF86,AH86,AJ86)</f>
        <v>0</v>
      </c>
    </row>
    <row r="87" spans="1:38" hidden="1">
      <c r="A87" s="265" t="s">
        <v>140</v>
      </c>
      <c r="B87" s="266"/>
      <c r="C87" s="266"/>
      <c r="D87" s="266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U87" s="266"/>
      <c r="V87" s="266"/>
      <c r="W87" s="266"/>
      <c r="X87" s="266"/>
      <c r="Y87" s="266"/>
      <c r="Z87" s="267"/>
      <c r="AA87" s="268" t="s">
        <v>141</v>
      </c>
      <c r="AB87" s="269"/>
      <c r="AC87" s="269"/>
      <c r="AD87" s="269"/>
      <c r="AK87">
        <f>SUM(AE87,AG87,AI87)</f>
        <v>0</v>
      </c>
      <c r="AL87">
        <f>SUM(AF87,AH87,AJ87)</f>
        <v>0</v>
      </c>
    </row>
    <row r="88" spans="1:38">
      <c r="A88" s="265" t="s">
        <v>142</v>
      </c>
      <c r="B88" s="266"/>
      <c r="C88" s="266"/>
      <c r="D88" s="266"/>
      <c r="E88" s="266"/>
      <c r="F88" s="266"/>
      <c r="G88" s="266"/>
      <c r="H88" s="266"/>
      <c r="I88" s="266"/>
      <c r="J88" s="266"/>
      <c r="K88" s="266"/>
      <c r="L88" s="266"/>
      <c r="M88" s="266"/>
      <c r="N88" s="266"/>
      <c r="O88" s="266"/>
      <c r="P88" s="266"/>
      <c r="Q88" s="266"/>
      <c r="R88" s="266"/>
      <c r="S88" s="266"/>
      <c r="T88" s="266"/>
      <c r="U88" s="266"/>
      <c r="V88" s="266"/>
      <c r="W88" s="266"/>
      <c r="X88" s="266"/>
      <c r="Y88" s="266"/>
      <c r="Z88" s="267"/>
      <c r="AA88" s="268" t="s">
        <v>143</v>
      </c>
      <c r="AB88" s="269"/>
      <c r="AC88" s="269"/>
      <c r="AD88" s="269"/>
      <c r="AG88">
        <v>37531</v>
      </c>
      <c r="AH88">
        <v>38824</v>
      </c>
      <c r="AI88">
        <v>100314</v>
      </c>
      <c r="AJ88">
        <v>100521</v>
      </c>
      <c r="AK88">
        <f>SUM(AE88,AG88,AI88)</f>
        <v>137845</v>
      </c>
      <c r="AL88">
        <f>SUM(AF88,AH88,AJ88)</f>
        <v>139345</v>
      </c>
    </row>
    <row r="89" spans="1:38" hidden="1">
      <c r="A89" s="265" t="s">
        <v>144</v>
      </c>
      <c r="B89" s="266"/>
      <c r="C89" s="266"/>
      <c r="D89" s="266"/>
      <c r="E89" s="266"/>
      <c r="F89" s="266"/>
      <c r="G89" s="266"/>
      <c r="H89" s="266"/>
      <c r="I89" s="266"/>
      <c r="J89" s="266"/>
      <c r="K89" s="266"/>
      <c r="L89" s="266"/>
      <c r="M89" s="266"/>
      <c r="N89" s="266"/>
      <c r="O89" s="266"/>
      <c r="P89" s="266"/>
      <c r="Q89" s="266"/>
      <c r="R89" s="266"/>
      <c r="S89" s="266"/>
      <c r="T89" s="266"/>
      <c r="U89" s="266"/>
      <c r="V89" s="266"/>
      <c r="W89" s="266"/>
      <c r="X89" s="266"/>
      <c r="Y89" s="266"/>
      <c r="Z89" s="267"/>
      <c r="AA89" s="268" t="s">
        <v>145</v>
      </c>
      <c r="AB89" s="269"/>
      <c r="AC89" s="269"/>
      <c r="AD89" s="269"/>
      <c r="AK89">
        <f>SUM(AE89,AG89,AI89)</f>
        <v>0</v>
      </c>
      <c r="AL89">
        <f>SUM(AF89,AH89,AJ89)</f>
        <v>0</v>
      </c>
    </row>
    <row r="90" spans="1:38" hidden="1">
      <c r="A90" s="270" t="s">
        <v>146</v>
      </c>
      <c r="B90" s="271"/>
      <c r="C90" s="271"/>
      <c r="D90" s="271"/>
      <c r="E90" s="271"/>
      <c r="F90" s="271"/>
      <c r="G90" s="271"/>
      <c r="H90" s="271"/>
      <c r="I90" s="271"/>
      <c r="J90" s="271"/>
      <c r="K90" s="271"/>
      <c r="L90" s="271"/>
      <c r="M90" s="271"/>
      <c r="N90" s="271"/>
      <c r="O90" s="271"/>
      <c r="P90" s="271"/>
      <c r="Q90" s="271"/>
      <c r="R90" s="271"/>
      <c r="S90" s="271"/>
      <c r="T90" s="271"/>
      <c r="U90" s="271"/>
      <c r="V90" s="271"/>
      <c r="W90" s="271"/>
      <c r="X90" s="271"/>
      <c r="Y90" s="271"/>
      <c r="Z90" s="272"/>
      <c r="AA90" s="268" t="s">
        <v>147</v>
      </c>
      <c r="AB90" s="269"/>
      <c r="AC90" s="269"/>
      <c r="AD90" s="269"/>
      <c r="AK90">
        <f>SUM(AE90,AG90,AI90)</f>
        <v>0</v>
      </c>
      <c r="AL90">
        <f>SUM(AF90,AH90,AJ90)</f>
        <v>0</v>
      </c>
    </row>
    <row r="91" spans="1:38" s="1" customFormat="1">
      <c r="A91" s="288" t="s">
        <v>602</v>
      </c>
      <c r="B91" s="289"/>
      <c r="C91" s="289"/>
      <c r="D91" s="289"/>
      <c r="E91" s="289"/>
      <c r="F91" s="289"/>
      <c r="G91" s="289"/>
      <c r="H91" s="289"/>
      <c r="I91" s="289"/>
      <c r="J91" s="289"/>
      <c r="K91" s="289"/>
      <c r="L91" s="289"/>
      <c r="M91" s="289"/>
      <c r="N91" s="289"/>
      <c r="O91" s="289"/>
      <c r="P91" s="289"/>
      <c r="Q91" s="289"/>
      <c r="R91" s="289"/>
      <c r="S91" s="289"/>
      <c r="T91" s="289"/>
      <c r="U91" s="289"/>
      <c r="V91" s="289"/>
      <c r="W91" s="289"/>
      <c r="X91" s="289"/>
      <c r="Y91" s="289"/>
      <c r="Z91" s="290"/>
      <c r="AA91" s="276" t="s">
        <v>148</v>
      </c>
      <c r="AB91" s="277"/>
      <c r="AC91" s="277"/>
      <c r="AD91" s="277"/>
      <c r="AE91" s="1">
        <f>SUM(AE76,AE81,AE85,AE86,AE87,AE88,AE89,AE90)</f>
        <v>81437</v>
      </c>
      <c r="AF91" s="1">
        <v>81437</v>
      </c>
      <c r="AG91" s="1">
        <f>SUM(AG76,AG81,AG85,AG86,AG87,AG88,AG89,AG90)</f>
        <v>37531</v>
      </c>
      <c r="AH91" s="1">
        <f t="shared" ref="AH91:AL91" si="12">SUM(AH76,AH81,AH85,AH86,AH87,AH88,AH89,AH90)</f>
        <v>38824</v>
      </c>
      <c r="AI91" s="1">
        <f t="shared" si="12"/>
        <v>100314</v>
      </c>
      <c r="AJ91" s="1">
        <f t="shared" si="12"/>
        <v>100521</v>
      </c>
      <c r="AK91" s="1">
        <f t="shared" si="12"/>
        <v>219282</v>
      </c>
      <c r="AL91" s="1">
        <f t="shared" si="12"/>
        <v>220782</v>
      </c>
    </row>
    <row r="92" spans="1:38" hidden="1">
      <c r="A92" s="270" t="s">
        <v>149</v>
      </c>
      <c r="B92" s="271"/>
      <c r="C92" s="271"/>
      <c r="D92" s="271"/>
      <c r="E92" s="271"/>
      <c r="F92" s="271"/>
      <c r="G92" s="271"/>
      <c r="H92" s="271"/>
      <c r="I92" s="271"/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  <c r="X92" s="271"/>
      <c r="Y92" s="271"/>
      <c r="Z92" s="272"/>
      <c r="AA92" s="268" t="s">
        <v>150</v>
      </c>
      <c r="AB92" s="269"/>
      <c r="AC92" s="269"/>
      <c r="AD92" s="269"/>
      <c r="AK92">
        <f>SUM(AE92,AG92,AI92)</f>
        <v>0</v>
      </c>
      <c r="AL92">
        <f>SUM(AF92,AH92,AJ92)</f>
        <v>0</v>
      </c>
    </row>
    <row r="93" spans="1:38" hidden="1">
      <c r="A93" s="270" t="s">
        <v>151</v>
      </c>
      <c r="B93" s="271"/>
      <c r="C93" s="271"/>
      <c r="D93" s="271"/>
      <c r="E93" s="271"/>
      <c r="F93" s="271"/>
      <c r="G93" s="271"/>
      <c r="H93" s="271"/>
      <c r="I93" s="271"/>
      <c r="J93" s="271"/>
      <c r="K93" s="271"/>
      <c r="L93" s="271"/>
      <c r="M93" s="271"/>
      <c r="N93" s="271"/>
      <c r="O93" s="271"/>
      <c r="P93" s="271"/>
      <c r="Q93" s="271"/>
      <c r="R93" s="271"/>
      <c r="S93" s="271"/>
      <c r="T93" s="271"/>
      <c r="U93" s="271"/>
      <c r="V93" s="271"/>
      <c r="W93" s="271"/>
      <c r="X93" s="271"/>
      <c r="Y93" s="271"/>
      <c r="Z93" s="272"/>
      <c r="AA93" s="268" t="s">
        <v>152</v>
      </c>
      <c r="AB93" s="269"/>
      <c r="AC93" s="269"/>
      <c r="AD93" s="269"/>
      <c r="AK93">
        <f>SUM(AE93,AG93,AI93)</f>
        <v>0</v>
      </c>
      <c r="AL93">
        <f>SUM(AF93,AH93,AJ93)</f>
        <v>0</v>
      </c>
    </row>
    <row r="94" spans="1:38" hidden="1">
      <c r="A94" s="265" t="s">
        <v>153</v>
      </c>
      <c r="B94" s="266"/>
      <c r="C94" s="266"/>
      <c r="D94" s="266"/>
      <c r="E94" s="266"/>
      <c r="F94" s="266"/>
      <c r="G94" s="266"/>
      <c r="H94" s="266"/>
      <c r="I94" s="266"/>
      <c r="J94" s="266"/>
      <c r="K94" s="266"/>
      <c r="L94" s="266"/>
      <c r="M94" s="266"/>
      <c r="N94" s="266"/>
      <c r="O94" s="266"/>
      <c r="P94" s="266"/>
      <c r="Q94" s="266"/>
      <c r="R94" s="266"/>
      <c r="S94" s="266"/>
      <c r="T94" s="266"/>
      <c r="U94" s="266"/>
      <c r="V94" s="266"/>
      <c r="W94" s="266"/>
      <c r="X94" s="266"/>
      <c r="Y94" s="266"/>
      <c r="Z94" s="267"/>
      <c r="AA94" s="268" t="s">
        <v>154</v>
      </c>
      <c r="AB94" s="269"/>
      <c r="AC94" s="269"/>
      <c r="AD94" s="269"/>
      <c r="AK94">
        <f>SUM(AE94,AG94,AI94)</f>
        <v>0</v>
      </c>
      <c r="AL94">
        <f>SUM(AF94,AH94,AJ94)</f>
        <v>0</v>
      </c>
    </row>
    <row r="95" spans="1:38" hidden="1">
      <c r="A95" s="265" t="s">
        <v>155</v>
      </c>
      <c r="B95" s="266"/>
      <c r="C95" s="266"/>
      <c r="D95" s="266"/>
      <c r="E95" s="266"/>
      <c r="F95" s="266"/>
      <c r="G95" s="266"/>
      <c r="H95" s="266"/>
      <c r="I95" s="266"/>
      <c r="J95" s="266"/>
      <c r="K95" s="266"/>
      <c r="L95" s="266"/>
      <c r="M95" s="266"/>
      <c r="N95" s="266"/>
      <c r="O95" s="266"/>
      <c r="P95" s="266"/>
      <c r="Q95" s="266"/>
      <c r="R95" s="266"/>
      <c r="S95" s="266"/>
      <c r="T95" s="266"/>
      <c r="U95" s="266"/>
      <c r="V95" s="266"/>
      <c r="W95" s="266"/>
      <c r="X95" s="266"/>
      <c r="Y95" s="266"/>
      <c r="Z95" s="267"/>
      <c r="AA95" s="268" t="s">
        <v>156</v>
      </c>
      <c r="AB95" s="269"/>
      <c r="AC95" s="269"/>
      <c r="AD95" s="269"/>
      <c r="AK95">
        <f>SUM(AE95,AG95,AI95)</f>
        <v>0</v>
      </c>
      <c r="AL95">
        <f>SUM(AF95,AH95,AJ95)</f>
        <v>0</v>
      </c>
    </row>
    <row r="96" spans="1:38" hidden="1">
      <c r="A96" s="273" t="s">
        <v>157</v>
      </c>
      <c r="B96" s="274"/>
      <c r="C96" s="274"/>
      <c r="D96" s="274"/>
      <c r="E96" s="274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Q96" s="274"/>
      <c r="R96" s="274"/>
      <c r="S96" s="274"/>
      <c r="T96" s="274"/>
      <c r="U96" s="274"/>
      <c r="V96" s="274"/>
      <c r="W96" s="274"/>
      <c r="X96" s="274"/>
      <c r="Y96" s="274"/>
      <c r="Z96" s="275"/>
      <c r="AA96" s="276" t="s">
        <v>158</v>
      </c>
      <c r="AB96" s="277"/>
      <c r="AC96" s="277"/>
      <c r="AD96" s="277"/>
      <c r="AE96">
        <f>SUM(AE92:AE95)</f>
        <v>0</v>
      </c>
      <c r="AG96">
        <f>SUM(AG92:AG95)</f>
        <v>0</v>
      </c>
      <c r="AI96">
        <f>SUM(AI92:AI95)</f>
        <v>0</v>
      </c>
      <c r="AK96">
        <f>SUM(AE96,AG96,AI96)</f>
        <v>0</v>
      </c>
      <c r="AL96">
        <f>SUM(AF96,AH96,AJ96)</f>
        <v>0</v>
      </c>
    </row>
    <row r="97" spans="1:38" hidden="1">
      <c r="A97" s="270" t="s">
        <v>159</v>
      </c>
      <c r="B97" s="271"/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71"/>
      <c r="N97" s="271"/>
      <c r="O97" s="271"/>
      <c r="P97" s="271"/>
      <c r="Q97" s="271"/>
      <c r="R97" s="271"/>
      <c r="S97" s="271"/>
      <c r="T97" s="271"/>
      <c r="U97" s="271"/>
      <c r="V97" s="271"/>
      <c r="W97" s="271"/>
      <c r="X97" s="271"/>
      <c r="Y97" s="271"/>
      <c r="Z97" s="272"/>
      <c r="AA97" s="268" t="s">
        <v>160</v>
      </c>
      <c r="AB97" s="269"/>
      <c r="AC97" s="269"/>
      <c r="AD97" s="269"/>
      <c r="AK97">
        <f>SUM(AE97,AG97,AI97)</f>
        <v>0</v>
      </c>
      <c r="AL97">
        <f>SUM(AF97,AH97,AJ97)</f>
        <v>0</v>
      </c>
    </row>
    <row r="98" spans="1:38" s="1" customFormat="1">
      <c r="A98" s="339" t="s">
        <v>603</v>
      </c>
      <c r="B98" s="340"/>
      <c r="C98" s="340"/>
      <c r="D98" s="340"/>
      <c r="E98" s="340"/>
      <c r="F98" s="340"/>
      <c r="G98" s="340"/>
      <c r="H98" s="340"/>
      <c r="I98" s="340"/>
      <c r="J98" s="340"/>
      <c r="K98" s="340"/>
      <c r="L98" s="340"/>
      <c r="M98" s="340"/>
      <c r="N98" s="340"/>
      <c r="O98" s="340"/>
      <c r="P98" s="340"/>
      <c r="Q98" s="340"/>
      <c r="R98" s="340"/>
      <c r="S98" s="340"/>
      <c r="T98" s="340"/>
      <c r="U98" s="340"/>
      <c r="V98" s="340"/>
      <c r="W98" s="340"/>
      <c r="X98" s="340"/>
      <c r="Y98" s="340"/>
      <c r="Z98" s="341"/>
      <c r="AA98" s="342" t="s">
        <v>161</v>
      </c>
      <c r="AB98" s="343"/>
      <c r="AC98" s="343"/>
      <c r="AD98" s="343"/>
      <c r="AE98" s="1">
        <f>SUM(AE91,AE96,AE97)</f>
        <v>81437</v>
      </c>
      <c r="AF98" s="1">
        <f t="shared" ref="AF98:AL98" si="13">SUM(AF91,AF96,AF97)</f>
        <v>81437</v>
      </c>
      <c r="AG98" s="1">
        <f t="shared" si="13"/>
        <v>37531</v>
      </c>
      <c r="AH98" s="1">
        <f t="shared" si="13"/>
        <v>38824</v>
      </c>
      <c r="AI98" s="1">
        <f t="shared" si="13"/>
        <v>100314</v>
      </c>
      <c r="AJ98" s="1">
        <f t="shared" si="13"/>
        <v>100521</v>
      </c>
      <c r="AK98" s="1">
        <f t="shared" si="13"/>
        <v>219282</v>
      </c>
      <c r="AL98" s="1">
        <f t="shared" si="13"/>
        <v>220782</v>
      </c>
    </row>
    <row r="99" spans="1:38">
      <c r="A99" s="160"/>
      <c r="B99" s="161"/>
      <c r="C99" s="161"/>
      <c r="D99" s="161"/>
      <c r="E99" s="161"/>
      <c r="F99" s="161"/>
      <c r="G99" s="161"/>
      <c r="H99" s="161"/>
      <c r="I99" s="162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5"/>
      <c r="AB99" s="5"/>
      <c r="AC99" s="5"/>
      <c r="AD99" s="5"/>
    </row>
    <row r="100" spans="1:38" s="1" customFormat="1">
      <c r="A100" s="171" t="s">
        <v>163</v>
      </c>
      <c r="B100" s="172"/>
      <c r="C100" s="172"/>
      <c r="D100" s="172"/>
      <c r="E100" s="172"/>
      <c r="F100" s="172"/>
      <c r="G100" s="172"/>
      <c r="H100" s="172"/>
      <c r="I100" s="173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1">
        <f>SUM(AE68,AE98)</f>
        <v>256895</v>
      </c>
      <c r="AF100" s="1">
        <f t="shared" ref="AF100:AL100" si="14">SUM(AF68,AF98)</f>
        <v>259303</v>
      </c>
      <c r="AG100" s="1">
        <f t="shared" si="14"/>
        <v>37531</v>
      </c>
      <c r="AH100" s="1">
        <f t="shared" si="14"/>
        <v>38824</v>
      </c>
      <c r="AI100" s="1">
        <f t="shared" si="14"/>
        <v>111006</v>
      </c>
      <c r="AJ100" s="1">
        <f t="shared" si="14"/>
        <v>111213</v>
      </c>
      <c r="AK100" s="1">
        <f t="shared" si="14"/>
        <v>405432</v>
      </c>
      <c r="AL100" s="1">
        <f t="shared" si="14"/>
        <v>409340</v>
      </c>
    </row>
  </sheetData>
  <mergeCells count="180">
    <mergeCell ref="A51:I51"/>
    <mergeCell ref="A67:I67"/>
    <mergeCell ref="A94:Z94"/>
    <mergeCell ref="AA94:AD94"/>
    <mergeCell ref="A95:Z95"/>
    <mergeCell ref="AA95:AD95"/>
    <mergeCell ref="A98:Z98"/>
    <mergeCell ref="AA98:AD98"/>
    <mergeCell ref="A96:Z96"/>
    <mergeCell ref="AA96:AD96"/>
    <mergeCell ref="A97:Z97"/>
    <mergeCell ref="AA97:AD97"/>
    <mergeCell ref="A91:Z91"/>
    <mergeCell ref="AA91:AD91"/>
    <mergeCell ref="A92:Z92"/>
    <mergeCell ref="AA92:AD92"/>
    <mergeCell ref="A93:Z93"/>
    <mergeCell ref="AA93:AD93"/>
    <mergeCell ref="A88:Z88"/>
    <mergeCell ref="AA88:AD88"/>
    <mergeCell ref="A89:Z89"/>
    <mergeCell ref="AA89:AD89"/>
    <mergeCell ref="A90:Z90"/>
    <mergeCell ref="AA90:AD90"/>
    <mergeCell ref="A85:Z85"/>
    <mergeCell ref="AA85:AD85"/>
    <mergeCell ref="A86:Z86"/>
    <mergeCell ref="AA86:AD86"/>
    <mergeCell ref="A87:Z87"/>
    <mergeCell ref="AA87:AD87"/>
    <mergeCell ref="A81:Z81"/>
    <mergeCell ref="AA81:AD81"/>
    <mergeCell ref="A83:Z83"/>
    <mergeCell ref="AA83:AD83"/>
    <mergeCell ref="A84:Z84"/>
    <mergeCell ref="AA84:AD84"/>
    <mergeCell ref="A78:Z78"/>
    <mergeCell ref="AA78:AD78"/>
    <mergeCell ref="A79:Z79"/>
    <mergeCell ref="AA79:AD79"/>
    <mergeCell ref="A80:Z80"/>
    <mergeCell ref="AA80:AD80"/>
    <mergeCell ref="A75:Z75"/>
    <mergeCell ref="AA75:AD75"/>
    <mergeCell ref="A76:Z76"/>
    <mergeCell ref="AA76:AD76"/>
    <mergeCell ref="A77:Z77"/>
    <mergeCell ref="AA77:AD77"/>
    <mergeCell ref="A74:Z74"/>
    <mergeCell ref="AA74:AD74"/>
    <mergeCell ref="AA21:AD21"/>
    <mergeCell ref="AA32:AD32"/>
    <mergeCell ref="AA33:AD33"/>
    <mergeCell ref="AA20:AD20"/>
    <mergeCell ref="AA30:AD30"/>
    <mergeCell ref="AA26:AD26"/>
    <mergeCell ref="AA27:AD27"/>
    <mergeCell ref="AA28:AD28"/>
    <mergeCell ref="AA50:AD50"/>
    <mergeCell ref="AA52:AD52"/>
    <mergeCell ref="AA53:AD53"/>
    <mergeCell ref="AA54:AD54"/>
    <mergeCell ref="AA43:AD43"/>
    <mergeCell ref="AA57:AD57"/>
    <mergeCell ref="AA40:AD40"/>
    <mergeCell ref="AA31:AD31"/>
    <mergeCell ref="AA36:AD36"/>
    <mergeCell ref="AA37:AD37"/>
    <mergeCell ref="AA39:AD39"/>
    <mergeCell ref="AA34:AD34"/>
    <mergeCell ref="AA68:AD68"/>
    <mergeCell ref="AA41:AD41"/>
    <mergeCell ref="AA9:AD9"/>
    <mergeCell ref="A73:Z73"/>
    <mergeCell ref="AA73:AD73"/>
    <mergeCell ref="AA29:AD29"/>
    <mergeCell ref="AA66:AD66"/>
    <mergeCell ref="AA25:AD25"/>
    <mergeCell ref="AA14:AD14"/>
    <mergeCell ref="AA45:AD45"/>
    <mergeCell ref="AA46:AD46"/>
    <mergeCell ref="AA63:AD63"/>
    <mergeCell ref="AA64:AD64"/>
    <mergeCell ref="AA62:AD62"/>
    <mergeCell ref="AA44:AD44"/>
    <mergeCell ref="AA55:AD55"/>
    <mergeCell ref="AA61:AD61"/>
    <mergeCell ref="AA56:AD56"/>
    <mergeCell ref="AA65:AD65"/>
    <mergeCell ref="AA35:AD35"/>
    <mergeCell ref="AA58:AD58"/>
    <mergeCell ref="AA59:AD59"/>
    <mergeCell ref="AA60:AD60"/>
    <mergeCell ref="AA42:AD42"/>
    <mergeCell ref="AA47:AD47"/>
    <mergeCell ref="AA48:AD48"/>
    <mergeCell ref="A3:I3"/>
    <mergeCell ref="A4:I4"/>
    <mergeCell ref="AA24:AD24"/>
    <mergeCell ref="A13:Z13"/>
    <mergeCell ref="A14:Z14"/>
    <mergeCell ref="A15:Z15"/>
    <mergeCell ref="AA13:AD13"/>
    <mergeCell ref="A10:Z10"/>
    <mergeCell ref="A5:Z5"/>
    <mergeCell ref="AA5:AD5"/>
    <mergeCell ref="AA15:AD15"/>
    <mergeCell ref="AA16:AD16"/>
    <mergeCell ref="AA17:AD17"/>
    <mergeCell ref="AA18:AD18"/>
    <mergeCell ref="AA19:AD19"/>
    <mergeCell ref="AA22:AD22"/>
    <mergeCell ref="AA23:AD23"/>
    <mergeCell ref="A6:Z6"/>
    <mergeCell ref="A7:Z7"/>
    <mergeCell ref="A8:Z8"/>
    <mergeCell ref="A9:Z9"/>
    <mergeCell ref="AA6:AD6"/>
    <mergeCell ref="AA7:AD7"/>
    <mergeCell ref="AA8:AD8"/>
    <mergeCell ref="AA49:AD49"/>
    <mergeCell ref="A47:Z47"/>
    <mergeCell ref="A43:Z43"/>
    <mergeCell ref="AA10:AD10"/>
    <mergeCell ref="A40:Z40"/>
    <mergeCell ref="A16:Z16"/>
    <mergeCell ref="A19:Z19"/>
    <mergeCell ref="A17:Z17"/>
    <mergeCell ref="A20:Z20"/>
    <mergeCell ref="A21:Z21"/>
    <mergeCell ref="A18:Z18"/>
    <mergeCell ref="A22:Z22"/>
    <mergeCell ref="A23:Z23"/>
    <mergeCell ref="A24:Z24"/>
    <mergeCell ref="A25:Z25"/>
    <mergeCell ref="A26:Z26"/>
    <mergeCell ref="A27:Z27"/>
    <mergeCell ref="A28:Z28"/>
    <mergeCell ref="A33:Z33"/>
    <mergeCell ref="A29:Z29"/>
    <mergeCell ref="A11:I11"/>
    <mergeCell ref="A12:I12"/>
    <mergeCell ref="A38:I38"/>
    <mergeCell ref="A1:I1"/>
    <mergeCell ref="A55:Z55"/>
    <mergeCell ref="A56:Z56"/>
    <mergeCell ref="A57:Z57"/>
    <mergeCell ref="A50:Z50"/>
    <mergeCell ref="A52:Z52"/>
    <mergeCell ref="A53:Z53"/>
    <mergeCell ref="A32:Z32"/>
    <mergeCell ref="A54:Z54"/>
    <mergeCell ref="A39:Z39"/>
    <mergeCell ref="I2:AK2"/>
    <mergeCell ref="A30:Z30"/>
    <mergeCell ref="A31:Z31"/>
    <mergeCell ref="A45:Z45"/>
    <mergeCell ref="A41:Z41"/>
    <mergeCell ref="A34:Z34"/>
    <mergeCell ref="A35:Z35"/>
    <mergeCell ref="A36:Z36"/>
    <mergeCell ref="A37:Z37"/>
    <mergeCell ref="A48:Z48"/>
    <mergeCell ref="A49:Z49"/>
    <mergeCell ref="A42:Z42"/>
    <mergeCell ref="A46:Z46"/>
    <mergeCell ref="A44:Z44"/>
    <mergeCell ref="A70:I70"/>
    <mergeCell ref="A71:I71"/>
    <mergeCell ref="A72:I72"/>
    <mergeCell ref="A65:Z65"/>
    <mergeCell ref="A66:Z66"/>
    <mergeCell ref="A68:Z68"/>
    <mergeCell ref="A63:Z63"/>
    <mergeCell ref="A64:Z64"/>
    <mergeCell ref="A58:Z58"/>
    <mergeCell ref="A59:Z59"/>
    <mergeCell ref="A60:Z60"/>
    <mergeCell ref="A61:Z61"/>
    <mergeCell ref="A62:Z62"/>
  </mergeCells>
  <phoneticPr fontId="22" type="noConversion"/>
  <printOptions gridLines="1"/>
  <pageMargins left="0.74803149606299213" right="0.74803149606299213" top="0.98425196850393704" bottom="0.98425196850393704" header="0.51181102362204722" footer="0.51181102362204722"/>
  <pageSetup paperSize="8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D30" sqref="D30"/>
    </sheetView>
  </sheetViews>
  <sheetFormatPr defaultRowHeight="12.75"/>
  <cols>
    <col min="1" max="1" width="41" bestFit="1" customWidth="1"/>
    <col min="2" max="3" width="12.28515625" customWidth="1"/>
    <col min="4" max="4" width="51.140625" bestFit="1" customWidth="1"/>
    <col min="5" max="5" width="13.7109375" customWidth="1"/>
    <col min="6" max="6" width="10" customWidth="1"/>
  </cols>
  <sheetData>
    <row r="1" spans="1:6" ht="15.75">
      <c r="A1" s="344" t="s">
        <v>521</v>
      </c>
      <c r="B1" s="344"/>
      <c r="C1" s="344"/>
      <c r="D1" s="344"/>
      <c r="E1" s="344"/>
    </row>
    <row r="2" spans="1:6" ht="12.75" customHeight="1">
      <c r="A2" s="123"/>
      <c r="B2" s="123"/>
      <c r="C2" s="206"/>
      <c r="D2" s="123"/>
      <c r="E2" s="123"/>
    </row>
    <row r="3" spans="1:6" ht="12.75" customHeight="1">
      <c r="A3" s="123"/>
      <c r="B3" s="344" t="s">
        <v>640</v>
      </c>
      <c r="C3" s="344"/>
      <c r="D3" s="344"/>
      <c r="E3" s="344"/>
    </row>
    <row r="4" spans="1:6" ht="12.75" customHeight="1">
      <c r="A4" s="123"/>
      <c r="B4" s="123"/>
      <c r="C4" s="206"/>
      <c r="D4" s="123"/>
      <c r="E4" s="123"/>
    </row>
    <row r="5" spans="1:6" ht="12.75" customHeight="1" thickBot="1">
      <c r="E5" s="1" t="s">
        <v>553</v>
      </c>
    </row>
    <row r="6" spans="1:6" ht="13.5" thickBot="1">
      <c r="A6" s="124" t="s">
        <v>522</v>
      </c>
      <c r="B6" s="169" t="s">
        <v>552</v>
      </c>
      <c r="C6" s="207"/>
      <c r="D6" s="124" t="s">
        <v>523</v>
      </c>
      <c r="E6" s="207" t="s">
        <v>557</v>
      </c>
      <c r="F6" s="119"/>
    </row>
    <row r="7" spans="1:6" s="1" customFormat="1" ht="13.5" thickBot="1">
      <c r="A7" s="125" t="s">
        <v>524</v>
      </c>
      <c r="B7" s="125" t="s">
        <v>556</v>
      </c>
      <c r="C7" s="125" t="s">
        <v>616</v>
      </c>
      <c r="D7" s="125" t="s">
        <v>525</v>
      </c>
      <c r="E7" s="208" t="s">
        <v>556</v>
      </c>
      <c r="F7" s="6" t="s">
        <v>616</v>
      </c>
    </row>
    <row r="8" spans="1:6">
      <c r="A8" s="126" t="s">
        <v>476</v>
      </c>
      <c r="B8" s="126">
        <v>95641</v>
      </c>
      <c r="C8" s="126">
        <v>98049</v>
      </c>
      <c r="D8" s="126" t="s">
        <v>526</v>
      </c>
      <c r="E8" s="209">
        <v>85363</v>
      </c>
      <c r="F8" s="119">
        <v>85828</v>
      </c>
    </row>
    <row r="9" spans="1:6">
      <c r="A9" s="119" t="s">
        <v>477</v>
      </c>
      <c r="B9" s="119">
        <v>6995</v>
      </c>
      <c r="C9" s="119">
        <v>6995</v>
      </c>
      <c r="D9" s="119" t="s">
        <v>527</v>
      </c>
      <c r="E9" s="210">
        <v>23110</v>
      </c>
      <c r="F9" s="119">
        <v>23221</v>
      </c>
    </row>
    <row r="10" spans="1:6">
      <c r="A10" s="119" t="s">
        <v>389</v>
      </c>
      <c r="B10" s="119">
        <v>63300</v>
      </c>
      <c r="C10" s="119">
        <v>63300</v>
      </c>
      <c r="D10" s="119" t="s">
        <v>528</v>
      </c>
      <c r="E10" s="210">
        <v>85746</v>
      </c>
      <c r="F10" s="119">
        <v>85832</v>
      </c>
    </row>
    <row r="11" spans="1:6">
      <c r="A11" s="119" t="s">
        <v>478</v>
      </c>
      <c r="B11" s="119">
        <v>18914</v>
      </c>
      <c r="C11" s="119">
        <v>18914</v>
      </c>
      <c r="D11" s="119" t="s">
        <v>529</v>
      </c>
      <c r="E11" s="210">
        <v>26701</v>
      </c>
      <c r="F11" s="119">
        <v>24563</v>
      </c>
    </row>
    <row r="12" spans="1:6">
      <c r="A12" s="119" t="s">
        <v>530</v>
      </c>
      <c r="B12" s="119">
        <v>0</v>
      </c>
      <c r="C12" s="119">
        <v>0</v>
      </c>
      <c r="D12" s="119" t="s">
        <v>531</v>
      </c>
      <c r="E12" s="210">
        <v>19265</v>
      </c>
      <c r="F12" s="119">
        <v>17120</v>
      </c>
    </row>
    <row r="13" spans="1:6">
      <c r="A13" s="119"/>
      <c r="B13" s="119"/>
      <c r="C13" s="119"/>
      <c r="D13" s="127" t="s">
        <v>532</v>
      </c>
      <c r="E13" s="210">
        <v>4090</v>
      </c>
      <c r="F13" s="119">
        <v>3604</v>
      </c>
    </row>
    <row r="14" spans="1:6">
      <c r="A14" s="121"/>
      <c r="B14" s="121"/>
      <c r="C14" s="121"/>
      <c r="D14" s="128" t="s">
        <v>533</v>
      </c>
      <c r="E14" s="211">
        <v>3346</v>
      </c>
      <c r="F14" s="119">
        <v>3832</v>
      </c>
    </row>
    <row r="15" spans="1:6" ht="13.5" thickBot="1">
      <c r="A15" s="120"/>
      <c r="B15" s="120"/>
      <c r="C15" s="120"/>
      <c r="D15" s="157" t="s">
        <v>540</v>
      </c>
      <c r="E15" s="212">
        <v>7414</v>
      </c>
      <c r="F15" s="119">
        <v>8348</v>
      </c>
    </row>
    <row r="16" spans="1:6" s="1" customFormat="1" ht="13.5" thickBot="1">
      <c r="A16" s="125" t="s">
        <v>534</v>
      </c>
      <c r="B16" s="125">
        <f>SUM(B8:B12)</f>
        <v>184850</v>
      </c>
      <c r="C16" s="125">
        <f t="shared" ref="C16" si="0">SUM(C8:C12)</f>
        <v>187258</v>
      </c>
      <c r="D16" s="125" t="s">
        <v>535</v>
      </c>
      <c r="E16" s="208">
        <f>SUM(E8:E11,E15)</f>
        <v>228334</v>
      </c>
      <c r="F16" s="208">
        <f t="shared" ref="F16" si="1">SUM(F8:F11,F15)</f>
        <v>227792</v>
      </c>
    </row>
    <row r="17" spans="1:6" s="1" customFormat="1" ht="13.5" thickBot="1">
      <c r="A17" s="125" t="s">
        <v>536</v>
      </c>
      <c r="B17" s="125">
        <f>B16-E16</f>
        <v>-43484</v>
      </c>
      <c r="C17" s="125">
        <f>C16-F16</f>
        <v>-40534</v>
      </c>
      <c r="D17" s="125"/>
      <c r="E17" s="208"/>
      <c r="F17" s="6"/>
    </row>
    <row r="18" spans="1:6" ht="13.5" thickBot="1">
      <c r="A18" s="129"/>
      <c r="B18" s="129"/>
      <c r="C18" s="129"/>
      <c r="D18" s="129"/>
      <c r="E18" s="213"/>
      <c r="F18" s="119"/>
    </row>
    <row r="19" spans="1:6" s="1" customFormat="1" ht="13.5" thickBot="1">
      <c r="A19" s="125" t="s">
        <v>480</v>
      </c>
      <c r="B19" s="125">
        <v>219282</v>
      </c>
      <c r="C19" s="125">
        <v>220782</v>
      </c>
      <c r="D19" s="125" t="s">
        <v>484</v>
      </c>
      <c r="E19" s="208">
        <v>137845</v>
      </c>
      <c r="F19" s="6">
        <v>142146</v>
      </c>
    </row>
    <row r="20" spans="1:6" s="1" customFormat="1" ht="13.5" thickBot="1">
      <c r="A20" s="125" t="s">
        <v>537</v>
      </c>
      <c r="B20" s="125">
        <f>SUM(B16,B19)</f>
        <v>404132</v>
      </c>
      <c r="C20" s="125">
        <v>408040</v>
      </c>
      <c r="D20" s="125" t="s">
        <v>538</v>
      </c>
      <c r="E20" s="208">
        <f>SUM(E16,E19)</f>
        <v>366179</v>
      </c>
      <c r="F20" s="208">
        <f t="shared" ref="F20" si="2">SUM(F16,F19)</f>
        <v>369938</v>
      </c>
    </row>
  </sheetData>
  <mergeCells count="2">
    <mergeCell ref="A1:E1"/>
    <mergeCell ref="B3:E3"/>
  </mergeCells>
  <phoneticPr fontId="22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5"/>
  <sheetViews>
    <sheetView zoomScaleSheetLayoutView="115" workbookViewId="0">
      <selection activeCell="H1" sqref="H1:H1048576"/>
    </sheetView>
  </sheetViews>
  <sheetFormatPr defaultColWidth="8" defaultRowHeight="12.75"/>
  <cols>
    <col min="1" max="1" width="5.85546875" style="7" customWidth="1"/>
    <col min="2" max="2" width="47.28515625" style="10" customWidth="1"/>
    <col min="3" max="4" width="14" style="7" customWidth="1"/>
    <col min="5" max="5" width="47.28515625" style="7" customWidth="1"/>
    <col min="6" max="7" width="14" style="7" customWidth="1"/>
    <col min="8" max="8" width="4.140625" style="7" customWidth="1"/>
    <col min="9" max="16384" width="8" style="7"/>
  </cols>
  <sheetData>
    <row r="1" spans="1:8" ht="31.5">
      <c r="B1" s="8" t="s">
        <v>420</v>
      </c>
      <c r="C1" s="9"/>
      <c r="D1" s="9"/>
      <c r="E1" s="9"/>
      <c r="F1" s="9"/>
      <c r="G1" s="9"/>
      <c r="H1" s="347" t="s">
        <v>641</v>
      </c>
    </row>
    <row r="2" spans="1:8" ht="14.25" thickBot="1">
      <c r="F2" s="11" t="s">
        <v>380</v>
      </c>
      <c r="G2" s="11"/>
      <c r="H2" s="347"/>
    </row>
    <row r="3" spans="1:8" ht="13.5" thickBot="1">
      <c r="A3" s="345" t="s">
        <v>381</v>
      </c>
      <c r="B3" s="12" t="s">
        <v>382</v>
      </c>
      <c r="C3" s="13"/>
      <c r="D3" s="214"/>
      <c r="E3" s="12" t="s">
        <v>383</v>
      </c>
      <c r="F3" s="220"/>
      <c r="G3" s="220"/>
      <c r="H3" s="347"/>
    </row>
    <row r="4" spans="1:8" s="17" customFormat="1" ht="24.75" customHeight="1" thickBot="1">
      <c r="A4" s="346"/>
      <c r="B4" s="14" t="s">
        <v>384</v>
      </c>
      <c r="C4" s="166" t="s">
        <v>561</v>
      </c>
      <c r="D4" s="215" t="s">
        <v>629</v>
      </c>
      <c r="E4" s="14" t="s">
        <v>384</v>
      </c>
      <c r="F4" s="221" t="s">
        <v>561</v>
      </c>
      <c r="G4" s="221" t="s">
        <v>630</v>
      </c>
      <c r="H4" s="347"/>
    </row>
    <row r="5" spans="1:8" s="17" customFormat="1" ht="13.5" thickBot="1">
      <c r="A5" s="18">
        <v>1</v>
      </c>
      <c r="B5" s="19">
        <v>2</v>
      </c>
      <c r="C5" s="20" t="s">
        <v>556</v>
      </c>
      <c r="D5" s="232" t="s">
        <v>616</v>
      </c>
      <c r="E5" s="19">
        <v>4</v>
      </c>
      <c r="F5" s="222" t="s">
        <v>556</v>
      </c>
      <c r="G5" s="222" t="s">
        <v>616</v>
      </c>
      <c r="H5" s="347"/>
    </row>
    <row r="6" spans="1:8" ht="12.95" customHeight="1">
      <c r="A6" s="21" t="s">
        <v>388</v>
      </c>
      <c r="B6" s="22" t="s">
        <v>487</v>
      </c>
      <c r="C6" s="229">
        <v>1300</v>
      </c>
      <c r="D6" s="26">
        <v>1300</v>
      </c>
      <c r="E6" s="22" t="s">
        <v>421</v>
      </c>
      <c r="F6" s="223">
        <v>4907</v>
      </c>
      <c r="G6" s="223">
        <v>4958</v>
      </c>
      <c r="H6" s="347"/>
    </row>
    <row r="7" spans="1:8" ht="22.5" customHeight="1">
      <c r="A7" s="24" t="s">
        <v>391</v>
      </c>
      <c r="B7" s="25" t="s">
        <v>488</v>
      </c>
      <c r="C7" s="223"/>
      <c r="D7" s="26"/>
      <c r="E7" s="25" t="s">
        <v>422</v>
      </c>
      <c r="F7" s="223">
        <v>33999</v>
      </c>
      <c r="G7" s="223">
        <v>33999</v>
      </c>
      <c r="H7" s="347"/>
    </row>
    <row r="8" spans="1:8" ht="12.95" customHeight="1" thickBot="1">
      <c r="A8" s="24" t="s">
        <v>385</v>
      </c>
      <c r="B8" s="25"/>
      <c r="C8" s="223"/>
      <c r="D8" s="26"/>
      <c r="E8" s="25" t="s">
        <v>489</v>
      </c>
      <c r="F8" s="223">
        <v>347</v>
      </c>
      <c r="G8" s="223">
        <v>347</v>
      </c>
      <c r="H8" s="347"/>
    </row>
    <row r="9" spans="1:8" ht="15.95" customHeight="1" thickBot="1">
      <c r="A9" s="28" t="s">
        <v>386</v>
      </c>
      <c r="B9" s="29" t="s">
        <v>490</v>
      </c>
      <c r="C9" s="230">
        <f>SUM(C6:C8)</f>
        <v>1300</v>
      </c>
      <c r="D9" s="230">
        <f t="shared" ref="D9" si="0">SUM(D6:D8)</f>
        <v>1300</v>
      </c>
      <c r="E9" s="29" t="s">
        <v>491</v>
      </c>
      <c r="F9" s="224">
        <f>SUM(F6:F8)</f>
        <v>39253</v>
      </c>
      <c r="G9" s="224">
        <f t="shared" ref="G9" si="1">SUM(G6:G8)</f>
        <v>39304</v>
      </c>
      <c r="H9" s="347"/>
    </row>
    <row r="10" spans="1:8" ht="12.95" customHeight="1" thickBot="1">
      <c r="A10" s="38" t="s">
        <v>387</v>
      </c>
      <c r="B10" s="39" t="s">
        <v>492</v>
      </c>
      <c r="C10" s="231"/>
      <c r="D10" s="233"/>
      <c r="E10" s="33" t="s">
        <v>493</v>
      </c>
      <c r="F10" s="225"/>
      <c r="G10" s="225"/>
      <c r="H10" s="347"/>
    </row>
    <row r="11" spans="1:8" ht="21.75" customHeight="1" thickBot="1">
      <c r="A11" s="28" t="s">
        <v>395</v>
      </c>
      <c r="B11" s="29" t="s">
        <v>494</v>
      </c>
      <c r="C11" s="230">
        <f>SUM(C10)</f>
        <v>0</v>
      </c>
      <c r="D11" s="165"/>
      <c r="E11" s="29" t="s">
        <v>495</v>
      </c>
      <c r="F11" s="224">
        <f>SUM(F10)</f>
        <v>0</v>
      </c>
      <c r="G11" s="224"/>
      <c r="H11" s="347"/>
    </row>
    <row r="12" spans="1:8" ht="18" customHeight="1" thickBot="1">
      <c r="A12" s="28" t="s">
        <v>396</v>
      </c>
      <c r="B12" s="35" t="s">
        <v>482</v>
      </c>
      <c r="C12" s="230">
        <f>SUM(C9,C11)</f>
        <v>1300</v>
      </c>
      <c r="D12" s="230">
        <f t="shared" ref="D12" si="2">SUM(D9,D11)</f>
        <v>1300</v>
      </c>
      <c r="E12" s="35" t="s">
        <v>485</v>
      </c>
      <c r="F12" s="224">
        <f>SUM(F9,F11)</f>
        <v>39253</v>
      </c>
      <c r="G12" s="224">
        <f t="shared" ref="G12" si="3">SUM(G9,G11)</f>
        <v>39304</v>
      </c>
      <c r="H12" s="347"/>
    </row>
    <row r="13" spans="1:8" ht="13.5" thickBot="1">
      <c r="A13" s="28" t="s">
        <v>397</v>
      </c>
      <c r="B13" s="36" t="s">
        <v>483</v>
      </c>
      <c r="C13" s="219">
        <f>SUM(C12)</f>
        <v>1300</v>
      </c>
      <c r="D13" s="115">
        <v>1300</v>
      </c>
      <c r="E13" s="36" t="s">
        <v>486</v>
      </c>
      <c r="F13" s="226">
        <f>SUM(F12)</f>
        <v>39253</v>
      </c>
      <c r="G13" s="226">
        <v>39253</v>
      </c>
      <c r="H13" s="347"/>
    </row>
    <row r="14" spans="1:8" ht="13.5" thickBot="1">
      <c r="A14" s="28" t="s">
        <v>398</v>
      </c>
      <c r="B14" s="36" t="s">
        <v>416</v>
      </c>
      <c r="C14" s="219">
        <f>IF(C9-F9&lt;0,F9-C9,"-")</f>
        <v>37953</v>
      </c>
      <c r="D14" s="219">
        <v>37953</v>
      </c>
      <c r="E14" s="36" t="s">
        <v>417</v>
      </c>
      <c r="F14" s="226" t="str">
        <f>IF(C9-F9&gt;0,C9-F9,"-")</f>
        <v>-</v>
      </c>
      <c r="G14" s="226"/>
      <c r="H14" s="347"/>
    </row>
    <row r="15" spans="1:8" ht="13.5" thickBot="1">
      <c r="A15" s="28" t="s">
        <v>399</v>
      </c>
      <c r="B15" s="36" t="s">
        <v>628</v>
      </c>
      <c r="C15" s="219">
        <v>37953</v>
      </c>
      <c r="D15" s="219">
        <v>37953</v>
      </c>
      <c r="E15" s="36" t="s">
        <v>419</v>
      </c>
      <c r="F15" s="226" t="str">
        <f>IF(C9+C10-F12&gt;0,C9+C10-F12,"-")</f>
        <v>-</v>
      </c>
      <c r="G15" s="226"/>
      <c r="H15" s="347"/>
    </row>
  </sheetData>
  <mergeCells count="2">
    <mergeCell ref="A3:A4"/>
    <mergeCell ref="H1:H15"/>
  </mergeCells>
  <phoneticPr fontId="23" type="noConversion"/>
  <printOptions horizontalCentered="1"/>
  <pageMargins left="0.78740157480314965" right="0.78740157480314965" top="0.47244094488188981" bottom="0.78740157480314965" header="0.47244094488188981" footer="0.78740157480314965"/>
  <pageSetup paperSize="8" scale="93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J21" sqref="J21"/>
    </sheetView>
  </sheetViews>
  <sheetFormatPr defaultColWidth="8" defaultRowHeight="12.75"/>
  <cols>
    <col min="1" max="1" width="42.28515625" style="48" bestFit="1" customWidth="1"/>
    <col min="2" max="3" width="13.42578125" style="41" customWidth="1"/>
    <col min="4" max="4" width="14" style="41" customWidth="1"/>
    <col min="5" max="5" width="15.42578125" style="41" customWidth="1"/>
    <col min="6" max="6" width="14.28515625" style="41" customWidth="1"/>
    <col min="7" max="7" width="16.140625" style="7" customWidth="1"/>
    <col min="8" max="9" width="11" style="41" customWidth="1"/>
    <col min="10" max="10" width="11.85546875" style="41" customWidth="1"/>
    <col min="11" max="16384" width="8" style="41"/>
  </cols>
  <sheetData>
    <row r="1" spans="1:7" ht="25.5" customHeight="1">
      <c r="A1" s="348" t="s">
        <v>496</v>
      </c>
      <c r="B1" s="348"/>
      <c r="C1" s="348"/>
      <c r="D1" s="348"/>
      <c r="E1" s="348"/>
      <c r="F1" s="348"/>
      <c r="G1" s="348"/>
    </row>
    <row r="2" spans="1:7" ht="22.5" customHeight="1" thickBot="1">
      <c r="A2" s="349" t="s">
        <v>642</v>
      </c>
      <c r="B2" s="349"/>
      <c r="C2" s="234"/>
      <c r="D2" s="7"/>
      <c r="E2" s="7"/>
      <c r="F2" s="7"/>
      <c r="G2" s="42" t="s">
        <v>380</v>
      </c>
    </row>
    <row r="3" spans="1:7" s="43" customFormat="1" ht="44.25" customHeight="1" thickBot="1">
      <c r="A3" s="14" t="s">
        <v>427</v>
      </c>
      <c r="B3" s="15" t="s">
        <v>428</v>
      </c>
      <c r="C3" s="15"/>
      <c r="D3" s="15" t="s">
        <v>429</v>
      </c>
      <c r="E3" s="15" t="s">
        <v>562</v>
      </c>
      <c r="F3" s="15" t="s">
        <v>563</v>
      </c>
      <c r="G3" s="16" t="s">
        <v>631</v>
      </c>
    </row>
    <row r="4" spans="1:7" s="7" customFormat="1" ht="12" customHeight="1" thickBot="1">
      <c r="A4" s="44">
        <v>1</v>
      </c>
      <c r="B4" s="45" t="s">
        <v>556</v>
      </c>
      <c r="C4" s="45" t="s">
        <v>616</v>
      </c>
      <c r="D4" s="45">
        <v>3</v>
      </c>
      <c r="E4" s="45">
        <v>4</v>
      </c>
      <c r="F4" s="45">
        <v>5</v>
      </c>
      <c r="G4" s="46" t="s">
        <v>430</v>
      </c>
    </row>
    <row r="5" spans="1:7" ht="15.95" customHeight="1">
      <c r="A5" s="130" t="s">
        <v>564</v>
      </c>
      <c r="B5" s="131"/>
      <c r="C5" s="131"/>
      <c r="D5" s="132"/>
      <c r="E5" s="131"/>
      <c r="F5" s="131"/>
      <c r="G5" s="133">
        <f>B5-E5-F5</f>
        <v>0</v>
      </c>
    </row>
    <row r="6" spans="1:7" ht="15.95" customHeight="1">
      <c r="A6" s="130" t="s">
        <v>565</v>
      </c>
      <c r="B6" s="131">
        <v>683</v>
      </c>
      <c r="C6" s="131">
        <v>683</v>
      </c>
      <c r="D6" s="132">
        <v>2015</v>
      </c>
      <c r="E6" s="131">
        <v>0</v>
      </c>
      <c r="F6" s="131">
        <v>683</v>
      </c>
      <c r="G6" s="133">
        <f>C6-E6-F6</f>
        <v>0</v>
      </c>
    </row>
    <row r="7" spans="1:7" ht="15.95" customHeight="1">
      <c r="A7" s="130" t="s">
        <v>566</v>
      </c>
      <c r="B7" s="131">
        <v>1200</v>
      </c>
      <c r="C7" s="131">
        <v>1200</v>
      </c>
      <c r="D7" s="132">
        <v>2015</v>
      </c>
      <c r="E7" s="131"/>
      <c r="F7" s="131">
        <v>1200</v>
      </c>
      <c r="G7" s="133">
        <f>C7-E7-F7</f>
        <v>0</v>
      </c>
    </row>
    <row r="8" spans="1:7" ht="15.95" customHeight="1">
      <c r="A8" s="134" t="s">
        <v>567</v>
      </c>
      <c r="B8" s="131">
        <v>200</v>
      </c>
      <c r="C8" s="131">
        <v>200</v>
      </c>
      <c r="D8" s="132">
        <v>2015</v>
      </c>
      <c r="E8" s="131"/>
      <c r="F8" s="131">
        <v>200</v>
      </c>
      <c r="G8" s="133">
        <f>C8-E8-F8</f>
        <v>0</v>
      </c>
    </row>
    <row r="9" spans="1:7" ht="15.95" customHeight="1">
      <c r="A9" s="130" t="s">
        <v>568</v>
      </c>
      <c r="B9" s="131">
        <v>1181</v>
      </c>
      <c r="C9" s="131">
        <v>1181</v>
      </c>
      <c r="D9" s="132">
        <v>2015</v>
      </c>
      <c r="E9" s="131"/>
      <c r="F9" s="131">
        <v>1181</v>
      </c>
      <c r="G9" s="133">
        <f>C9-E9-F9</f>
        <v>0</v>
      </c>
    </row>
    <row r="10" spans="1:7" ht="15.95" customHeight="1">
      <c r="A10" s="134" t="s">
        <v>569</v>
      </c>
      <c r="B10" s="131">
        <v>600</v>
      </c>
      <c r="C10" s="131">
        <v>600</v>
      </c>
      <c r="D10" s="132">
        <v>2015</v>
      </c>
      <c r="E10" s="131"/>
      <c r="F10" s="131">
        <v>600</v>
      </c>
      <c r="G10" s="133">
        <f>C10-E10-F10</f>
        <v>0</v>
      </c>
    </row>
    <row r="11" spans="1:7" ht="15.95" customHeight="1">
      <c r="A11" s="130" t="s">
        <v>539</v>
      </c>
      <c r="B11" s="131">
        <v>1043</v>
      </c>
      <c r="C11" s="131">
        <v>1054</v>
      </c>
      <c r="D11" s="132">
        <v>2015</v>
      </c>
      <c r="E11" s="131"/>
      <c r="F11" s="131">
        <v>1054</v>
      </c>
      <c r="G11" s="133">
        <f>C11-E11-F11</f>
        <v>0</v>
      </c>
    </row>
    <row r="12" spans="1:7" ht="15.95" customHeight="1">
      <c r="A12" s="130" t="s">
        <v>632</v>
      </c>
      <c r="B12" s="131"/>
      <c r="C12" s="131">
        <v>40</v>
      </c>
      <c r="D12" s="132"/>
      <c r="E12" s="131"/>
      <c r="F12" s="131">
        <v>40</v>
      </c>
      <c r="G12" s="133">
        <f>C12-E12-F12</f>
        <v>0</v>
      </c>
    </row>
    <row r="13" spans="1:7" ht="15.95" customHeight="1">
      <c r="A13" s="130" t="s">
        <v>633</v>
      </c>
      <c r="B13" s="131"/>
      <c r="C13" s="131"/>
      <c r="D13" s="132"/>
      <c r="E13" s="131"/>
      <c r="F13" s="131"/>
      <c r="G13" s="133">
        <f>C13-E13-F13</f>
        <v>0</v>
      </c>
    </row>
    <row r="14" spans="1:7" ht="15.95" customHeight="1">
      <c r="A14" s="130"/>
      <c r="B14" s="131"/>
      <c r="C14" s="131"/>
      <c r="D14" s="132"/>
      <c r="E14" s="131"/>
      <c r="F14" s="131"/>
      <c r="G14" s="133">
        <f>B14-E14-F14</f>
        <v>0</v>
      </c>
    </row>
    <row r="15" spans="1:7" ht="15.95" customHeight="1">
      <c r="A15" s="130"/>
      <c r="B15" s="131"/>
      <c r="C15" s="131"/>
      <c r="D15" s="132"/>
      <c r="E15" s="131"/>
      <c r="F15" s="131"/>
      <c r="G15" s="133">
        <f>B15-E15-F15</f>
        <v>0</v>
      </c>
    </row>
    <row r="16" spans="1:7" ht="15.95" customHeight="1">
      <c r="A16" s="130"/>
      <c r="B16" s="131"/>
      <c r="C16" s="131"/>
      <c r="D16" s="132"/>
      <c r="E16" s="131"/>
      <c r="F16" s="131"/>
      <c r="G16" s="133">
        <f>B16-E16-F16</f>
        <v>0</v>
      </c>
    </row>
    <row r="17" spans="1:7" ht="15.95" customHeight="1">
      <c r="A17" s="130"/>
      <c r="B17" s="131"/>
      <c r="C17" s="131"/>
      <c r="D17" s="132"/>
      <c r="E17" s="131"/>
      <c r="F17" s="131"/>
      <c r="G17" s="133">
        <f>B17-E17-F17</f>
        <v>0</v>
      </c>
    </row>
    <row r="18" spans="1:7" ht="15.95" customHeight="1">
      <c r="A18" s="130"/>
      <c r="B18" s="131"/>
      <c r="C18" s="131"/>
      <c r="D18" s="132"/>
      <c r="E18" s="131"/>
      <c r="F18" s="131"/>
      <c r="G18" s="133">
        <f>B18-E18-F18</f>
        <v>0</v>
      </c>
    </row>
    <row r="19" spans="1:7" ht="15.95" customHeight="1">
      <c r="A19" s="130"/>
      <c r="B19" s="131"/>
      <c r="C19" s="131"/>
      <c r="D19" s="132"/>
      <c r="E19" s="131"/>
      <c r="F19" s="131"/>
      <c r="G19" s="133">
        <f>B19-E19-F19</f>
        <v>0</v>
      </c>
    </row>
    <row r="20" spans="1:7" ht="15.95" customHeight="1">
      <c r="A20" s="130"/>
      <c r="B20" s="131"/>
      <c r="C20" s="131"/>
      <c r="D20" s="132"/>
      <c r="E20" s="131"/>
      <c r="F20" s="131"/>
      <c r="G20" s="133">
        <f>B20-E20-F20</f>
        <v>0</v>
      </c>
    </row>
    <row r="21" spans="1:7" ht="15.95" customHeight="1">
      <c r="A21" s="130"/>
      <c r="B21" s="131"/>
      <c r="C21" s="131"/>
      <c r="D21" s="132"/>
      <c r="E21" s="131"/>
      <c r="F21" s="131"/>
      <c r="G21" s="133">
        <f>B21-E21-F21</f>
        <v>0</v>
      </c>
    </row>
    <row r="22" spans="1:7" ht="15.95" customHeight="1">
      <c r="A22" s="130"/>
      <c r="B22" s="131"/>
      <c r="C22" s="131"/>
      <c r="D22" s="132"/>
      <c r="E22" s="131"/>
      <c r="F22" s="131"/>
      <c r="G22" s="133">
        <f>B22-E22-F22</f>
        <v>0</v>
      </c>
    </row>
    <row r="23" spans="1:7" ht="15.95" customHeight="1" thickBot="1">
      <c r="A23" s="135"/>
      <c r="B23" s="136"/>
      <c r="C23" s="136"/>
      <c r="D23" s="137"/>
      <c r="E23" s="136"/>
      <c r="F23" s="136"/>
      <c r="G23" s="138">
        <f>B23-E23-F23</f>
        <v>0</v>
      </c>
    </row>
    <row r="24" spans="1:7" s="47" customFormat="1" ht="18" customHeight="1" thickBot="1">
      <c r="A24" s="139" t="s">
        <v>431</v>
      </c>
      <c r="B24" s="140">
        <f>SUM(B5:B23)</f>
        <v>4907</v>
      </c>
      <c r="C24" s="140">
        <f t="shared" ref="C24" si="0">SUM(C5:C23)</f>
        <v>4958</v>
      </c>
      <c r="D24" s="141"/>
      <c r="E24" s="140">
        <f>SUM(E5:E23)</f>
        <v>0</v>
      </c>
      <c r="F24" s="140">
        <f>SUM(F5:F23)</f>
        <v>4958</v>
      </c>
      <c r="G24" s="142">
        <f>SUM(G5:G23)</f>
        <v>0</v>
      </c>
    </row>
  </sheetData>
  <mergeCells count="2">
    <mergeCell ref="A1:G1"/>
    <mergeCell ref="A2:B2"/>
  </mergeCells>
  <phoneticPr fontId="23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8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D2" sqref="D1:D1048576"/>
    </sheetView>
  </sheetViews>
  <sheetFormatPr defaultColWidth="8" defaultRowHeight="12.75"/>
  <cols>
    <col min="1" max="1" width="52" style="48" customWidth="1"/>
    <col min="2" max="3" width="13.42578125" style="41" customWidth="1"/>
    <col min="4" max="4" width="14" style="41" customWidth="1"/>
    <col min="5" max="5" width="15.42578125" style="41" customWidth="1"/>
    <col min="6" max="6" width="14.28515625" style="41" customWidth="1"/>
    <col min="7" max="7" width="16.140625" style="41" customWidth="1"/>
    <col min="8" max="9" width="11" style="41" customWidth="1"/>
    <col min="10" max="10" width="11.85546875" style="41" customWidth="1"/>
    <col min="11" max="16384" width="8" style="41"/>
  </cols>
  <sheetData>
    <row r="1" spans="1:7" ht="24.75" customHeight="1">
      <c r="A1" s="348" t="s">
        <v>432</v>
      </c>
      <c r="B1" s="348"/>
      <c r="C1" s="348"/>
      <c r="D1" s="348"/>
      <c r="E1" s="348"/>
      <c r="F1" s="348"/>
      <c r="G1" s="348"/>
    </row>
    <row r="2" spans="1:7" ht="23.25" customHeight="1" thickBot="1">
      <c r="A2" s="349" t="s">
        <v>643</v>
      </c>
      <c r="B2" s="349"/>
      <c r="C2" s="234"/>
      <c r="D2" s="7"/>
      <c r="E2" s="7"/>
      <c r="F2" s="7"/>
      <c r="G2" s="42" t="s">
        <v>380</v>
      </c>
    </row>
    <row r="3" spans="1:7" s="43" customFormat="1" ht="48.75" customHeight="1" thickBot="1">
      <c r="A3" s="14" t="s">
        <v>433</v>
      </c>
      <c r="B3" s="15" t="s">
        <v>428</v>
      </c>
      <c r="C3" s="15"/>
      <c r="D3" s="15" t="s">
        <v>429</v>
      </c>
      <c r="E3" s="15" t="s">
        <v>562</v>
      </c>
      <c r="F3" s="15" t="s">
        <v>563</v>
      </c>
      <c r="G3" s="16" t="s">
        <v>631</v>
      </c>
    </row>
    <row r="4" spans="1:7" s="7" customFormat="1" ht="15" customHeight="1" thickBot="1">
      <c r="A4" s="44">
        <v>1</v>
      </c>
      <c r="B4" s="45" t="s">
        <v>556</v>
      </c>
      <c r="C4" s="45" t="s">
        <v>616</v>
      </c>
      <c r="D4" s="45">
        <v>3</v>
      </c>
      <c r="E4" s="45">
        <v>4</v>
      </c>
      <c r="F4" s="45">
        <v>5</v>
      </c>
      <c r="G4" s="46">
        <v>6</v>
      </c>
    </row>
    <row r="5" spans="1:7" ht="15.95" customHeight="1">
      <c r="A5" s="130" t="s">
        <v>570</v>
      </c>
      <c r="B5" s="131"/>
      <c r="C5" s="131"/>
      <c r="D5" s="132"/>
      <c r="E5" s="131"/>
      <c r="F5" s="131"/>
      <c r="G5" s="133">
        <f>B5-E5-F5</f>
        <v>0</v>
      </c>
    </row>
    <row r="6" spans="1:7" ht="15.95" customHeight="1">
      <c r="A6" s="130" t="s">
        <v>571</v>
      </c>
      <c r="B6" s="131">
        <v>4724</v>
      </c>
      <c r="C6" s="131">
        <v>4724</v>
      </c>
      <c r="D6" s="132">
        <v>2015</v>
      </c>
      <c r="E6" s="131"/>
      <c r="F6" s="131">
        <v>4724</v>
      </c>
      <c r="G6" s="133">
        <f>B6-E6-F6</f>
        <v>0</v>
      </c>
    </row>
    <row r="7" spans="1:7" ht="15.95" customHeight="1">
      <c r="A7" s="130" t="s">
        <v>572</v>
      </c>
      <c r="B7" s="131">
        <v>2362</v>
      </c>
      <c r="C7" s="131">
        <v>2362</v>
      </c>
      <c r="D7" s="132">
        <v>2015</v>
      </c>
      <c r="E7" s="131"/>
      <c r="F7" s="131">
        <v>2362</v>
      </c>
      <c r="G7" s="133">
        <f>B7-E7-F7</f>
        <v>0</v>
      </c>
    </row>
    <row r="8" spans="1:7" ht="15.95" customHeight="1">
      <c r="A8" s="130" t="s">
        <v>573</v>
      </c>
      <c r="B8" s="131">
        <v>19685</v>
      </c>
      <c r="C8" s="131">
        <v>19685</v>
      </c>
      <c r="D8" s="132">
        <v>2015</v>
      </c>
      <c r="E8" s="131"/>
      <c r="F8" s="131">
        <v>19685</v>
      </c>
      <c r="G8" s="133">
        <f>B8-E8-F8</f>
        <v>0</v>
      </c>
    </row>
    <row r="9" spans="1:7" ht="15.95" customHeight="1">
      <c r="A9" s="130" t="s">
        <v>574</v>
      </c>
      <c r="B9" s="131">
        <v>7228</v>
      </c>
      <c r="C9" s="131">
        <v>7228</v>
      </c>
      <c r="D9" s="132">
        <v>2015</v>
      </c>
      <c r="E9" s="131"/>
      <c r="F9" s="131">
        <v>7228</v>
      </c>
      <c r="G9" s="133">
        <f>B9-E9-F9</f>
        <v>0</v>
      </c>
    </row>
    <row r="10" spans="1:7" ht="15.95" customHeight="1">
      <c r="A10" s="130" t="s">
        <v>634</v>
      </c>
      <c r="B10" s="131"/>
      <c r="C10" s="131"/>
      <c r="D10" s="132"/>
      <c r="E10" s="131"/>
      <c r="F10" s="131"/>
      <c r="G10" s="133">
        <f>B10-E10-F10</f>
        <v>0</v>
      </c>
    </row>
    <row r="11" spans="1:7" ht="15.95" customHeight="1">
      <c r="A11" s="130" t="s">
        <v>635</v>
      </c>
      <c r="B11" s="131"/>
      <c r="C11" s="131"/>
      <c r="D11" s="132"/>
      <c r="E11" s="131"/>
      <c r="F11" s="131"/>
      <c r="G11" s="133">
        <f>B11-E11-F11</f>
        <v>0</v>
      </c>
    </row>
    <row r="12" spans="1:7" ht="15.95" customHeight="1">
      <c r="A12" s="130" t="s">
        <v>636</v>
      </c>
      <c r="B12" s="131"/>
      <c r="C12" s="131"/>
      <c r="D12" s="132"/>
      <c r="E12" s="131"/>
      <c r="F12" s="131"/>
      <c r="G12" s="133">
        <f>B12-E12-F12</f>
        <v>0</v>
      </c>
    </row>
    <row r="13" spans="1:7" ht="15.95" customHeight="1">
      <c r="A13" s="130" t="s">
        <v>637</v>
      </c>
      <c r="B13" s="131"/>
      <c r="C13" s="131"/>
      <c r="D13" s="132"/>
      <c r="E13" s="131"/>
      <c r="F13" s="131"/>
      <c r="G13" s="133">
        <f>B13-E13-F13</f>
        <v>0</v>
      </c>
    </row>
    <row r="14" spans="1:7" ht="15.95" customHeight="1">
      <c r="A14" s="130"/>
      <c r="B14" s="131"/>
      <c r="C14" s="131"/>
      <c r="D14" s="132"/>
      <c r="E14" s="131"/>
      <c r="F14" s="131"/>
      <c r="G14" s="133">
        <f>B14-E14-F14</f>
        <v>0</v>
      </c>
    </row>
    <row r="15" spans="1:7" ht="15.95" customHeight="1">
      <c r="A15" s="130"/>
      <c r="B15" s="131"/>
      <c r="C15" s="131"/>
      <c r="D15" s="132"/>
      <c r="E15" s="131"/>
      <c r="F15" s="131"/>
      <c r="G15" s="133">
        <f>B15-E15-F15</f>
        <v>0</v>
      </c>
    </row>
    <row r="16" spans="1:7" ht="15.95" customHeight="1">
      <c r="A16" s="130"/>
      <c r="B16" s="131"/>
      <c r="C16" s="131"/>
      <c r="D16" s="132"/>
      <c r="E16" s="131"/>
      <c r="F16" s="131"/>
      <c r="G16" s="133">
        <f>B16-E16-F16</f>
        <v>0</v>
      </c>
    </row>
    <row r="17" spans="1:7" ht="15.95" customHeight="1">
      <c r="A17" s="130"/>
      <c r="B17" s="131"/>
      <c r="C17" s="131"/>
      <c r="D17" s="132"/>
      <c r="E17" s="131"/>
      <c r="F17" s="131"/>
      <c r="G17" s="133">
        <f>B17-E17-F17</f>
        <v>0</v>
      </c>
    </row>
    <row r="18" spans="1:7" ht="15.95" customHeight="1">
      <c r="A18" s="130"/>
      <c r="B18" s="131"/>
      <c r="C18" s="131"/>
      <c r="D18" s="132"/>
      <c r="E18" s="131"/>
      <c r="F18" s="131"/>
      <c r="G18" s="133">
        <f>B18-E18-F18</f>
        <v>0</v>
      </c>
    </row>
    <row r="19" spans="1:7" ht="15.95" customHeight="1">
      <c r="A19" s="130"/>
      <c r="B19" s="131"/>
      <c r="C19" s="131"/>
      <c r="D19" s="132"/>
      <c r="E19" s="131"/>
      <c r="F19" s="131"/>
      <c r="G19" s="133">
        <f>B19-E19-F19</f>
        <v>0</v>
      </c>
    </row>
    <row r="20" spans="1:7" ht="15.95" customHeight="1">
      <c r="A20" s="130"/>
      <c r="B20" s="131"/>
      <c r="C20" s="131"/>
      <c r="D20" s="132"/>
      <c r="E20" s="131"/>
      <c r="F20" s="131"/>
      <c r="G20" s="133">
        <f>B20-E20-F20</f>
        <v>0</v>
      </c>
    </row>
    <row r="21" spans="1:7" ht="15.95" customHeight="1">
      <c r="A21" s="130"/>
      <c r="B21" s="131"/>
      <c r="C21" s="131"/>
      <c r="D21" s="132"/>
      <c r="E21" s="131"/>
      <c r="F21" s="131"/>
      <c r="G21" s="133">
        <f>B21-E21-F21</f>
        <v>0</v>
      </c>
    </row>
    <row r="22" spans="1:7" ht="15.95" customHeight="1">
      <c r="A22" s="130"/>
      <c r="B22" s="131"/>
      <c r="C22" s="131"/>
      <c r="D22" s="132"/>
      <c r="E22" s="131"/>
      <c r="F22" s="131"/>
      <c r="G22" s="133">
        <f>B22-E22-F22</f>
        <v>0</v>
      </c>
    </row>
    <row r="23" spans="1:7" ht="15.95" customHeight="1" thickBot="1">
      <c r="A23" s="135"/>
      <c r="B23" s="136"/>
      <c r="C23" s="136"/>
      <c r="D23" s="136"/>
      <c r="E23" s="136"/>
      <c r="F23" s="136"/>
      <c r="G23" s="138">
        <f>B23-E23-F23</f>
        <v>0</v>
      </c>
    </row>
    <row r="24" spans="1:7" s="47" customFormat="1" ht="18" customHeight="1" thickBot="1">
      <c r="A24" s="139" t="s">
        <v>431</v>
      </c>
      <c r="B24" s="140">
        <f>SUM(B5:B23)</f>
        <v>33999</v>
      </c>
      <c r="C24" s="140">
        <f t="shared" ref="C24" si="0">SUM(C5:C23)</f>
        <v>33999</v>
      </c>
      <c r="D24" s="141"/>
      <c r="E24" s="140">
        <f>SUM(E5:E23)</f>
        <v>0</v>
      </c>
      <c r="F24" s="140">
        <f>SUM(F5:F23)</f>
        <v>33999</v>
      </c>
      <c r="G24" s="142">
        <f>SUM(G5:G23)</f>
        <v>0</v>
      </c>
    </row>
  </sheetData>
  <mergeCells count="2">
    <mergeCell ref="A1:G1"/>
    <mergeCell ref="A2:B2"/>
  </mergeCells>
  <phoneticPr fontId="23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8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ColWidth="8" defaultRowHeight="12.75"/>
  <cols>
    <col min="1" max="1" width="33.140625" style="50" customWidth="1"/>
    <col min="2" max="4" width="11.85546875" style="50" customWidth="1"/>
    <col min="5" max="5" width="12.42578125" style="50" customWidth="1"/>
    <col min="6" max="16384" width="8" style="50"/>
  </cols>
  <sheetData>
    <row r="1" spans="1:5">
      <c r="A1" s="49"/>
      <c r="B1" s="49"/>
      <c r="C1" s="49"/>
      <c r="D1" s="49"/>
      <c r="E1" s="49"/>
    </row>
    <row r="2" spans="1:5" ht="15.75">
      <c r="A2" s="51" t="s">
        <v>434</v>
      </c>
      <c r="B2" s="371" t="s">
        <v>551</v>
      </c>
      <c r="C2" s="371"/>
      <c r="D2" s="371"/>
      <c r="E2" s="371"/>
    </row>
    <row r="3" spans="1:5" ht="14.25" thickBot="1">
      <c r="A3" s="374" t="s">
        <v>644</v>
      </c>
      <c r="B3" s="374"/>
      <c r="C3" s="49"/>
      <c r="D3" s="373" t="s">
        <v>435</v>
      </c>
      <c r="E3" s="373"/>
    </row>
    <row r="4" spans="1:5" ht="15" customHeight="1" thickBot="1">
      <c r="A4" s="52" t="s">
        <v>436</v>
      </c>
      <c r="B4" s="53">
        <v>2015</v>
      </c>
      <c r="C4" s="53">
        <v>2016</v>
      </c>
      <c r="D4" s="53" t="s">
        <v>575</v>
      </c>
      <c r="E4" s="54" t="s">
        <v>437</v>
      </c>
    </row>
    <row r="5" spans="1:5">
      <c r="A5" s="55" t="s">
        <v>438</v>
      </c>
      <c r="B5" s="56"/>
      <c r="C5" s="56"/>
      <c r="D5" s="56"/>
      <c r="E5" s="57">
        <f t="shared" ref="E5:E11" si="0">SUM(B5:D5)</f>
        <v>0</v>
      </c>
    </row>
    <row r="6" spans="1:5">
      <c r="A6" s="58" t="s">
        <v>439</v>
      </c>
      <c r="B6" s="59"/>
      <c r="C6" s="59"/>
      <c r="D6" s="59"/>
      <c r="E6" s="60">
        <f t="shared" si="0"/>
        <v>0</v>
      </c>
    </row>
    <row r="7" spans="1:5">
      <c r="A7" s="61" t="s">
        <v>440</v>
      </c>
      <c r="B7" s="62">
        <v>1300</v>
      </c>
      <c r="C7" s="62"/>
      <c r="D7" s="62"/>
      <c r="E7" s="63">
        <f t="shared" si="0"/>
        <v>1300</v>
      </c>
    </row>
    <row r="8" spans="1:5">
      <c r="A8" s="61" t="s">
        <v>441</v>
      </c>
      <c r="B8" s="62"/>
      <c r="C8" s="62"/>
      <c r="D8" s="62"/>
      <c r="E8" s="63">
        <f t="shared" si="0"/>
        <v>0</v>
      </c>
    </row>
    <row r="9" spans="1:5">
      <c r="A9" s="61" t="s">
        <v>442</v>
      </c>
      <c r="B9" s="62"/>
      <c r="C9" s="62"/>
      <c r="D9" s="62"/>
      <c r="E9" s="63">
        <f t="shared" si="0"/>
        <v>0</v>
      </c>
    </row>
    <row r="10" spans="1:5">
      <c r="A10" s="61" t="s">
        <v>443</v>
      </c>
      <c r="B10" s="62"/>
      <c r="C10" s="62"/>
      <c r="D10" s="62"/>
      <c r="E10" s="63">
        <f t="shared" si="0"/>
        <v>0</v>
      </c>
    </row>
    <row r="11" spans="1:5" ht="13.5" thickBot="1">
      <c r="A11" s="64"/>
      <c r="B11" s="65"/>
      <c r="C11" s="65"/>
      <c r="D11" s="65"/>
      <c r="E11" s="63">
        <f t="shared" si="0"/>
        <v>0</v>
      </c>
    </row>
    <row r="12" spans="1:5" ht="13.5" thickBot="1">
      <c r="A12" s="66" t="s">
        <v>444</v>
      </c>
      <c r="B12" s="67">
        <f>B5+SUM(B7:B11)</f>
        <v>1300</v>
      </c>
      <c r="C12" s="67">
        <f>C5+SUM(C7:C11)</f>
        <v>0</v>
      </c>
      <c r="D12" s="67">
        <f>D5+SUM(D7:D11)</f>
        <v>0</v>
      </c>
      <c r="E12" s="68">
        <f>E5+SUM(E7:E11)</f>
        <v>1300</v>
      </c>
    </row>
    <row r="13" spans="1:5" ht="13.5" thickBot="1">
      <c r="A13" s="69"/>
      <c r="B13" s="69"/>
      <c r="C13" s="69"/>
      <c r="D13" s="69"/>
      <c r="E13" s="69"/>
    </row>
    <row r="14" spans="1:5" ht="15" customHeight="1" thickBot="1">
      <c r="A14" s="52" t="s">
        <v>445</v>
      </c>
      <c r="B14" s="53">
        <v>2015</v>
      </c>
      <c r="C14" s="53">
        <v>2016</v>
      </c>
      <c r="D14" s="53" t="s">
        <v>576</v>
      </c>
      <c r="E14" s="54" t="s">
        <v>437</v>
      </c>
    </row>
    <row r="15" spans="1:5">
      <c r="A15" s="55" t="s">
        <v>446</v>
      </c>
      <c r="B15" s="56"/>
      <c r="C15" s="56"/>
      <c r="D15" s="56"/>
      <c r="E15" s="57">
        <f t="shared" ref="E15:E21" si="1">SUM(B15:D15)</f>
        <v>0</v>
      </c>
    </row>
    <row r="16" spans="1:5">
      <c r="A16" s="70" t="s">
        <v>447</v>
      </c>
      <c r="B16" s="62"/>
      <c r="C16" s="62"/>
      <c r="D16" s="62"/>
      <c r="E16" s="63">
        <f t="shared" si="1"/>
        <v>0</v>
      </c>
    </row>
    <row r="17" spans="1:5">
      <c r="A17" s="61" t="s">
        <v>448</v>
      </c>
      <c r="B17" s="62"/>
      <c r="C17" s="62"/>
      <c r="D17" s="62"/>
      <c r="E17" s="63">
        <f t="shared" si="1"/>
        <v>0</v>
      </c>
    </row>
    <row r="18" spans="1:5">
      <c r="A18" s="61" t="s">
        <v>449</v>
      </c>
      <c r="B18" s="62"/>
      <c r="C18" s="62"/>
      <c r="D18" s="62"/>
      <c r="E18" s="63">
        <f t="shared" si="1"/>
        <v>0</v>
      </c>
    </row>
    <row r="19" spans="1:5">
      <c r="A19" s="71"/>
      <c r="B19" s="62"/>
      <c r="C19" s="62"/>
      <c r="D19" s="62"/>
      <c r="E19" s="63">
        <f t="shared" si="1"/>
        <v>0</v>
      </c>
    </row>
    <row r="20" spans="1:5">
      <c r="A20" s="71"/>
      <c r="B20" s="62"/>
      <c r="C20" s="62"/>
      <c r="D20" s="62"/>
      <c r="E20" s="63">
        <f t="shared" si="1"/>
        <v>0</v>
      </c>
    </row>
    <row r="21" spans="1:5" ht="13.5" thickBot="1">
      <c r="A21" s="64"/>
      <c r="B21" s="65"/>
      <c r="C21" s="65"/>
      <c r="D21" s="65"/>
      <c r="E21" s="63">
        <f t="shared" si="1"/>
        <v>0</v>
      </c>
    </row>
    <row r="22" spans="1:5" ht="13.5" thickBot="1">
      <c r="A22" s="66" t="s">
        <v>450</v>
      </c>
      <c r="B22" s="67">
        <f>SUM(B15:B21)</f>
        <v>0</v>
      </c>
      <c r="C22" s="67">
        <f>SUM(C15:C21)</f>
        <v>0</v>
      </c>
      <c r="D22" s="67">
        <f>SUM(D15:D21)</f>
        <v>0</v>
      </c>
      <c r="E22" s="68">
        <f>SUM(E15:E21)</f>
        <v>0</v>
      </c>
    </row>
    <row r="23" spans="1:5">
      <c r="A23" s="49"/>
      <c r="B23" s="49"/>
      <c r="C23" s="49"/>
      <c r="D23" s="49"/>
      <c r="E23" s="49"/>
    </row>
    <row r="24" spans="1:5">
      <c r="A24" s="49"/>
      <c r="B24" s="49"/>
      <c r="C24" s="49"/>
      <c r="D24" s="49"/>
      <c r="E24" s="49"/>
    </row>
    <row r="25" spans="1:5" ht="15.75">
      <c r="A25" s="51" t="s">
        <v>434</v>
      </c>
      <c r="B25" s="372"/>
      <c r="C25" s="372"/>
      <c r="D25" s="372"/>
      <c r="E25" s="372"/>
    </row>
    <row r="26" spans="1:5" ht="14.25" thickBot="1">
      <c r="A26" s="49"/>
      <c r="B26" s="49"/>
      <c r="C26" s="49"/>
      <c r="D26" s="373" t="s">
        <v>435</v>
      </c>
      <c r="E26" s="373"/>
    </row>
    <row r="27" spans="1:5" ht="13.5" thickBot="1">
      <c r="A27" s="52" t="s">
        <v>436</v>
      </c>
      <c r="B27" s="53">
        <v>2015</v>
      </c>
      <c r="C27" s="53">
        <v>2016</v>
      </c>
      <c r="D27" s="53" t="s">
        <v>576</v>
      </c>
      <c r="E27" s="54" t="s">
        <v>437</v>
      </c>
    </row>
    <row r="28" spans="1:5">
      <c r="A28" s="55" t="s">
        <v>438</v>
      </c>
      <c r="B28" s="56"/>
      <c r="C28" s="56"/>
      <c r="D28" s="56"/>
      <c r="E28" s="57">
        <f t="shared" ref="E28:E34" si="2">SUM(B28:D28)</f>
        <v>0</v>
      </c>
    </row>
    <row r="29" spans="1:5">
      <c r="A29" s="58" t="s">
        <v>439</v>
      </c>
      <c r="B29" s="59"/>
      <c r="C29" s="59"/>
      <c r="D29" s="59"/>
      <c r="E29" s="60">
        <f t="shared" si="2"/>
        <v>0</v>
      </c>
    </row>
    <row r="30" spans="1:5">
      <c r="A30" s="61" t="s">
        <v>440</v>
      </c>
      <c r="B30" s="62"/>
      <c r="C30" s="62"/>
      <c r="D30" s="62"/>
      <c r="E30" s="63">
        <f t="shared" si="2"/>
        <v>0</v>
      </c>
    </row>
    <row r="31" spans="1:5">
      <c r="A31" s="61" t="s">
        <v>441</v>
      </c>
      <c r="B31" s="62"/>
      <c r="C31" s="62"/>
      <c r="D31" s="62"/>
      <c r="E31" s="63">
        <f t="shared" si="2"/>
        <v>0</v>
      </c>
    </row>
    <row r="32" spans="1:5">
      <c r="A32" s="61" t="s">
        <v>442</v>
      </c>
      <c r="B32" s="62"/>
      <c r="C32" s="62"/>
      <c r="D32" s="62"/>
      <c r="E32" s="63">
        <f t="shared" si="2"/>
        <v>0</v>
      </c>
    </row>
    <row r="33" spans="1:5">
      <c r="A33" s="61" t="s">
        <v>443</v>
      </c>
      <c r="B33" s="62"/>
      <c r="C33" s="62"/>
      <c r="D33" s="62"/>
      <c r="E33" s="63">
        <f t="shared" si="2"/>
        <v>0</v>
      </c>
    </row>
    <row r="34" spans="1:5" ht="13.5" thickBot="1">
      <c r="A34" s="64"/>
      <c r="B34" s="65"/>
      <c r="C34" s="65"/>
      <c r="D34" s="65"/>
      <c r="E34" s="63">
        <f t="shared" si="2"/>
        <v>0</v>
      </c>
    </row>
    <row r="35" spans="1:5" ht="13.5" thickBot="1">
      <c r="A35" s="66" t="s">
        <v>444</v>
      </c>
      <c r="B35" s="67">
        <f>B28+SUM(B30:B34)</f>
        <v>0</v>
      </c>
      <c r="C35" s="67">
        <f>C28+SUM(C30:C34)</f>
        <v>0</v>
      </c>
      <c r="D35" s="67">
        <f>D28+SUM(D30:D34)</f>
        <v>0</v>
      </c>
      <c r="E35" s="68">
        <f>E28+SUM(E30:E34)</f>
        <v>0</v>
      </c>
    </row>
    <row r="36" spans="1:5" ht="13.5" thickBot="1">
      <c r="A36" s="69"/>
      <c r="B36" s="69"/>
      <c r="C36" s="69"/>
      <c r="D36" s="69"/>
      <c r="E36" s="69"/>
    </row>
    <row r="37" spans="1:5" ht="13.5" thickBot="1">
      <c r="A37" s="52" t="s">
        <v>445</v>
      </c>
      <c r="B37" s="53">
        <v>2015</v>
      </c>
      <c r="C37" s="53">
        <v>2016</v>
      </c>
      <c r="D37" s="53" t="s">
        <v>576</v>
      </c>
      <c r="E37" s="54" t="s">
        <v>437</v>
      </c>
    </row>
    <row r="38" spans="1:5">
      <c r="A38" s="55" t="s">
        <v>446</v>
      </c>
      <c r="B38" s="56"/>
      <c r="C38" s="56"/>
      <c r="D38" s="56"/>
      <c r="E38" s="57">
        <f t="shared" ref="E38:E44" si="3">SUM(B38:D38)</f>
        <v>0</v>
      </c>
    </row>
    <row r="39" spans="1:5">
      <c r="A39" s="70" t="s">
        <v>447</v>
      </c>
      <c r="B39" s="62"/>
      <c r="C39" s="62"/>
      <c r="D39" s="62"/>
      <c r="E39" s="63">
        <f t="shared" si="3"/>
        <v>0</v>
      </c>
    </row>
    <row r="40" spans="1:5">
      <c r="A40" s="61" t="s">
        <v>448</v>
      </c>
      <c r="B40" s="62"/>
      <c r="C40" s="62"/>
      <c r="D40" s="62"/>
      <c r="E40" s="63">
        <f t="shared" si="3"/>
        <v>0</v>
      </c>
    </row>
    <row r="41" spans="1:5">
      <c r="A41" s="61" t="s">
        <v>449</v>
      </c>
      <c r="B41" s="62"/>
      <c r="C41" s="62"/>
      <c r="D41" s="62"/>
      <c r="E41" s="63">
        <f t="shared" si="3"/>
        <v>0</v>
      </c>
    </row>
    <row r="42" spans="1:5">
      <c r="A42" s="71"/>
      <c r="B42" s="62"/>
      <c r="C42" s="62"/>
      <c r="D42" s="62"/>
      <c r="E42" s="63">
        <f t="shared" si="3"/>
        <v>0</v>
      </c>
    </row>
    <row r="43" spans="1:5">
      <c r="A43" s="71"/>
      <c r="B43" s="62"/>
      <c r="C43" s="62"/>
      <c r="D43" s="62"/>
      <c r="E43" s="63">
        <f t="shared" si="3"/>
        <v>0</v>
      </c>
    </row>
    <row r="44" spans="1:5" ht="13.5" thickBot="1">
      <c r="A44" s="64"/>
      <c r="B44" s="65"/>
      <c r="C44" s="65"/>
      <c r="D44" s="65"/>
      <c r="E44" s="63">
        <f t="shared" si="3"/>
        <v>0</v>
      </c>
    </row>
    <row r="45" spans="1:5" ht="13.5" thickBot="1">
      <c r="A45" s="66" t="s">
        <v>450</v>
      </c>
      <c r="B45" s="67">
        <f>SUM(B38:B44)</f>
        <v>0</v>
      </c>
      <c r="C45" s="67">
        <f>SUM(C38:C44)</f>
        <v>0</v>
      </c>
      <c r="D45" s="67">
        <f>SUM(D38:D44)</f>
        <v>0</v>
      </c>
      <c r="E45" s="68">
        <f>SUM(E38:E44)</f>
        <v>0</v>
      </c>
    </row>
    <row r="46" spans="1:5">
      <c r="A46" s="49"/>
      <c r="B46" s="49"/>
      <c r="C46" s="49"/>
      <c r="D46" s="49"/>
      <c r="E46" s="49"/>
    </row>
    <row r="47" spans="1:5" ht="15.75">
      <c r="A47" s="357" t="s">
        <v>577</v>
      </c>
      <c r="B47" s="357"/>
      <c r="C47" s="357"/>
      <c r="D47" s="357"/>
      <c r="E47" s="357"/>
    </row>
    <row r="48" spans="1:5" ht="13.5" thickBot="1">
      <c r="A48" s="49"/>
      <c r="B48" s="49"/>
      <c r="C48" s="49"/>
      <c r="D48" s="49"/>
      <c r="E48" s="49"/>
    </row>
    <row r="49" spans="1:8" ht="13.5" thickBot="1">
      <c r="A49" s="362" t="s">
        <v>451</v>
      </c>
      <c r="B49" s="363"/>
      <c r="C49" s="364"/>
      <c r="D49" s="360" t="s">
        <v>452</v>
      </c>
      <c r="E49" s="361"/>
      <c r="H49" s="72"/>
    </row>
    <row r="50" spans="1:8">
      <c r="A50" s="365"/>
      <c r="B50" s="366"/>
      <c r="C50" s="367"/>
      <c r="D50" s="353"/>
      <c r="E50" s="354"/>
    </row>
    <row r="51" spans="1:8" ht="13.5" thickBot="1">
      <c r="A51" s="368"/>
      <c r="B51" s="369"/>
      <c r="C51" s="370"/>
      <c r="D51" s="355"/>
      <c r="E51" s="356"/>
    </row>
    <row r="52" spans="1:8" ht="13.5" thickBot="1">
      <c r="A52" s="350" t="s">
        <v>450</v>
      </c>
      <c r="B52" s="351"/>
      <c r="C52" s="352"/>
      <c r="D52" s="358">
        <f>SUM(D50:E51)</f>
        <v>0</v>
      </c>
      <c r="E52" s="359"/>
    </row>
  </sheetData>
  <mergeCells count="14">
    <mergeCell ref="B2:E2"/>
    <mergeCell ref="B25:E25"/>
    <mergeCell ref="D3:E3"/>
    <mergeCell ref="D26:E26"/>
    <mergeCell ref="A3:B3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3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O80"/>
  <sheetViews>
    <sheetView workbookViewId="0">
      <selection activeCell="B3" sqref="B3"/>
    </sheetView>
  </sheetViews>
  <sheetFormatPr defaultColWidth="8" defaultRowHeight="15.75"/>
  <cols>
    <col min="1" max="1" width="4.140625" style="74" customWidth="1"/>
    <col min="2" max="2" width="27.42578125" style="73" bestFit="1" customWidth="1"/>
    <col min="3" max="4" width="7.7109375" style="73" customWidth="1"/>
    <col min="5" max="5" width="8.140625" style="73" customWidth="1"/>
    <col min="6" max="6" width="7.5703125" style="73" customWidth="1"/>
    <col min="7" max="7" width="7.42578125" style="73" customWidth="1"/>
    <col min="8" max="8" width="7.5703125" style="73" customWidth="1"/>
    <col min="9" max="9" width="7" style="73" customWidth="1"/>
    <col min="10" max="14" width="8.140625" style="73" customWidth="1"/>
    <col min="15" max="15" width="10.85546875" style="74" customWidth="1"/>
    <col min="16" max="16384" width="8" style="73"/>
  </cols>
  <sheetData>
    <row r="1" spans="1:15" ht="31.5" customHeight="1">
      <c r="A1" s="378" t="s">
        <v>578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</row>
    <row r="2" spans="1:15" ht="16.5" thickBot="1">
      <c r="B2" s="104" t="s">
        <v>645</v>
      </c>
      <c r="O2" s="75" t="s">
        <v>453</v>
      </c>
    </row>
    <row r="3" spans="1:15" s="74" customFormat="1" ht="26.1" customHeight="1" thickBot="1">
      <c r="A3" s="76" t="s">
        <v>454</v>
      </c>
      <c r="B3" s="77" t="s">
        <v>384</v>
      </c>
      <c r="C3" s="77" t="s">
        <v>455</v>
      </c>
      <c r="D3" s="77" t="s">
        <v>456</v>
      </c>
      <c r="E3" s="77" t="s">
        <v>457</v>
      </c>
      <c r="F3" s="77" t="s">
        <v>458</v>
      </c>
      <c r="G3" s="77" t="s">
        <v>459</v>
      </c>
      <c r="H3" s="77" t="s">
        <v>460</v>
      </c>
      <c r="I3" s="77" t="s">
        <v>461</v>
      </c>
      <c r="J3" s="77" t="s">
        <v>462</v>
      </c>
      <c r="K3" s="77" t="s">
        <v>463</v>
      </c>
      <c r="L3" s="77" t="s">
        <v>464</v>
      </c>
      <c r="M3" s="77" t="s">
        <v>465</v>
      </c>
      <c r="N3" s="77" t="s">
        <v>466</v>
      </c>
      <c r="O3" s="78" t="s">
        <v>450</v>
      </c>
    </row>
    <row r="4" spans="1:15" s="80" customFormat="1" ht="15" customHeight="1" thickBot="1">
      <c r="A4" s="79" t="s">
        <v>388</v>
      </c>
      <c r="B4" s="375" t="s">
        <v>382</v>
      </c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7"/>
    </row>
    <row r="5" spans="1:15" s="80" customFormat="1" ht="15" customHeight="1">
      <c r="A5" s="81" t="s">
        <v>391</v>
      </c>
      <c r="B5" s="82" t="s">
        <v>497</v>
      </c>
      <c r="C5" s="83">
        <v>11347</v>
      </c>
      <c r="D5" s="83">
        <v>8263</v>
      </c>
      <c r="E5" s="83">
        <v>8129</v>
      </c>
      <c r="F5" s="83">
        <v>7783</v>
      </c>
      <c r="G5" s="83">
        <v>7937</v>
      </c>
      <c r="H5" s="83">
        <v>7907</v>
      </c>
      <c r="I5" s="83">
        <v>7760</v>
      </c>
      <c r="J5" s="83">
        <v>7759</v>
      </c>
      <c r="K5" s="83">
        <v>7760</v>
      </c>
      <c r="L5" s="83">
        <v>7759</v>
      </c>
      <c r="M5" s="83">
        <v>7759</v>
      </c>
      <c r="N5" s="83">
        <v>7759</v>
      </c>
      <c r="O5" s="87">
        <f t="shared" ref="O5:O11" si="0">SUM(C5:N5)</f>
        <v>97922</v>
      </c>
    </row>
    <row r="6" spans="1:15" s="88" customFormat="1" ht="14.1" customHeight="1">
      <c r="A6" s="84" t="s">
        <v>385</v>
      </c>
      <c r="B6" s="85" t="s">
        <v>498</v>
      </c>
      <c r="C6" s="86">
        <v>583</v>
      </c>
      <c r="D6" s="86">
        <v>582</v>
      </c>
      <c r="E6" s="86">
        <v>583</v>
      </c>
      <c r="F6" s="86">
        <v>583</v>
      </c>
      <c r="G6" s="86">
        <v>583</v>
      </c>
      <c r="H6" s="86">
        <v>583</v>
      </c>
      <c r="I6" s="86">
        <v>583</v>
      </c>
      <c r="J6" s="86">
        <v>583</v>
      </c>
      <c r="K6" s="86">
        <v>583</v>
      </c>
      <c r="L6" s="86">
        <v>583</v>
      </c>
      <c r="M6" s="86">
        <v>583</v>
      </c>
      <c r="N6" s="86">
        <v>583</v>
      </c>
      <c r="O6" s="87">
        <f t="shared" si="0"/>
        <v>6995</v>
      </c>
    </row>
    <row r="7" spans="1:15" s="88" customFormat="1">
      <c r="A7" s="84" t="s">
        <v>386</v>
      </c>
      <c r="B7" s="89" t="s">
        <v>389</v>
      </c>
      <c r="C7" s="90"/>
      <c r="D7" s="90"/>
      <c r="E7" s="90">
        <v>31650</v>
      </c>
      <c r="F7" s="90"/>
      <c r="G7" s="90"/>
      <c r="H7" s="90"/>
      <c r="I7" s="90"/>
      <c r="J7" s="90"/>
      <c r="K7" s="90">
        <v>31650</v>
      </c>
      <c r="L7" s="90"/>
      <c r="M7" s="90"/>
      <c r="N7" s="90"/>
      <c r="O7" s="87">
        <f t="shared" si="0"/>
        <v>63300</v>
      </c>
    </row>
    <row r="8" spans="1:15" s="88" customFormat="1" ht="14.1" customHeight="1">
      <c r="A8" s="84" t="s">
        <v>387</v>
      </c>
      <c r="B8" s="85" t="s">
        <v>478</v>
      </c>
      <c r="C8" s="86">
        <v>1576</v>
      </c>
      <c r="D8" s="86">
        <v>1576</v>
      </c>
      <c r="E8" s="86">
        <v>1576</v>
      </c>
      <c r="F8" s="86">
        <v>1577</v>
      </c>
      <c r="G8" s="86">
        <v>1576</v>
      </c>
      <c r="H8" s="86">
        <v>1577</v>
      </c>
      <c r="I8" s="86">
        <v>1576</v>
      </c>
      <c r="J8" s="86">
        <v>1576</v>
      </c>
      <c r="K8" s="86">
        <v>1576</v>
      </c>
      <c r="L8" s="86">
        <v>1576</v>
      </c>
      <c r="M8" s="86">
        <v>1576</v>
      </c>
      <c r="N8" s="86">
        <v>1576</v>
      </c>
      <c r="O8" s="87">
        <f t="shared" si="0"/>
        <v>18914</v>
      </c>
    </row>
    <row r="9" spans="1:15" s="88" customFormat="1" ht="14.1" customHeight="1">
      <c r="A9" s="84" t="s">
        <v>395</v>
      </c>
      <c r="B9" s="85" t="s">
        <v>499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7">
        <f t="shared" si="0"/>
        <v>0</v>
      </c>
    </row>
    <row r="10" spans="1:15" s="88" customFormat="1" ht="14.1" customHeight="1">
      <c r="A10" s="84" t="s">
        <v>396</v>
      </c>
      <c r="B10" s="85" t="s">
        <v>480</v>
      </c>
      <c r="C10" s="86">
        <v>18781</v>
      </c>
      <c r="D10" s="86">
        <v>18767</v>
      </c>
      <c r="E10" s="86">
        <v>18630</v>
      </c>
      <c r="F10" s="86">
        <v>18287</v>
      </c>
      <c r="G10" s="86">
        <v>18439</v>
      </c>
      <c r="H10" s="86">
        <v>18423</v>
      </c>
      <c r="I10" s="86">
        <v>18263</v>
      </c>
      <c r="J10" s="86">
        <v>18263</v>
      </c>
      <c r="K10" s="86">
        <v>18264</v>
      </c>
      <c r="L10" s="86">
        <v>18264</v>
      </c>
      <c r="M10" s="86">
        <v>18264</v>
      </c>
      <c r="N10" s="86">
        <v>18264</v>
      </c>
      <c r="O10" s="87">
        <f t="shared" si="0"/>
        <v>220909</v>
      </c>
    </row>
    <row r="11" spans="1:15" s="88" customFormat="1" ht="14.1" customHeight="1">
      <c r="A11" s="81" t="s">
        <v>397</v>
      </c>
      <c r="B11" s="82" t="s">
        <v>500</v>
      </c>
      <c r="C11" s="83"/>
      <c r="D11" s="83"/>
      <c r="E11" s="83"/>
      <c r="F11" s="83">
        <v>1300</v>
      </c>
      <c r="G11" s="83"/>
      <c r="H11" s="83"/>
      <c r="I11" s="83"/>
      <c r="J11" s="83"/>
      <c r="K11" s="83"/>
      <c r="L11" s="83"/>
      <c r="M11" s="83"/>
      <c r="N11" s="83"/>
      <c r="O11" s="87">
        <f t="shared" si="0"/>
        <v>1300</v>
      </c>
    </row>
    <row r="12" spans="1:15" s="88" customFormat="1" ht="14.1" customHeight="1" thickBot="1">
      <c r="A12" s="81" t="s">
        <v>398</v>
      </c>
      <c r="B12" s="82" t="s">
        <v>501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7">
        <f>SUM(C12:N12)</f>
        <v>0</v>
      </c>
    </row>
    <row r="13" spans="1:15" s="80" customFormat="1" ht="15.95" customHeight="1" thickBot="1">
      <c r="A13" s="79" t="s">
        <v>400</v>
      </c>
      <c r="B13" s="93" t="s">
        <v>467</v>
      </c>
      <c r="C13" s="94">
        <f>SUM(C5:C12)</f>
        <v>32287</v>
      </c>
      <c r="D13" s="94">
        <f t="shared" ref="D13:N13" si="1">SUM(D5:D12)</f>
        <v>29188</v>
      </c>
      <c r="E13" s="94">
        <f t="shared" si="1"/>
        <v>60568</v>
      </c>
      <c r="F13" s="94">
        <f t="shared" si="1"/>
        <v>29530</v>
      </c>
      <c r="G13" s="94">
        <f t="shared" si="1"/>
        <v>28535</v>
      </c>
      <c r="H13" s="94">
        <f t="shared" si="1"/>
        <v>28490</v>
      </c>
      <c r="I13" s="94">
        <f t="shared" si="1"/>
        <v>28182</v>
      </c>
      <c r="J13" s="94">
        <f t="shared" si="1"/>
        <v>28181</v>
      </c>
      <c r="K13" s="94">
        <f t="shared" si="1"/>
        <v>59833</v>
      </c>
      <c r="L13" s="94">
        <f t="shared" si="1"/>
        <v>28182</v>
      </c>
      <c r="M13" s="94">
        <f t="shared" si="1"/>
        <v>28182</v>
      </c>
      <c r="N13" s="94">
        <f t="shared" si="1"/>
        <v>28182</v>
      </c>
      <c r="O13" s="94">
        <f>SUM(O5:O12)</f>
        <v>409340</v>
      </c>
    </row>
    <row r="14" spans="1:15" s="80" customFormat="1" ht="15" customHeight="1" thickBot="1">
      <c r="A14" s="79" t="s">
        <v>401</v>
      </c>
      <c r="B14" s="375" t="s">
        <v>383</v>
      </c>
      <c r="C14" s="376"/>
      <c r="D14" s="376"/>
      <c r="E14" s="376"/>
      <c r="F14" s="376"/>
      <c r="G14" s="376"/>
      <c r="H14" s="376"/>
      <c r="I14" s="376"/>
      <c r="J14" s="376"/>
      <c r="K14" s="376"/>
      <c r="L14" s="376"/>
      <c r="M14" s="376"/>
      <c r="N14" s="376"/>
      <c r="O14" s="377"/>
    </row>
    <row r="15" spans="1:15" s="88" customFormat="1" ht="14.1" customHeight="1">
      <c r="A15" s="96" t="s">
        <v>402</v>
      </c>
      <c r="B15" s="97" t="s">
        <v>390</v>
      </c>
      <c r="C15" s="90">
        <v>7198</v>
      </c>
      <c r="D15" s="90">
        <v>7114</v>
      </c>
      <c r="E15" s="90">
        <v>7385</v>
      </c>
      <c r="F15" s="90">
        <v>7113</v>
      </c>
      <c r="G15" s="90">
        <v>7222</v>
      </c>
      <c r="H15" s="90">
        <v>7219</v>
      </c>
      <c r="I15" s="90">
        <v>7113</v>
      </c>
      <c r="J15" s="90">
        <v>7113</v>
      </c>
      <c r="K15" s="90">
        <v>7114</v>
      </c>
      <c r="L15" s="90">
        <v>7114</v>
      </c>
      <c r="M15" s="90">
        <v>7114</v>
      </c>
      <c r="N15" s="90">
        <v>7114</v>
      </c>
      <c r="O15" s="91">
        <f t="shared" ref="O15:O24" si="2">SUM(C15:N15)</f>
        <v>85933</v>
      </c>
    </row>
    <row r="16" spans="1:15" s="88" customFormat="1" ht="27" customHeight="1">
      <c r="A16" s="84" t="s">
        <v>403</v>
      </c>
      <c r="B16" s="92" t="s">
        <v>392</v>
      </c>
      <c r="C16" s="86">
        <v>1949</v>
      </c>
      <c r="D16" s="86">
        <v>1926</v>
      </c>
      <c r="E16" s="86">
        <v>1984</v>
      </c>
      <c r="F16" s="86">
        <v>1925</v>
      </c>
      <c r="G16" s="86">
        <v>1955</v>
      </c>
      <c r="H16" s="86">
        <v>1954</v>
      </c>
      <c r="I16" s="86">
        <v>1926</v>
      </c>
      <c r="J16" s="86">
        <v>1926</v>
      </c>
      <c r="K16" s="86">
        <v>1926</v>
      </c>
      <c r="L16" s="86">
        <v>1926</v>
      </c>
      <c r="M16" s="86">
        <v>1926</v>
      </c>
      <c r="N16" s="86">
        <v>1926</v>
      </c>
      <c r="O16" s="87">
        <f t="shared" si="2"/>
        <v>23249</v>
      </c>
    </row>
    <row r="17" spans="1:15" s="88" customFormat="1" ht="14.1" customHeight="1">
      <c r="A17" s="84" t="s">
        <v>404</v>
      </c>
      <c r="B17" s="85" t="s">
        <v>468</v>
      </c>
      <c r="C17" s="86">
        <v>6802</v>
      </c>
      <c r="D17" s="86">
        <v>6802</v>
      </c>
      <c r="E17" s="86">
        <v>6802</v>
      </c>
      <c r="F17" s="86">
        <v>10923</v>
      </c>
      <c r="G17" s="86">
        <v>6803</v>
      </c>
      <c r="H17" s="86">
        <v>6802</v>
      </c>
      <c r="I17" s="86">
        <v>6802</v>
      </c>
      <c r="J17" s="86">
        <v>6802</v>
      </c>
      <c r="K17" s="86">
        <v>6802</v>
      </c>
      <c r="L17" s="86">
        <v>6802</v>
      </c>
      <c r="M17" s="86">
        <v>6802</v>
      </c>
      <c r="N17" s="86">
        <v>6802</v>
      </c>
      <c r="O17" s="87">
        <f t="shared" si="2"/>
        <v>85746</v>
      </c>
    </row>
    <row r="18" spans="1:15" s="88" customFormat="1" ht="14.1" customHeight="1">
      <c r="A18" s="84" t="s">
        <v>406</v>
      </c>
      <c r="B18" s="85" t="s">
        <v>469</v>
      </c>
      <c r="C18" s="86">
        <v>768</v>
      </c>
      <c r="D18" s="86">
        <v>2357</v>
      </c>
      <c r="E18" s="86">
        <v>2357</v>
      </c>
      <c r="F18" s="86">
        <v>2357</v>
      </c>
      <c r="G18" s="86">
        <v>2357</v>
      </c>
      <c r="H18" s="86">
        <v>2357</v>
      </c>
      <c r="I18" s="86">
        <v>2358</v>
      </c>
      <c r="J18" s="86">
        <v>2358</v>
      </c>
      <c r="K18" s="86">
        <v>2358</v>
      </c>
      <c r="L18" s="86">
        <v>2358</v>
      </c>
      <c r="M18" s="86">
        <v>2358</v>
      </c>
      <c r="N18" s="86">
        <v>2358</v>
      </c>
      <c r="O18" s="87">
        <f t="shared" si="2"/>
        <v>26701</v>
      </c>
    </row>
    <row r="19" spans="1:15" s="88" customFormat="1" ht="14.1" customHeight="1">
      <c r="A19" s="84" t="s">
        <v>407</v>
      </c>
      <c r="B19" s="85" t="s">
        <v>421</v>
      </c>
      <c r="C19" s="86"/>
      <c r="D19" s="86">
        <v>867</v>
      </c>
      <c r="E19" s="86">
        <v>1524</v>
      </c>
      <c r="F19" s="86">
        <v>254</v>
      </c>
      <c r="G19" s="86">
        <v>1500</v>
      </c>
      <c r="H19" s="86"/>
      <c r="I19" s="86"/>
      <c r="J19" s="86">
        <v>762</v>
      </c>
      <c r="K19" s="86"/>
      <c r="L19" s="86"/>
      <c r="M19" s="86"/>
      <c r="N19" s="86"/>
      <c r="O19" s="87">
        <f t="shared" si="2"/>
        <v>4907</v>
      </c>
    </row>
    <row r="20" spans="1:15" s="88" customFormat="1">
      <c r="A20" s="84" t="s">
        <v>408</v>
      </c>
      <c r="B20" s="92" t="s">
        <v>422</v>
      </c>
      <c r="C20" s="86"/>
      <c r="D20" s="86"/>
      <c r="E20" s="86"/>
      <c r="F20" s="86"/>
      <c r="G20" s="86"/>
      <c r="H20" s="86">
        <v>11333</v>
      </c>
      <c r="I20" s="86">
        <v>11333</v>
      </c>
      <c r="J20" s="86">
        <v>11333</v>
      </c>
      <c r="K20" s="86"/>
      <c r="L20" s="86"/>
      <c r="M20" s="86"/>
      <c r="N20" s="86"/>
      <c r="O20" s="87">
        <f t="shared" si="2"/>
        <v>33999</v>
      </c>
    </row>
    <row r="21" spans="1:15" s="88" customFormat="1" ht="14.1" customHeight="1">
      <c r="A21" s="84" t="s">
        <v>409</v>
      </c>
      <c r="B21" s="85" t="s">
        <v>489</v>
      </c>
      <c r="C21" s="86">
        <v>87</v>
      </c>
      <c r="D21" s="86"/>
      <c r="E21" s="86"/>
      <c r="F21" s="86">
        <v>87</v>
      </c>
      <c r="G21" s="86"/>
      <c r="H21" s="86"/>
      <c r="I21" s="86">
        <v>87</v>
      </c>
      <c r="J21" s="86"/>
      <c r="K21" s="86"/>
      <c r="L21" s="86">
        <v>86</v>
      </c>
      <c r="M21" s="86"/>
      <c r="N21" s="86"/>
      <c r="O21" s="87">
        <f t="shared" si="2"/>
        <v>347</v>
      </c>
    </row>
    <row r="22" spans="1:15" s="88" customFormat="1" ht="14.1" customHeight="1">
      <c r="A22" s="84" t="s">
        <v>412</v>
      </c>
      <c r="B22" s="85" t="s">
        <v>493</v>
      </c>
      <c r="C22" s="86">
        <v>12650</v>
      </c>
      <c r="D22" s="86">
        <v>11982</v>
      </c>
      <c r="E22" s="86">
        <v>11844</v>
      </c>
      <c r="F22" s="86">
        <v>11501</v>
      </c>
      <c r="G22" s="86">
        <v>11653</v>
      </c>
      <c r="H22" s="86">
        <v>11636</v>
      </c>
      <c r="I22" s="86">
        <v>11477</v>
      </c>
      <c r="J22" s="86">
        <v>11477</v>
      </c>
      <c r="K22" s="86">
        <v>11477</v>
      </c>
      <c r="L22" s="86">
        <v>11477</v>
      </c>
      <c r="M22" s="86">
        <v>11477</v>
      </c>
      <c r="N22" s="86">
        <v>11477</v>
      </c>
      <c r="O22" s="87">
        <f t="shared" si="2"/>
        <v>140128</v>
      </c>
    </row>
    <row r="23" spans="1:15" s="88" customFormat="1" ht="14.1" customHeight="1" thickBot="1">
      <c r="A23" s="81" t="s">
        <v>413</v>
      </c>
      <c r="B23" s="82" t="s">
        <v>540</v>
      </c>
      <c r="C23" s="83">
        <v>912</v>
      </c>
      <c r="D23" s="83">
        <v>1122</v>
      </c>
      <c r="E23" s="83">
        <v>657</v>
      </c>
      <c r="F23" s="83">
        <v>641</v>
      </c>
      <c r="G23" s="83">
        <v>657</v>
      </c>
      <c r="H23" s="83">
        <v>633</v>
      </c>
      <c r="I23" s="83">
        <v>618</v>
      </c>
      <c r="J23" s="83">
        <v>618</v>
      </c>
      <c r="K23" s="83">
        <v>618</v>
      </c>
      <c r="L23" s="83">
        <v>618</v>
      </c>
      <c r="M23" s="83">
        <v>618</v>
      </c>
      <c r="N23" s="83">
        <v>618</v>
      </c>
      <c r="O23" s="87">
        <f t="shared" si="2"/>
        <v>8330</v>
      </c>
    </row>
    <row r="24" spans="1:15" s="80" customFormat="1" ht="15.95" customHeight="1" thickBot="1">
      <c r="A24" s="98" t="s">
        <v>414</v>
      </c>
      <c r="B24" s="93" t="s">
        <v>470</v>
      </c>
      <c r="C24" s="94">
        <f t="shared" ref="C24:N24" si="3">SUM(C15:C23)</f>
        <v>30366</v>
      </c>
      <c r="D24" s="94">
        <f t="shared" si="3"/>
        <v>32170</v>
      </c>
      <c r="E24" s="94">
        <f t="shared" si="3"/>
        <v>32553</v>
      </c>
      <c r="F24" s="94">
        <f t="shared" si="3"/>
        <v>34801</v>
      </c>
      <c r="G24" s="94">
        <f t="shared" si="3"/>
        <v>32147</v>
      </c>
      <c r="H24" s="94">
        <f t="shared" si="3"/>
        <v>41934</v>
      </c>
      <c r="I24" s="94">
        <f t="shared" si="3"/>
        <v>41714</v>
      </c>
      <c r="J24" s="94">
        <f t="shared" si="3"/>
        <v>42389</v>
      </c>
      <c r="K24" s="94">
        <f t="shared" si="3"/>
        <v>30295</v>
      </c>
      <c r="L24" s="94">
        <f t="shared" si="3"/>
        <v>30381</v>
      </c>
      <c r="M24" s="94">
        <f t="shared" si="3"/>
        <v>30295</v>
      </c>
      <c r="N24" s="94">
        <f t="shared" si="3"/>
        <v>30295</v>
      </c>
      <c r="O24" s="95">
        <f t="shared" si="2"/>
        <v>409340</v>
      </c>
    </row>
    <row r="25" spans="1:15" ht="16.5" thickBot="1">
      <c r="A25" s="98" t="s">
        <v>415</v>
      </c>
      <c r="B25" s="99" t="s">
        <v>471</v>
      </c>
      <c r="C25" s="100">
        <f t="shared" ref="C25:O25" si="4">C13-C24</f>
        <v>1921</v>
      </c>
      <c r="D25" s="100">
        <f t="shared" si="4"/>
        <v>-2982</v>
      </c>
      <c r="E25" s="100">
        <f t="shared" si="4"/>
        <v>28015</v>
      </c>
      <c r="F25" s="100">
        <f t="shared" si="4"/>
        <v>-5271</v>
      </c>
      <c r="G25" s="100">
        <f t="shared" si="4"/>
        <v>-3612</v>
      </c>
      <c r="H25" s="100">
        <f t="shared" si="4"/>
        <v>-13444</v>
      </c>
      <c r="I25" s="100">
        <f t="shared" si="4"/>
        <v>-13532</v>
      </c>
      <c r="J25" s="100">
        <f t="shared" si="4"/>
        <v>-14208</v>
      </c>
      <c r="K25" s="100">
        <f t="shared" si="4"/>
        <v>29538</v>
      </c>
      <c r="L25" s="100">
        <f t="shared" si="4"/>
        <v>-2199</v>
      </c>
      <c r="M25" s="100">
        <f t="shared" si="4"/>
        <v>-2113</v>
      </c>
      <c r="N25" s="100">
        <f t="shared" si="4"/>
        <v>-2113</v>
      </c>
      <c r="O25" s="101">
        <f t="shared" si="4"/>
        <v>0</v>
      </c>
    </row>
    <row r="26" spans="1:15">
      <c r="A26" s="102"/>
    </row>
    <row r="27" spans="1:15">
      <c r="B27" s="103"/>
      <c r="C27" s="104"/>
      <c r="D27" s="104"/>
      <c r="O27" s="73"/>
    </row>
    <row r="28" spans="1:15">
      <c r="O28" s="73"/>
    </row>
    <row r="29" spans="1:15">
      <c r="O29" s="73"/>
    </row>
    <row r="30" spans="1:15">
      <c r="O30" s="73"/>
    </row>
    <row r="31" spans="1:15">
      <c r="O31" s="73"/>
    </row>
    <row r="32" spans="1:15">
      <c r="O32" s="73"/>
    </row>
    <row r="33" spans="15:15">
      <c r="O33" s="73"/>
    </row>
    <row r="34" spans="15:15">
      <c r="O34" s="73"/>
    </row>
    <row r="35" spans="15:15">
      <c r="O35" s="73"/>
    </row>
    <row r="36" spans="15:15">
      <c r="O36" s="73"/>
    </row>
    <row r="37" spans="15:15">
      <c r="O37" s="73"/>
    </row>
    <row r="38" spans="15:15">
      <c r="O38" s="73"/>
    </row>
    <row r="39" spans="15:15">
      <c r="O39" s="73"/>
    </row>
    <row r="40" spans="15:15">
      <c r="O40" s="73"/>
    </row>
    <row r="41" spans="15:15">
      <c r="O41" s="73"/>
    </row>
    <row r="42" spans="15:15">
      <c r="O42" s="73"/>
    </row>
    <row r="43" spans="15:15">
      <c r="O43" s="73"/>
    </row>
    <row r="44" spans="15:15">
      <c r="O44" s="73"/>
    </row>
    <row r="45" spans="15:15">
      <c r="O45" s="73"/>
    </row>
    <row r="46" spans="15:15">
      <c r="O46" s="73"/>
    </row>
    <row r="47" spans="15:15">
      <c r="O47" s="73"/>
    </row>
    <row r="48" spans="15:15">
      <c r="O48" s="73"/>
    </row>
    <row r="49" spans="15:15">
      <c r="O49" s="73"/>
    </row>
    <row r="50" spans="15:15">
      <c r="O50" s="73"/>
    </row>
    <row r="51" spans="15:15">
      <c r="O51" s="73"/>
    </row>
    <row r="52" spans="15:15">
      <c r="O52" s="73"/>
    </row>
    <row r="53" spans="15:15">
      <c r="O53" s="73"/>
    </row>
    <row r="54" spans="15:15">
      <c r="O54" s="73"/>
    </row>
    <row r="55" spans="15:15">
      <c r="O55" s="73"/>
    </row>
    <row r="56" spans="15:15">
      <c r="O56" s="73"/>
    </row>
    <row r="57" spans="15:15">
      <c r="O57" s="73"/>
    </row>
    <row r="58" spans="15:15">
      <c r="O58" s="73"/>
    </row>
    <row r="59" spans="15:15">
      <c r="O59" s="73"/>
    </row>
    <row r="60" spans="15:15">
      <c r="O60" s="73"/>
    </row>
    <row r="61" spans="15:15">
      <c r="O61" s="73"/>
    </row>
    <row r="62" spans="15:15">
      <c r="O62" s="73"/>
    </row>
    <row r="63" spans="15:15">
      <c r="O63" s="73"/>
    </row>
    <row r="64" spans="15:15">
      <c r="O64" s="73"/>
    </row>
    <row r="65" spans="15:15">
      <c r="O65" s="73"/>
    </row>
    <row r="66" spans="15:15">
      <c r="O66" s="73"/>
    </row>
    <row r="67" spans="15:15">
      <c r="O67" s="73"/>
    </row>
    <row r="68" spans="15:15">
      <c r="O68" s="73"/>
    </row>
    <row r="69" spans="15:15">
      <c r="O69" s="73"/>
    </row>
    <row r="70" spans="15:15">
      <c r="O70" s="73"/>
    </row>
    <row r="71" spans="15:15">
      <c r="O71" s="73"/>
    </row>
    <row r="72" spans="15:15">
      <c r="O72" s="73"/>
    </row>
    <row r="73" spans="15:15">
      <c r="O73" s="73"/>
    </row>
    <row r="74" spans="15:15">
      <c r="O74" s="73"/>
    </row>
    <row r="75" spans="15:15">
      <c r="O75" s="73"/>
    </row>
    <row r="76" spans="15:15">
      <c r="O76" s="73"/>
    </row>
    <row r="77" spans="15:15">
      <c r="O77" s="73"/>
    </row>
    <row r="78" spans="15:15">
      <c r="O78" s="73"/>
    </row>
    <row r="79" spans="15:15">
      <c r="O79" s="73"/>
    </row>
    <row r="80" spans="15:15">
      <c r="O80" s="73"/>
    </row>
  </sheetData>
  <mergeCells count="3">
    <mergeCell ref="B4:O4"/>
    <mergeCell ref="B14:O14"/>
    <mergeCell ref="A1:O1"/>
  </mergeCells>
  <phoneticPr fontId="23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E1" sqref="E1:E1048576"/>
    </sheetView>
  </sheetViews>
  <sheetFormatPr defaultColWidth="8" defaultRowHeight="12.75"/>
  <cols>
    <col min="1" max="1" width="5.7109375" style="105" customWidth="1"/>
    <col min="2" max="2" width="37.140625" style="105" customWidth="1"/>
    <col min="3" max="3" width="12.7109375" style="105" customWidth="1"/>
    <col min="4" max="4" width="14.28515625" style="105" customWidth="1"/>
    <col min="5" max="16384" width="8" style="105"/>
  </cols>
  <sheetData>
    <row r="1" spans="1:5" ht="45" customHeight="1">
      <c r="A1" s="382" t="s">
        <v>579</v>
      </c>
      <c r="B1" s="382"/>
      <c r="C1" s="382"/>
    </row>
    <row r="2" spans="1:5" ht="17.25" customHeight="1">
      <c r="A2" s="382" t="s">
        <v>638</v>
      </c>
      <c r="B2" s="382"/>
      <c r="C2" s="382"/>
    </row>
    <row r="3" spans="1:5" ht="13.5" thickBot="1">
      <c r="A3" s="106"/>
      <c r="B3" s="106"/>
      <c r="C3" s="151" t="s">
        <v>543</v>
      </c>
    </row>
    <row r="4" spans="1:5" ht="42.75" customHeight="1" thickBot="1">
      <c r="A4" s="107" t="s">
        <v>381</v>
      </c>
      <c r="B4" s="108" t="s">
        <v>472</v>
      </c>
      <c r="C4" s="109" t="s">
        <v>558</v>
      </c>
      <c r="D4" s="235" t="s">
        <v>559</v>
      </c>
      <c r="E4" s="238"/>
    </row>
    <row r="5" spans="1:5" ht="15.95" customHeight="1" thickBot="1">
      <c r="A5" s="143" t="s">
        <v>388</v>
      </c>
      <c r="B5" s="144" t="s">
        <v>541</v>
      </c>
      <c r="C5" s="167">
        <v>350</v>
      </c>
      <c r="D5" s="236">
        <v>350</v>
      </c>
    </row>
    <row r="6" spans="1:5" ht="15.95" customHeight="1" thickBot="1">
      <c r="A6" s="143" t="s">
        <v>391</v>
      </c>
      <c r="B6" s="145" t="s">
        <v>542</v>
      </c>
      <c r="C6" s="167">
        <v>400</v>
      </c>
      <c r="D6" s="236">
        <v>400</v>
      </c>
    </row>
    <row r="7" spans="1:5" ht="15.95" customHeight="1" thickBot="1">
      <c r="A7" s="143" t="s">
        <v>385</v>
      </c>
      <c r="B7" s="145" t="s">
        <v>544</v>
      </c>
      <c r="C7" s="167">
        <v>220</v>
      </c>
      <c r="D7" s="236">
        <v>220</v>
      </c>
    </row>
    <row r="8" spans="1:5" ht="15.95" customHeight="1" thickBot="1">
      <c r="A8" s="143" t="s">
        <v>386</v>
      </c>
      <c r="B8" s="145" t="s">
        <v>545</v>
      </c>
      <c r="C8" s="167">
        <v>20</v>
      </c>
      <c r="D8" s="236">
        <v>20</v>
      </c>
    </row>
    <row r="9" spans="1:5" ht="15.95" customHeight="1" thickBot="1">
      <c r="A9" s="143" t="s">
        <v>387</v>
      </c>
      <c r="B9" s="145" t="s">
        <v>546</v>
      </c>
      <c r="C9" s="167">
        <v>50</v>
      </c>
      <c r="D9" s="236">
        <v>50</v>
      </c>
    </row>
    <row r="10" spans="1:5" ht="15.95" customHeight="1" thickBot="1">
      <c r="A10" s="143" t="s">
        <v>395</v>
      </c>
      <c r="B10" s="145" t="s">
        <v>547</v>
      </c>
      <c r="C10" s="167">
        <v>50</v>
      </c>
      <c r="D10" s="236">
        <v>50</v>
      </c>
    </row>
    <row r="11" spans="1:5" ht="15.95" customHeight="1" thickBot="1">
      <c r="A11" s="143" t="s">
        <v>396</v>
      </c>
      <c r="B11" s="145" t="s">
        <v>548</v>
      </c>
      <c r="C11" s="167">
        <v>100</v>
      </c>
      <c r="D11" s="236">
        <v>100</v>
      </c>
    </row>
    <row r="12" spans="1:5" ht="15.95" customHeight="1" thickBot="1">
      <c r="A12" s="143" t="s">
        <v>397</v>
      </c>
      <c r="B12" s="145" t="s">
        <v>549</v>
      </c>
      <c r="C12" s="167">
        <v>100</v>
      </c>
      <c r="D12" s="236">
        <v>100</v>
      </c>
    </row>
    <row r="13" spans="1:5" ht="15.95" customHeight="1" thickBot="1">
      <c r="A13" s="143" t="s">
        <v>398</v>
      </c>
      <c r="B13" s="145" t="s">
        <v>550</v>
      </c>
      <c r="C13" s="167">
        <v>1200</v>
      </c>
      <c r="D13" s="236">
        <v>1200</v>
      </c>
    </row>
    <row r="14" spans="1:5" ht="15.95" customHeight="1" thickBot="1">
      <c r="A14" s="143" t="s">
        <v>399</v>
      </c>
      <c r="B14" s="145" t="s">
        <v>554</v>
      </c>
      <c r="C14" s="167">
        <v>200</v>
      </c>
      <c r="D14" s="236">
        <v>200</v>
      </c>
    </row>
    <row r="15" spans="1:5" ht="15.95" customHeight="1" thickBot="1">
      <c r="A15" s="143" t="s">
        <v>400</v>
      </c>
      <c r="B15" s="145"/>
      <c r="C15" s="146"/>
      <c r="D15" s="236"/>
    </row>
    <row r="16" spans="1:5" ht="15.95" customHeight="1" thickBot="1">
      <c r="A16" s="143" t="s">
        <v>401</v>
      </c>
      <c r="B16" s="145"/>
      <c r="C16" s="146"/>
      <c r="D16" s="236"/>
    </row>
    <row r="17" spans="1:4" ht="15.95" customHeight="1" thickBot="1">
      <c r="A17" s="143" t="s">
        <v>402</v>
      </c>
      <c r="B17" s="145"/>
      <c r="C17" s="146"/>
      <c r="D17" s="236"/>
    </row>
    <row r="18" spans="1:4" ht="15.95" customHeight="1" thickBot="1">
      <c r="A18" s="143" t="s">
        <v>403</v>
      </c>
      <c r="B18" s="145"/>
      <c r="C18" s="146"/>
      <c r="D18" s="236"/>
    </row>
    <row r="19" spans="1:4" ht="15.95" customHeight="1" thickBot="1">
      <c r="A19" s="143" t="s">
        <v>404</v>
      </c>
      <c r="B19" s="145"/>
      <c r="C19" s="146"/>
      <c r="D19" s="236"/>
    </row>
    <row r="20" spans="1:4" ht="15.95" customHeight="1" thickBot="1">
      <c r="A20" s="143" t="s">
        <v>405</v>
      </c>
      <c r="B20" s="145"/>
      <c r="C20" s="146"/>
      <c r="D20" s="236"/>
    </row>
    <row r="21" spans="1:4" ht="15.95" customHeight="1" thickBot="1">
      <c r="A21" s="143" t="s">
        <v>406</v>
      </c>
      <c r="B21" s="145"/>
      <c r="C21" s="146"/>
      <c r="D21" s="236"/>
    </row>
    <row r="22" spans="1:4" ht="15.95" customHeight="1" thickBot="1">
      <c r="A22" s="143" t="s">
        <v>407</v>
      </c>
      <c r="B22" s="145"/>
      <c r="C22" s="146"/>
      <c r="D22" s="236"/>
    </row>
    <row r="23" spans="1:4" ht="15.95" customHeight="1" thickBot="1">
      <c r="A23" s="143" t="s">
        <v>408</v>
      </c>
      <c r="B23" s="145"/>
      <c r="C23" s="146"/>
      <c r="D23" s="236"/>
    </row>
    <row r="24" spans="1:4" ht="15.95" customHeight="1" thickBot="1">
      <c r="A24" s="143" t="s">
        <v>409</v>
      </c>
      <c r="B24" s="145"/>
      <c r="C24" s="146"/>
      <c r="D24" s="236"/>
    </row>
    <row r="25" spans="1:4" ht="15.95" customHeight="1" thickBot="1">
      <c r="A25" s="143" t="s">
        <v>410</v>
      </c>
      <c r="B25" s="145"/>
      <c r="C25" s="146"/>
      <c r="D25" s="236"/>
    </row>
    <row r="26" spans="1:4" ht="15.95" customHeight="1" thickBot="1">
      <c r="A26" s="143" t="s">
        <v>411</v>
      </c>
      <c r="B26" s="145"/>
      <c r="C26" s="146"/>
      <c r="D26" s="236"/>
    </row>
    <row r="27" spans="1:4" ht="15.95" customHeight="1" thickBot="1">
      <c r="A27" s="143" t="s">
        <v>412</v>
      </c>
      <c r="B27" s="145"/>
      <c r="C27" s="146"/>
      <c r="D27" s="236"/>
    </row>
    <row r="28" spans="1:4" ht="15.95" customHeight="1" thickBot="1">
      <c r="A28" s="143" t="s">
        <v>413</v>
      </c>
      <c r="B28" s="145"/>
      <c r="C28" s="146"/>
      <c r="D28" s="236"/>
    </row>
    <row r="29" spans="1:4" ht="15.95" customHeight="1" thickBot="1">
      <c r="A29" s="143" t="s">
        <v>414</v>
      </c>
      <c r="B29" s="145"/>
      <c r="C29" s="146"/>
      <c r="D29" s="236"/>
    </row>
    <row r="30" spans="1:4" ht="15.95" customHeight="1" thickBot="1">
      <c r="A30" s="143" t="s">
        <v>415</v>
      </c>
      <c r="B30" s="145"/>
      <c r="C30" s="146"/>
      <c r="D30" s="236"/>
    </row>
    <row r="31" spans="1:4" ht="15.95" customHeight="1" thickBot="1">
      <c r="A31" s="143" t="s">
        <v>418</v>
      </c>
      <c r="B31" s="145"/>
      <c r="C31" s="146"/>
      <c r="D31" s="236"/>
    </row>
    <row r="32" spans="1:4" ht="15.95" customHeight="1" thickBot="1">
      <c r="A32" s="143" t="s">
        <v>423</v>
      </c>
      <c r="B32" s="145"/>
      <c r="C32" s="146"/>
      <c r="D32" s="236"/>
    </row>
    <row r="33" spans="1:4" ht="15.95" customHeight="1" thickBot="1">
      <c r="A33" s="143" t="s">
        <v>424</v>
      </c>
      <c r="B33" s="145"/>
      <c r="C33" s="146"/>
      <c r="D33" s="236"/>
    </row>
    <row r="34" spans="1:4" ht="15.95" customHeight="1" thickBot="1">
      <c r="A34" s="143" t="s">
        <v>425</v>
      </c>
      <c r="B34" s="145"/>
      <c r="C34" s="147"/>
      <c r="D34" s="236"/>
    </row>
    <row r="35" spans="1:4" ht="15.95" customHeight="1" thickBot="1">
      <c r="A35" s="143" t="s">
        <v>426</v>
      </c>
      <c r="B35" s="145"/>
      <c r="C35" s="147"/>
      <c r="D35" s="236"/>
    </row>
    <row r="36" spans="1:4" ht="15.95" customHeight="1" thickBot="1">
      <c r="A36" s="143" t="s">
        <v>473</v>
      </c>
      <c r="B36" s="145"/>
      <c r="C36" s="147"/>
      <c r="D36" s="236"/>
    </row>
    <row r="37" spans="1:4" ht="15.95" customHeight="1" thickBot="1">
      <c r="A37" s="148" t="s">
        <v>474</v>
      </c>
      <c r="B37" s="149"/>
      <c r="C37" s="150"/>
      <c r="D37" s="236"/>
    </row>
    <row r="38" spans="1:4" ht="15.95" customHeight="1" thickBot="1">
      <c r="A38" s="380" t="s">
        <v>450</v>
      </c>
      <c r="B38" s="381"/>
      <c r="C38" s="110">
        <f>SUM(C5:C37)</f>
        <v>2690</v>
      </c>
      <c r="D38" s="237">
        <f>SUM(D5:D37)</f>
        <v>2690</v>
      </c>
    </row>
    <row r="39" spans="1:4">
      <c r="A39" s="105" t="s">
        <v>475</v>
      </c>
    </row>
  </sheetData>
  <mergeCells count="3">
    <mergeCell ref="A38:B38"/>
    <mergeCell ref="A1:C1"/>
    <mergeCell ref="A2:C2"/>
  </mergeCells>
  <phoneticPr fontId="33" type="noConversion"/>
  <conditionalFormatting sqref="C38: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1.1melléklet</vt:lpstr>
      <vt:lpstr>1.melléklet</vt:lpstr>
      <vt:lpstr>2.melléklet</vt:lpstr>
      <vt:lpstr>3.melléklet</vt:lpstr>
      <vt:lpstr>4.melléklet</vt:lpstr>
      <vt:lpstr>5.melléklet</vt:lpstr>
      <vt:lpstr>6.melléklet</vt:lpstr>
      <vt:lpstr>7.melléklet</vt:lpstr>
      <vt:lpstr>8.melléklet</vt:lpstr>
      <vt:lpstr>9.melléklet</vt:lpstr>
      <vt:lpstr>9.1melléklet</vt:lpstr>
      <vt:lpstr>9.2melléklet</vt:lpstr>
      <vt:lpstr>10.melléklet</vt:lpstr>
      <vt:lpstr>11.melléklet</vt:lpstr>
      <vt:lpstr>Munka1</vt:lpstr>
      <vt:lpstr>Munka2</vt:lpstr>
    </vt:vector>
  </TitlesOfParts>
  <Company>Polgármesteri 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Bőny</dc:creator>
  <cp:lastModifiedBy>Katika</cp:lastModifiedBy>
  <cp:lastPrinted>2015-07-31T09:18:40Z</cp:lastPrinted>
  <dcterms:created xsi:type="dcterms:W3CDTF">2014-01-23T09:02:17Z</dcterms:created>
  <dcterms:modified xsi:type="dcterms:W3CDTF">2015-09-01T12:18:14Z</dcterms:modified>
</cp:coreProperties>
</file>