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műk és felh bev.12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N35" i="1"/>
  <c r="Q34"/>
  <c r="I34"/>
  <c r="R34" s="1"/>
  <c r="Q30"/>
  <c r="F30"/>
  <c r="F32" s="1"/>
  <c r="R32" s="1"/>
  <c r="E30"/>
  <c r="I30" s="1"/>
  <c r="R30" s="1"/>
  <c r="P27"/>
  <c r="P28" s="1"/>
  <c r="P31" s="1"/>
  <c r="P33" s="1"/>
  <c r="P35" s="1"/>
  <c r="O27"/>
  <c r="O28" s="1"/>
  <c r="O31" s="1"/>
  <c r="O33" s="1"/>
  <c r="O35" s="1"/>
  <c r="N27"/>
  <c r="N28" s="1"/>
  <c r="N31" s="1"/>
  <c r="M27"/>
  <c r="M28" s="1"/>
  <c r="M31" s="1"/>
  <c r="M33" s="1"/>
  <c r="M35" s="1"/>
  <c r="L27"/>
  <c r="L28" s="1"/>
  <c r="L31" s="1"/>
  <c r="L33" s="1"/>
  <c r="L35" s="1"/>
  <c r="K27"/>
  <c r="K28" s="1"/>
  <c r="K31" s="1"/>
  <c r="K33" s="1"/>
  <c r="K35" s="1"/>
  <c r="J27"/>
  <c r="J28" s="1"/>
  <c r="J31" s="1"/>
  <c r="J33" s="1"/>
  <c r="J35" s="1"/>
  <c r="H27"/>
  <c r="H28" s="1"/>
  <c r="H31" s="1"/>
  <c r="H33" s="1"/>
  <c r="H35" s="1"/>
  <c r="G27"/>
  <c r="G28" s="1"/>
  <c r="G31" s="1"/>
  <c r="G33" s="1"/>
  <c r="G35" s="1"/>
  <c r="E27"/>
  <c r="E28" s="1"/>
  <c r="E31" s="1"/>
  <c r="E33" s="1"/>
  <c r="E35" s="1"/>
  <c r="Q26"/>
  <c r="C26"/>
  <c r="I26" s="1"/>
  <c r="R26" s="1"/>
  <c r="Q25"/>
  <c r="C25"/>
  <c r="I25" s="1"/>
  <c r="R25" s="1"/>
  <c r="Q24"/>
  <c r="K24"/>
  <c r="I24"/>
  <c r="R24" s="1"/>
  <c r="Q23"/>
  <c r="M23"/>
  <c r="I23"/>
  <c r="R23" s="1"/>
  <c r="Q22"/>
  <c r="F22"/>
  <c r="C22"/>
  <c r="I22" s="1"/>
  <c r="R22" s="1"/>
  <c r="Q21"/>
  <c r="F21"/>
  <c r="C21"/>
  <c r="I21" s="1"/>
  <c r="R21" s="1"/>
  <c r="Q20"/>
  <c r="C20"/>
  <c r="I20" s="1"/>
  <c r="R20" s="1"/>
  <c r="Q19"/>
  <c r="M19"/>
  <c r="I19"/>
  <c r="R19" s="1"/>
  <c r="F19"/>
  <c r="Q18"/>
  <c r="I18"/>
  <c r="R18" s="1"/>
  <c r="C18"/>
  <c r="Q17"/>
  <c r="I17"/>
  <c r="R17" s="1"/>
  <c r="C17"/>
  <c r="Q16"/>
  <c r="I16"/>
  <c r="R16" s="1"/>
  <c r="F16"/>
  <c r="Q15"/>
  <c r="E15"/>
  <c r="D15"/>
  <c r="D27" s="1"/>
  <c r="D28" s="1"/>
  <c r="D31" s="1"/>
  <c r="D33" s="1"/>
  <c r="D35" s="1"/>
  <c r="Q14"/>
  <c r="F14"/>
  <c r="I14" s="1"/>
  <c r="R14" s="1"/>
  <c r="Q13"/>
  <c r="F13"/>
  <c r="F27" s="1"/>
  <c r="F28" s="1"/>
  <c r="F31" s="1"/>
  <c r="F33" s="1"/>
  <c r="F35" s="1"/>
  <c r="C13"/>
  <c r="I13" s="1"/>
  <c r="R13" s="1"/>
  <c r="C12"/>
  <c r="I12" s="1"/>
  <c r="R12" s="1"/>
  <c r="Q11"/>
  <c r="Q27" s="1"/>
  <c r="C11"/>
  <c r="I11" s="1"/>
  <c r="P10"/>
  <c r="M10"/>
  <c r="Q10" s="1"/>
  <c r="H10"/>
  <c r="G10"/>
  <c r="F10"/>
  <c r="C10"/>
  <c r="I10" s="1"/>
  <c r="R10" s="1"/>
  <c r="R11" l="1"/>
  <c r="Q28"/>
  <c r="Q31" s="1"/>
  <c r="Q33" s="1"/>
  <c r="Q35" s="1"/>
  <c r="I15"/>
  <c r="R15" s="1"/>
  <c r="C27"/>
  <c r="C28" s="1"/>
  <c r="C31" s="1"/>
  <c r="C33" s="1"/>
  <c r="C35" l="1"/>
  <c r="I33"/>
  <c r="I35" s="1"/>
  <c r="I27"/>
  <c r="I28" s="1"/>
  <c r="I31" s="1"/>
  <c r="R27"/>
  <c r="R28" s="1"/>
  <c r="R31" s="1"/>
  <c r="R33" s="1"/>
  <c r="R35" s="1"/>
</calcChain>
</file>

<file path=xl/sharedStrings.xml><?xml version="1.0" encoding="utf-8"?>
<sst xmlns="http://schemas.openxmlformats.org/spreadsheetml/2006/main" count="59" uniqueCount="55">
  <si>
    <t>A    5/2014. (II.28.) önkormányzati rendelet 6.sz.melléklete</t>
  </si>
  <si>
    <t>Bakonysárkány Községi Önkormányzat 2014.évi működési és felhalmozási bevételei</t>
  </si>
  <si>
    <t>intézményenkénti és szakfeladatonkénti bontásban</t>
  </si>
  <si>
    <t>Ezer Ft-ban</t>
  </si>
  <si>
    <t>Korm.funkc.</t>
  </si>
  <si>
    <t>MEGNEVEZÉS</t>
  </si>
  <si>
    <t>Intézményi műk.bev.</t>
  </si>
  <si>
    <t>Önk.saj.műk.bev.</t>
  </si>
  <si>
    <t>Támogatások</t>
  </si>
  <si>
    <t>Átvett műk.pénzeszk.</t>
  </si>
  <si>
    <t>Támog. kölcsönök visszatér., hitelek felv.</t>
  </si>
  <si>
    <t>Pénzforg.nélk.bev.</t>
  </si>
  <si>
    <t>Működési bev.össz.</t>
  </si>
  <si>
    <t>Felhalm.bevétel</t>
  </si>
  <si>
    <t>Átvett felh.pénzeszk.</t>
  </si>
  <si>
    <t>Támogatási kölcsönök</t>
  </si>
  <si>
    <t>Felhalm.hitel</t>
  </si>
  <si>
    <t>Felhalm.bev.össz.</t>
  </si>
  <si>
    <t>Éves terv össz.</t>
  </si>
  <si>
    <t>O11130</t>
  </si>
  <si>
    <t xml:space="preserve">Önkormányzati igazgatási tevék. </t>
  </si>
  <si>
    <t>Lakóingatlan bérbeadása</t>
  </si>
  <si>
    <t>O13350</t>
  </si>
  <si>
    <t>Nem lakóingatlan bérbeadása</t>
  </si>
  <si>
    <t>O66020</t>
  </si>
  <si>
    <t>Város és községgazdálkodás</t>
  </si>
  <si>
    <t>Rendszeres pb. gyermekv.ellátás</t>
  </si>
  <si>
    <t>O18010</t>
  </si>
  <si>
    <t>Önkorm.v.többc.kist.társ.elszámol</t>
  </si>
  <si>
    <t>Mozgáskorl. közl.támogatása</t>
  </si>
  <si>
    <t>Szociális étkeztetés</t>
  </si>
  <si>
    <t>O82092</t>
  </si>
  <si>
    <t>Közműv.intézm.működtet</t>
  </si>
  <si>
    <t>O41233</t>
  </si>
  <si>
    <t>Közhasznú foglalkoztatás</t>
  </si>
  <si>
    <t>O82044</t>
  </si>
  <si>
    <t>Könyvtári tevékenység</t>
  </si>
  <si>
    <t>O96010</t>
  </si>
  <si>
    <t>Óvodai intézményi étkeztetés</t>
  </si>
  <si>
    <t>O96020</t>
  </si>
  <si>
    <t>Iskolai intézményi étkeztetés</t>
  </si>
  <si>
    <t>O86090</t>
  </si>
  <si>
    <t>Sportlétesítmények fejlesztése</t>
  </si>
  <si>
    <t>O52080</t>
  </si>
  <si>
    <t>Folyadék száll.szolgáló közmű épít</t>
  </si>
  <si>
    <t>O72111</t>
  </si>
  <si>
    <t>Háziorvosi alapellátás</t>
  </si>
  <si>
    <t>O13320</t>
  </si>
  <si>
    <t>Köztemető</t>
  </si>
  <si>
    <t>Önk.költségv.szereplő szakf.bev</t>
  </si>
  <si>
    <t>I. Önkormányzati bev.össz.</t>
  </si>
  <si>
    <t>Önk.kv-ben szereplő önállóan</t>
  </si>
  <si>
    <t>Költségvetési bevételek össz. I+ II</t>
  </si>
  <si>
    <t>Költségv. bev.halmozódás nélkül</t>
  </si>
  <si>
    <t>Finanszírozási műveletek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</si>
</sst>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10"/>
      <name val="Arial"/>
      <charset val="238"/>
    </font>
    <font>
      <sz val="12"/>
      <name val="Arial CE"/>
      <family val="2"/>
      <charset val="238"/>
    </font>
    <font>
      <sz val="12"/>
      <name val="Arial"/>
      <charset val="238"/>
    </font>
    <font>
      <b/>
      <sz val="10"/>
      <name val="Arial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/>
    <xf numFmtId="0" fontId="1" fillId="0" borderId="0" xfId="0" applyFont="1"/>
    <xf numFmtId="0" fontId="5" fillId="0" borderId="1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 wrapText="1"/>
    </xf>
    <xf numFmtId="0" fontId="6" fillId="0" borderId="2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/>
    </xf>
    <xf numFmtId="0" fontId="8" fillId="0" borderId="2" xfId="0" applyFont="1" applyBorder="1"/>
    <xf numFmtId="0" fontId="6" fillId="0" borderId="2" xfId="0" applyFont="1" applyBorder="1"/>
    <xf numFmtId="0" fontId="6" fillId="0" borderId="0" xfId="0" applyFont="1" applyBorder="1"/>
    <xf numFmtId="1" fontId="3" fillId="0" borderId="2" xfId="0" applyNumberFormat="1" applyFont="1" applyBorder="1"/>
    <xf numFmtId="0" fontId="2" fillId="0" borderId="2" xfId="0" applyFont="1" applyBorder="1"/>
    <xf numFmtId="0" fontId="2" fillId="0" borderId="0" xfId="0" applyFont="1" applyBorder="1"/>
    <xf numFmtId="0" fontId="3" fillId="0" borderId="2" xfId="0" applyFont="1" applyBorder="1"/>
    <xf numFmtId="0" fontId="0" fillId="0" borderId="2" xfId="0" applyBorder="1"/>
    <xf numFmtId="0" fontId="5" fillId="0" borderId="2" xfId="0" applyFont="1" applyBorder="1"/>
    <xf numFmtId="0" fontId="6" fillId="0" borderId="2" xfId="0" applyFont="1" applyBorder="1" applyProtection="1">
      <protection locked="0"/>
    </xf>
    <xf numFmtId="0" fontId="7" fillId="0" borderId="2" xfId="0" applyFont="1" applyBorder="1" applyProtection="1">
      <protection locked="0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okumentumok/Downloads/&#193;cstesz&#233;r%20tervez&#233;s%20szakfela%20j&#243;.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H/Asztal/RENDELETEK%202014/S&#225;rk&#225;ny/5-2014/3sz.mell/eredeti%20t&#225;bl&#225;k%20BS%202014.&#233;vi%20kvj&#24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énzbeni gyv.támog.bev"/>
      <sheetName val="Lakóing.bérbead."/>
      <sheetName val="Műv.házak bev."/>
      <sheetName val="Könyvtár bev."/>
      <sheetName val="isk.étk.bev"/>
      <sheetName val="óvod.étk.bev"/>
      <sheetName val="Mozgáskorl.bev"/>
      <sheetName val="önkormigtev.bev"/>
      <sheetName val="Városgazd.bev"/>
      <sheetName val="Önkorm. többc.elsz. Bev."/>
      <sheetName val="szoc.étk.bev."/>
      <sheetName val="Háziorv.szolg.bev."/>
      <sheetName val="Közhasznú fogl.bev"/>
      <sheetName val="Foly.száll.közm."/>
      <sheetName val="Közutak,hidak üzem."/>
      <sheetName val="Nem lakóing.b.kiadás"/>
      <sheetName val="Lakóing.bérb.kiadás"/>
      <sheetName val="Önkorm.jogalkotás"/>
      <sheetName val="óvoda kiad"/>
      <sheetName val="Önkormig.kiad."/>
      <sheetName val="óvodai étk.kiad"/>
      <sheetName val="iskolai étk.kiad"/>
      <sheetName val="Városgazd.kiad."/>
      <sheetName val="tűzvédelem kiad."/>
      <sheetName val="Köztemető"/>
      <sheetName val="Közvilágítás"/>
      <sheetName val="841901 kiad"/>
      <sheetName val=" Szoc.étk.kiad ."/>
      <sheetName val="eseti gyv.pb.ell."/>
      <sheetName val="Rendszeres.szoc"/>
      <sheetName val=" Eseti pénzbeli szoc."/>
      <sheetName val="Közcélú foglalk.kiad."/>
      <sheetName val="Művház"/>
      <sheetName val="könyvtár"/>
      <sheetName val="óvodáztat.tám."/>
      <sheetName val="Háziorvosi kiadás"/>
      <sheetName val="Zöldter."/>
      <sheetName val="Sportlét.műk kiad."/>
      <sheetName val="MNS sporttám."/>
      <sheetName val="összesítő"/>
    </sheetNames>
    <sheetDataSet>
      <sheetData sheetId="0">
        <row r="20">
          <cell r="I20">
            <v>383</v>
          </cell>
        </row>
      </sheetData>
      <sheetData sheetId="1">
        <row r="27">
          <cell r="I27">
            <v>1347</v>
          </cell>
        </row>
        <row r="32">
          <cell r="I32">
            <v>1423</v>
          </cell>
        </row>
        <row r="54">
          <cell r="I54">
            <v>4906</v>
          </cell>
        </row>
      </sheetData>
      <sheetData sheetId="2">
        <row r="10">
          <cell r="I10">
            <v>100</v>
          </cell>
        </row>
        <row r="15">
          <cell r="I15">
            <v>127</v>
          </cell>
        </row>
      </sheetData>
      <sheetData sheetId="3">
        <row r="14">
          <cell r="I14">
            <v>0</v>
          </cell>
        </row>
        <row r="31">
          <cell r="I31">
            <v>100</v>
          </cell>
        </row>
      </sheetData>
      <sheetData sheetId="4">
        <row r="6">
          <cell r="I6">
            <v>1278</v>
          </cell>
        </row>
        <row r="13">
          <cell r="I13">
            <v>2050</v>
          </cell>
        </row>
        <row r="20">
          <cell r="I20">
            <v>553</v>
          </cell>
        </row>
      </sheetData>
      <sheetData sheetId="5">
        <row r="6">
          <cell r="I6">
            <v>311</v>
          </cell>
        </row>
        <row r="13">
          <cell r="I13">
            <v>1598</v>
          </cell>
        </row>
        <row r="20">
          <cell r="I20">
            <v>432</v>
          </cell>
        </row>
      </sheetData>
      <sheetData sheetId="6">
        <row r="15">
          <cell r="I15">
            <v>0</v>
          </cell>
        </row>
      </sheetData>
      <sheetData sheetId="7">
        <row r="14">
          <cell r="I14">
            <v>0</v>
          </cell>
        </row>
        <row r="17">
          <cell r="I17">
            <v>0</v>
          </cell>
        </row>
        <row r="25">
          <cell r="I25">
            <v>0</v>
          </cell>
        </row>
        <row r="29">
          <cell r="I29">
            <v>150</v>
          </cell>
        </row>
        <row r="32">
          <cell r="I32">
            <v>2824</v>
          </cell>
        </row>
        <row r="36">
          <cell r="D36">
            <v>0</v>
          </cell>
        </row>
        <row r="37">
          <cell r="D37">
            <v>405</v>
          </cell>
        </row>
        <row r="38">
          <cell r="D38">
            <v>15637</v>
          </cell>
        </row>
        <row r="42">
          <cell r="I42">
            <v>1096</v>
          </cell>
        </row>
      </sheetData>
      <sheetData sheetId="8">
        <row r="16">
          <cell r="I16">
            <v>970</v>
          </cell>
        </row>
        <row r="23">
          <cell r="I23">
            <v>0</v>
          </cell>
        </row>
        <row r="30">
          <cell r="I30">
            <v>0</v>
          </cell>
        </row>
      </sheetData>
      <sheetData sheetId="9">
        <row r="6">
          <cell r="I6">
            <v>700</v>
          </cell>
        </row>
        <row r="9">
          <cell r="I9">
            <v>10000</v>
          </cell>
        </row>
        <row r="13">
          <cell r="I13">
            <v>0</v>
          </cell>
        </row>
        <row r="17">
          <cell r="I17">
            <v>0</v>
          </cell>
        </row>
        <row r="22">
          <cell r="I22">
            <v>50</v>
          </cell>
        </row>
        <row r="26">
          <cell r="I26">
            <v>2500</v>
          </cell>
        </row>
        <row r="32">
          <cell r="I32">
            <v>0</v>
          </cell>
        </row>
        <row r="35">
          <cell r="I35">
            <v>60511</v>
          </cell>
        </row>
        <row r="43">
          <cell r="I43">
            <v>1130</v>
          </cell>
        </row>
      </sheetData>
      <sheetData sheetId="10">
        <row r="29">
          <cell r="I29">
            <v>1265</v>
          </cell>
        </row>
        <row r="35">
          <cell r="I35">
            <v>1607</v>
          </cell>
        </row>
      </sheetData>
      <sheetData sheetId="11">
        <row r="8">
          <cell r="I8">
            <v>0</v>
          </cell>
        </row>
        <row r="25">
          <cell r="I25">
            <v>838</v>
          </cell>
        </row>
      </sheetData>
      <sheetData sheetId="12">
        <row r="15">
          <cell r="K15">
            <v>25382</v>
          </cell>
        </row>
        <row r="16">
          <cell r="K16">
            <v>2614</v>
          </cell>
        </row>
      </sheetData>
      <sheetData sheetId="13">
        <row r="8">
          <cell r="I8">
            <v>211044</v>
          </cell>
        </row>
        <row r="13">
          <cell r="I13">
            <v>35842</v>
          </cell>
        </row>
      </sheetData>
      <sheetData sheetId="14">
        <row r="13">
          <cell r="I13">
            <v>1000</v>
          </cell>
        </row>
      </sheetData>
      <sheetData sheetId="15">
        <row r="17">
          <cell r="I17">
            <v>600</v>
          </cell>
        </row>
      </sheetData>
      <sheetData sheetId="16">
        <row r="17">
          <cell r="I17">
            <v>285</v>
          </cell>
        </row>
      </sheetData>
      <sheetData sheetId="17">
        <row r="24">
          <cell r="I24">
            <v>3409</v>
          </cell>
        </row>
      </sheetData>
      <sheetData sheetId="18">
        <row r="26">
          <cell r="H26">
            <v>39952.625999999997</v>
          </cell>
        </row>
      </sheetData>
      <sheetData sheetId="19">
        <row r="20">
          <cell r="I20">
            <v>940</v>
          </cell>
        </row>
      </sheetData>
      <sheetData sheetId="20">
        <row r="56">
          <cell r="I56">
            <v>1312</v>
          </cell>
        </row>
      </sheetData>
      <sheetData sheetId="21">
        <row r="56">
          <cell r="I56">
            <v>2211</v>
          </cell>
        </row>
      </sheetData>
      <sheetData sheetId="22">
        <row r="13">
          <cell r="I13">
            <v>681</v>
          </cell>
        </row>
      </sheetData>
      <sheetData sheetId="23">
        <row r="13">
          <cell r="I13">
            <v>310</v>
          </cell>
        </row>
      </sheetData>
      <sheetData sheetId="24">
        <row r="21">
          <cell r="I21">
            <v>415</v>
          </cell>
        </row>
      </sheetData>
      <sheetData sheetId="25">
        <row r="6">
          <cell r="I6">
            <v>1500</v>
          </cell>
        </row>
      </sheetData>
      <sheetData sheetId="26">
        <row r="15">
          <cell r="I15">
            <v>0</v>
          </cell>
        </row>
        <row r="17">
          <cell r="I17">
            <v>0</v>
          </cell>
        </row>
      </sheetData>
      <sheetData sheetId="27">
        <row r="20">
          <cell r="I20">
            <v>0</v>
          </cell>
        </row>
      </sheetData>
      <sheetData sheetId="28">
        <row r="20">
          <cell r="I20">
            <v>383</v>
          </cell>
        </row>
      </sheetData>
      <sheetData sheetId="29">
        <row r="26">
          <cell r="I26">
            <v>1368</v>
          </cell>
        </row>
      </sheetData>
      <sheetData sheetId="30">
        <row r="14">
          <cell r="I14">
            <v>600</v>
          </cell>
        </row>
      </sheetData>
      <sheetData sheetId="31">
        <row r="34">
          <cell r="I34">
            <v>23091</v>
          </cell>
        </row>
      </sheetData>
      <sheetData sheetId="32">
        <row r="8">
          <cell r="I8">
            <v>0</v>
          </cell>
        </row>
      </sheetData>
      <sheetData sheetId="33">
        <row r="11">
          <cell r="I11">
            <v>350</v>
          </cell>
        </row>
      </sheetData>
      <sheetData sheetId="34">
        <row r="6">
          <cell r="I6">
            <v>70</v>
          </cell>
        </row>
      </sheetData>
      <sheetData sheetId="35">
        <row r="79">
          <cell r="I79">
            <v>25</v>
          </cell>
        </row>
      </sheetData>
      <sheetData sheetId="36">
        <row r="55">
          <cell r="I55">
            <v>670</v>
          </cell>
        </row>
      </sheetData>
      <sheetData sheetId="37">
        <row r="19">
          <cell r="I19">
            <v>30000</v>
          </cell>
        </row>
        <row r="24">
          <cell r="I24">
            <v>20000</v>
          </cell>
        </row>
      </sheetData>
      <sheetData sheetId="38">
        <row r="9">
          <cell r="I9">
            <v>535</v>
          </cell>
        </row>
      </sheetData>
      <sheetData sheetId="39">
        <row r="21">
          <cell r="F21">
            <v>801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ülső fin."/>
      <sheetName val="belső fin."/>
      <sheetName val="stabilit.tv."/>
      <sheetName val="EU"/>
      <sheetName val="kv egyenl."/>
      <sheetName val="normatív"/>
      <sheetName val="hozzájár."/>
      <sheetName val="BS műk.mérl."/>
      <sheetName val="Köri műk.mérl."/>
      <sheetName val="Műk.mérleg"/>
      <sheetName val="felúj.felhalm."/>
      <sheetName val="3 éves mérleg"/>
      <sheetName val="műk és felh.kiad.13"/>
      <sheetName val="műk és fennt.kiad.2"/>
      <sheetName val="műk és felh bev.12"/>
      <sheetName val="önk.kv-e 5"/>
      <sheetName val="PM bev."/>
      <sheetName val="létszá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6">
          <cell r="B36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5"/>
  <sheetViews>
    <sheetView tabSelected="1" zoomScale="75" workbookViewId="0">
      <selection activeCell="C1" sqref="C1:R1"/>
    </sheetView>
  </sheetViews>
  <sheetFormatPr defaultRowHeight="12.75"/>
  <cols>
    <col min="1" max="1" width="9.7109375" customWidth="1"/>
    <col min="2" max="2" width="37.140625" customWidth="1"/>
    <col min="3" max="3" width="11.28515625" customWidth="1"/>
    <col min="4" max="8" width="8.28515625" customWidth="1"/>
    <col min="9" max="9" width="9.28515625" style="7" bestFit="1" customWidth="1"/>
    <col min="10" max="10" width="8.28515625" style="8" customWidth="1"/>
    <col min="11" max="11" width="10" style="8" customWidth="1"/>
    <col min="12" max="12" width="8.28515625" style="8" customWidth="1"/>
    <col min="13" max="13" width="8.28515625" customWidth="1"/>
    <col min="14" max="14" width="6" customWidth="1"/>
    <col min="15" max="15" width="6.140625" customWidth="1"/>
    <col min="16" max="16" width="8.28515625" customWidth="1"/>
    <col min="17" max="17" width="8.85546875" style="7" customWidth="1"/>
    <col min="18" max="18" width="9.28515625" bestFit="1" customWidth="1"/>
    <col min="19" max="19" width="16.28515625" customWidth="1"/>
  </cols>
  <sheetData>
    <row r="1" spans="1:19" s="1" customFormat="1" ht="15"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9" s="1" customFormat="1" ht="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s="1" customFormat="1" ht="15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  <c r="P3" s="5"/>
      <c r="Q3" s="5"/>
      <c r="R3" s="5"/>
    </row>
    <row r="4" spans="1:19" s="1" customFormat="1" ht="15"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5"/>
      <c r="N4" s="5"/>
      <c r="O4" s="5"/>
      <c r="P4" s="5"/>
      <c r="Q4" s="5"/>
      <c r="R4" s="5"/>
    </row>
    <row r="5" spans="1:19" s="1" customFormat="1" ht="15">
      <c r="B5" s="6"/>
      <c r="C5" s="6"/>
      <c r="D5" s="6"/>
      <c r="E5" s="6"/>
      <c r="F5" s="6"/>
      <c r="G5" s="6"/>
      <c r="H5" s="6"/>
      <c r="I5" s="6"/>
      <c r="J5" s="6"/>
      <c r="K5" s="6" t="s">
        <v>3</v>
      </c>
      <c r="L5" s="6"/>
      <c r="M5" s="2"/>
      <c r="N5" s="2"/>
      <c r="O5" s="2"/>
      <c r="P5" s="2"/>
      <c r="Q5" s="2"/>
      <c r="R5" s="2"/>
    </row>
    <row r="6" spans="1:19" ht="8.25" customHeight="1"/>
    <row r="7" spans="1:19" hidden="1"/>
    <row r="8" spans="1:19" ht="72.75" customHeight="1">
      <c r="A8" s="9" t="s">
        <v>4</v>
      </c>
      <c r="B8" s="10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12" t="s">
        <v>10</v>
      </c>
      <c r="H8" s="11" t="s">
        <v>11</v>
      </c>
      <c r="I8" s="13" t="s">
        <v>12</v>
      </c>
      <c r="J8" s="11" t="s">
        <v>7</v>
      </c>
      <c r="K8" s="11" t="s">
        <v>8</v>
      </c>
      <c r="L8" s="11" t="s">
        <v>13</v>
      </c>
      <c r="M8" s="11" t="s">
        <v>14</v>
      </c>
      <c r="N8" s="14" t="s">
        <v>15</v>
      </c>
      <c r="O8" s="11" t="s">
        <v>16</v>
      </c>
      <c r="P8" s="11" t="s">
        <v>11</v>
      </c>
      <c r="Q8" s="13" t="s">
        <v>17</v>
      </c>
      <c r="R8" s="15" t="s">
        <v>18</v>
      </c>
      <c r="S8" s="16"/>
    </row>
    <row r="9" spans="1:19" ht="51.75" customHeight="1">
      <c r="A9" s="17"/>
      <c r="B9" s="10"/>
      <c r="C9" s="11"/>
      <c r="D9" s="11"/>
      <c r="E9" s="11"/>
      <c r="F9" s="11"/>
      <c r="G9" s="18"/>
      <c r="H9" s="11"/>
      <c r="I9" s="13"/>
      <c r="J9" s="11"/>
      <c r="K9" s="11"/>
      <c r="L9" s="11"/>
      <c r="M9" s="11"/>
      <c r="N9" s="19"/>
      <c r="O9" s="11"/>
      <c r="P9" s="11"/>
      <c r="Q9" s="13"/>
      <c r="R9" s="15"/>
      <c r="S9" s="16"/>
    </row>
    <row r="10" spans="1:19" s="7" customFormat="1" ht="15.75">
      <c r="A10" s="20" t="s">
        <v>19</v>
      </c>
      <c r="B10" s="21" t="s">
        <v>20</v>
      </c>
      <c r="C10" s="21">
        <f>[1]önkormigtev.bev!$I$29+[1]önkormigtev.bev!$I$25+[1]önkormigtev.bev!$I$32</f>
        <v>2974</v>
      </c>
      <c r="D10" s="21">
        <v>0</v>
      </c>
      <c r="E10" s="21">
        <v>0</v>
      </c>
      <c r="F10" s="21">
        <f>[1]önkormigtev.bev!$I$14</f>
        <v>0</v>
      </c>
      <c r="G10" s="21">
        <f>[1]önkormigtev.bev!$I$42</f>
        <v>1096</v>
      </c>
      <c r="H10" s="21">
        <f>[1]önkormigtev.bev!$D$37</f>
        <v>405</v>
      </c>
      <c r="I10" s="21">
        <f>SUM(C10:H10)</f>
        <v>4475</v>
      </c>
      <c r="J10" s="21">
        <v>0</v>
      </c>
      <c r="K10" s="21">
        <v>0</v>
      </c>
      <c r="L10" s="21">
        <v>0</v>
      </c>
      <c r="M10" s="21">
        <f>[1]önkormigtev.bev!$I$17</f>
        <v>0</v>
      </c>
      <c r="N10" s="21">
        <v>0</v>
      </c>
      <c r="O10" s="21">
        <v>0</v>
      </c>
      <c r="P10" s="21">
        <f>[1]önkormigtev.bev!$D$36+[1]önkormigtev.bev!$D$38</f>
        <v>15637</v>
      </c>
      <c r="Q10" s="21">
        <f>SUM(J10:P10)</f>
        <v>15637</v>
      </c>
      <c r="R10" s="21">
        <f>I10+Q10</f>
        <v>20112</v>
      </c>
      <c r="S10" s="22"/>
    </row>
    <row r="11" spans="1:19" ht="15.75">
      <c r="A11" s="23">
        <v>106010</v>
      </c>
      <c r="B11" s="24" t="s">
        <v>21</v>
      </c>
      <c r="C11" s="24">
        <f>[1]Lakóing.bérbead.!$I$32</f>
        <v>1423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1">
        <f t="shared" ref="I11:I26" si="0">SUM(C11:H11)</f>
        <v>1423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1">
        <f t="shared" ref="Q11:Q26" si="1">SUM(J11:P11)</f>
        <v>0</v>
      </c>
      <c r="R11" s="21">
        <f t="shared" ref="R11:R26" si="2">I11+Q11</f>
        <v>1423</v>
      </c>
      <c r="S11" s="25"/>
    </row>
    <row r="12" spans="1:19" ht="15.75">
      <c r="A12" s="23" t="s">
        <v>22</v>
      </c>
      <c r="B12" s="24" t="s">
        <v>23</v>
      </c>
      <c r="C12" s="24">
        <f>[1]Lakóing.bérbead.!$I$54</f>
        <v>4906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1">
        <f t="shared" si="0"/>
        <v>4906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1">
        <v>0</v>
      </c>
      <c r="R12" s="21">
        <f t="shared" si="2"/>
        <v>4906</v>
      </c>
      <c r="S12" s="25"/>
    </row>
    <row r="13" spans="1:19" ht="15.75">
      <c r="A13" s="26" t="s">
        <v>24</v>
      </c>
      <c r="B13" s="24" t="s">
        <v>25</v>
      </c>
      <c r="C13" s="24">
        <f>[1]Városgazd.bev!$I$16+[1]Városgazd.bev!$I$23</f>
        <v>970</v>
      </c>
      <c r="D13" s="24">
        <v>0</v>
      </c>
      <c r="E13" s="24">
        <v>0</v>
      </c>
      <c r="F13" s="24">
        <f>[1]Városgazd.bev!$I$30</f>
        <v>0</v>
      </c>
      <c r="G13" s="24">
        <v>0</v>
      </c>
      <c r="H13" s="24">
        <v>0</v>
      </c>
      <c r="I13" s="21">
        <f t="shared" si="0"/>
        <v>970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1">
        <f t="shared" si="1"/>
        <v>0</v>
      </c>
      <c r="R13" s="21">
        <f t="shared" si="2"/>
        <v>970</v>
      </c>
      <c r="S13" s="25"/>
    </row>
    <row r="14" spans="1:19" ht="15.75">
      <c r="A14" s="26">
        <v>104051</v>
      </c>
      <c r="B14" s="24" t="s">
        <v>26</v>
      </c>
      <c r="C14" s="24">
        <v>0</v>
      </c>
      <c r="D14" s="24">
        <v>0</v>
      </c>
      <c r="E14" s="24">
        <v>0</v>
      </c>
      <c r="F14" s="24">
        <f>'[1]pénzbeni gyv.támog.bev'!$I$20</f>
        <v>383</v>
      </c>
      <c r="G14" s="24">
        <v>0</v>
      </c>
      <c r="H14" s="24">
        <v>0</v>
      </c>
      <c r="I14" s="21">
        <f t="shared" si="0"/>
        <v>383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1">
        <f t="shared" si="1"/>
        <v>0</v>
      </c>
      <c r="R14" s="21">
        <f t="shared" si="2"/>
        <v>383</v>
      </c>
      <c r="S14" s="25"/>
    </row>
    <row r="15" spans="1:19" ht="15.75">
      <c r="A15" s="26" t="s">
        <v>27</v>
      </c>
      <c r="B15" s="24" t="s">
        <v>28</v>
      </c>
      <c r="C15" s="24">
        <v>0</v>
      </c>
      <c r="D15" s="24">
        <f>'[1]Önkorm. többc.elsz. Bev.'!$I$9+'[1]Önkorm. többc.elsz. Bev.'!$I$13+'[1]Önkorm. többc.elsz. Bev.'!$I$17+'[1]Önkorm. többc.elsz. Bev.'!$I$26+'[1]Önkorm. többc.elsz. Bev.'!$I$6+'[1]Önkorm. többc.elsz. Bev.'!$I$22</f>
        <v>13250</v>
      </c>
      <c r="E15" s="24">
        <f>'[1]Önkorm. többc.elsz. Bev.'!$I$32+'[1]Önkorm. többc.elsz. Bev.'!$I$35+'[1]Önkorm. többc.elsz. Bev.'!$I$43</f>
        <v>61641</v>
      </c>
      <c r="F15" s="24">
        <v>0</v>
      </c>
      <c r="G15" s="24">
        <v>0</v>
      </c>
      <c r="H15" s="24">
        <v>0</v>
      </c>
      <c r="I15" s="21">
        <f t="shared" si="0"/>
        <v>74891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1">
        <f t="shared" si="1"/>
        <v>0</v>
      </c>
      <c r="R15" s="21">
        <f t="shared" si="2"/>
        <v>74891</v>
      </c>
      <c r="S15" s="25"/>
    </row>
    <row r="16" spans="1:19" ht="15.75">
      <c r="A16" s="26">
        <v>101231</v>
      </c>
      <c r="B16" s="24" t="s">
        <v>29</v>
      </c>
      <c r="C16" s="24">
        <v>0</v>
      </c>
      <c r="D16" s="24">
        <v>0</v>
      </c>
      <c r="E16" s="24">
        <v>0</v>
      </c>
      <c r="F16" s="24">
        <f>[1]Mozgáskorl.bev!$I$15</f>
        <v>0</v>
      </c>
      <c r="G16" s="24">
        <v>0</v>
      </c>
      <c r="H16" s="24">
        <v>0</v>
      </c>
      <c r="I16" s="21">
        <f t="shared" si="0"/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1">
        <f t="shared" si="1"/>
        <v>0</v>
      </c>
      <c r="R16" s="21">
        <f t="shared" si="2"/>
        <v>0</v>
      </c>
      <c r="S16" s="25"/>
    </row>
    <row r="17" spans="1:19" ht="15.75">
      <c r="A17" s="26">
        <v>107051</v>
      </c>
      <c r="B17" s="24" t="s">
        <v>30</v>
      </c>
      <c r="C17" s="24">
        <f>[1]szoc.étk.bev.!$I$35</f>
        <v>1607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1">
        <f t="shared" si="0"/>
        <v>1607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1">
        <f t="shared" si="1"/>
        <v>0</v>
      </c>
      <c r="R17" s="21">
        <f t="shared" si="2"/>
        <v>1607</v>
      </c>
      <c r="S17" s="25"/>
    </row>
    <row r="18" spans="1:19" ht="15.75">
      <c r="A18" s="26" t="s">
        <v>31</v>
      </c>
      <c r="B18" s="24" t="s">
        <v>32</v>
      </c>
      <c r="C18" s="24">
        <f>'[1]Műv.házak bev.'!$I$15</f>
        <v>127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1">
        <f t="shared" si="0"/>
        <v>127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1">
        <f t="shared" si="1"/>
        <v>0</v>
      </c>
      <c r="R18" s="21">
        <f t="shared" si="2"/>
        <v>127</v>
      </c>
      <c r="S18" s="25"/>
    </row>
    <row r="19" spans="1:19" ht="15.75">
      <c r="A19" s="26" t="s">
        <v>33</v>
      </c>
      <c r="B19" s="24" t="s">
        <v>34</v>
      </c>
      <c r="C19" s="24">
        <v>0</v>
      </c>
      <c r="D19" s="24">
        <v>0</v>
      </c>
      <c r="E19" s="24">
        <v>0</v>
      </c>
      <c r="F19" s="24">
        <f>'[1]Közhasznú fogl.bev'!$K$15</f>
        <v>25382</v>
      </c>
      <c r="G19" s="24">
        <v>0</v>
      </c>
      <c r="H19" s="24">
        <v>0</v>
      </c>
      <c r="I19" s="21">
        <f t="shared" si="0"/>
        <v>25382</v>
      </c>
      <c r="J19" s="24">
        <v>0</v>
      </c>
      <c r="K19" s="24">
        <v>0</v>
      </c>
      <c r="L19" s="24">
        <v>0</v>
      </c>
      <c r="M19" s="24">
        <f>'[1]Közhasznú fogl.bev'!$K$16</f>
        <v>2614</v>
      </c>
      <c r="N19" s="24">
        <v>0</v>
      </c>
      <c r="O19" s="24">
        <v>0</v>
      </c>
      <c r="P19" s="24">
        <v>0</v>
      </c>
      <c r="Q19" s="21">
        <f t="shared" si="1"/>
        <v>2614</v>
      </c>
      <c r="R19" s="21">
        <f t="shared" si="2"/>
        <v>27996</v>
      </c>
      <c r="S19" s="25"/>
    </row>
    <row r="20" spans="1:19" ht="15.75">
      <c r="A20" s="26" t="s">
        <v>35</v>
      </c>
      <c r="B20" s="24" t="s">
        <v>36</v>
      </c>
      <c r="C20" s="24">
        <f>'[1]Könyvtár bev.'!$I$14</f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1">
        <f t="shared" si="0"/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1">
        <f t="shared" si="1"/>
        <v>0</v>
      </c>
      <c r="R20" s="21">
        <f t="shared" si="2"/>
        <v>0</v>
      </c>
      <c r="S20" s="25"/>
    </row>
    <row r="21" spans="1:19" ht="15.75">
      <c r="A21" s="26" t="s">
        <v>37</v>
      </c>
      <c r="B21" s="24" t="s">
        <v>38</v>
      </c>
      <c r="C21" s="24">
        <f>[1]óvod.étk.bev!$I$13+[1]óvod.étk.bev!$I$20</f>
        <v>2030</v>
      </c>
      <c r="D21" s="24">
        <v>0</v>
      </c>
      <c r="E21" s="24">
        <v>0</v>
      </c>
      <c r="F21" s="24">
        <f>[1]óvod.étk.bev!$I$6</f>
        <v>311</v>
      </c>
      <c r="G21" s="24">
        <v>0</v>
      </c>
      <c r="H21" s="24">
        <v>0</v>
      </c>
      <c r="I21" s="21">
        <f t="shared" si="0"/>
        <v>2341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1">
        <f t="shared" si="1"/>
        <v>0</v>
      </c>
      <c r="R21" s="21">
        <f t="shared" si="2"/>
        <v>2341</v>
      </c>
      <c r="S21" s="25"/>
    </row>
    <row r="22" spans="1:19" ht="15.75">
      <c r="A22" s="26" t="s">
        <v>39</v>
      </c>
      <c r="B22" s="24" t="s">
        <v>40</v>
      </c>
      <c r="C22" s="24">
        <f>[1]isk.étk.bev!$I$13+[1]isk.étk.bev!$I$20</f>
        <v>2603</v>
      </c>
      <c r="D22" s="24">
        <v>0</v>
      </c>
      <c r="E22" s="24">
        <v>0</v>
      </c>
      <c r="F22" s="24">
        <f>[1]isk.étk.bev!$I$6</f>
        <v>1278</v>
      </c>
      <c r="G22" s="24">
        <v>0</v>
      </c>
      <c r="H22" s="24">
        <v>0</v>
      </c>
      <c r="I22" s="21">
        <f t="shared" si="0"/>
        <v>3881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1">
        <f t="shared" si="1"/>
        <v>0</v>
      </c>
      <c r="R22" s="21">
        <f t="shared" si="2"/>
        <v>3881</v>
      </c>
      <c r="S22" s="25"/>
    </row>
    <row r="23" spans="1:19" ht="15.75">
      <c r="A23" s="26" t="s">
        <v>41</v>
      </c>
      <c r="B23" s="24" t="s">
        <v>42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1">
        <f t="shared" si="0"/>
        <v>0</v>
      </c>
      <c r="J23" s="24">
        <v>0</v>
      </c>
      <c r="K23" s="24">
        <v>0</v>
      </c>
      <c r="L23" s="24">
        <v>0</v>
      </c>
      <c r="M23" s="24">
        <f>'[1]Sportlét.műk kiad.'!$I$24</f>
        <v>20000</v>
      </c>
      <c r="N23" s="24">
        <v>0</v>
      </c>
      <c r="O23" s="24">
        <v>0</v>
      </c>
      <c r="P23" s="24">
        <v>0</v>
      </c>
      <c r="Q23" s="21">
        <f t="shared" si="1"/>
        <v>20000</v>
      </c>
      <c r="R23" s="21">
        <f t="shared" si="2"/>
        <v>20000</v>
      </c>
      <c r="S23" s="25"/>
    </row>
    <row r="24" spans="1:19" ht="15.75">
      <c r="A24" s="26" t="s">
        <v>43</v>
      </c>
      <c r="B24" s="24" t="s">
        <v>44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1">
        <f t="shared" si="0"/>
        <v>0</v>
      </c>
      <c r="J24" s="24">
        <v>0</v>
      </c>
      <c r="K24" s="24">
        <f>[1]Foly.száll.közm.!$I$8+[1]Foly.száll.közm.!$I$13</f>
        <v>246886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1">
        <f t="shared" si="1"/>
        <v>246886</v>
      </c>
      <c r="R24" s="21">
        <f t="shared" si="2"/>
        <v>246886</v>
      </c>
      <c r="S24" s="25"/>
    </row>
    <row r="25" spans="1:19" ht="15.75">
      <c r="A25" s="26" t="s">
        <v>45</v>
      </c>
      <c r="B25" s="24" t="s">
        <v>46</v>
      </c>
      <c r="C25" s="24">
        <f>[1]Háziorv.szolg.bev.!$I$25</f>
        <v>838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1">
        <f t="shared" si="0"/>
        <v>838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1">
        <f t="shared" si="1"/>
        <v>0</v>
      </c>
      <c r="R25" s="21">
        <f t="shared" si="2"/>
        <v>838</v>
      </c>
      <c r="S25" s="25"/>
    </row>
    <row r="26" spans="1:19" ht="15.75">
      <c r="A26" s="26" t="s">
        <v>47</v>
      </c>
      <c r="B26" s="24" t="s">
        <v>48</v>
      </c>
      <c r="C26" s="24">
        <f>'[1]Könyvtár bev.'!$I$31</f>
        <v>100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1">
        <f t="shared" si="0"/>
        <v>100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1">
        <f t="shared" si="1"/>
        <v>0</v>
      </c>
      <c r="R26" s="21">
        <f t="shared" si="2"/>
        <v>100</v>
      </c>
      <c r="S26" s="25"/>
    </row>
    <row r="27" spans="1:19" ht="15.75">
      <c r="A27" s="20"/>
      <c r="B27" s="21" t="s">
        <v>49</v>
      </c>
      <c r="C27" s="21">
        <f t="shared" ref="C27:R27" si="3">SUM(C11:C26)</f>
        <v>14604</v>
      </c>
      <c r="D27" s="21">
        <f t="shared" si="3"/>
        <v>13250</v>
      </c>
      <c r="E27" s="21">
        <f t="shared" si="3"/>
        <v>61641</v>
      </c>
      <c r="F27" s="21">
        <f t="shared" si="3"/>
        <v>27354</v>
      </c>
      <c r="G27" s="21">
        <f t="shared" si="3"/>
        <v>0</v>
      </c>
      <c r="H27" s="21">
        <f t="shared" si="3"/>
        <v>0</v>
      </c>
      <c r="I27" s="21">
        <f t="shared" si="3"/>
        <v>116849</v>
      </c>
      <c r="J27" s="21">
        <f t="shared" si="3"/>
        <v>0</v>
      </c>
      <c r="K27" s="21">
        <f t="shared" si="3"/>
        <v>246886</v>
      </c>
      <c r="L27" s="21">
        <f t="shared" si="3"/>
        <v>0</v>
      </c>
      <c r="M27" s="21">
        <f t="shared" si="3"/>
        <v>22614</v>
      </c>
      <c r="N27" s="21">
        <f t="shared" si="3"/>
        <v>0</v>
      </c>
      <c r="O27" s="21">
        <f t="shared" si="3"/>
        <v>0</v>
      </c>
      <c r="P27" s="21">
        <f t="shared" si="3"/>
        <v>0</v>
      </c>
      <c r="Q27" s="21">
        <f t="shared" si="3"/>
        <v>269500</v>
      </c>
      <c r="R27" s="21">
        <f t="shared" si="3"/>
        <v>386349</v>
      </c>
      <c r="S27" s="22"/>
    </row>
    <row r="28" spans="1:19" ht="15.75">
      <c r="A28" s="27"/>
      <c r="B28" s="21" t="s">
        <v>50</v>
      </c>
      <c r="C28" s="21">
        <f t="shared" ref="C28:R28" si="4">C27+C10</f>
        <v>17578</v>
      </c>
      <c r="D28" s="21">
        <f t="shared" si="4"/>
        <v>13250</v>
      </c>
      <c r="E28" s="21">
        <f t="shared" si="4"/>
        <v>61641</v>
      </c>
      <c r="F28" s="21">
        <f t="shared" si="4"/>
        <v>27354</v>
      </c>
      <c r="G28" s="21">
        <f t="shared" si="4"/>
        <v>1096</v>
      </c>
      <c r="H28" s="21">
        <f t="shared" si="4"/>
        <v>405</v>
      </c>
      <c r="I28" s="21">
        <f t="shared" si="4"/>
        <v>121324</v>
      </c>
      <c r="J28" s="21">
        <f t="shared" si="4"/>
        <v>0</v>
      </c>
      <c r="K28" s="21">
        <f t="shared" si="4"/>
        <v>246886</v>
      </c>
      <c r="L28" s="21">
        <f t="shared" si="4"/>
        <v>0</v>
      </c>
      <c r="M28" s="21">
        <f t="shared" si="4"/>
        <v>22614</v>
      </c>
      <c r="N28" s="21">
        <f t="shared" si="4"/>
        <v>0</v>
      </c>
      <c r="O28" s="21">
        <f t="shared" si="4"/>
        <v>0</v>
      </c>
      <c r="P28" s="21">
        <f t="shared" si="4"/>
        <v>15637</v>
      </c>
      <c r="Q28" s="21">
        <f t="shared" si="4"/>
        <v>285137</v>
      </c>
      <c r="R28" s="21">
        <f t="shared" si="4"/>
        <v>406461</v>
      </c>
      <c r="S28" s="22"/>
    </row>
    <row r="29" spans="1:19" ht="15.75">
      <c r="A29" s="27"/>
      <c r="B29" s="21" t="s">
        <v>51</v>
      </c>
      <c r="C29" s="21"/>
      <c r="D29" s="21"/>
      <c r="E29" s="21"/>
      <c r="F29" s="21"/>
      <c r="G29" s="21"/>
      <c r="H29" s="21"/>
      <c r="I29" s="21"/>
      <c r="J29" s="24"/>
      <c r="K29" s="24"/>
      <c r="L29" s="24"/>
      <c r="M29" s="21"/>
      <c r="N29" s="21"/>
      <c r="O29" s="21"/>
      <c r="P29" s="21"/>
      <c r="Q29" s="21"/>
      <c r="R29" s="21"/>
      <c r="S29" s="22"/>
    </row>
    <row r="30" spans="1:19" ht="15.75">
      <c r="A30" s="28"/>
      <c r="B30" s="24"/>
      <c r="C30" s="29">
        <v>0</v>
      </c>
      <c r="D30" s="29">
        <v>0</v>
      </c>
      <c r="E30" s="29">
        <f>'[2]Köri műk.mérl.'!B36</f>
        <v>0</v>
      </c>
      <c r="F30" s="29">
        <f>'[1]841901 kiad'!$I$17</f>
        <v>0</v>
      </c>
      <c r="G30" s="29"/>
      <c r="H30" s="29">
        <v>0</v>
      </c>
      <c r="I30" s="21">
        <f>SUM(C30:H30)</f>
        <v>0</v>
      </c>
      <c r="J30" s="30">
        <v>0</v>
      </c>
      <c r="K30" s="30">
        <v>0</v>
      </c>
      <c r="L30" s="30">
        <v>0</v>
      </c>
      <c r="M30" s="29">
        <v>0</v>
      </c>
      <c r="N30" s="29">
        <v>0</v>
      </c>
      <c r="O30" s="29">
        <v>0</v>
      </c>
      <c r="P30" s="29">
        <v>0</v>
      </c>
      <c r="Q30" s="21">
        <f>SUM(J30:P30)</f>
        <v>0</v>
      </c>
      <c r="R30" s="21">
        <f>I30+Q30</f>
        <v>0</v>
      </c>
      <c r="S30" s="22"/>
    </row>
    <row r="31" spans="1:19" ht="15.75">
      <c r="A31" s="27"/>
      <c r="B31" s="21" t="s">
        <v>52</v>
      </c>
      <c r="C31" s="21">
        <f t="shared" ref="C31:R31" si="5">C28+C30</f>
        <v>17578</v>
      </c>
      <c r="D31" s="21">
        <f t="shared" si="5"/>
        <v>13250</v>
      </c>
      <c r="E31" s="21">
        <f t="shared" si="5"/>
        <v>61641</v>
      </c>
      <c r="F31" s="21">
        <f t="shared" si="5"/>
        <v>27354</v>
      </c>
      <c r="G31" s="21">
        <f t="shared" si="5"/>
        <v>1096</v>
      </c>
      <c r="H31" s="21">
        <f t="shared" si="5"/>
        <v>405</v>
      </c>
      <c r="I31" s="21">
        <f t="shared" si="5"/>
        <v>121324</v>
      </c>
      <c r="J31" s="21">
        <f t="shared" si="5"/>
        <v>0</v>
      </c>
      <c r="K31" s="21">
        <f t="shared" si="5"/>
        <v>246886</v>
      </c>
      <c r="L31" s="21">
        <f t="shared" si="5"/>
        <v>0</v>
      </c>
      <c r="M31" s="21">
        <f t="shared" si="5"/>
        <v>22614</v>
      </c>
      <c r="N31" s="21">
        <f t="shared" si="5"/>
        <v>0</v>
      </c>
      <c r="O31" s="21">
        <f t="shared" si="5"/>
        <v>0</v>
      </c>
      <c r="P31" s="21">
        <f t="shared" si="5"/>
        <v>15637</v>
      </c>
      <c r="Q31" s="21">
        <f t="shared" si="5"/>
        <v>285137</v>
      </c>
      <c r="R31" s="21">
        <f t="shared" si="5"/>
        <v>406461</v>
      </c>
      <c r="S31" s="22"/>
    </row>
    <row r="32" spans="1:19" ht="15.75">
      <c r="A32" s="27"/>
      <c r="B32" s="24"/>
      <c r="C32" s="24"/>
      <c r="D32" s="24"/>
      <c r="E32" s="24"/>
      <c r="F32" s="24">
        <f>-F30</f>
        <v>0</v>
      </c>
      <c r="G32" s="24"/>
      <c r="H32" s="24"/>
      <c r="I32" s="21"/>
      <c r="J32" s="24"/>
      <c r="K32" s="24"/>
      <c r="L32" s="24"/>
      <c r="M32" s="24"/>
      <c r="N32" s="24"/>
      <c r="O32" s="24"/>
      <c r="P32" s="24"/>
      <c r="Q32" s="21"/>
      <c r="R32" s="24">
        <f>F32</f>
        <v>0</v>
      </c>
      <c r="S32" s="25"/>
    </row>
    <row r="33" spans="1:19" ht="15.75">
      <c r="A33" s="27"/>
      <c r="B33" s="21" t="s">
        <v>53</v>
      </c>
      <c r="C33" s="21">
        <f>C31</f>
        <v>17578</v>
      </c>
      <c r="D33" s="21">
        <f>D31</f>
        <v>13250</v>
      </c>
      <c r="E33" s="21">
        <f>E31</f>
        <v>61641</v>
      </c>
      <c r="F33" s="21">
        <f>F31+F32</f>
        <v>27354</v>
      </c>
      <c r="G33" s="21">
        <f>G31</f>
        <v>1096</v>
      </c>
      <c r="H33" s="21">
        <f>H31</f>
        <v>405</v>
      </c>
      <c r="I33" s="21">
        <f>SUM(C33:H33)</f>
        <v>121324</v>
      </c>
      <c r="J33" s="21">
        <f>J31</f>
        <v>0</v>
      </c>
      <c r="K33" s="21">
        <f>K31</f>
        <v>246886</v>
      </c>
      <c r="L33" s="21">
        <f>L31</f>
        <v>0</v>
      </c>
      <c r="M33" s="21">
        <f>M31</f>
        <v>22614</v>
      </c>
      <c r="N33" s="21"/>
      <c r="O33" s="21">
        <f>O31</f>
        <v>0</v>
      </c>
      <c r="P33" s="21">
        <f>P31</f>
        <v>15637</v>
      </c>
      <c r="Q33" s="21">
        <f>Q31</f>
        <v>285137</v>
      </c>
      <c r="R33" s="21">
        <f>R31+R32</f>
        <v>406461</v>
      </c>
      <c r="S33" s="22"/>
    </row>
    <row r="34" spans="1:19" ht="15.75">
      <c r="A34" s="26"/>
      <c r="B34" s="24" t="s">
        <v>54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1">
        <f>SUM(C34:H34)</f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1">
        <f>SUM(J34:P34)</f>
        <v>0</v>
      </c>
      <c r="R34" s="21">
        <f>I34+Q34</f>
        <v>0</v>
      </c>
      <c r="S34" s="25"/>
    </row>
    <row r="35" spans="1:19" ht="15.75">
      <c r="A35" s="27"/>
      <c r="B35" s="21" t="s">
        <v>53</v>
      </c>
      <c r="C35" s="21">
        <f>C33+C34</f>
        <v>17578</v>
      </c>
      <c r="D35" s="21">
        <f t="shared" ref="D35:R35" si="6">D33+D34</f>
        <v>13250</v>
      </c>
      <c r="E35" s="21">
        <f t="shared" si="6"/>
        <v>61641</v>
      </c>
      <c r="F35" s="21">
        <f t="shared" si="6"/>
        <v>27354</v>
      </c>
      <c r="G35" s="21">
        <f t="shared" si="6"/>
        <v>1096</v>
      </c>
      <c r="H35" s="21">
        <f t="shared" si="6"/>
        <v>405</v>
      </c>
      <c r="I35" s="21">
        <f t="shared" si="6"/>
        <v>121324</v>
      </c>
      <c r="J35" s="21">
        <f t="shared" si="6"/>
        <v>0</v>
      </c>
      <c r="K35" s="21">
        <f t="shared" si="6"/>
        <v>246886</v>
      </c>
      <c r="L35" s="21">
        <f t="shared" si="6"/>
        <v>0</v>
      </c>
      <c r="M35" s="21">
        <f t="shared" si="6"/>
        <v>22614</v>
      </c>
      <c r="N35" s="21">
        <f t="shared" si="6"/>
        <v>0</v>
      </c>
      <c r="O35" s="21">
        <f t="shared" si="6"/>
        <v>0</v>
      </c>
      <c r="P35" s="21">
        <f t="shared" si="6"/>
        <v>15637</v>
      </c>
      <c r="Q35" s="21">
        <f t="shared" si="6"/>
        <v>285137</v>
      </c>
      <c r="R35" s="21">
        <f t="shared" si="6"/>
        <v>406461</v>
      </c>
      <c r="S35" s="22"/>
    </row>
  </sheetData>
  <mergeCells count="21">
    <mergeCell ref="N8:N9"/>
    <mergeCell ref="O8:O9"/>
    <mergeCell ref="P8:P9"/>
    <mergeCell ref="Q8:Q9"/>
    <mergeCell ref="R8:R9"/>
    <mergeCell ref="H8:H9"/>
    <mergeCell ref="I8:I9"/>
    <mergeCell ref="J8:J9"/>
    <mergeCell ref="K8:K9"/>
    <mergeCell ref="L8:L9"/>
    <mergeCell ref="M8:M9"/>
    <mergeCell ref="C1:R1"/>
    <mergeCell ref="B3:R3"/>
    <mergeCell ref="B4:R4"/>
    <mergeCell ref="A8:A9"/>
    <mergeCell ref="B8:B9"/>
    <mergeCell ref="C8:C9"/>
    <mergeCell ref="D8:D9"/>
    <mergeCell ref="E8:E9"/>
    <mergeCell ref="F8:F9"/>
    <mergeCell ref="G8:G9"/>
  </mergeCells>
  <pageMargins left="0.17" right="0.17" top="0.44" bottom="0.23" header="0.3" footer="0.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 és felh bev.12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2014-03-13T07:44:05Z</dcterms:created>
  <dcterms:modified xsi:type="dcterms:W3CDTF">2014-03-13T07:44:20Z</dcterms:modified>
</cp:coreProperties>
</file>