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<sst xmlns="http://schemas.openxmlformats.org/spreadsheetml/2006/main" count="536" uniqueCount="488">
  <si>
    <t>Működési bevételek</t>
  </si>
  <si>
    <t>Felújítások</t>
  </si>
  <si>
    <t>Bevételeinek és kiadásainak alakulása</t>
  </si>
  <si>
    <t>ezer forintban</t>
  </si>
  <si>
    <t>BEVÉTELEK</t>
  </si>
  <si>
    <t>Megnevezés</t>
  </si>
  <si>
    <t>eredeti 
előirányzat</t>
  </si>
  <si>
    <t>módosított 
előirányzat</t>
  </si>
  <si>
    <t>teljesítés</t>
  </si>
  <si>
    <t>teljesítés
%-ban</t>
  </si>
  <si>
    <t>Bevételek összesen</t>
  </si>
  <si>
    <t>KIADÁSOK</t>
  </si>
  <si>
    <t>eredeti</t>
  </si>
  <si>
    <t>módosított</t>
  </si>
  <si>
    <t>Munkaadókat terhelő járulékok</t>
  </si>
  <si>
    <t>Dologi kiadás</t>
  </si>
  <si>
    <t>Beruházási kiadások</t>
  </si>
  <si>
    <t>Kiadások összesen</t>
  </si>
  <si>
    <t>Bevételeinek alakulása</t>
  </si>
  <si>
    <t>Ezer forint</t>
  </si>
  <si>
    <t>Teljesítés</t>
  </si>
  <si>
    <t>%</t>
  </si>
  <si>
    <t>Pénzeszköz átadás</t>
  </si>
  <si>
    <t>Előző évi költségvetési beszámoló záró adata</t>
  </si>
  <si>
    <t>Tárgyévi költésvetési 
beszámoló záró adatai</t>
  </si>
  <si>
    <t>ESZKÖZÖK</t>
  </si>
  <si>
    <t>1.</t>
  </si>
  <si>
    <t>2.</t>
  </si>
  <si>
    <t>3.</t>
  </si>
  <si>
    <t>4.</t>
  </si>
  <si>
    <t>5.</t>
  </si>
  <si>
    <t>6.</t>
  </si>
  <si>
    <t>I. Immateriális javak</t>
  </si>
  <si>
    <t>II.Tárgyi eszközök</t>
  </si>
  <si>
    <t>III. Befektetett pénzügyi eszközök</t>
  </si>
  <si>
    <t>IV. Üzemeltetésre,kezelésre átadott eszk.</t>
  </si>
  <si>
    <t>I. Készletek</t>
  </si>
  <si>
    <t>ESZKÖZÖK ÖSSZESEN</t>
  </si>
  <si>
    <t>FORRÁSOK</t>
  </si>
  <si>
    <t>I.Költségvetési tartalékok</t>
  </si>
  <si>
    <t>II. Vállalkozási tartalékok</t>
  </si>
  <si>
    <t>FORRÁSOK ÖSSZESEN</t>
  </si>
  <si>
    <t>Tárgyévi</t>
  </si>
  <si>
    <t>Összesen:</t>
  </si>
  <si>
    <t>(ezer forintban)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</si>
  <si>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</si>
  <si>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</si>
  <si>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</si>
  <si>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</si>
  <si>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</si>
  <si>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</si>
  <si>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</si>
  <si>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</si>
  <si>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</si>
  <si>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</si>
  <si>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</si>
  <si>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</si>
  <si>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</si>
  <si>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 melléklet</t>
  </si>
  <si>
    <t>Irányító szervtől kapott támogatás</t>
  </si>
  <si>
    <t>2. melléklet</t>
  </si>
  <si>
    <t>6. Melléklet</t>
  </si>
  <si>
    <t xml:space="preserve">E) TARTALÉKOK </t>
  </si>
  <si>
    <t>Sorszám</t>
  </si>
  <si>
    <t xml:space="preserve">Eredeti </t>
  </si>
  <si>
    <t>Módosított</t>
  </si>
  <si>
    <t>előirányzat</t>
  </si>
  <si>
    <t>Ellátottak pénzbeli juttatásai</t>
  </si>
  <si>
    <t>Közhatalmi bevételek</t>
  </si>
  <si>
    <t>Polgármester</t>
  </si>
  <si>
    <t>2014. évi</t>
  </si>
  <si>
    <t>Önkorm. Működési támogatásai</t>
  </si>
  <si>
    <t>egyéb műk.c.tám.bev. Áh-on belül</t>
  </si>
  <si>
    <t>Felhalm.c.önkormányzati támogatsok</t>
  </si>
  <si>
    <t>egyéb felh.c.tám.bevételei áh-on belül</t>
  </si>
  <si>
    <t>Működési c.átvett pénzeszközök</t>
  </si>
  <si>
    <t>Felhalmozási c.átvett pénzeszközök</t>
  </si>
  <si>
    <t>Belföldi értékpapírok bevételei</t>
  </si>
  <si>
    <t>Maradvány igénybevétele</t>
  </si>
  <si>
    <t>Államháztartáson belüli megelőlegezések</t>
  </si>
  <si>
    <t>Központi, irányító szervi támogatás</t>
  </si>
  <si>
    <t>Felhalmozási bevételek</t>
  </si>
  <si>
    <t>Személyi juttatások összesen</t>
  </si>
  <si>
    <t>Egyéb működési c. kiadások</t>
  </si>
  <si>
    <t>Egyéb felhalmozási c. kiadások</t>
  </si>
  <si>
    <t>Helyi önk.működésének általános tám.B111</t>
  </si>
  <si>
    <t>Települési önk. Egyes köznev.felad.B112</t>
  </si>
  <si>
    <t>Tel.önk.szociális feladatoainak tám.B113</t>
  </si>
  <si>
    <t>Tel.önk.kulturális feladatinak tám.B114</t>
  </si>
  <si>
    <t>Műk.c.központosított előirányzat B115</t>
  </si>
  <si>
    <t>Helyi önk.kiegészítő támogatásai B116</t>
  </si>
  <si>
    <t>Egyéb műk.c.tám.bev.áh-n belül B16</t>
  </si>
  <si>
    <t>- ebből:központi költségvetési szervek</t>
  </si>
  <si>
    <t>- ebből:fejezeti kezelésű előirányzatok</t>
  </si>
  <si>
    <t xml:space="preserve">- ebből:egyéb fejezeti kezelésű </t>
  </si>
  <si>
    <t xml:space="preserve">- ebből:társadalombiztosítás pénzügyi </t>
  </si>
  <si>
    <t>- ebből:elkülönített állami pénzalapok</t>
  </si>
  <si>
    <t>- ebből:társulások és költségvetési szerveik</t>
  </si>
  <si>
    <t>ÖNKORM.MŰKÖDÉSI TÁMOGATÁSAI</t>
  </si>
  <si>
    <t xml:space="preserve">MŰKÖDÉSI C.TÁM.ÁH-ON BELÜL </t>
  </si>
  <si>
    <t>Felhalm.c.önkormányzati tám.B21</t>
  </si>
  <si>
    <t>Egyéb felhal.c.tám.bev.áh-on belül B25</t>
  </si>
  <si>
    <t>-ebből:fejezeti kezelésű előirány EU-B23alp</t>
  </si>
  <si>
    <t>FELHALM.C.TÁM.ÁH-ON BELÜL</t>
  </si>
  <si>
    <t>KÖZHATALMI BEVÉTELEK</t>
  </si>
  <si>
    <t>Magánszemélyek kommunális adójaB34</t>
  </si>
  <si>
    <t>Iparűzési adóB351</t>
  </si>
  <si>
    <t>Gépjármű adóB354</t>
  </si>
  <si>
    <t>Idegenforgalmi adóB355</t>
  </si>
  <si>
    <t>talajterhelési díjB355</t>
  </si>
  <si>
    <t>Vállalkozók kummunális adójaB355</t>
  </si>
  <si>
    <t>Egyéb közhatalmi bevételB36</t>
  </si>
  <si>
    <t>Készletértékesítés ellenértékeB401</t>
  </si>
  <si>
    <t>Szolgáltatások ellenértékeB402</t>
  </si>
  <si>
    <t>Közvetített szolgáltatások B403</t>
  </si>
  <si>
    <t>Tulajdonosi bevételek B404</t>
  </si>
  <si>
    <t>Ellátási díjak B406</t>
  </si>
  <si>
    <t>Kiszámlázott áfa B406</t>
  </si>
  <si>
    <t>áfa visszatérítése B407</t>
  </si>
  <si>
    <t>Egyéb műk.bevétel B410</t>
  </si>
  <si>
    <t>MŰKÖDÉSI BEVÉTELEK</t>
  </si>
  <si>
    <t>FELHALMOZÁSI BEVÉTELEK</t>
  </si>
  <si>
    <t>Tárgyi eszköz értékesítésB53</t>
  </si>
  <si>
    <t>Egyéb műk.c.átvett pénzeszközökB63</t>
  </si>
  <si>
    <t>- ebből: egyéb civil szervezetek</t>
  </si>
  <si>
    <t>- ebből: háztartások</t>
  </si>
  <si>
    <t>MŰKÖDÉSI C.ÁTVETT PÉNZESZKÖZÖK</t>
  </si>
  <si>
    <t>Felh.c.visszatérítendő tám.kölcsön B72</t>
  </si>
  <si>
    <t>Felh.c.visszatérítendő tám.kölcsön</t>
  </si>
  <si>
    <t>Maradvány igénybevételeB813</t>
  </si>
  <si>
    <t>Államháztartáson belüli megelőlegezésekB814</t>
  </si>
  <si>
    <t>Központi, irányító szervi támogatásB816</t>
  </si>
  <si>
    <t>Belföldi értékpapírok bevételeiB8122</t>
  </si>
  <si>
    <t>Rendező mérleg 2014. évi nyitó</t>
  </si>
  <si>
    <t>G)SAJÁT TŐKE</t>
  </si>
  <si>
    <t>A), NEMZETI VAGYONBA TARTOZÓ
 BEFEKTETETT ESZKÖZÖK</t>
  </si>
  <si>
    <t>B). NEMZETI VAGYONBA TARTOZÓ 
FORGÓESZKÖZÖK</t>
  </si>
  <si>
    <t>II. Értékpapirok</t>
  </si>
  <si>
    <t>D) KÖVETELÉSEK</t>
  </si>
  <si>
    <t>I. Költségvetési évben esedékes követelések</t>
  </si>
  <si>
    <t>C) PÉNZESZKÖZÖK</t>
  </si>
  <si>
    <t>E) EGYÉB SAJÁTOS ESZKÖZOLDALI ELSZ</t>
  </si>
  <si>
    <t>H) KÖTELEZETTSÉGEK</t>
  </si>
  <si>
    <t>Nemzeti vagyon induláskori értéke G/1</t>
  </si>
  <si>
    <t>Egyéb eszközök intuláskori érték G/III</t>
  </si>
  <si>
    <t>Felhalmozott eredmény G/IV</t>
  </si>
  <si>
    <t>Mérleg szerinti eredmény G/VI</t>
  </si>
  <si>
    <t>H/I költségv.évben esedékes kötelezettség</t>
  </si>
  <si>
    <t>H/II költségv.évet követően esedékes köt.</t>
  </si>
  <si>
    <t>H/III Kapott előlegek</t>
  </si>
  <si>
    <t>I) EGYÉB SAJÁTOS FORRÁSOLDALI ELSZ</t>
  </si>
  <si>
    <t>K) PASSZÍV IDŐBELI ELHATÁROLÁSOK</t>
  </si>
  <si>
    <t>C/III Forintszámlák</t>
  </si>
  <si>
    <t>C/V Idegen pénzeszközök</t>
  </si>
  <si>
    <t>Külső személyi juttatások K12</t>
  </si>
  <si>
    <t>Munkaadókat terhelő járulékok és szociális hozzájárulási adó K2</t>
  </si>
  <si>
    <t>Készletbeszerzés K31</t>
  </si>
  <si>
    <t>Kommunikációs szolgáltatások K32</t>
  </si>
  <si>
    <t>Szolgáltatási kiadások K33</t>
  </si>
  <si>
    <t>Kiküldetések, reklám- és propagandakiadások K34</t>
  </si>
  <si>
    <t>Különféle befizetések és egyéb dologi kiadások K35</t>
  </si>
  <si>
    <t>Törvény szerinti illetmények, munkabérek K1101</t>
  </si>
  <si>
    <t>Készenléti,ügyeleti,helyettesítési díj, túlóra, túlszolgálat K1104</t>
  </si>
  <si>
    <t>Végkielégítés K115</t>
  </si>
  <si>
    <t>Jubileumi jutalom K1106</t>
  </si>
  <si>
    <t>Béren kívüli juttatások K1107</t>
  </si>
  <si>
    <t>Közlekedési költségtérítés K1109</t>
  </si>
  <si>
    <t>Foglalkoztatottak személyi juttatásai K1101</t>
  </si>
  <si>
    <t>Egyéb költségtérítések K1110</t>
  </si>
  <si>
    <t>Választott tisztségviselők juttatásai K121</t>
  </si>
  <si>
    <t>Munkavégzésre irányuló egyéb jogviszonyba nem saját foglalkoztatottnak K122</t>
  </si>
  <si>
    <t>Egyéb külső személyi juttatások K123</t>
  </si>
  <si>
    <t>SZEMÉLYI JUTTATÁSOK ÖSSZESEN: K1</t>
  </si>
  <si>
    <t>Szakmai anyagok beszerzése K311</t>
  </si>
  <si>
    <t>Üzemeltetési anyagok beszerzése K312</t>
  </si>
  <si>
    <t>Egyéb kommunikációs szolgáltatások K322</t>
  </si>
  <si>
    <t>Közüzemi díjak K331</t>
  </si>
  <si>
    <t>Karbantartási, kisjavítási szolgáltatások K334</t>
  </si>
  <si>
    <t>Közvetített szolgáltatások K335</t>
  </si>
  <si>
    <t>Szakmai tevékenységet segítő szolgáltatások K336</t>
  </si>
  <si>
    <t>Egyéb szolgáltatások K337</t>
  </si>
  <si>
    <t>Működési célú előzetesen felszámított áfa K351</t>
  </si>
  <si>
    <t>Fizetendő áfa K352</t>
  </si>
  <si>
    <t>Egyéb dologi kiadások K355</t>
  </si>
  <si>
    <t>DOLOGI KIADÁSOK K3</t>
  </si>
  <si>
    <t>ELLÁTOTTAK PÉNZBELI JUTTATÁSAI K4</t>
  </si>
  <si>
    <t>Elvonások és befizetések K502</t>
  </si>
  <si>
    <t>Egyéb műk.c.tám.áh-on kívülre K511</t>
  </si>
  <si>
    <t>Tartalékok K512</t>
  </si>
  <si>
    <t>-ebből: egyéb civil szervezetek</t>
  </si>
  <si>
    <t>EGYÉB MŰKÖDÉSI CÉLÚ KIADÁSOK k5</t>
  </si>
  <si>
    <t>BERUHÁZÁSOK K6</t>
  </si>
  <si>
    <t>FELÚJÍTÁSOK K7</t>
  </si>
  <si>
    <t>Egyéb felhalmozási célú támogatások áh-on belülre K84</t>
  </si>
  <si>
    <t>ebből: társulások és költségvetési szerveik</t>
  </si>
  <si>
    <t>Egyéb felhalmozási célú támogatások áh-on kívülre K88</t>
  </si>
  <si>
    <t xml:space="preserve">ebből: háztartások </t>
  </si>
  <si>
    <t>EGYÉB FELHALMOZÁSI CÉLÚ KIADÁSOK K8</t>
  </si>
  <si>
    <t>KÖLTSÉGVETÉSI KIADÁSOK</t>
  </si>
  <si>
    <t>Államháztartáson belüli megelőlegezések visszafizetése K914</t>
  </si>
  <si>
    <t>Központi, irányítő szervi támogatások folyósítása K915</t>
  </si>
  <si>
    <t xml:space="preserve">FINANSZÍROZÁSI KIADÁSOK </t>
  </si>
  <si>
    <t>KIADÁSOK ÖSSZESEN:</t>
  </si>
  <si>
    <t>Kiadásainak alakulása</t>
  </si>
  <si>
    <t>Csabaszabadi Község Önkormányzata</t>
  </si>
  <si>
    <t>Csabaszabadi Község Önkormányzatának</t>
  </si>
  <si>
    <t>JövedelmadókB31</t>
  </si>
  <si>
    <t>Bérleti- és lízing díjak K333</t>
  </si>
  <si>
    <t>Kiküldetések kiadásai K341</t>
  </si>
  <si>
    <t>Csabaszabadi Község ÖNKORMÁNYZAT</t>
  </si>
  <si>
    <t>Csabaszabadi Község Önkormányzat</t>
  </si>
  <si>
    <t>07/A Maradványkimutatás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</si>
  <si>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</si>
  <si>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</si>
  <si>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</si>
  <si>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</si>
  <si>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</si>
  <si>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</si>
  <si>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</si>
  <si>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</si>
  <si>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</si>
  <si>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</si>
  <si>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</si>
  <si>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</si>
  <si>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</si>
  <si>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</si>
  <si>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</si>
  <si>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
maradványa</t>
  </si>
  <si>
    <t>Alaptevékenység szabad maradványa</t>
  </si>
  <si>
    <t>Vállalkozási tevékenységet terhelő befizetési
kötelezettség</t>
  </si>
  <si>
    <t>Vállakozási tevékenység felhasználható maradványa</t>
  </si>
  <si>
    <t>2014. év 13/A Eredménykimutatás</t>
  </si>
  <si>
    <t>Közhatalmi eredményszemléletű bevételek</t>
  </si>
  <si>
    <t>tárgyi időszak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</si>
  <si>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</si>
  <si>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</si>
  <si>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bevételei</t>
  </si>
  <si>
    <t>Saját termelésű készletek állományváltozása</t>
  </si>
  <si>
    <t>Saját előállítású eszközök aktivált értéke</t>
  </si>
  <si>
    <t>II. 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</si>
  <si>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</si>
  <si>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</si>
  <si>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</si>
  <si>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III. 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</si>
  <si>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</si>
  <si>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</si>
  <si>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</si>
  <si>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</si>
  <si>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</si>
  <si>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</si>
  <si>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</si>
  <si>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</si>
  <si>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</si>
  <si>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</si>
  <si>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</si>
  <si>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</si>
  <si>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osztalék és részesedés</t>
  </si>
  <si>
    <t>Kapott kamatok és kamatjellegű eredményszemléletű bevételek</t>
  </si>
  <si>
    <t>Pénzügyi műveletek egyéb eredményszemléletű bevételei</t>
  </si>
  <si>
    <t>VIII. Pénzügyi műveletek eredményszemléletű bevételei</t>
  </si>
  <si>
    <t>Fiztendő kamatok és kamatjellegű ráfordítások</t>
  </si>
  <si>
    <t>Részesedések, értékpapírok, pénzeszközök értékvesztése</t>
  </si>
  <si>
    <t>Pénzügyi műveletek egyéb ráfordításai</t>
  </si>
  <si>
    <t>IX. Pénzügyi műveletek ráfordításai</t>
  </si>
  <si>
    <t>B) PÉNZÜGYI MŰVELETEK EREDMÉNYE</t>
  </si>
  <si>
    <t>C) SZOKÁSOS EREDMÉNY</t>
  </si>
  <si>
    <t>Felhalmozási célú támogatások eredményszemléletű bevételei</t>
  </si>
  <si>
    <t>Különféle rendkívüli eredményszemléletű bevételek</t>
  </si>
  <si>
    <t>X. Rendkívüli eredményszemléletű bevételek</t>
  </si>
  <si>
    <t>XI. Rendkívüli ráfordítások</t>
  </si>
  <si>
    <t>D) RENDKÍVÜLI EREDMÉNY</t>
  </si>
  <si>
    <t>E) MÉRLEG SZERINTI EREDMÉNY</t>
  </si>
  <si>
    <t>adatok:Eft-ban</t>
  </si>
  <si>
    <t>(fő)</t>
  </si>
  <si>
    <t>Terület</t>
  </si>
  <si>
    <t>Szakfeladat</t>
  </si>
  <si>
    <t>Teljes munkaidős</t>
  </si>
  <si>
    <t>részmunkaidős</t>
  </si>
  <si>
    <t>megbízott</t>
  </si>
  <si>
    <t>egyéb /választott tisztségviselő</t>
  </si>
  <si>
    <t>összesen</t>
  </si>
  <si>
    <t>Községgazdálkodás</t>
  </si>
  <si>
    <t>841403-1</t>
  </si>
  <si>
    <t xml:space="preserve">ebből </t>
  </si>
  <si>
    <t>közalkalmazott</t>
  </si>
  <si>
    <t>Munkatörvénykönyves</t>
  </si>
  <si>
    <t>Szociális/falugondnoki</t>
  </si>
  <si>
    <t>889928-1</t>
  </si>
  <si>
    <t>Képviselő</t>
  </si>
  <si>
    <t>Közfoglalkoztatottak</t>
  </si>
  <si>
    <t>890442-444</t>
  </si>
  <si>
    <t xml:space="preserve">Csabaszabadi Községi Önkormányzat dolgozói létszámának alakulása 2014. év </t>
  </si>
  <si>
    <t>Működési célú:</t>
  </si>
  <si>
    <t>Újkígyós Város Polgármesteri hivatal</t>
  </si>
  <si>
    <t>Békés-Manifest Kft</t>
  </si>
  <si>
    <t>DAREH Önkormányzati Társulás</t>
  </si>
  <si>
    <t>KBT Ivóvízminőségjavító Társulás</t>
  </si>
  <si>
    <t>Körösi Vízgazdálkodási Társulás</t>
  </si>
  <si>
    <t>Emberi Erőforrás Bursa Hungarica</t>
  </si>
  <si>
    <t>Újkígyósért Közalapítvány</t>
  </si>
  <si>
    <t>Falugondnokok Duna-Tisza Közalapítvány</t>
  </si>
  <si>
    <t>Medikopter Alapítvány</t>
  </si>
  <si>
    <t>Rákóczi Szövetség</t>
  </si>
  <si>
    <t>Békéscsaba és térs.Többcélú</t>
  </si>
  <si>
    <t>Országos mentőszolg.alapítvány</t>
  </si>
  <si>
    <t>Fejlesztési célú:</t>
  </si>
  <si>
    <t>KONSZOLIDÁLT MÉRLEG 2014. ÉV</t>
  </si>
  <si>
    <t>4. Melléklet</t>
  </si>
  <si>
    <t>5. Melléklet</t>
  </si>
  <si>
    <t>7.melléklet</t>
  </si>
  <si>
    <t>8.melléklet</t>
  </si>
  <si>
    <t xml:space="preserve">adósságot keletkeztető ügyletekből fennálló kötelezettségei </t>
  </si>
  <si>
    <t>Hitelt nyújtó bank neve</t>
  </si>
  <si>
    <t>Felvett hitel összege</t>
  </si>
  <si>
    <t>Lejárat időtartama</t>
  </si>
  <si>
    <t xml:space="preserve">Törlesztő részlet évenkénti bontásban     E Ft-ban   </t>
  </si>
  <si>
    <t>2014. december 31. adósságot keletkeztető ügylet nem volt.</t>
  </si>
  <si>
    <t>9.melléklet</t>
  </si>
  <si>
    <t>CSABASZABADI KÖZSÉG ÖNKORMÁNYZAT</t>
  </si>
  <si>
    <t>KIMUTATÁS</t>
  </si>
  <si>
    <t>A BEFEKTETETT ESZKÖZÖKRŐL</t>
  </si>
  <si>
    <t>Bruttó é.</t>
  </si>
  <si>
    <t>Écs.egy</t>
  </si>
  <si>
    <t>Nettó é.</t>
  </si>
  <si>
    <t>Korl. Fogk. Vagyoni ért. Jogok áll</t>
  </si>
  <si>
    <t>Microsoft Windows 7 Home</t>
  </si>
  <si>
    <t xml:space="preserve">Microsoft Office Home </t>
  </si>
  <si>
    <t>Forgalomk. Szellemi term.</t>
  </si>
  <si>
    <t>Település rend. Terve</t>
  </si>
  <si>
    <t>Ingatlanok</t>
  </si>
  <si>
    <t>Forgalomképtelen egyéb épít. Akt. Áll.</t>
  </si>
  <si>
    <t>Écs. Egy</t>
  </si>
  <si>
    <t>Belt. Kiszolg. Út Mező u. T. fele</t>
  </si>
  <si>
    <t>Belt. Kiszolg. Út Darvas u.</t>
  </si>
  <si>
    <t>Külterületi út</t>
  </si>
  <si>
    <t>Polg. Hiv.</t>
  </si>
  <si>
    <t>0111/5</t>
  </si>
  <si>
    <t>Nyílt vízelvez. Árok Homokb.mell</t>
  </si>
  <si>
    <t>08</t>
  </si>
  <si>
    <t>Nyílt vízelvez. Árok Dögös-Kf. Csat.</t>
  </si>
  <si>
    <t>058</t>
  </si>
  <si>
    <t>Külterületi út+ árok Gera kanyarból</t>
  </si>
  <si>
    <t>0101</t>
  </si>
  <si>
    <t>Kült. Közút Bekötő út Szász tanyához</t>
  </si>
  <si>
    <t>0113/33</t>
  </si>
  <si>
    <t>Kült. Közút Közighatár. Pottlaka</t>
  </si>
  <si>
    <t>0113/55</t>
  </si>
  <si>
    <t>Nyílt vízelvez. Árok Homokb. Mögötti</t>
  </si>
  <si>
    <t>016</t>
  </si>
  <si>
    <t>Kült. Közút Aradi útról 1. dűlőhöz</t>
  </si>
  <si>
    <t>023</t>
  </si>
  <si>
    <t>Kült. Közút 023 folyt. Csatornán túl</t>
  </si>
  <si>
    <t>026</t>
  </si>
  <si>
    <t>Kült. Közút Aradi útról 3. dűlő balra</t>
  </si>
  <si>
    <t>037</t>
  </si>
  <si>
    <t>Kült. Közút Homokb. Csat. Mell. Terület</t>
  </si>
  <si>
    <t>06/5</t>
  </si>
  <si>
    <t xml:space="preserve">Ált. Iskola+ Óvoda ÁHK </t>
  </si>
  <si>
    <t>098/9</t>
  </si>
  <si>
    <t>Mező u. 22</t>
  </si>
  <si>
    <t>29</t>
  </si>
  <si>
    <t>Belt. Kiszolgáló út Gerendási út</t>
  </si>
  <si>
    <t>43</t>
  </si>
  <si>
    <t>Belt. Kiszolg. Út Fő u.</t>
  </si>
  <si>
    <t>79</t>
  </si>
  <si>
    <t>Belt. Kiszolg. Út Gerendási út</t>
  </si>
  <si>
    <t>116</t>
  </si>
  <si>
    <t>Belt. Kiszolg. Út Mező u. II.</t>
  </si>
  <si>
    <t>119</t>
  </si>
  <si>
    <t xml:space="preserve">Kült.közút Közighatár Bcs </t>
  </si>
  <si>
    <t>094</t>
  </si>
  <si>
    <t>Kült. Közút Gerendási útról 1 dűló jobbra</t>
  </si>
  <si>
    <t>085</t>
  </si>
  <si>
    <t xml:space="preserve">Kült. Közút Gázkanyar utáni 1 dűlő </t>
  </si>
  <si>
    <t>091</t>
  </si>
  <si>
    <t>Kült. Közút Gázkanyar előtti dűlő</t>
  </si>
  <si>
    <t>087</t>
  </si>
  <si>
    <t>Kült. Közút Gerendási útról 2. dűlő jobbra</t>
  </si>
  <si>
    <t>082</t>
  </si>
  <si>
    <t>Kült. Közút 094 út folytatása</t>
  </si>
  <si>
    <t>077</t>
  </si>
  <si>
    <t>Kült. Közút Dögös-Kf. Melletti út</t>
  </si>
  <si>
    <t>073</t>
  </si>
  <si>
    <t>Kült. Közút Aradi út</t>
  </si>
  <si>
    <t>056</t>
  </si>
  <si>
    <t>Kült. Közút 052 folytatása</t>
  </si>
  <si>
    <t>051</t>
  </si>
  <si>
    <t>Kült. Közút 027 folytatása</t>
  </si>
  <si>
    <t>042</t>
  </si>
  <si>
    <t>Kült. Közút 015 folytatása</t>
  </si>
  <si>
    <t>040</t>
  </si>
  <si>
    <t>Kült. Közút Görbedi kanyarnál</t>
  </si>
  <si>
    <t>015</t>
  </si>
  <si>
    <t>Kült. Közút 038 folytatása</t>
  </si>
  <si>
    <t>039</t>
  </si>
  <si>
    <t>Kült. Közút 037 folytatása</t>
  </si>
  <si>
    <t>038</t>
  </si>
  <si>
    <t>Kült. Közút Aradi útról 2 dűlő balra</t>
  </si>
  <si>
    <t>029</t>
  </si>
  <si>
    <t>Kült. Közút Bánya melletti út</t>
  </si>
  <si>
    <t>03</t>
  </si>
  <si>
    <t>04</t>
  </si>
  <si>
    <t>Kült. Közút Homokbánya után 1 dűlő</t>
  </si>
  <si>
    <t>012</t>
  </si>
  <si>
    <t>Kült. Közút Kórháztanya után balra</t>
  </si>
  <si>
    <t>0109</t>
  </si>
  <si>
    <t>Kült. Közút Aradi útról 5 dűlő</t>
  </si>
  <si>
    <t>052</t>
  </si>
  <si>
    <t>Kült. Közút Homokbánya mögötti</t>
  </si>
  <si>
    <t>011</t>
  </si>
  <si>
    <t>Kült. Közút 012 folytatása</t>
  </si>
  <si>
    <t>013</t>
  </si>
  <si>
    <t>Kült. Közút 011 folytatása</t>
  </si>
  <si>
    <t>014/10</t>
  </si>
  <si>
    <t>Kült. Közút Kastély mellett</t>
  </si>
  <si>
    <t>019</t>
  </si>
  <si>
    <t>Kült. Közút Darvas-Gerend. Összekötő</t>
  </si>
  <si>
    <t>022/2</t>
  </si>
  <si>
    <t>Kült. Közút 019 folytatása</t>
  </si>
  <si>
    <t>027</t>
  </si>
  <si>
    <t>Kült. Közút 045 útról</t>
  </si>
  <si>
    <t>041/15</t>
  </si>
  <si>
    <t>041/26</t>
  </si>
  <si>
    <t>Kült. Közút Aradi útról 4 dűlő balra</t>
  </si>
  <si>
    <t>045</t>
  </si>
  <si>
    <t>Kült. Közút Gerendásu csat. Után balra</t>
  </si>
  <si>
    <t>054/19</t>
  </si>
  <si>
    <t>Kült. Közút 061 folytatása</t>
  </si>
  <si>
    <t>062</t>
  </si>
  <si>
    <t>063</t>
  </si>
  <si>
    <t>Kült. Közút 063-ról</t>
  </si>
  <si>
    <t>064/10</t>
  </si>
  <si>
    <t>Kült. Közút 064/10 folytatása</t>
  </si>
  <si>
    <t>066/9</t>
  </si>
  <si>
    <t>067</t>
  </si>
  <si>
    <t>Kült. Közút Ottlakai kövesút 1 dűlő balra</t>
  </si>
  <si>
    <t>099</t>
  </si>
  <si>
    <t>Küldt földút Gázkanyar utáni 3 dűlő</t>
  </si>
  <si>
    <t>092/49</t>
  </si>
  <si>
    <t>Kült. Földút Gázkanyar utáni 2. dűlő</t>
  </si>
  <si>
    <t>092/35</t>
  </si>
  <si>
    <t>Kült. Földút Gerendási útról 3. dűlő jobbra</t>
  </si>
  <si>
    <t>080</t>
  </si>
  <si>
    <t>Kült. Földút betonos útról</t>
  </si>
  <si>
    <t>060</t>
  </si>
  <si>
    <t>Kült. Földút betonos  út</t>
  </si>
  <si>
    <t>061</t>
  </si>
  <si>
    <t>Kült. Földút Gerendási útról 6 dűlő jobbra</t>
  </si>
  <si>
    <t>078/36</t>
  </si>
  <si>
    <t>Kült. Földút 078/55-fől</t>
  </si>
  <si>
    <t>078/43</t>
  </si>
  <si>
    <t>Kült. Földút Gerendási útról 5 dűlő jobbra</t>
  </si>
  <si>
    <t>078/55</t>
  </si>
  <si>
    <t>Kült. Földút Gerendási útról 4. dűlő jobbra</t>
  </si>
  <si>
    <t>079</t>
  </si>
  <si>
    <t>Kült. Földút</t>
  </si>
  <si>
    <t>066/45</t>
  </si>
  <si>
    <t xml:space="preserve">Forgalomképes egyéb építmény </t>
  </si>
  <si>
    <t>Disznóólak</t>
  </si>
  <si>
    <t>0106</t>
  </si>
  <si>
    <t>Forgalomképtelen egyéb épületek akt. Áll.</t>
  </si>
  <si>
    <t>Polgármesteri hiv.</t>
  </si>
  <si>
    <t>orvosi rendelő</t>
  </si>
  <si>
    <t>Mező u. 22 Gyógyszert.+Ny</t>
  </si>
  <si>
    <t>Üzemelt. Átadott forgképt. Épület</t>
  </si>
  <si>
    <t>ÁHK épülete</t>
  </si>
  <si>
    <t>Korl. Forgk. Ügyviteli számtástechn. Eszk. Áll.</t>
  </si>
  <si>
    <t>Asus Laptop</t>
  </si>
  <si>
    <t>Korl. Forgk. Egyéb gép berend</t>
  </si>
  <si>
    <t>Stihl fűkasza</t>
  </si>
  <si>
    <t>Kisvonat</t>
  </si>
  <si>
    <t>Libikóka</t>
  </si>
  <si>
    <t>Kéttornyos vár görgyőshiddal</t>
  </si>
  <si>
    <t>Lovacska</t>
  </si>
  <si>
    <t>Fűkasza</t>
  </si>
  <si>
    <t>Fűnyíró</t>
  </si>
  <si>
    <t>Magassági ágvágó</t>
  </si>
  <si>
    <t>Hótoló</t>
  </si>
  <si>
    <t>Korl. Forgképes járművek</t>
  </si>
  <si>
    <t>Fiat Scudo</t>
  </si>
  <si>
    <t>Lada Niva</t>
  </si>
  <si>
    <t xml:space="preserve">Fűnyíró traktor </t>
  </si>
  <si>
    <t>10. melléklet</t>
  </si>
  <si>
    <t>2014. ÉV</t>
  </si>
  <si>
    <t>A    6/2015. ( IV.29 ) sz. rendelethez</t>
  </si>
  <si>
    <t>A  6/2015. ( IV.29 ) sz. rendelethez</t>
  </si>
  <si>
    <t>A   6/2015. ( IV.29 )sz. rendelethez</t>
  </si>
  <si>
    <t>A  6/2015. ( IV.29 )sz.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</si>
</sst>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yyyy\-mm\-dd"/>
    <numFmt numFmtId="166" formatCode="#,##0.0"/>
    <numFmt numFmtId="167" formatCode="_-* #,##0\ _F_t_-;\-* #,##0\ _F_t_-;_-* &quot;-&quot;??\ _F_t_-;_-@_-"/>
    <numFmt numFmtId="168" formatCode="_-* #,##0.0\ _F_t_-;\-* #,##0.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\ _F_t_-;\-* #,##0\ _F_t_-;_-* \-??\ _F_t_-;_-@_-"/>
  </numFmts>
  <fonts count="3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7" fontId="0" fillId="0" borderId="10" xfId="40" applyNumberFormat="1" applyBorder="1" applyAlignment="1">
      <alignment horizontal="right"/>
    </xf>
    <xf numFmtId="167" fontId="0" fillId="0" borderId="10" xfId="40" applyNumberFormat="1" applyBorder="1" applyAlignment="1">
      <alignment horizontal="left" wrapText="1"/>
    </xf>
    <xf numFmtId="167" fontId="1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167" fontId="0" fillId="0" borderId="20" xfId="40" applyNumberFormat="1" applyFill="1" applyBorder="1" applyAlignment="1">
      <alignment horizontal="left" wrapText="1"/>
    </xf>
    <xf numFmtId="167" fontId="1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right"/>
    </xf>
    <xf numFmtId="167" fontId="0" fillId="0" borderId="20" xfId="40" applyNumberFormat="1" applyFont="1" applyFill="1" applyBorder="1" applyAlignment="1">
      <alignment horizontal="right"/>
    </xf>
    <xf numFmtId="167" fontId="0" fillId="0" borderId="0" xfId="4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center" wrapText="1"/>
    </xf>
    <xf numFmtId="167" fontId="0" fillId="0" borderId="21" xfId="40" applyNumberFormat="1" applyBorder="1" applyAlignment="1">
      <alignment horizontal="left" wrapText="1"/>
    </xf>
    <xf numFmtId="167" fontId="1" fillId="0" borderId="21" xfId="40" applyNumberFormat="1" applyFont="1" applyBorder="1" applyAlignment="1">
      <alignment horizontal="left" wrapText="1"/>
    </xf>
    <xf numFmtId="167" fontId="0" fillId="0" borderId="21" xfId="40" applyNumberFormat="1" applyFont="1" applyBorder="1" applyAlignment="1">
      <alignment horizontal="left" wrapText="1"/>
    </xf>
    <xf numFmtId="167" fontId="1" fillId="0" borderId="21" xfId="40" applyNumberFormat="1" applyFont="1" applyBorder="1" applyAlignment="1">
      <alignment horizontal="right"/>
    </xf>
    <xf numFmtId="167" fontId="0" fillId="0" borderId="21" xfId="40" applyNumberFormat="1" applyFont="1" applyBorder="1" applyAlignment="1">
      <alignment horizontal="right"/>
    </xf>
    <xf numFmtId="167" fontId="0" fillId="0" borderId="21" xfId="4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67" fontId="0" fillId="0" borderId="22" xfId="40" applyNumberFormat="1" applyBorder="1" applyAlignment="1">
      <alignment horizontal="right"/>
    </xf>
    <xf numFmtId="167" fontId="0" fillId="0" borderId="23" xfId="40" applyNumberFormat="1" applyBorder="1" applyAlignment="1">
      <alignment horizontal="right"/>
    </xf>
    <xf numFmtId="167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7" fontId="0" fillId="0" borderId="0" xfId="40" applyNumberFormat="1" applyFont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7" fontId="0" fillId="0" borderId="12" xfId="40" applyNumberFormat="1" applyFont="1" applyBorder="1" applyAlignment="1">
      <alignment/>
    </xf>
    <xf numFmtId="167" fontId="1" fillId="0" borderId="26" xfId="40" applyNumberFormat="1" applyFont="1" applyBorder="1" applyAlignment="1">
      <alignment/>
    </xf>
    <xf numFmtId="167" fontId="1" fillId="0" borderId="26" xfId="4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167" fontId="0" fillId="0" borderId="28" xfId="40" applyNumberFormat="1" applyFont="1" applyBorder="1" applyAlignment="1">
      <alignment horizontal="right"/>
    </xf>
    <xf numFmtId="167" fontId="0" fillId="0" borderId="29" xfId="40" applyNumberFormat="1" applyFont="1" applyBorder="1" applyAlignment="1">
      <alignment horizontal="right"/>
    </xf>
    <xf numFmtId="167" fontId="1" fillId="0" borderId="28" xfId="40" applyNumberFormat="1" applyFont="1" applyBorder="1" applyAlignment="1">
      <alignment horizontal="right"/>
    </xf>
    <xf numFmtId="167" fontId="1" fillId="0" borderId="26" xfId="40" applyNumberFormat="1" applyFont="1" applyBorder="1" applyAlignment="1">
      <alignment/>
    </xf>
    <xf numFmtId="167" fontId="1" fillId="0" borderId="30" xfId="4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167" fontId="1" fillId="0" borderId="12" xfId="4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17" xfId="0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1" fillId="0" borderId="14" xfId="0" applyFont="1" applyBorder="1" applyAlignment="1">
      <alignment/>
    </xf>
    <xf numFmtId="175" fontId="7" fillId="0" borderId="34" xfId="40" applyNumberFormat="1" applyFont="1" applyFill="1" applyBorder="1" applyAlignment="1" applyProtection="1">
      <alignment horizontal="center" wrapText="1"/>
      <protection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4" fillId="0" borderId="38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0" fontId="1" fillId="0" borderId="30" xfId="0" applyFont="1" applyBorder="1" applyAlignment="1">
      <alignment/>
    </xf>
    <xf numFmtId="0" fontId="28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0" fontId="9" fillId="0" borderId="0" xfId="0" applyFont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5.140625" style="37" customWidth="1"/>
    <col min="2" max="2" width="10.00390625" style="38" bestFit="1" customWidth="1"/>
    <col min="3" max="3" width="12.57421875" style="38" customWidth="1"/>
    <col min="4" max="4" width="13.8515625" style="38" bestFit="1" customWidth="1"/>
    <col min="5" max="5" width="11.57421875" style="40" customWidth="1"/>
    <col min="6" max="6" width="9.140625" style="37" customWidth="1"/>
    <col min="7" max="7" width="9.57421875" style="37" bestFit="1" customWidth="1"/>
    <col min="8" max="8" width="9.140625" style="37" customWidth="1"/>
    <col min="9" max="9" width="9.7109375" style="37" bestFit="1" customWidth="1"/>
    <col min="10" max="16384" width="9.140625" style="37" customWidth="1"/>
  </cols>
  <sheetData>
    <row r="2" spans="1:4" ht="12.75">
      <c r="A2" t="s">
        <v>485</v>
      </c>
      <c r="D2" s="58" t="s">
        <v>58</v>
      </c>
    </row>
    <row r="4" spans="1:5" ht="17.25" customHeight="1">
      <c r="A4" s="169" t="s">
        <v>204</v>
      </c>
      <c r="B4" s="169"/>
      <c r="C4" s="169"/>
      <c r="D4" s="169"/>
      <c r="E4" s="169"/>
    </row>
    <row r="5" spans="1:5" ht="17.25" customHeight="1">
      <c r="A5" s="169" t="s">
        <v>70</v>
      </c>
      <c r="B5" s="169"/>
      <c r="C5" s="169"/>
      <c r="D5" s="169"/>
      <c r="E5" s="169"/>
    </row>
    <row r="6" spans="1:5" ht="17.25" customHeight="1">
      <c r="A6" s="169" t="s">
        <v>2</v>
      </c>
      <c r="B6" s="169"/>
      <c r="C6" s="169"/>
      <c r="D6" s="169"/>
      <c r="E6" s="169"/>
    </row>
    <row r="7" spans="1:5" ht="17.25" customHeight="1">
      <c r="A7" s="169" t="s">
        <v>3</v>
      </c>
      <c r="B7" s="169"/>
      <c r="C7" s="169"/>
      <c r="D7" s="169"/>
      <c r="E7" s="169"/>
    </row>
    <row r="9" ht="12.75">
      <c r="A9" s="3" t="s">
        <v>4</v>
      </c>
    </row>
    <row r="10" spans="1:5" ht="24.75" customHeight="1">
      <c r="A10" s="41" t="s">
        <v>5</v>
      </c>
      <c r="B10" s="42" t="s">
        <v>6</v>
      </c>
      <c r="C10" s="42" t="s">
        <v>7</v>
      </c>
      <c r="D10" s="43" t="s">
        <v>8</v>
      </c>
      <c r="E10" s="44" t="s">
        <v>9</v>
      </c>
    </row>
    <row r="11" spans="1:5" ht="13.5" customHeight="1">
      <c r="A11" s="35" t="s">
        <v>71</v>
      </c>
      <c r="B11" s="46">
        <v>34831</v>
      </c>
      <c r="C11" s="46">
        <v>21689</v>
      </c>
      <c r="D11" s="46">
        <v>21689</v>
      </c>
      <c r="E11" s="47">
        <f aca="true" t="shared" si="0" ref="E11:E18">D11/C11</f>
        <v>1</v>
      </c>
    </row>
    <row r="12" spans="1:5" ht="13.5" customHeight="1">
      <c r="A12" s="35" t="s">
        <v>72</v>
      </c>
      <c r="B12" s="46">
        <v>5400</v>
      </c>
      <c r="C12" s="46">
        <v>13393</v>
      </c>
      <c r="D12" s="46">
        <v>11394</v>
      </c>
      <c r="E12" s="47">
        <f t="shared" si="0"/>
        <v>0.8507429254087956</v>
      </c>
    </row>
    <row r="13" spans="1:7" ht="12.75">
      <c r="A13" s="35" t="s">
        <v>73</v>
      </c>
      <c r="B13" s="46">
        <v>0</v>
      </c>
      <c r="C13" s="46">
        <v>0</v>
      </c>
      <c r="D13" s="46">
        <v>0</v>
      </c>
      <c r="E13" s="47"/>
      <c r="G13" s="36"/>
    </row>
    <row r="14" spans="1:7" ht="12.75">
      <c r="A14" s="35" t="s">
        <v>74</v>
      </c>
      <c r="B14" s="46">
        <v>0</v>
      </c>
      <c r="C14" s="46">
        <v>0</v>
      </c>
      <c r="D14" s="46">
        <v>0</v>
      </c>
      <c r="E14" s="47"/>
      <c r="G14" s="36"/>
    </row>
    <row r="15" spans="1:7" ht="12.75">
      <c r="A15" s="79" t="s">
        <v>68</v>
      </c>
      <c r="B15" s="46">
        <v>6690</v>
      </c>
      <c r="C15" s="46">
        <v>7328</v>
      </c>
      <c r="D15" s="46">
        <v>7050</v>
      </c>
      <c r="E15" s="47">
        <f t="shared" si="0"/>
        <v>0.9620633187772926</v>
      </c>
      <c r="G15" s="36"/>
    </row>
    <row r="16" spans="1:5" ht="12.75">
      <c r="A16" s="35" t="s">
        <v>0</v>
      </c>
      <c r="B16" s="46">
        <v>1251</v>
      </c>
      <c r="C16" s="46">
        <v>1251</v>
      </c>
      <c r="D16" s="46">
        <v>912</v>
      </c>
      <c r="E16" s="47">
        <f t="shared" si="0"/>
        <v>0.7290167865707434</v>
      </c>
    </row>
    <row r="17" spans="1:5" ht="12.75">
      <c r="A17" s="35" t="s">
        <v>81</v>
      </c>
      <c r="B17" s="46">
        <v>0</v>
      </c>
      <c r="C17" s="46">
        <v>0</v>
      </c>
      <c r="D17" s="46">
        <v>0</v>
      </c>
      <c r="E17" s="47"/>
    </row>
    <row r="18" spans="1:5" ht="12.75">
      <c r="A18" s="35" t="s">
        <v>75</v>
      </c>
      <c r="B18" s="46">
        <v>1390</v>
      </c>
      <c r="C18" s="46">
        <v>1390</v>
      </c>
      <c r="D18" s="46">
        <v>0</v>
      </c>
      <c r="E18" s="47">
        <f t="shared" si="0"/>
        <v>0</v>
      </c>
    </row>
    <row r="19" spans="1:5" ht="12.75">
      <c r="A19" s="35" t="s">
        <v>76</v>
      </c>
      <c r="B19" s="46">
        <v>0</v>
      </c>
      <c r="C19" s="46">
        <v>0</v>
      </c>
      <c r="D19" s="46">
        <v>0</v>
      </c>
      <c r="E19" s="47"/>
    </row>
    <row r="20" spans="1:5" ht="12.75">
      <c r="A20" s="35" t="s">
        <v>77</v>
      </c>
      <c r="B20" s="46">
        <v>0</v>
      </c>
      <c r="C20" s="46">
        <v>0</v>
      </c>
      <c r="D20" s="46">
        <v>0</v>
      </c>
      <c r="E20" s="47"/>
    </row>
    <row r="21" spans="1:5" ht="12.75">
      <c r="A21" s="35" t="s">
        <v>78</v>
      </c>
      <c r="B21" s="46">
        <v>2228</v>
      </c>
      <c r="C21" s="46">
        <v>2228</v>
      </c>
      <c r="D21" s="46">
        <v>2228</v>
      </c>
      <c r="E21" s="47">
        <f>D21/C21</f>
        <v>1</v>
      </c>
    </row>
    <row r="22" spans="1:5" ht="12.75">
      <c r="A22" s="35" t="s">
        <v>79</v>
      </c>
      <c r="B22" s="46">
        <v>0</v>
      </c>
      <c r="C22" s="46">
        <v>552</v>
      </c>
      <c r="D22" s="46">
        <v>552</v>
      </c>
      <c r="E22" s="47">
        <f>D22/C22</f>
        <v>1</v>
      </c>
    </row>
    <row r="23" spans="1:5" ht="12.75">
      <c r="A23" s="35" t="s">
        <v>80</v>
      </c>
      <c r="B23" s="46">
        <v>0</v>
      </c>
      <c r="C23" s="46">
        <v>0</v>
      </c>
      <c r="D23" s="46">
        <v>0</v>
      </c>
      <c r="E23" s="47"/>
    </row>
    <row r="24" spans="1:5" ht="12.75">
      <c r="A24" s="5" t="s">
        <v>10</v>
      </c>
      <c r="B24" s="6">
        <f>SUM(B11:B23)</f>
        <v>51790</v>
      </c>
      <c r="C24" s="6">
        <f>SUM(C11:C23)</f>
        <v>47831</v>
      </c>
      <c r="D24" s="6">
        <f>SUM(D11:D23)</f>
        <v>43825</v>
      </c>
      <c r="E24" s="47">
        <f>D24/C24</f>
        <v>0.9162467855574836</v>
      </c>
    </row>
    <row r="25" ht="12.75">
      <c r="E25" s="48"/>
    </row>
    <row r="26" ht="12.75">
      <c r="E26" s="48"/>
    </row>
    <row r="27" spans="1:5" ht="27.75" customHeight="1">
      <c r="A27" s="3" t="s">
        <v>11</v>
      </c>
      <c r="E27" s="48"/>
    </row>
    <row r="28" spans="1:5" ht="24.75" customHeight="1">
      <c r="A28" s="45" t="s">
        <v>5</v>
      </c>
      <c r="B28" s="43" t="s">
        <v>12</v>
      </c>
      <c r="C28" s="43" t="s">
        <v>13</v>
      </c>
      <c r="D28" s="43" t="s">
        <v>8</v>
      </c>
      <c r="E28" s="44" t="s">
        <v>9</v>
      </c>
    </row>
    <row r="29" spans="1:5" ht="13.5" customHeight="1">
      <c r="A29" s="35" t="s">
        <v>82</v>
      </c>
      <c r="B29" s="46">
        <v>16640</v>
      </c>
      <c r="C29" s="46">
        <v>20572</v>
      </c>
      <c r="D29" s="46">
        <v>18691</v>
      </c>
      <c r="E29" s="47">
        <f aca="true" t="shared" si="1" ref="E29:E38">D29/C29</f>
        <v>0.9085650398600039</v>
      </c>
    </row>
    <row r="30" spans="1:5" ht="12.75">
      <c r="A30" s="35" t="s">
        <v>14</v>
      </c>
      <c r="B30" s="46">
        <v>3473</v>
      </c>
      <c r="C30" s="46">
        <v>3528</v>
      </c>
      <c r="D30" s="46">
        <v>3528</v>
      </c>
      <c r="E30" s="47">
        <f t="shared" si="1"/>
        <v>1</v>
      </c>
    </row>
    <row r="31" spans="1:5" ht="12.75">
      <c r="A31" s="45" t="s">
        <v>15</v>
      </c>
      <c r="B31" s="46">
        <v>16074</v>
      </c>
      <c r="C31" s="46">
        <v>11886</v>
      </c>
      <c r="D31" s="46">
        <v>11342</v>
      </c>
      <c r="E31" s="47">
        <f t="shared" si="1"/>
        <v>0.9542318694262157</v>
      </c>
    </row>
    <row r="32" spans="1:5" ht="12.75">
      <c r="A32" s="79" t="s">
        <v>67</v>
      </c>
      <c r="B32" s="46">
        <v>9480</v>
      </c>
      <c r="C32" s="46">
        <v>6065</v>
      </c>
      <c r="D32" s="46">
        <v>5880</v>
      </c>
      <c r="E32" s="47">
        <f t="shared" si="1"/>
        <v>0.9694971145919209</v>
      </c>
    </row>
    <row r="33" spans="1:5" ht="12.75">
      <c r="A33" s="35" t="s">
        <v>83</v>
      </c>
      <c r="B33" s="46">
        <v>1490</v>
      </c>
      <c r="C33" s="46">
        <v>595</v>
      </c>
      <c r="D33" s="46">
        <v>595</v>
      </c>
      <c r="E33" s="47">
        <f t="shared" si="1"/>
        <v>1</v>
      </c>
    </row>
    <row r="34" spans="1:5" ht="12.75">
      <c r="A34" s="45" t="s">
        <v>16</v>
      </c>
      <c r="B34" s="46">
        <v>4633</v>
      </c>
      <c r="C34" s="46">
        <v>4633</v>
      </c>
      <c r="D34" s="46">
        <v>0</v>
      </c>
      <c r="E34" s="47">
        <f t="shared" si="1"/>
        <v>0</v>
      </c>
    </row>
    <row r="35" spans="1:5" ht="12.75">
      <c r="A35" s="35" t="s">
        <v>1</v>
      </c>
      <c r="B35" s="46">
        <v>0</v>
      </c>
      <c r="C35" s="46">
        <v>0</v>
      </c>
      <c r="D35" s="46">
        <v>0</v>
      </c>
      <c r="E35" s="47"/>
    </row>
    <row r="36" spans="1:5" ht="12.75">
      <c r="A36" s="35" t="s">
        <v>84</v>
      </c>
      <c r="B36" s="46">
        <v>0</v>
      </c>
      <c r="C36" s="46">
        <v>0</v>
      </c>
      <c r="D36" s="46">
        <v>0</v>
      </c>
      <c r="E36" s="47"/>
    </row>
    <row r="37" spans="1:5" ht="12.75">
      <c r="A37" s="35" t="s">
        <v>59</v>
      </c>
      <c r="B37" s="46">
        <v>0</v>
      </c>
      <c r="C37" s="46">
        <v>0</v>
      </c>
      <c r="D37" s="46">
        <v>0</v>
      </c>
      <c r="E37" s="47"/>
    </row>
    <row r="38" spans="1:5" ht="12.75">
      <c r="A38" s="35" t="s">
        <v>79</v>
      </c>
      <c r="B38" s="46">
        <v>0</v>
      </c>
      <c r="C38" s="46">
        <v>552</v>
      </c>
      <c r="D38" s="46">
        <v>0</v>
      </c>
      <c r="E38" s="47">
        <f t="shared" si="1"/>
        <v>0</v>
      </c>
    </row>
    <row r="39" spans="1:5" ht="12.75">
      <c r="A39" s="5" t="s">
        <v>17</v>
      </c>
      <c r="B39" s="6">
        <f>SUM(B29:B38)</f>
        <v>51790</v>
      </c>
      <c r="C39" s="6">
        <f>SUM(C29:C38)</f>
        <v>47831</v>
      </c>
      <c r="D39" s="6">
        <f>SUM(D29:D38)</f>
        <v>40036</v>
      </c>
      <c r="E39" s="47">
        <f>D39/C39</f>
        <v>0.8370303777884636</v>
      </c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  <row r="100" ht="12.75">
      <c r="E100" s="39"/>
    </row>
    <row r="101" ht="12.75">
      <c r="E101" s="39"/>
    </row>
    <row r="102" ht="12.75">
      <c r="E102" s="39"/>
    </row>
    <row r="103" ht="12.75">
      <c r="E103" s="39"/>
    </row>
    <row r="104" ht="12.75">
      <c r="E104" s="39"/>
    </row>
    <row r="105" ht="12.75">
      <c r="E105" s="39"/>
    </row>
    <row r="106" ht="12.75">
      <c r="E106" s="39"/>
    </row>
    <row r="107" ht="12.75">
      <c r="E107" s="39"/>
    </row>
    <row r="108" ht="12.75">
      <c r="E108" s="39"/>
    </row>
    <row r="109" ht="12.75">
      <c r="E109" s="39"/>
    </row>
    <row r="110" ht="12.75">
      <c r="E110" s="39"/>
    </row>
    <row r="111" ht="12.75">
      <c r="E111" s="39"/>
    </row>
    <row r="112" ht="12.75">
      <c r="E112" s="39"/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ht="12.75">
      <c r="E118" s="39"/>
    </row>
    <row r="119" ht="12.75">
      <c r="E119" s="39"/>
    </row>
    <row r="120" ht="12.75">
      <c r="E120" s="39"/>
    </row>
    <row r="121" ht="12.75">
      <c r="E121" s="39"/>
    </row>
    <row r="122" ht="12.75">
      <c r="E122" s="39"/>
    </row>
    <row r="123" ht="12.75">
      <c r="E123" s="39"/>
    </row>
    <row r="124" ht="12.75">
      <c r="E124" s="39"/>
    </row>
    <row r="125" ht="12.75">
      <c r="E125" s="39"/>
    </row>
    <row r="126" ht="12.75">
      <c r="E126" s="39"/>
    </row>
    <row r="127" ht="12.75">
      <c r="E127" s="39"/>
    </row>
    <row r="128" ht="12.75">
      <c r="E128" s="39"/>
    </row>
    <row r="129" ht="12.75">
      <c r="E129" s="39"/>
    </row>
    <row r="130" ht="12.75">
      <c r="E130" s="39"/>
    </row>
    <row r="131" ht="12.75">
      <c r="E131" s="39"/>
    </row>
    <row r="132" ht="12.75">
      <c r="E132" s="39"/>
    </row>
    <row r="133" ht="12.75">
      <c r="E133" s="39"/>
    </row>
    <row r="134" ht="12.75">
      <c r="E134" s="39"/>
    </row>
    <row r="135" ht="12.75">
      <c r="E135" s="39"/>
    </row>
    <row r="136" ht="12.75">
      <c r="E136" s="39"/>
    </row>
    <row r="137" ht="12.75">
      <c r="E137" s="39"/>
    </row>
    <row r="138" ht="12.75">
      <c r="E138" s="39"/>
    </row>
    <row r="139" ht="12.75">
      <c r="E139" s="39"/>
    </row>
    <row r="140" ht="12.75">
      <c r="E140" s="39"/>
    </row>
    <row r="141" ht="12.75">
      <c r="E141" s="39"/>
    </row>
    <row r="142" ht="12.75">
      <c r="E142" s="39"/>
    </row>
    <row r="143" ht="12.75">
      <c r="E143" s="39"/>
    </row>
    <row r="144" ht="12.75">
      <c r="E144" s="39"/>
    </row>
    <row r="145" ht="12.75">
      <c r="E145" s="39"/>
    </row>
    <row r="146" ht="12.75">
      <c r="E146" s="39"/>
    </row>
    <row r="147" ht="12.75">
      <c r="E147" s="39"/>
    </row>
    <row r="148" ht="12.75">
      <c r="E148" s="39"/>
    </row>
    <row r="149" ht="12.75">
      <c r="E149" s="39"/>
    </row>
    <row r="150" ht="12.75">
      <c r="E150" s="39"/>
    </row>
    <row r="151" ht="12.75">
      <c r="E151" s="39"/>
    </row>
    <row r="152" ht="12.75">
      <c r="E152" s="39"/>
    </row>
    <row r="153" ht="12.75">
      <c r="E153" s="39"/>
    </row>
  </sheetData>
  <sheetProtection/>
  <mergeCells count="4">
    <mergeCell ref="A4:E4"/>
    <mergeCell ref="A5:E5"/>
    <mergeCell ref="A6:E6"/>
    <mergeCell ref="A7:E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8.00390625" style="0" customWidth="1"/>
    <col min="2" max="2" width="27.28125" style="0" customWidth="1"/>
    <col min="5" max="5" width="10.00390625" style="0" bestFit="1" customWidth="1"/>
    <col min="6" max="6" width="9.57421875" style="0" bestFit="1" customWidth="1"/>
    <col min="7" max="7" width="10.00390625" style="0" bestFit="1" customWidth="1"/>
  </cols>
  <sheetData>
    <row r="1" spans="1:6" ht="12.75">
      <c r="A1" s="162" t="s">
        <v>484</v>
      </c>
      <c r="B1" s="162"/>
      <c r="D1" s="179" t="s">
        <v>482</v>
      </c>
      <c r="E1" s="180"/>
      <c r="F1" s="180"/>
    </row>
    <row r="2" spans="1:6" ht="12.75">
      <c r="A2" s="162"/>
      <c r="B2" s="162"/>
      <c r="D2" s="34"/>
      <c r="E2" s="7"/>
      <c r="F2" s="7"/>
    </row>
    <row r="3" spans="1:7" ht="12.75">
      <c r="A3" s="174" t="s">
        <v>318</v>
      </c>
      <c r="B3" s="181"/>
      <c r="C3" s="181"/>
      <c r="D3" s="181"/>
      <c r="E3" s="181"/>
      <c r="F3" s="181"/>
      <c r="G3" s="181"/>
    </row>
    <row r="4" spans="1:6" ht="12.75">
      <c r="A4" s="169" t="s">
        <v>319</v>
      </c>
      <c r="B4" s="169"/>
      <c r="C4" s="169"/>
      <c r="D4" s="169"/>
      <c r="E4" s="169"/>
      <c r="F4" s="169"/>
    </row>
    <row r="5" spans="1:6" ht="12.75">
      <c r="A5" s="169" t="s">
        <v>320</v>
      </c>
      <c r="B5" s="169"/>
      <c r="C5" s="169"/>
      <c r="D5" s="169"/>
      <c r="E5" s="169"/>
      <c r="F5" s="169"/>
    </row>
    <row r="6" spans="1:6" ht="12.75">
      <c r="A6" s="169" t="s">
        <v>483</v>
      </c>
      <c r="B6" s="169"/>
      <c r="C6" s="169"/>
      <c r="D6" s="169"/>
      <c r="E6" s="169"/>
      <c r="F6" s="169"/>
    </row>
    <row r="8" spans="5:7" ht="12.75">
      <c r="E8" s="37" t="s">
        <v>321</v>
      </c>
      <c r="F8" s="37" t="s">
        <v>322</v>
      </c>
      <c r="G8" s="37" t="s">
        <v>323</v>
      </c>
    </row>
    <row r="9" spans="1:7" ht="12.75">
      <c r="A9" s="52">
        <v>11132</v>
      </c>
      <c r="B9" s="52" t="s">
        <v>324</v>
      </c>
      <c r="C9" s="52"/>
      <c r="D9" s="53"/>
      <c r="E9" s="163"/>
      <c r="F9" s="163"/>
      <c r="G9" s="163"/>
    </row>
    <row r="10" spans="1:7" ht="12.75">
      <c r="A10" s="53">
        <v>1</v>
      </c>
      <c r="B10" s="53" t="s">
        <v>325</v>
      </c>
      <c r="C10" s="53"/>
      <c r="D10" s="53"/>
      <c r="E10" s="163">
        <v>32899</v>
      </c>
      <c r="F10" s="163">
        <v>1487</v>
      </c>
      <c r="G10" s="163">
        <f>SUM(E10-F10)</f>
        <v>31412</v>
      </c>
    </row>
    <row r="11" spans="1:7" ht="12.75">
      <c r="A11" s="53">
        <v>2</v>
      </c>
      <c r="B11" s="53" t="s">
        <v>326</v>
      </c>
      <c r="C11" s="53"/>
      <c r="D11" s="53"/>
      <c r="E11" s="163">
        <v>58900</v>
      </c>
      <c r="F11" s="163">
        <v>2663</v>
      </c>
      <c r="G11" s="163">
        <f>SUM(E11-F11)</f>
        <v>56237</v>
      </c>
    </row>
    <row r="12" spans="5:7" ht="12.75">
      <c r="E12" s="3">
        <f>SUM(E10:E11)</f>
        <v>91799</v>
      </c>
      <c r="F12" s="3">
        <f>SUM(F10:F11)</f>
        <v>4150</v>
      </c>
      <c r="G12" s="3">
        <f>SUM(G10:G11)</f>
        <v>87649</v>
      </c>
    </row>
    <row r="13" spans="5:7" ht="12.75">
      <c r="E13" s="164"/>
      <c r="F13" s="164"/>
      <c r="G13" s="164"/>
    </row>
    <row r="14" spans="1:2" ht="12.75">
      <c r="A14" s="3">
        <v>11143</v>
      </c>
      <c r="B14" s="3" t="s">
        <v>327</v>
      </c>
    </row>
    <row r="15" spans="1:7" ht="12.75">
      <c r="A15" s="163">
        <v>1</v>
      </c>
      <c r="B15" s="163" t="s">
        <v>328</v>
      </c>
      <c r="C15" s="53"/>
      <c r="D15" s="53"/>
      <c r="E15" s="53">
        <v>5392800</v>
      </c>
      <c r="F15" s="53">
        <v>5392800</v>
      </c>
      <c r="G15" s="53"/>
    </row>
    <row r="16" spans="5:7" ht="12.75">
      <c r="E16" s="3">
        <f>SUM(E15)</f>
        <v>5392800</v>
      </c>
      <c r="F16" s="3">
        <v>5392800</v>
      </c>
      <c r="G16" s="3">
        <f>SUM(E16-F16)</f>
        <v>0</v>
      </c>
    </row>
    <row r="18" spans="2:7" ht="12.75">
      <c r="B18" s="3" t="s">
        <v>329</v>
      </c>
      <c r="C18" s="3"/>
      <c r="D18" s="3"/>
      <c r="E18" s="3"/>
      <c r="F18" s="3"/>
      <c r="G18" s="3"/>
    </row>
    <row r="20" spans="1:3" ht="12.75">
      <c r="A20" s="3">
        <v>121491</v>
      </c>
      <c r="B20" s="3" t="s">
        <v>330</v>
      </c>
      <c r="C20" s="3"/>
    </row>
    <row r="21" spans="5:7" ht="12.75">
      <c r="E21" s="37" t="s">
        <v>321</v>
      </c>
      <c r="F21" s="37" t="s">
        <v>331</v>
      </c>
      <c r="G21" s="37" t="s">
        <v>323</v>
      </c>
    </row>
    <row r="22" spans="1:7" ht="12.75">
      <c r="A22" s="53">
        <v>23</v>
      </c>
      <c r="B22" s="53" t="s">
        <v>332</v>
      </c>
      <c r="C22" s="53"/>
      <c r="D22" s="129">
        <v>40</v>
      </c>
      <c r="E22" s="53">
        <v>8832000</v>
      </c>
      <c r="F22" s="53">
        <v>5034264</v>
      </c>
      <c r="G22" s="53">
        <f aca="true" t="shared" si="0" ref="G22:G85">SUM(E22-F22)</f>
        <v>3797736</v>
      </c>
    </row>
    <row r="23" spans="1:7" ht="12.75">
      <c r="A23" s="53">
        <v>1</v>
      </c>
      <c r="B23" s="53" t="s">
        <v>333</v>
      </c>
      <c r="C23" s="53"/>
      <c r="D23" s="129">
        <v>156</v>
      </c>
      <c r="E23" s="53">
        <v>661000</v>
      </c>
      <c r="F23" s="53">
        <v>376762</v>
      </c>
      <c r="G23" s="53">
        <f t="shared" si="0"/>
        <v>284238</v>
      </c>
    </row>
    <row r="24" spans="1:7" ht="12.75">
      <c r="A24" s="53">
        <v>3</v>
      </c>
      <c r="B24" s="53" t="s">
        <v>334</v>
      </c>
      <c r="C24" s="53"/>
      <c r="D24" s="129">
        <v>107</v>
      </c>
      <c r="E24" s="53">
        <v>1827000</v>
      </c>
      <c r="F24" s="53">
        <v>1041510</v>
      </c>
      <c r="G24" s="53">
        <f t="shared" si="0"/>
        <v>785490</v>
      </c>
    </row>
    <row r="25" spans="1:7" ht="12.75">
      <c r="A25" s="53">
        <v>4</v>
      </c>
      <c r="B25" s="53" t="s">
        <v>335</v>
      </c>
      <c r="C25" s="53"/>
      <c r="D25" s="163" t="s">
        <v>336</v>
      </c>
      <c r="E25" s="53">
        <v>310000</v>
      </c>
      <c r="F25" s="53">
        <v>117818</v>
      </c>
      <c r="G25" s="53">
        <f t="shared" si="0"/>
        <v>192182</v>
      </c>
    </row>
    <row r="26" spans="1:7" ht="12.75">
      <c r="A26" s="53">
        <v>6</v>
      </c>
      <c r="B26" s="53" t="s">
        <v>337</v>
      </c>
      <c r="C26" s="53"/>
      <c r="D26" s="165" t="s">
        <v>338</v>
      </c>
      <c r="E26" s="53">
        <v>147000</v>
      </c>
      <c r="F26" s="53">
        <v>83786</v>
      </c>
      <c r="G26" s="53">
        <f t="shared" si="0"/>
        <v>63214</v>
      </c>
    </row>
    <row r="27" spans="1:7" ht="12.75">
      <c r="A27" s="53">
        <v>7</v>
      </c>
      <c r="B27" s="53" t="s">
        <v>339</v>
      </c>
      <c r="C27" s="53"/>
      <c r="D27" s="165" t="s">
        <v>340</v>
      </c>
      <c r="E27" s="53">
        <v>2862000</v>
      </c>
      <c r="F27" s="53">
        <v>1631532</v>
      </c>
      <c r="G27" s="53">
        <f t="shared" si="0"/>
        <v>1230468</v>
      </c>
    </row>
    <row r="28" spans="1:7" ht="12.75">
      <c r="A28" s="53">
        <v>8</v>
      </c>
      <c r="B28" s="53" t="s">
        <v>341</v>
      </c>
      <c r="C28" s="53"/>
      <c r="D28" s="165" t="s">
        <v>342</v>
      </c>
      <c r="E28" s="53">
        <v>1604000</v>
      </c>
      <c r="F28" s="53">
        <v>914258</v>
      </c>
      <c r="G28" s="53">
        <f t="shared" si="0"/>
        <v>689742</v>
      </c>
    </row>
    <row r="29" spans="1:7" ht="12.75">
      <c r="A29" s="53">
        <v>9</v>
      </c>
      <c r="B29" s="53" t="s">
        <v>343</v>
      </c>
      <c r="C29" s="53"/>
      <c r="D29" s="165" t="s">
        <v>344</v>
      </c>
      <c r="E29" s="53">
        <v>35000</v>
      </c>
      <c r="F29" s="53">
        <v>19974</v>
      </c>
      <c r="G29" s="53">
        <f t="shared" si="0"/>
        <v>15026</v>
      </c>
    </row>
    <row r="30" spans="1:7" ht="12.75">
      <c r="A30" s="53">
        <v>10</v>
      </c>
      <c r="B30" s="53" t="s">
        <v>345</v>
      </c>
      <c r="C30" s="53"/>
      <c r="D30" s="165" t="s">
        <v>346</v>
      </c>
      <c r="E30" s="53">
        <v>241000</v>
      </c>
      <c r="F30" s="53">
        <v>137424</v>
      </c>
      <c r="G30" s="53">
        <f t="shared" si="0"/>
        <v>103576</v>
      </c>
    </row>
    <row r="31" spans="1:7" ht="12.75">
      <c r="A31" s="53">
        <v>11</v>
      </c>
      <c r="B31" s="53" t="s">
        <v>347</v>
      </c>
      <c r="C31" s="53"/>
      <c r="D31" s="165" t="s">
        <v>348</v>
      </c>
      <c r="E31" s="53">
        <v>398000</v>
      </c>
      <c r="F31" s="53">
        <v>226944</v>
      </c>
      <c r="G31" s="53">
        <f t="shared" si="0"/>
        <v>171056</v>
      </c>
    </row>
    <row r="32" spans="1:7" ht="12.75">
      <c r="A32" s="53">
        <v>12</v>
      </c>
      <c r="B32" s="53" t="s">
        <v>349</v>
      </c>
      <c r="C32" s="53"/>
      <c r="D32" s="165" t="s">
        <v>350</v>
      </c>
      <c r="E32" s="53">
        <v>17000</v>
      </c>
      <c r="F32" s="53">
        <v>9690</v>
      </c>
      <c r="G32" s="53">
        <f t="shared" si="0"/>
        <v>7310</v>
      </c>
    </row>
    <row r="33" spans="1:7" ht="12.75">
      <c r="A33" s="53">
        <v>13</v>
      </c>
      <c r="B33" s="53" t="s">
        <v>351</v>
      </c>
      <c r="C33" s="53"/>
      <c r="D33" s="165" t="s">
        <v>352</v>
      </c>
      <c r="E33" s="53">
        <v>136000</v>
      </c>
      <c r="F33" s="53">
        <v>77498</v>
      </c>
      <c r="G33" s="53">
        <f t="shared" si="0"/>
        <v>58502</v>
      </c>
    </row>
    <row r="34" spans="1:7" ht="12.75">
      <c r="A34" s="53">
        <v>14</v>
      </c>
      <c r="B34" s="53" t="s">
        <v>353</v>
      </c>
      <c r="C34" s="53"/>
      <c r="D34" s="166" t="s">
        <v>354</v>
      </c>
      <c r="E34" s="53">
        <v>27000</v>
      </c>
      <c r="F34" s="53">
        <v>15350</v>
      </c>
      <c r="G34" s="53">
        <f t="shared" si="0"/>
        <v>11650</v>
      </c>
    </row>
    <row r="35" spans="1:7" ht="12.75">
      <c r="A35" s="53">
        <v>15</v>
      </c>
      <c r="B35" s="53" t="s">
        <v>355</v>
      </c>
      <c r="C35" s="53"/>
      <c r="D35" s="165" t="s">
        <v>356</v>
      </c>
      <c r="E35" s="53">
        <v>22000</v>
      </c>
      <c r="F35" s="53">
        <v>12546</v>
      </c>
      <c r="G35" s="53">
        <f t="shared" si="0"/>
        <v>9454</v>
      </c>
    </row>
    <row r="36" spans="1:7" ht="12.75">
      <c r="A36" s="53">
        <v>16</v>
      </c>
      <c r="B36" s="53" t="s">
        <v>357</v>
      </c>
      <c r="C36" s="53"/>
      <c r="D36" s="165" t="s">
        <v>358</v>
      </c>
      <c r="E36" s="53">
        <v>240000</v>
      </c>
      <c r="F36" s="53">
        <v>91186</v>
      </c>
      <c r="G36" s="53">
        <f t="shared" si="0"/>
        <v>148814</v>
      </c>
    </row>
    <row r="37" spans="1:7" ht="12.75">
      <c r="A37" s="53">
        <v>20</v>
      </c>
      <c r="B37" s="53" t="s">
        <v>359</v>
      </c>
      <c r="C37" s="53"/>
      <c r="D37" s="165" t="s">
        <v>360</v>
      </c>
      <c r="E37" s="53">
        <v>324000</v>
      </c>
      <c r="F37" s="53">
        <v>123182</v>
      </c>
      <c r="G37" s="53">
        <f t="shared" si="0"/>
        <v>200818</v>
      </c>
    </row>
    <row r="38" spans="1:7" ht="12.75">
      <c r="A38" s="53">
        <v>25</v>
      </c>
      <c r="B38" s="53" t="s">
        <v>361</v>
      </c>
      <c r="C38" s="53"/>
      <c r="D38" s="166" t="s">
        <v>362</v>
      </c>
      <c r="E38" s="53">
        <v>15124000</v>
      </c>
      <c r="F38" s="53">
        <v>5754790</v>
      </c>
      <c r="G38" s="53">
        <f t="shared" si="0"/>
        <v>9369210</v>
      </c>
    </row>
    <row r="39" spans="1:7" ht="12.75">
      <c r="A39" s="53">
        <v>26</v>
      </c>
      <c r="B39" s="53" t="s">
        <v>363</v>
      </c>
      <c r="C39" s="53"/>
      <c r="D39" s="165" t="s">
        <v>364</v>
      </c>
      <c r="E39" s="53">
        <v>4077000</v>
      </c>
      <c r="F39" s="53">
        <v>2324024</v>
      </c>
      <c r="G39" s="53">
        <f t="shared" si="0"/>
        <v>1752976</v>
      </c>
    </row>
    <row r="40" spans="1:7" ht="12.75">
      <c r="A40" s="53">
        <v>28</v>
      </c>
      <c r="B40" s="53" t="s">
        <v>365</v>
      </c>
      <c r="C40" s="53"/>
      <c r="D40" s="165" t="s">
        <v>366</v>
      </c>
      <c r="E40" s="53">
        <v>5163000</v>
      </c>
      <c r="F40" s="53">
        <v>2943086</v>
      </c>
      <c r="G40" s="53">
        <f t="shared" si="0"/>
        <v>2219914</v>
      </c>
    </row>
    <row r="41" spans="1:7" ht="12.75">
      <c r="A41" s="53">
        <v>29</v>
      </c>
      <c r="B41" s="53" t="s">
        <v>367</v>
      </c>
      <c r="C41" s="53"/>
      <c r="D41" s="166" t="s">
        <v>368</v>
      </c>
      <c r="E41" s="53">
        <v>28939997</v>
      </c>
      <c r="F41" s="53">
        <v>11850096</v>
      </c>
      <c r="G41" s="53">
        <f t="shared" si="0"/>
        <v>17089901</v>
      </c>
    </row>
    <row r="42" spans="1:7" ht="12.75">
      <c r="A42" s="53">
        <v>43</v>
      </c>
      <c r="B42" s="53" t="s">
        <v>369</v>
      </c>
      <c r="C42" s="53"/>
      <c r="D42" s="165" t="s">
        <v>370</v>
      </c>
      <c r="E42" s="53">
        <v>523000</v>
      </c>
      <c r="F42" s="53">
        <v>298154</v>
      </c>
      <c r="G42" s="53">
        <f t="shared" si="0"/>
        <v>224846</v>
      </c>
    </row>
    <row r="43" spans="1:7" ht="12.75">
      <c r="A43" s="53">
        <v>44</v>
      </c>
      <c r="B43" s="53" t="s">
        <v>371</v>
      </c>
      <c r="C43" s="53"/>
      <c r="D43" s="165" t="s">
        <v>372</v>
      </c>
      <c r="E43" s="53">
        <v>159000</v>
      </c>
      <c r="F43" s="53">
        <v>90630</v>
      </c>
      <c r="G43" s="53">
        <f t="shared" si="0"/>
        <v>68370</v>
      </c>
    </row>
    <row r="44" spans="1:7" ht="12.75">
      <c r="A44" s="53">
        <v>45</v>
      </c>
      <c r="B44" s="53" t="s">
        <v>373</v>
      </c>
      <c r="C44" s="53"/>
      <c r="D44" s="165" t="s">
        <v>374</v>
      </c>
      <c r="E44" s="53">
        <v>122000</v>
      </c>
      <c r="F44" s="53">
        <v>69544</v>
      </c>
      <c r="G44" s="53">
        <f t="shared" si="0"/>
        <v>52456</v>
      </c>
    </row>
    <row r="45" spans="1:7" ht="12.75">
      <c r="A45" s="53">
        <v>46</v>
      </c>
      <c r="B45" s="53" t="s">
        <v>375</v>
      </c>
      <c r="C45" s="53"/>
      <c r="D45" s="165" t="s">
        <v>376</v>
      </c>
      <c r="E45" s="53">
        <v>76000</v>
      </c>
      <c r="F45" s="53">
        <v>43280</v>
      </c>
      <c r="G45" s="53">
        <f t="shared" si="0"/>
        <v>32720</v>
      </c>
    </row>
    <row r="46" spans="1:7" ht="12.75">
      <c r="A46" s="53">
        <v>47</v>
      </c>
      <c r="B46" s="53" t="s">
        <v>377</v>
      </c>
      <c r="C46" s="53"/>
      <c r="D46" s="165" t="s">
        <v>378</v>
      </c>
      <c r="E46" s="53">
        <v>146000</v>
      </c>
      <c r="F46" s="53">
        <v>83232</v>
      </c>
      <c r="G46" s="53">
        <f t="shared" si="0"/>
        <v>62768</v>
      </c>
    </row>
    <row r="47" spans="1:7" ht="12.75">
      <c r="A47" s="53">
        <v>48</v>
      </c>
      <c r="B47" s="53" t="s">
        <v>379</v>
      </c>
      <c r="C47" s="53"/>
      <c r="D47" s="165" t="s">
        <v>380</v>
      </c>
      <c r="E47" s="53">
        <v>251000</v>
      </c>
      <c r="F47" s="53">
        <v>143158</v>
      </c>
      <c r="G47" s="53">
        <f t="shared" si="0"/>
        <v>107842</v>
      </c>
    </row>
    <row r="48" spans="1:7" ht="12.75">
      <c r="A48" s="53">
        <v>49</v>
      </c>
      <c r="B48" s="53" t="s">
        <v>381</v>
      </c>
      <c r="C48" s="53"/>
      <c r="D48" s="165" t="s">
        <v>382</v>
      </c>
      <c r="E48" s="53">
        <v>152000</v>
      </c>
      <c r="F48" s="53">
        <v>86562</v>
      </c>
      <c r="G48" s="53">
        <f t="shared" si="0"/>
        <v>65438</v>
      </c>
    </row>
    <row r="49" spans="1:7" ht="12.75">
      <c r="A49" s="53">
        <v>50</v>
      </c>
      <c r="B49" s="53" t="s">
        <v>383</v>
      </c>
      <c r="C49" s="53"/>
      <c r="D49" s="165" t="s">
        <v>384</v>
      </c>
      <c r="E49" s="53">
        <v>323000</v>
      </c>
      <c r="F49" s="53">
        <v>184036</v>
      </c>
      <c r="G49" s="53">
        <f t="shared" si="0"/>
        <v>138964</v>
      </c>
    </row>
    <row r="50" spans="1:7" ht="12.75">
      <c r="A50" s="53">
        <v>51</v>
      </c>
      <c r="B50" s="53" t="s">
        <v>385</v>
      </c>
      <c r="C50" s="53"/>
      <c r="D50" s="165" t="s">
        <v>386</v>
      </c>
      <c r="E50" s="53">
        <v>68000</v>
      </c>
      <c r="F50" s="53">
        <v>38838</v>
      </c>
      <c r="G50" s="53">
        <f t="shared" si="0"/>
        <v>29162</v>
      </c>
    </row>
    <row r="51" spans="1:7" ht="12.75">
      <c r="A51" s="53">
        <v>52</v>
      </c>
      <c r="B51" s="53" t="s">
        <v>387</v>
      </c>
      <c r="C51" s="53"/>
      <c r="D51" s="165" t="s">
        <v>388</v>
      </c>
      <c r="E51" s="53">
        <v>48000</v>
      </c>
      <c r="F51" s="53">
        <v>27372</v>
      </c>
      <c r="G51" s="53">
        <f t="shared" si="0"/>
        <v>20628</v>
      </c>
    </row>
    <row r="52" spans="1:7" ht="12.75">
      <c r="A52" s="53">
        <v>53</v>
      </c>
      <c r="B52" s="53" t="s">
        <v>389</v>
      </c>
      <c r="C52" s="53"/>
      <c r="D52" s="165" t="s">
        <v>390</v>
      </c>
      <c r="E52" s="53">
        <v>24000</v>
      </c>
      <c r="F52" s="53">
        <v>13686</v>
      </c>
      <c r="G52" s="53">
        <f t="shared" si="0"/>
        <v>10314</v>
      </c>
    </row>
    <row r="53" spans="1:7" ht="12.75">
      <c r="A53" s="53">
        <v>54</v>
      </c>
      <c r="B53" s="53" t="s">
        <v>391</v>
      </c>
      <c r="C53" s="53"/>
      <c r="D53" s="165" t="s">
        <v>392</v>
      </c>
      <c r="E53" s="53">
        <v>171000</v>
      </c>
      <c r="F53" s="53">
        <v>97474</v>
      </c>
      <c r="G53" s="53">
        <f t="shared" si="0"/>
        <v>73526</v>
      </c>
    </row>
    <row r="54" spans="1:7" ht="12.75">
      <c r="A54" s="53">
        <v>55</v>
      </c>
      <c r="B54" s="53" t="s">
        <v>393</v>
      </c>
      <c r="C54" s="53"/>
      <c r="D54" s="165" t="s">
        <v>394</v>
      </c>
      <c r="E54" s="53">
        <v>87000</v>
      </c>
      <c r="F54" s="53">
        <v>49570</v>
      </c>
      <c r="G54" s="53">
        <f t="shared" si="0"/>
        <v>37430</v>
      </c>
    </row>
    <row r="55" spans="1:7" ht="12.75">
      <c r="A55" s="53">
        <v>56</v>
      </c>
      <c r="B55" s="53" t="s">
        <v>395</v>
      </c>
      <c r="C55" s="53"/>
      <c r="D55" s="165" t="s">
        <v>396</v>
      </c>
      <c r="E55" s="53">
        <v>9000</v>
      </c>
      <c r="F55" s="53">
        <v>5126</v>
      </c>
      <c r="G55" s="53">
        <f t="shared" si="0"/>
        <v>3874</v>
      </c>
    </row>
    <row r="56" spans="1:7" ht="12.75">
      <c r="A56" s="53">
        <v>57</v>
      </c>
      <c r="B56" s="53" t="s">
        <v>397</v>
      </c>
      <c r="C56" s="53"/>
      <c r="D56" s="165" t="s">
        <v>398</v>
      </c>
      <c r="E56" s="53">
        <v>162000</v>
      </c>
      <c r="F56" s="53">
        <v>92296</v>
      </c>
      <c r="G56" s="53">
        <f t="shared" si="0"/>
        <v>69704</v>
      </c>
    </row>
    <row r="57" spans="1:7" ht="12.75">
      <c r="A57" s="53">
        <v>58</v>
      </c>
      <c r="B57" s="53" t="s">
        <v>399</v>
      </c>
      <c r="C57" s="53"/>
      <c r="D57" s="165" t="s">
        <v>400</v>
      </c>
      <c r="E57" s="53">
        <v>24000</v>
      </c>
      <c r="F57" s="53">
        <v>13686</v>
      </c>
      <c r="G57" s="53">
        <f t="shared" si="0"/>
        <v>10314</v>
      </c>
    </row>
    <row r="58" spans="1:7" ht="12.75">
      <c r="A58" s="53">
        <v>59</v>
      </c>
      <c r="B58" s="53" t="s">
        <v>399</v>
      </c>
      <c r="C58" s="53"/>
      <c r="D58" s="165" t="s">
        <v>401</v>
      </c>
      <c r="E58" s="53">
        <v>23000</v>
      </c>
      <c r="F58" s="53">
        <v>13132</v>
      </c>
      <c r="G58" s="53">
        <f t="shared" si="0"/>
        <v>9868</v>
      </c>
    </row>
    <row r="59" spans="1:7" ht="12.75">
      <c r="A59" s="53">
        <v>60</v>
      </c>
      <c r="B59" s="53" t="s">
        <v>402</v>
      </c>
      <c r="C59" s="53"/>
      <c r="D59" s="165" t="s">
        <v>403</v>
      </c>
      <c r="E59" s="53">
        <v>21000</v>
      </c>
      <c r="F59" s="53">
        <v>11966</v>
      </c>
      <c r="G59" s="53">
        <f t="shared" si="0"/>
        <v>9034</v>
      </c>
    </row>
    <row r="60" spans="1:7" ht="12.75">
      <c r="A60" s="53">
        <v>61</v>
      </c>
      <c r="B60" s="53" t="s">
        <v>404</v>
      </c>
      <c r="C60" s="53"/>
      <c r="D60" s="165" t="s">
        <v>405</v>
      </c>
      <c r="E60" s="53">
        <v>25000</v>
      </c>
      <c r="F60" s="53">
        <v>14242</v>
      </c>
      <c r="G60" s="53">
        <f t="shared" si="0"/>
        <v>10758</v>
      </c>
    </row>
    <row r="61" spans="1:7" ht="12.75">
      <c r="A61" s="53">
        <v>62</v>
      </c>
      <c r="B61" s="53" t="s">
        <v>406</v>
      </c>
      <c r="C61" s="53"/>
      <c r="D61" s="165" t="s">
        <v>407</v>
      </c>
      <c r="E61" s="53">
        <v>52000</v>
      </c>
      <c r="F61" s="53">
        <v>29594</v>
      </c>
      <c r="G61" s="53">
        <f t="shared" si="0"/>
        <v>22406</v>
      </c>
    </row>
    <row r="62" spans="1:7" ht="12.75">
      <c r="A62" s="53">
        <v>63</v>
      </c>
      <c r="B62" s="53" t="s">
        <v>408</v>
      </c>
      <c r="C62" s="53"/>
      <c r="D62" s="165" t="s">
        <v>409</v>
      </c>
      <c r="E62" s="53">
        <v>54000</v>
      </c>
      <c r="F62" s="53">
        <v>30704</v>
      </c>
      <c r="G62" s="53">
        <f t="shared" si="0"/>
        <v>23296</v>
      </c>
    </row>
    <row r="63" spans="1:7" ht="12.75">
      <c r="A63" s="53">
        <v>64</v>
      </c>
      <c r="B63" s="53" t="s">
        <v>410</v>
      </c>
      <c r="C63" s="53"/>
      <c r="D63" s="165" t="s">
        <v>411</v>
      </c>
      <c r="E63" s="53">
        <v>23000</v>
      </c>
      <c r="F63" s="53">
        <v>13114</v>
      </c>
      <c r="G63" s="53">
        <f t="shared" si="0"/>
        <v>9886</v>
      </c>
    </row>
    <row r="64" spans="1:7" ht="12.75">
      <c r="A64" s="53">
        <v>65</v>
      </c>
      <c r="B64" s="53" t="s">
        <v>412</v>
      </c>
      <c r="C64" s="53"/>
      <c r="D64" s="165" t="s">
        <v>413</v>
      </c>
      <c r="E64" s="53">
        <v>47000</v>
      </c>
      <c r="F64" s="53">
        <v>26782</v>
      </c>
      <c r="G64" s="53">
        <f t="shared" si="0"/>
        <v>20218</v>
      </c>
    </row>
    <row r="65" spans="1:7" ht="12.75">
      <c r="A65" s="53">
        <v>66</v>
      </c>
      <c r="B65" s="53" t="s">
        <v>414</v>
      </c>
      <c r="C65" s="53"/>
      <c r="D65" s="165" t="s">
        <v>415</v>
      </c>
      <c r="E65" s="53">
        <v>25000</v>
      </c>
      <c r="F65" s="53">
        <v>14242</v>
      </c>
      <c r="G65" s="53">
        <f t="shared" si="0"/>
        <v>10758</v>
      </c>
    </row>
    <row r="66" spans="1:7" ht="12.75">
      <c r="A66" s="53">
        <v>67</v>
      </c>
      <c r="B66" s="53" t="s">
        <v>416</v>
      </c>
      <c r="C66" s="53"/>
      <c r="D66" s="165" t="s">
        <v>417</v>
      </c>
      <c r="E66" s="53">
        <v>24000</v>
      </c>
      <c r="F66" s="53">
        <v>13686</v>
      </c>
      <c r="G66" s="53">
        <f t="shared" si="0"/>
        <v>10314</v>
      </c>
    </row>
    <row r="67" spans="1:7" ht="12.75">
      <c r="A67" s="53">
        <v>68</v>
      </c>
      <c r="B67" s="53" t="s">
        <v>418</v>
      </c>
      <c r="C67" s="53"/>
      <c r="D67" s="165" t="s">
        <v>419</v>
      </c>
      <c r="E67" s="53">
        <v>59000</v>
      </c>
      <c r="F67" s="53">
        <v>33624</v>
      </c>
      <c r="G67" s="53">
        <f t="shared" si="0"/>
        <v>25376</v>
      </c>
    </row>
    <row r="68" spans="1:7" ht="12.75">
      <c r="A68" s="53">
        <v>69</v>
      </c>
      <c r="B68" s="53" t="s">
        <v>420</v>
      </c>
      <c r="C68" s="53"/>
      <c r="D68" s="165" t="s">
        <v>421</v>
      </c>
      <c r="E68" s="53">
        <v>2000</v>
      </c>
      <c r="F68" s="53">
        <v>1140</v>
      </c>
      <c r="G68" s="53">
        <f t="shared" si="0"/>
        <v>860</v>
      </c>
    </row>
    <row r="69" spans="1:7" ht="12.75">
      <c r="A69" s="53">
        <v>70</v>
      </c>
      <c r="B69" s="53" t="s">
        <v>420</v>
      </c>
      <c r="C69" s="53"/>
      <c r="D69" s="165" t="s">
        <v>422</v>
      </c>
      <c r="E69" s="53">
        <v>2000</v>
      </c>
      <c r="F69" s="53">
        <v>1140</v>
      </c>
      <c r="G69" s="53">
        <f t="shared" si="0"/>
        <v>860</v>
      </c>
    </row>
    <row r="70" spans="1:7" ht="12.75">
      <c r="A70" s="53">
        <v>71</v>
      </c>
      <c r="B70" s="53" t="s">
        <v>423</v>
      </c>
      <c r="C70" s="53"/>
      <c r="D70" s="165" t="s">
        <v>424</v>
      </c>
      <c r="E70" s="53">
        <v>213000</v>
      </c>
      <c r="F70" s="53">
        <v>121614</v>
      </c>
      <c r="G70" s="53">
        <f t="shared" si="0"/>
        <v>91386</v>
      </c>
    </row>
    <row r="71" spans="1:7" ht="12.75">
      <c r="A71" s="53">
        <v>72</v>
      </c>
      <c r="B71" s="53" t="s">
        <v>425</v>
      </c>
      <c r="C71" s="53"/>
      <c r="D71" s="165" t="s">
        <v>426</v>
      </c>
      <c r="E71" s="53">
        <v>113000</v>
      </c>
      <c r="F71" s="53">
        <v>64366</v>
      </c>
      <c r="G71" s="53">
        <f t="shared" si="0"/>
        <v>48634</v>
      </c>
    </row>
    <row r="72" spans="1:7" ht="12.75">
      <c r="A72" s="53">
        <v>73</v>
      </c>
      <c r="B72" s="53" t="s">
        <v>427</v>
      </c>
      <c r="C72" s="53"/>
      <c r="D72" s="165" t="s">
        <v>428</v>
      </c>
      <c r="E72" s="53">
        <v>107000</v>
      </c>
      <c r="F72" s="53">
        <v>60982</v>
      </c>
      <c r="G72" s="53">
        <f t="shared" si="0"/>
        <v>46018</v>
      </c>
    </row>
    <row r="73" spans="1:7" ht="12.75">
      <c r="A73" s="53">
        <v>74</v>
      </c>
      <c r="B73" s="53" t="s">
        <v>427</v>
      </c>
      <c r="C73" s="53"/>
      <c r="D73" s="165" t="s">
        <v>429</v>
      </c>
      <c r="E73" s="53">
        <v>35000</v>
      </c>
      <c r="F73" s="53">
        <v>19956</v>
      </c>
      <c r="G73" s="53">
        <f t="shared" si="0"/>
        <v>15044</v>
      </c>
    </row>
    <row r="74" spans="1:7" ht="12.75">
      <c r="A74" s="53">
        <v>75</v>
      </c>
      <c r="B74" s="53" t="s">
        <v>430</v>
      </c>
      <c r="C74" s="53"/>
      <c r="D74" s="165" t="s">
        <v>431</v>
      </c>
      <c r="E74" s="53">
        <v>56000</v>
      </c>
      <c r="F74" s="53">
        <v>31924</v>
      </c>
      <c r="G74" s="53">
        <f t="shared" si="0"/>
        <v>24076</v>
      </c>
    </row>
    <row r="75" spans="1:7" ht="12.75">
      <c r="A75" s="53">
        <v>76</v>
      </c>
      <c r="B75" s="53" t="s">
        <v>432</v>
      </c>
      <c r="C75" s="53"/>
      <c r="D75" s="165" t="s">
        <v>433</v>
      </c>
      <c r="E75" s="53">
        <v>29000</v>
      </c>
      <c r="F75" s="53">
        <v>16534</v>
      </c>
      <c r="G75" s="53">
        <f t="shared" si="0"/>
        <v>12466</v>
      </c>
    </row>
    <row r="76" spans="1:7" ht="12.75">
      <c r="A76" s="53">
        <v>77</v>
      </c>
      <c r="B76" s="53" t="s">
        <v>371</v>
      </c>
      <c r="C76" s="53"/>
      <c r="D76" s="165" t="s">
        <v>434</v>
      </c>
      <c r="E76" s="53">
        <v>114000</v>
      </c>
      <c r="F76" s="53">
        <v>64920</v>
      </c>
      <c r="G76" s="53">
        <f t="shared" si="0"/>
        <v>49080</v>
      </c>
    </row>
    <row r="77" spans="1:7" ht="12.75">
      <c r="A77" s="53">
        <v>79</v>
      </c>
      <c r="B77" s="53" t="s">
        <v>435</v>
      </c>
      <c r="C77" s="53"/>
      <c r="D77" s="165" t="s">
        <v>436</v>
      </c>
      <c r="E77" s="53">
        <v>105000</v>
      </c>
      <c r="F77" s="53">
        <v>59854</v>
      </c>
      <c r="G77" s="53">
        <f t="shared" si="0"/>
        <v>45146</v>
      </c>
    </row>
    <row r="78" spans="1:7" ht="12.75">
      <c r="A78" s="53">
        <v>80</v>
      </c>
      <c r="B78" s="53" t="s">
        <v>437</v>
      </c>
      <c r="C78" s="53"/>
      <c r="D78" s="165" t="s">
        <v>438</v>
      </c>
      <c r="E78" s="53">
        <v>80000</v>
      </c>
      <c r="F78" s="53">
        <v>45610</v>
      </c>
      <c r="G78" s="53">
        <f t="shared" si="0"/>
        <v>34390</v>
      </c>
    </row>
    <row r="79" spans="1:7" ht="12.75">
      <c r="A79" s="53">
        <v>81</v>
      </c>
      <c r="B79" s="53" t="s">
        <v>439</v>
      </c>
      <c r="C79" s="53"/>
      <c r="D79" s="165" t="s">
        <v>440</v>
      </c>
      <c r="E79" s="53">
        <v>485000</v>
      </c>
      <c r="F79" s="53">
        <v>276514</v>
      </c>
      <c r="G79" s="53">
        <f t="shared" si="0"/>
        <v>208486</v>
      </c>
    </row>
    <row r="80" spans="1:7" ht="12.75">
      <c r="A80" s="53">
        <v>82</v>
      </c>
      <c r="B80" s="53" t="s">
        <v>441</v>
      </c>
      <c r="C80" s="53"/>
      <c r="D80" s="165" t="s">
        <v>442</v>
      </c>
      <c r="E80" s="53">
        <v>570000</v>
      </c>
      <c r="F80" s="53">
        <v>324972</v>
      </c>
      <c r="G80" s="53">
        <f t="shared" si="0"/>
        <v>245028</v>
      </c>
    </row>
    <row r="81" spans="1:7" ht="12.75">
      <c r="A81" s="53">
        <v>83</v>
      </c>
      <c r="B81" s="53" t="s">
        <v>443</v>
      </c>
      <c r="C81" s="53"/>
      <c r="D81" s="165" t="s">
        <v>444</v>
      </c>
      <c r="E81" s="53">
        <v>150000</v>
      </c>
      <c r="F81" s="53">
        <v>85450</v>
      </c>
      <c r="G81" s="53">
        <f t="shared" si="0"/>
        <v>64550</v>
      </c>
    </row>
    <row r="82" spans="1:7" ht="12.75">
      <c r="A82" s="53">
        <v>84</v>
      </c>
      <c r="B82" s="53" t="s">
        <v>445</v>
      </c>
      <c r="C82" s="53"/>
      <c r="D82" s="165" t="s">
        <v>446</v>
      </c>
      <c r="E82" s="53">
        <v>210000</v>
      </c>
      <c r="F82" s="53">
        <v>119670</v>
      </c>
      <c r="G82" s="53">
        <f t="shared" si="0"/>
        <v>90330</v>
      </c>
    </row>
    <row r="83" spans="1:7" ht="12.75">
      <c r="A83" s="53">
        <v>85</v>
      </c>
      <c r="B83" s="53" t="s">
        <v>447</v>
      </c>
      <c r="C83" s="53"/>
      <c r="D83" s="165" t="s">
        <v>448</v>
      </c>
      <c r="E83" s="53">
        <v>70000</v>
      </c>
      <c r="F83" s="53">
        <v>39896</v>
      </c>
      <c r="G83" s="53">
        <f t="shared" si="0"/>
        <v>30104</v>
      </c>
    </row>
    <row r="84" spans="1:7" ht="12.75">
      <c r="A84" s="53">
        <v>86</v>
      </c>
      <c r="B84" s="53" t="s">
        <v>449</v>
      </c>
      <c r="C84" s="53"/>
      <c r="D84" s="165" t="s">
        <v>450</v>
      </c>
      <c r="E84" s="53">
        <v>250000</v>
      </c>
      <c r="F84" s="53">
        <v>142420</v>
      </c>
      <c r="G84" s="53">
        <f t="shared" si="0"/>
        <v>107580</v>
      </c>
    </row>
    <row r="85" spans="1:7" ht="12.75">
      <c r="A85" s="53">
        <v>87</v>
      </c>
      <c r="B85" s="53" t="s">
        <v>451</v>
      </c>
      <c r="C85" s="53"/>
      <c r="D85" s="165" t="s">
        <v>452</v>
      </c>
      <c r="E85" s="53">
        <v>390000</v>
      </c>
      <c r="F85" s="53">
        <v>222322</v>
      </c>
      <c r="G85" s="53">
        <f t="shared" si="0"/>
        <v>167678</v>
      </c>
    </row>
    <row r="86" spans="1:7" ht="12.75">
      <c r="A86" s="53">
        <v>88</v>
      </c>
      <c r="B86" s="53" t="s">
        <v>453</v>
      </c>
      <c r="C86" s="53"/>
      <c r="D86" s="165" t="s">
        <v>454</v>
      </c>
      <c r="E86" s="53">
        <v>140000</v>
      </c>
      <c r="F86" s="53">
        <v>79718</v>
      </c>
      <c r="G86" s="53">
        <f>SUM(E86-F86)</f>
        <v>60282</v>
      </c>
    </row>
    <row r="87" spans="1:7" ht="12.75">
      <c r="A87" s="53">
        <v>89</v>
      </c>
      <c r="B87" s="53" t="s">
        <v>455</v>
      </c>
      <c r="C87" s="53"/>
      <c r="D87" s="165" t="s">
        <v>456</v>
      </c>
      <c r="E87" s="53">
        <v>99000</v>
      </c>
      <c r="F87" s="53">
        <v>8892</v>
      </c>
      <c r="G87" s="53">
        <f>SUM(E87-F87)</f>
        <v>90108</v>
      </c>
    </row>
    <row r="88" spans="4:7" ht="12.75">
      <c r="D88" s="167"/>
      <c r="E88" s="3">
        <f>SUM(E22:E87)</f>
        <v>76904997</v>
      </c>
      <c r="F88" s="3">
        <f>SUM(F22:F87)</f>
        <v>36111344</v>
      </c>
      <c r="G88" s="3">
        <f>SUM(G22:G87)</f>
        <v>40793653</v>
      </c>
    </row>
    <row r="89" ht="12.75">
      <c r="D89" s="167"/>
    </row>
    <row r="90" spans="1:4" ht="12.75">
      <c r="A90" s="3">
        <v>121493</v>
      </c>
      <c r="B90" s="3" t="s">
        <v>457</v>
      </c>
      <c r="D90" s="167"/>
    </row>
    <row r="91" ht="12.75">
      <c r="D91" s="167"/>
    </row>
    <row r="92" spans="1:7" ht="12.75">
      <c r="A92" s="53">
        <v>19</v>
      </c>
      <c r="B92" s="53" t="s">
        <v>458</v>
      </c>
      <c r="C92" s="53"/>
      <c r="D92" s="165" t="s">
        <v>459</v>
      </c>
      <c r="E92" s="53">
        <v>23640000</v>
      </c>
      <c r="F92" s="53">
        <v>9457030</v>
      </c>
      <c r="G92" s="53">
        <f>SUM(E92-F92)</f>
        <v>14182970</v>
      </c>
    </row>
    <row r="93" spans="4:7" ht="12.75">
      <c r="D93" s="167"/>
      <c r="E93" s="3">
        <f>SUM(E92)</f>
        <v>23640000</v>
      </c>
      <c r="F93" s="3">
        <f>SUM(F92)</f>
        <v>9457030</v>
      </c>
      <c r="G93" s="3">
        <f>SUM(E93-F93)</f>
        <v>14182970</v>
      </c>
    </row>
    <row r="95" spans="1:3" ht="12.75">
      <c r="A95" s="3">
        <v>121311</v>
      </c>
      <c r="B95" s="3" t="s">
        <v>460</v>
      </c>
      <c r="C95" s="3"/>
    </row>
    <row r="96" spans="1:7" ht="12.75">
      <c r="A96" s="53">
        <v>4</v>
      </c>
      <c r="B96" s="53" t="s">
        <v>461</v>
      </c>
      <c r="C96" s="53"/>
      <c r="D96" s="53" t="s">
        <v>336</v>
      </c>
      <c r="E96" s="53">
        <v>3408000</v>
      </c>
      <c r="F96" s="53">
        <v>1295110</v>
      </c>
      <c r="G96" s="53">
        <f>SUM(E96-F96)</f>
        <v>2112890</v>
      </c>
    </row>
    <row r="97" spans="1:7" ht="12.75">
      <c r="A97" s="53"/>
      <c r="B97" s="53" t="s">
        <v>462</v>
      </c>
      <c r="C97" s="53"/>
      <c r="D97" s="53"/>
      <c r="E97" s="53">
        <v>11900171</v>
      </c>
      <c r="F97" s="53">
        <v>1686512</v>
      </c>
      <c r="G97" s="53">
        <f>SUM(E97-F97)</f>
        <v>10213659</v>
      </c>
    </row>
    <row r="98" spans="1:7" ht="12.75">
      <c r="A98" s="53">
        <v>19</v>
      </c>
      <c r="B98" s="53" t="s">
        <v>458</v>
      </c>
      <c r="C98" s="53"/>
      <c r="D98" s="165" t="s">
        <v>459</v>
      </c>
      <c r="E98" s="53">
        <v>1206000</v>
      </c>
      <c r="F98" s="53">
        <v>458330</v>
      </c>
      <c r="G98" s="53">
        <f>SUM(E98-F98)</f>
        <v>747670</v>
      </c>
    </row>
    <row r="99" spans="1:7" ht="12.75">
      <c r="A99" s="53">
        <v>20</v>
      </c>
      <c r="B99" s="53" t="s">
        <v>463</v>
      </c>
      <c r="C99" s="53"/>
      <c r="D99" s="53">
        <v>29</v>
      </c>
      <c r="E99" s="53">
        <v>2280000</v>
      </c>
      <c r="F99" s="53">
        <v>866538</v>
      </c>
      <c r="G99" s="53">
        <f>SUM(E99-F99)</f>
        <v>1413462</v>
      </c>
    </row>
    <row r="100" spans="5:7" ht="12.75">
      <c r="E100" s="3">
        <f>SUM(E96:E99)</f>
        <v>18794171</v>
      </c>
      <c r="F100" s="3">
        <f>SUM(F96:F99)</f>
        <v>4306490</v>
      </c>
      <c r="G100" s="3">
        <f>SUM(G96:G99)</f>
        <v>14487681</v>
      </c>
    </row>
    <row r="103" spans="1:7" ht="12.75">
      <c r="A103" s="3">
        <v>1612311</v>
      </c>
      <c r="B103" s="3" t="s">
        <v>464</v>
      </c>
      <c r="D103" t="s">
        <v>358</v>
      </c>
      <c r="E103">
        <v>24408000</v>
      </c>
      <c r="F103">
        <v>9277046</v>
      </c>
      <c r="G103">
        <f>SUM(E103-F103)</f>
        <v>15130954</v>
      </c>
    </row>
    <row r="104" spans="1:7" ht="12.75">
      <c r="A104">
        <v>1</v>
      </c>
      <c r="B104" t="s">
        <v>465</v>
      </c>
      <c r="E104" s="3">
        <f>SUM(E103)</f>
        <v>24408000</v>
      </c>
      <c r="F104" s="3">
        <f>SUM(F103)</f>
        <v>9277046</v>
      </c>
      <c r="G104" s="3">
        <f>SUM(E104-F104)</f>
        <v>15130954</v>
      </c>
    </row>
    <row r="105" spans="5:7" ht="12.75">
      <c r="E105" s="3"/>
      <c r="F105" s="3"/>
      <c r="G105" s="3"/>
    </row>
    <row r="106" spans="5:7" ht="12.75">
      <c r="E106" s="3"/>
      <c r="F106" s="3"/>
      <c r="G106" s="3"/>
    </row>
    <row r="107" spans="5:7" ht="12.75">
      <c r="E107" s="3"/>
      <c r="F107" s="3"/>
      <c r="G107" s="3"/>
    </row>
    <row r="108" spans="5:7" ht="12.75">
      <c r="E108" s="3"/>
      <c r="F108" s="3"/>
      <c r="G108" s="3"/>
    </row>
    <row r="109" spans="5:7" ht="12.75">
      <c r="E109" s="3"/>
      <c r="F109" s="3"/>
      <c r="G109" s="3"/>
    </row>
    <row r="111" spans="1:4" ht="12.75">
      <c r="A111" s="3">
        <v>131112</v>
      </c>
      <c r="B111" s="3" t="s">
        <v>466</v>
      </c>
      <c r="C111" s="3"/>
      <c r="D111" s="3"/>
    </row>
    <row r="112" spans="1:7" ht="12.75">
      <c r="A112" s="53">
        <v>1</v>
      </c>
      <c r="B112" s="53" t="s">
        <v>467</v>
      </c>
      <c r="C112" s="53"/>
      <c r="D112" s="53"/>
      <c r="E112" s="53">
        <v>199901</v>
      </c>
      <c r="F112" s="53">
        <v>9037</v>
      </c>
      <c r="G112" s="53">
        <f>SUM(E112-F112)</f>
        <v>190864</v>
      </c>
    </row>
    <row r="113" spans="5:7" ht="12.75">
      <c r="E113" s="3">
        <v>199901</v>
      </c>
      <c r="F113" s="3">
        <v>9037</v>
      </c>
      <c r="G113" s="3">
        <v>190864</v>
      </c>
    </row>
    <row r="115" spans="1:5" ht="12.75">
      <c r="A115" s="3">
        <v>131122</v>
      </c>
      <c r="B115" s="3" t="s">
        <v>468</v>
      </c>
      <c r="C115" s="3"/>
      <c r="D115" s="3"/>
      <c r="E115" s="3"/>
    </row>
    <row r="116" spans="1:7" ht="12.75">
      <c r="A116" s="53">
        <v>1</v>
      </c>
      <c r="B116" s="53" t="s">
        <v>469</v>
      </c>
      <c r="C116" s="53"/>
      <c r="D116" s="53"/>
      <c r="E116" s="53">
        <v>169740</v>
      </c>
      <c r="F116" s="53">
        <v>142116</v>
      </c>
      <c r="G116" s="53">
        <f aca="true" t="shared" si="1" ref="G116:G124">SUM(E116-F116)</f>
        <v>27624</v>
      </c>
    </row>
    <row r="117" spans="1:7" ht="12.75">
      <c r="A117" s="53">
        <v>2</v>
      </c>
      <c r="B117" s="53" t="s">
        <v>470</v>
      </c>
      <c r="C117" s="53"/>
      <c r="D117" s="53"/>
      <c r="E117" s="53">
        <v>336144</v>
      </c>
      <c r="F117" s="53">
        <v>13620</v>
      </c>
      <c r="G117" s="53">
        <f t="shared" si="1"/>
        <v>322524</v>
      </c>
    </row>
    <row r="118" spans="1:7" ht="12.75">
      <c r="A118" s="53">
        <v>3</v>
      </c>
      <c r="B118" s="53" t="s">
        <v>471</v>
      </c>
      <c r="C118" s="53"/>
      <c r="D118" s="53"/>
      <c r="E118" s="53">
        <v>170205</v>
      </c>
      <c r="F118" s="53">
        <v>6897</v>
      </c>
      <c r="G118" s="53">
        <f t="shared" si="1"/>
        <v>163308</v>
      </c>
    </row>
    <row r="119" spans="1:7" ht="12.75">
      <c r="A119" s="53">
        <v>4</v>
      </c>
      <c r="B119" s="53" t="s">
        <v>472</v>
      </c>
      <c r="C119" s="53"/>
      <c r="D119" s="53"/>
      <c r="E119" s="53">
        <v>679920</v>
      </c>
      <c r="F119" s="53">
        <v>27551</v>
      </c>
      <c r="G119" s="53">
        <f t="shared" si="1"/>
        <v>652369</v>
      </c>
    </row>
    <row r="120" spans="1:7" ht="12.75">
      <c r="A120" s="53">
        <v>5</v>
      </c>
      <c r="B120" s="53" t="s">
        <v>473</v>
      </c>
      <c r="C120" s="53"/>
      <c r="D120" s="53"/>
      <c r="E120" s="53">
        <v>108194</v>
      </c>
      <c r="F120" s="53">
        <v>4384</v>
      </c>
      <c r="G120" s="53">
        <f t="shared" si="1"/>
        <v>103810</v>
      </c>
    </row>
    <row r="121" spans="1:7" ht="12.75">
      <c r="A121" s="53">
        <v>6</v>
      </c>
      <c r="B121" s="53" t="s">
        <v>474</v>
      </c>
      <c r="C121" s="53"/>
      <c r="D121" s="53"/>
      <c r="E121" s="53">
        <v>155000</v>
      </c>
      <c r="F121" s="53">
        <v>4988</v>
      </c>
      <c r="G121" s="53">
        <f t="shared" si="1"/>
        <v>150012</v>
      </c>
    </row>
    <row r="122" spans="1:7" ht="12.75">
      <c r="A122" s="53">
        <v>7</v>
      </c>
      <c r="B122" s="53" t="s">
        <v>475</v>
      </c>
      <c r="C122" s="53"/>
      <c r="D122" s="53"/>
      <c r="E122" s="53">
        <v>180000</v>
      </c>
      <c r="F122" s="53">
        <v>5792</v>
      </c>
      <c r="G122" s="53">
        <f t="shared" si="1"/>
        <v>174208</v>
      </c>
    </row>
    <row r="123" spans="1:7" ht="12.75">
      <c r="A123" s="53">
        <v>8</v>
      </c>
      <c r="B123" s="53" t="s">
        <v>476</v>
      </c>
      <c r="C123" s="53"/>
      <c r="D123" s="53"/>
      <c r="E123" s="53">
        <v>256000</v>
      </c>
      <c r="F123" s="53">
        <v>8238</v>
      </c>
      <c r="G123" s="53">
        <f t="shared" si="1"/>
        <v>247762</v>
      </c>
    </row>
    <row r="124" spans="1:7" ht="12.75">
      <c r="A124" s="53">
        <v>9</v>
      </c>
      <c r="B124" s="53" t="s">
        <v>477</v>
      </c>
      <c r="C124" s="53"/>
      <c r="D124" s="53"/>
      <c r="E124" s="53">
        <v>130000</v>
      </c>
      <c r="F124" s="53">
        <v>1033</v>
      </c>
      <c r="G124" s="53">
        <f t="shared" si="1"/>
        <v>128967</v>
      </c>
    </row>
    <row r="125" spans="5:7" ht="12.75">
      <c r="E125" s="3">
        <f>SUM(E116:E124)</f>
        <v>2185203</v>
      </c>
      <c r="F125" s="3">
        <f>SUM(F116:F124)</f>
        <v>214619</v>
      </c>
      <c r="G125" s="3">
        <f>SUM(G116:G120)</f>
        <v>1269635</v>
      </c>
    </row>
    <row r="128" spans="1:2" ht="12.75">
      <c r="A128" s="3">
        <v>132112</v>
      </c>
      <c r="B128" s="3" t="s">
        <v>478</v>
      </c>
    </row>
    <row r="129" spans="1:7" ht="12.75">
      <c r="A129" s="53">
        <v>1</v>
      </c>
      <c r="B129" s="53" t="s">
        <v>479</v>
      </c>
      <c r="C129" s="53"/>
      <c r="D129" s="53"/>
      <c r="E129" s="53">
        <v>5373833</v>
      </c>
      <c r="F129" s="53">
        <v>4108117</v>
      </c>
      <c r="G129" s="53">
        <f>SUM(E129-F129)</f>
        <v>1265716</v>
      </c>
    </row>
    <row r="130" spans="1:7" ht="12.75">
      <c r="A130" s="53">
        <v>2</v>
      </c>
      <c r="B130" s="53" t="s">
        <v>480</v>
      </c>
      <c r="C130" s="53"/>
      <c r="D130" s="53"/>
      <c r="E130" s="53">
        <v>2839683</v>
      </c>
      <c r="F130" s="53">
        <v>1325709</v>
      </c>
      <c r="G130" s="53">
        <f>SUM(E130-F130)</f>
        <v>1513974</v>
      </c>
    </row>
    <row r="131" spans="1:7" ht="12.75">
      <c r="A131" s="168">
        <v>3</v>
      </c>
      <c r="B131" s="53" t="s">
        <v>481</v>
      </c>
      <c r="C131" s="53"/>
      <c r="D131" s="53"/>
      <c r="E131" s="53">
        <v>1160000</v>
      </c>
      <c r="F131" s="53">
        <v>51485</v>
      </c>
      <c r="G131" s="53">
        <f>SUM(E131-F131)</f>
        <v>1108515</v>
      </c>
    </row>
    <row r="132" spans="5:7" ht="12.75">
      <c r="E132" s="3">
        <f>SUM(E129:E130)</f>
        <v>8213516</v>
      </c>
      <c r="F132" s="3">
        <f>SUM(F129:F130)</f>
        <v>5433826</v>
      </c>
      <c r="G132" s="3">
        <f>SUM(G129:G130)</f>
        <v>2779690</v>
      </c>
    </row>
    <row r="133" spans="5:7" ht="12.75">
      <c r="E133" s="3"/>
      <c r="F133" s="3"/>
      <c r="G133" s="3"/>
    </row>
  </sheetData>
  <sheetProtection/>
  <mergeCells count="5">
    <mergeCell ref="A6:F6"/>
    <mergeCell ref="D1:F1"/>
    <mergeCell ref="A3:G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7" customWidth="1"/>
    <col min="2" max="4" width="12.28125" style="30" customWidth="1"/>
    <col min="5" max="5" width="12.28125" style="27" customWidth="1"/>
    <col min="6" max="6" width="9.140625" style="27" customWidth="1"/>
    <col min="7" max="7" width="15.57421875" style="27" customWidth="1"/>
    <col min="8" max="8" width="9.8515625" style="27" bestFit="1" customWidth="1"/>
    <col min="9" max="16384" width="9.140625" style="27" customWidth="1"/>
  </cols>
  <sheetData>
    <row r="1" spans="1:5" ht="15">
      <c r="A1" s="27" t="s">
        <v>485</v>
      </c>
      <c r="D1" s="50"/>
      <c r="E1" s="50" t="s">
        <v>60</v>
      </c>
    </row>
    <row r="2" spans="1:5" ht="15" customHeight="1">
      <c r="A2" s="170" t="s">
        <v>205</v>
      </c>
      <c r="B2" s="170"/>
      <c r="C2" s="170"/>
      <c r="D2" s="170"/>
      <c r="E2" s="31"/>
    </row>
    <row r="3" spans="1:5" ht="15" customHeight="1">
      <c r="A3" s="170" t="s">
        <v>70</v>
      </c>
      <c r="B3" s="170"/>
      <c r="C3" s="170"/>
      <c r="D3" s="170"/>
      <c r="E3" s="31"/>
    </row>
    <row r="4" spans="1:5" ht="15" customHeight="1">
      <c r="A4" s="170" t="s">
        <v>18</v>
      </c>
      <c r="B4" s="170"/>
      <c r="C4" s="170"/>
      <c r="D4" s="170"/>
      <c r="E4" s="27" t="s">
        <v>19</v>
      </c>
    </row>
    <row r="5" spans="1:5" ht="39" customHeight="1">
      <c r="A5" s="55" t="s">
        <v>5</v>
      </c>
      <c r="B5" s="56" t="s">
        <v>6</v>
      </c>
      <c r="C5" s="56" t="s">
        <v>7</v>
      </c>
      <c r="D5" s="49" t="s">
        <v>20</v>
      </c>
      <c r="E5" s="32" t="s">
        <v>21</v>
      </c>
    </row>
    <row r="6" spans="1:5" ht="15">
      <c r="A6" s="35" t="s">
        <v>85</v>
      </c>
      <c r="B6" s="28">
        <v>9931</v>
      </c>
      <c r="C6" s="28">
        <v>9931</v>
      </c>
      <c r="D6" s="28">
        <v>9931</v>
      </c>
      <c r="E6" s="51">
        <f>D6/C6</f>
        <v>1</v>
      </c>
    </row>
    <row r="7" spans="1:5" ht="15">
      <c r="A7" s="35" t="s">
        <v>86</v>
      </c>
      <c r="B7" s="28">
        <v>0</v>
      </c>
      <c r="C7" s="28">
        <v>0</v>
      </c>
      <c r="D7" s="28">
        <v>0</v>
      </c>
      <c r="E7" s="51"/>
    </row>
    <row r="8" spans="1:5" ht="15">
      <c r="A8" s="35" t="s">
        <v>87</v>
      </c>
      <c r="B8" s="28">
        <v>9200</v>
      </c>
      <c r="C8" s="28">
        <v>7201</v>
      </c>
      <c r="D8" s="28">
        <v>7201</v>
      </c>
      <c r="E8" s="51">
        <f aca="true" t="shared" si="0" ref="E8:E13">D8/C8</f>
        <v>1</v>
      </c>
    </row>
    <row r="9" spans="1:5" ht="15">
      <c r="A9" s="35" t="s">
        <v>88</v>
      </c>
      <c r="B9" s="28">
        <v>409</v>
      </c>
      <c r="C9" s="28">
        <v>409</v>
      </c>
      <c r="D9" s="28">
        <v>409</v>
      </c>
      <c r="E9" s="51">
        <f t="shared" si="0"/>
        <v>1</v>
      </c>
    </row>
    <row r="10" spans="1:8" ht="15">
      <c r="A10" s="35" t="s">
        <v>89</v>
      </c>
      <c r="B10" s="28">
        <v>219</v>
      </c>
      <c r="C10" s="28">
        <v>472</v>
      </c>
      <c r="D10" s="28">
        <v>472</v>
      </c>
      <c r="E10" s="51">
        <f t="shared" si="0"/>
        <v>1</v>
      </c>
      <c r="G10" s="30"/>
      <c r="H10" s="30"/>
    </row>
    <row r="11" spans="1:5" ht="15">
      <c r="A11" s="35" t="s">
        <v>90</v>
      </c>
      <c r="B11" s="28">
        <v>15072</v>
      </c>
      <c r="C11" s="28">
        <v>3676</v>
      </c>
      <c r="D11" s="28">
        <v>3676</v>
      </c>
      <c r="E11" s="51">
        <f t="shared" si="0"/>
        <v>1</v>
      </c>
    </row>
    <row r="12" spans="1:5" ht="15.75">
      <c r="A12" s="5" t="s">
        <v>98</v>
      </c>
      <c r="B12" s="33">
        <f>SUM(B6:B11)</f>
        <v>34831</v>
      </c>
      <c r="C12" s="33">
        <f>SUM(C6:C11)</f>
        <v>21689</v>
      </c>
      <c r="D12" s="33">
        <f>SUM(D6:D11)</f>
        <v>21689</v>
      </c>
      <c r="E12" s="51">
        <f t="shared" si="0"/>
        <v>1</v>
      </c>
    </row>
    <row r="13" spans="1:5" ht="15.75">
      <c r="A13" s="35" t="s">
        <v>91</v>
      </c>
      <c r="B13" s="33">
        <v>5400</v>
      </c>
      <c r="C13" s="33">
        <v>13393</v>
      </c>
      <c r="D13" s="33">
        <v>11394</v>
      </c>
      <c r="E13" s="51">
        <f t="shared" si="0"/>
        <v>0.8507429254087956</v>
      </c>
    </row>
    <row r="14" spans="1:5" ht="15">
      <c r="A14" s="81" t="s">
        <v>92</v>
      </c>
      <c r="B14" s="28"/>
      <c r="C14" s="28"/>
      <c r="D14" s="28">
        <v>1773</v>
      </c>
      <c r="E14" s="51"/>
    </row>
    <row r="15" spans="1:5" ht="15">
      <c r="A15" s="81" t="s">
        <v>93</v>
      </c>
      <c r="B15" s="28"/>
      <c r="C15" s="28"/>
      <c r="D15" s="28">
        <v>0</v>
      </c>
      <c r="E15" s="51"/>
    </row>
    <row r="16" spans="1:7" ht="15">
      <c r="A16" s="81" t="s">
        <v>94</v>
      </c>
      <c r="B16" s="28"/>
      <c r="C16" s="28"/>
      <c r="D16" s="28">
        <v>0</v>
      </c>
      <c r="E16" s="51"/>
      <c r="G16" s="30"/>
    </row>
    <row r="17" spans="1:7" ht="15">
      <c r="A17" s="81" t="s">
        <v>95</v>
      </c>
      <c r="B17" s="28"/>
      <c r="C17" s="28"/>
      <c r="D17" s="28">
        <v>0</v>
      </c>
      <c r="E17" s="51"/>
      <c r="G17" s="30"/>
    </row>
    <row r="18" spans="1:5" ht="15">
      <c r="A18" s="81" t="s">
        <v>96</v>
      </c>
      <c r="B18" s="28"/>
      <c r="C18" s="28"/>
      <c r="D18" s="28">
        <v>9621</v>
      </c>
      <c r="E18" s="51"/>
    </row>
    <row r="19" spans="1:5" ht="15">
      <c r="A19" s="81" t="s">
        <v>97</v>
      </c>
      <c r="B19" s="28"/>
      <c r="C19" s="28"/>
      <c r="D19" s="28">
        <v>0</v>
      </c>
      <c r="E19" s="51"/>
    </row>
    <row r="20" spans="1:7" ht="15.75">
      <c r="A20" s="5" t="s">
        <v>99</v>
      </c>
      <c r="B20" s="80">
        <f>B12+B13</f>
        <v>40231</v>
      </c>
      <c r="C20" s="80">
        <f>C12+C13</f>
        <v>35082</v>
      </c>
      <c r="D20" s="80">
        <f>D12+D13</f>
        <v>33083</v>
      </c>
      <c r="E20" s="51">
        <f>D20/C20</f>
        <v>0.9430192121315775</v>
      </c>
      <c r="G20" s="80"/>
    </row>
    <row r="21" spans="1:5" ht="15">
      <c r="A21" s="35" t="s">
        <v>100</v>
      </c>
      <c r="B21" s="28">
        <v>0</v>
      </c>
      <c r="C21" s="28">
        <v>0</v>
      </c>
      <c r="D21" s="28">
        <v>0</v>
      </c>
      <c r="E21" s="51"/>
    </row>
    <row r="22" spans="1:7" ht="15">
      <c r="A22" s="35" t="s">
        <v>101</v>
      </c>
      <c r="B22" s="28">
        <v>0</v>
      </c>
      <c r="C22" s="28">
        <v>0</v>
      </c>
      <c r="D22" s="28">
        <v>0</v>
      </c>
      <c r="E22" s="51"/>
      <c r="G22" s="30"/>
    </row>
    <row r="23" spans="1:5" ht="15">
      <c r="A23" s="81" t="s">
        <v>102</v>
      </c>
      <c r="B23" s="28"/>
      <c r="C23" s="28"/>
      <c r="D23" s="28">
        <v>0</v>
      </c>
      <c r="E23" s="51"/>
    </row>
    <row r="24" spans="1:5" ht="15.75">
      <c r="A24" s="5" t="s">
        <v>103</v>
      </c>
      <c r="B24" s="33">
        <f>B21+B22</f>
        <v>0</v>
      </c>
      <c r="C24" s="33">
        <f>C21+C22</f>
        <v>0</v>
      </c>
      <c r="D24" s="33">
        <f>D21+D22</f>
        <v>0</v>
      </c>
      <c r="E24" s="51"/>
    </row>
    <row r="25" spans="1:5" ht="15">
      <c r="A25" s="35" t="s">
        <v>206</v>
      </c>
      <c r="B25" s="28">
        <v>200</v>
      </c>
      <c r="C25" s="28">
        <v>200</v>
      </c>
      <c r="D25" s="28">
        <v>0</v>
      </c>
      <c r="E25" s="51"/>
    </row>
    <row r="26" spans="1:5" ht="15">
      <c r="A26" s="35" t="s">
        <v>105</v>
      </c>
      <c r="B26" s="28">
        <v>900</v>
      </c>
      <c r="C26" s="28">
        <v>900</v>
      </c>
      <c r="D26" s="28">
        <v>895</v>
      </c>
      <c r="E26" s="51">
        <f>D26/C26</f>
        <v>0.9944444444444445</v>
      </c>
    </row>
    <row r="27" spans="1:5" ht="15">
      <c r="A27" s="35" t="s">
        <v>106</v>
      </c>
      <c r="B27" s="28">
        <v>5000</v>
      </c>
      <c r="C27" s="28">
        <v>5708</v>
      </c>
      <c r="D27" s="28">
        <v>5639</v>
      </c>
      <c r="E27" s="51">
        <f>D27/C27</f>
        <v>0.9879117028731604</v>
      </c>
    </row>
    <row r="28" spans="1:5" ht="15">
      <c r="A28" s="35" t="s">
        <v>107</v>
      </c>
      <c r="B28" s="28">
        <v>450</v>
      </c>
      <c r="C28" s="28">
        <v>460</v>
      </c>
      <c r="D28" s="28">
        <v>458</v>
      </c>
      <c r="E28" s="51">
        <f>D28/C28</f>
        <v>0.9956521739130435</v>
      </c>
    </row>
    <row r="29" spans="1:5" ht="15">
      <c r="A29" s="35" t="s">
        <v>108</v>
      </c>
      <c r="B29" s="28">
        <v>0</v>
      </c>
      <c r="C29" s="28">
        <v>0</v>
      </c>
      <c r="D29" s="28">
        <v>0</v>
      </c>
      <c r="E29" s="51"/>
    </row>
    <row r="30" spans="1:5" ht="15">
      <c r="A30" s="35" t="s">
        <v>109</v>
      </c>
      <c r="B30" s="28">
        <v>0</v>
      </c>
      <c r="C30" s="28">
        <v>0</v>
      </c>
      <c r="D30" s="28">
        <v>0</v>
      </c>
      <c r="E30" s="51"/>
    </row>
    <row r="31" spans="1:5" ht="15">
      <c r="A31" s="35" t="s">
        <v>110</v>
      </c>
      <c r="B31" s="28">
        <v>0</v>
      </c>
      <c r="C31" s="28">
        <v>0</v>
      </c>
      <c r="D31" s="28">
        <v>0</v>
      </c>
      <c r="E31" s="51"/>
    </row>
    <row r="32" spans="1:5" ht="15">
      <c r="A32" s="35" t="s">
        <v>111</v>
      </c>
      <c r="B32" s="28">
        <v>140</v>
      </c>
      <c r="C32" s="28">
        <v>60</v>
      </c>
      <c r="D32" s="28">
        <v>58</v>
      </c>
      <c r="E32" s="51">
        <f>D32/C32</f>
        <v>0.9666666666666667</v>
      </c>
    </row>
    <row r="33" spans="1:5" ht="15.75">
      <c r="A33" s="5" t="s">
        <v>104</v>
      </c>
      <c r="B33" s="33">
        <f>SUM(B25:B32)</f>
        <v>6690</v>
      </c>
      <c r="C33" s="33">
        <f>SUM(C25:C32)</f>
        <v>7328</v>
      </c>
      <c r="D33" s="33">
        <f>SUM(D25:D32)</f>
        <v>7050</v>
      </c>
      <c r="E33" s="51">
        <f>D33/C33</f>
        <v>0.9620633187772926</v>
      </c>
    </row>
    <row r="34" spans="1:7" ht="15">
      <c r="A34" s="35" t="s">
        <v>112</v>
      </c>
      <c r="B34" s="28">
        <v>0</v>
      </c>
      <c r="C34" s="28">
        <v>0</v>
      </c>
      <c r="D34" s="28">
        <v>0</v>
      </c>
      <c r="E34" s="51"/>
      <c r="G34" s="30"/>
    </row>
    <row r="35" spans="1:7" ht="15">
      <c r="A35" s="35" t="s">
        <v>113</v>
      </c>
      <c r="B35" s="28">
        <v>1250</v>
      </c>
      <c r="C35" s="28">
        <v>1250</v>
      </c>
      <c r="D35" s="28">
        <v>881</v>
      </c>
      <c r="E35" s="51">
        <f>D35/C35</f>
        <v>0.7048</v>
      </c>
      <c r="G35" s="30"/>
    </row>
    <row r="36" spans="1:7" ht="15">
      <c r="A36" s="35" t="s">
        <v>114</v>
      </c>
      <c r="B36" s="28">
        <v>0</v>
      </c>
      <c r="C36" s="28">
        <v>0</v>
      </c>
      <c r="D36" s="28">
        <v>0</v>
      </c>
      <c r="E36" s="51"/>
      <c r="G36" s="30"/>
    </row>
    <row r="37" spans="1:7" ht="15">
      <c r="A37" s="35" t="s">
        <v>115</v>
      </c>
      <c r="B37" s="28">
        <v>0</v>
      </c>
      <c r="C37" s="28">
        <v>0</v>
      </c>
      <c r="D37" s="28">
        <v>0</v>
      </c>
      <c r="E37" s="51"/>
      <c r="G37" s="30"/>
    </row>
    <row r="38" spans="1:7" ht="15">
      <c r="A38" s="35" t="s">
        <v>116</v>
      </c>
      <c r="B38" s="28">
        <v>0</v>
      </c>
      <c r="C38" s="28">
        <v>0</v>
      </c>
      <c r="D38" s="28">
        <v>0</v>
      </c>
      <c r="E38" s="51"/>
      <c r="G38" s="30"/>
    </row>
    <row r="39" spans="1:7" ht="15">
      <c r="A39" s="35" t="s">
        <v>117</v>
      </c>
      <c r="B39" s="28">
        <v>0</v>
      </c>
      <c r="C39" s="28">
        <v>0</v>
      </c>
      <c r="D39" s="28">
        <v>0</v>
      </c>
      <c r="E39" s="51"/>
      <c r="G39" s="30"/>
    </row>
    <row r="40" spans="1:7" ht="15">
      <c r="A40" s="35" t="s">
        <v>118</v>
      </c>
      <c r="B40" s="28">
        <v>0</v>
      </c>
      <c r="C40" s="28">
        <v>0</v>
      </c>
      <c r="D40" s="28">
        <v>0</v>
      </c>
      <c r="E40" s="51"/>
      <c r="G40" s="30"/>
    </row>
    <row r="41" spans="1:7" ht="15">
      <c r="A41" s="35" t="s">
        <v>119</v>
      </c>
      <c r="B41" s="28">
        <v>1</v>
      </c>
      <c r="C41" s="28">
        <v>1</v>
      </c>
      <c r="D41" s="28">
        <v>31</v>
      </c>
      <c r="E41" s="51">
        <f>D41/C41</f>
        <v>31</v>
      </c>
      <c r="G41" s="30"/>
    </row>
    <row r="42" spans="1:7" ht="15.75">
      <c r="A42" s="5" t="s">
        <v>120</v>
      </c>
      <c r="B42" s="33">
        <f>SUM(B34:B41)</f>
        <v>1251</v>
      </c>
      <c r="C42" s="33">
        <f>SUM(C34:C41)</f>
        <v>1251</v>
      </c>
      <c r="D42" s="33">
        <f>SUM(D34:D41)</f>
        <v>912</v>
      </c>
      <c r="E42" s="51">
        <f>D42/C42</f>
        <v>0.7290167865707434</v>
      </c>
      <c r="G42" s="30"/>
    </row>
    <row r="43" spans="1:5" ht="15">
      <c r="A43" s="35" t="s">
        <v>122</v>
      </c>
      <c r="B43" s="28">
        <v>0</v>
      </c>
      <c r="C43" s="28">
        <v>0</v>
      </c>
      <c r="D43" s="28">
        <v>0</v>
      </c>
      <c r="E43" s="51"/>
    </row>
    <row r="44" spans="1:5" ht="15.75">
      <c r="A44" s="5" t="s">
        <v>121</v>
      </c>
      <c r="B44" s="33">
        <f>SUM(B43)</f>
        <v>0</v>
      </c>
      <c r="C44" s="33">
        <f>SUM(C43)</f>
        <v>0</v>
      </c>
      <c r="D44" s="33">
        <f>SUM(D43)</f>
        <v>0</v>
      </c>
      <c r="E44" s="51"/>
    </row>
    <row r="45" spans="1:5" ht="15">
      <c r="A45" s="35" t="s">
        <v>123</v>
      </c>
      <c r="B45" s="28">
        <v>1390</v>
      </c>
      <c r="C45" s="28">
        <v>1390</v>
      </c>
      <c r="D45" s="28">
        <v>0</v>
      </c>
      <c r="E45" s="51">
        <f>D45/C45</f>
        <v>0</v>
      </c>
    </row>
    <row r="46" spans="1:5" ht="15">
      <c r="A46" s="81" t="s">
        <v>124</v>
      </c>
      <c r="B46" s="28"/>
      <c r="C46" s="28"/>
      <c r="D46" s="28">
        <v>0</v>
      </c>
      <c r="E46" s="51"/>
    </row>
    <row r="47" spans="1:5" ht="15">
      <c r="A47" s="81" t="s">
        <v>125</v>
      </c>
      <c r="B47" s="28"/>
      <c r="C47" s="28"/>
      <c r="D47" s="28">
        <v>0</v>
      </c>
      <c r="E47" s="51"/>
    </row>
    <row r="48" spans="1:5" ht="15.75">
      <c r="A48" s="5" t="s">
        <v>126</v>
      </c>
      <c r="B48" s="33">
        <f>B45</f>
        <v>1390</v>
      </c>
      <c r="C48" s="33">
        <f>C45</f>
        <v>1390</v>
      </c>
      <c r="D48" s="33">
        <f>D45</f>
        <v>0</v>
      </c>
      <c r="E48" s="51">
        <f>D48/C48</f>
        <v>0</v>
      </c>
    </row>
    <row r="49" spans="1:5" ht="15">
      <c r="A49" s="35" t="s">
        <v>127</v>
      </c>
      <c r="B49" s="28">
        <v>0</v>
      </c>
      <c r="C49" s="28">
        <v>0</v>
      </c>
      <c r="D49" s="28">
        <v>0</v>
      </c>
      <c r="E49" s="51"/>
    </row>
    <row r="50" spans="1:5" ht="15.75">
      <c r="A50" s="5" t="s">
        <v>128</v>
      </c>
      <c r="B50" s="33">
        <f>B49</f>
        <v>0</v>
      </c>
      <c r="C50" s="33">
        <f>C49</f>
        <v>0</v>
      </c>
      <c r="D50" s="33">
        <f>D49</f>
        <v>0</v>
      </c>
      <c r="E50" s="51"/>
    </row>
    <row r="51" spans="1:5" ht="15">
      <c r="A51" s="35" t="s">
        <v>129</v>
      </c>
      <c r="B51" s="46">
        <v>2228</v>
      </c>
      <c r="C51" s="46">
        <v>2228</v>
      </c>
      <c r="D51" s="46">
        <v>2228</v>
      </c>
      <c r="E51" s="51">
        <f>D51/C51</f>
        <v>1</v>
      </c>
    </row>
    <row r="52" spans="1:5" ht="15">
      <c r="A52" s="35" t="s">
        <v>130</v>
      </c>
      <c r="B52" s="46">
        <v>0</v>
      </c>
      <c r="C52" s="46">
        <v>552</v>
      </c>
      <c r="D52" s="46">
        <v>552</v>
      </c>
      <c r="E52" s="51">
        <f>D52/C52</f>
        <v>1</v>
      </c>
    </row>
    <row r="53" spans="1:5" ht="15">
      <c r="A53" s="35" t="s">
        <v>131</v>
      </c>
      <c r="B53" s="46">
        <v>0</v>
      </c>
      <c r="C53" s="46">
        <v>0</v>
      </c>
      <c r="D53" s="46">
        <v>0</v>
      </c>
      <c r="E53" s="51"/>
    </row>
    <row r="54" spans="1:5" ht="15">
      <c r="A54" s="35" t="s">
        <v>132</v>
      </c>
      <c r="B54" s="46">
        <v>0</v>
      </c>
      <c r="C54" s="46">
        <v>0</v>
      </c>
      <c r="D54" s="46">
        <v>0</v>
      </c>
      <c r="E54" s="51"/>
    </row>
    <row r="55" spans="1:5" ht="22.5" customHeight="1">
      <c r="A55" s="29" t="s">
        <v>43</v>
      </c>
      <c r="B55" s="33">
        <f>B20+B24+B33+B42+B48+B50+B44+B51+B52+B53+B54</f>
        <v>51790</v>
      </c>
      <c r="C55" s="33">
        <f>C20+C24+C33+C42+C48+C50+C44+C51+C52+C53+C54</f>
        <v>47831</v>
      </c>
      <c r="D55" s="33">
        <f>D20+D24+D33+D42+D48+D50+D44+D51+D52+D53+D54</f>
        <v>43825</v>
      </c>
      <c r="E55" s="51">
        <f>D55/C55</f>
        <v>0.9162467855574836</v>
      </c>
    </row>
  </sheetData>
  <sheetProtection/>
  <mergeCells count="3">
    <mergeCell ref="A2:D2"/>
    <mergeCell ref="A3:D3"/>
    <mergeCell ref="A4:D4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Roman,Normál"&amp;12beszámoló 2009.&amp;R&amp;"Times New Roman,Normál"&amp;12&amp;P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1.00390625" style="0" customWidth="1"/>
    <col min="2" max="2" width="12.57421875" style="0" bestFit="1" customWidth="1"/>
    <col min="3" max="3" width="12.57421875" style="8" bestFit="1" customWidth="1"/>
    <col min="4" max="4" width="13.57421875" style="8" customWidth="1"/>
    <col min="5" max="5" width="8.140625" style="0" customWidth="1"/>
  </cols>
  <sheetData>
    <row r="1" spans="1:4" ht="15">
      <c r="A1" s="27" t="s">
        <v>486</v>
      </c>
      <c r="B1" s="30"/>
      <c r="C1" s="30"/>
      <c r="D1" s="50"/>
    </row>
    <row r="2" spans="1:4" ht="15.75">
      <c r="A2" s="170" t="s">
        <v>205</v>
      </c>
      <c r="B2" s="170"/>
      <c r="C2" s="170"/>
      <c r="D2" s="170"/>
    </row>
    <row r="3" spans="1:4" ht="15.75">
      <c r="A3" s="170" t="s">
        <v>70</v>
      </c>
      <c r="B3" s="170"/>
      <c r="C3" s="170"/>
      <c r="D3" s="170"/>
    </row>
    <row r="4" spans="1:4" ht="15.75">
      <c r="A4" s="170" t="s">
        <v>203</v>
      </c>
      <c r="B4" s="170"/>
      <c r="C4" s="170"/>
      <c r="D4" s="170"/>
    </row>
    <row r="5" ht="12.75">
      <c r="D5" s="8" t="s">
        <v>3</v>
      </c>
    </row>
    <row r="6" spans="1:5" ht="13.5" customHeight="1">
      <c r="A6" s="171" t="s">
        <v>5</v>
      </c>
      <c r="B6" s="69" t="s">
        <v>64</v>
      </c>
      <c r="C6" s="69" t="s">
        <v>65</v>
      </c>
      <c r="D6" s="172" t="s">
        <v>20</v>
      </c>
      <c r="E6" s="53"/>
    </row>
    <row r="7" spans="1:5" ht="12.75">
      <c r="A7" s="171"/>
      <c r="B7" s="173" t="s">
        <v>66</v>
      </c>
      <c r="C7" s="173"/>
      <c r="D7" s="172"/>
      <c r="E7" s="106" t="s">
        <v>21</v>
      </c>
    </row>
    <row r="8" spans="1:5" ht="12.75">
      <c r="A8" s="4">
        <v>2</v>
      </c>
      <c r="B8" s="70">
        <v>3</v>
      </c>
      <c r="C8" s="70">
        <v>4</v>
      </c>
      <c r="D8" s="99">
        <v>5</v>
      </c>
      <c r="E8" s="53"/>
    </row>
    <row r="9" spans="1:5" ht="12.75">
      <c r="A9" s="71" t="s">
        <v>161</v>
      </c>
      <c r="B9" s="77">
        <v>7268</v>
      </c>
      <c r="C9" s="77">
        <v>11060</v>
      </c>
      <c r="D9" s="100">
        <v>11060</v>
      </c>
      <c r="E9" s="107">
        <f>D9/C9*100</f>
        <v>100</v>
      </c>
    </row>
    <row r="10" spans="1:5" ht="12.75">
      <c r="A10" s="71" t="s">
        <v>162</v>
      </c>
      <c r="B10" s="77">
        <v>0</v>
      </c>
      <c r="C10" s="77">
        <v>0</v>
      </c>
      <c r="D10" s="100">
        <v>0</v>
      </c>
      <c r="E10" s="107"/>
    </row>
    <row r="11" spans="1:5" ht="12.75">
      <c r="A11" s="71" t="s">
        <v>163</v>
      </c>
      <c r="B11" s="77">
        <v>0</v>
      </c>
      <c r="C11" s="77">
        <v>0</v>
      </c>
      <c r="D11" s="100">
        <v>0</v>
      </c>
      <c r="E11" s="107"/>
    </row>
    <row r="12" spans="1:5" ht="12.75">
      <c r="A12" s="71" t="s">
        <v>164</v>
      </c>
      <c r="B12" s="77">
        <v>0</v>
      </c>
      <c r="C12" s="77">
        <v>0</v>
      </c>
      <c r="D12" s="100">
        <v>0</v>
      </c>
      <c r="E12" s="107"/>
    </row>
    <row r="13" spans="1:5" ht="12.75">
      <c r="A13" s="71" t="s">
        <v>165</v>
      </c>
      <c r="B13" s="77">
        <v>200</v>
      </c>
      <c r="C13" s="77">
        <v>340</v>
      </c>
      <c r="D13" s="100">
        <v>339</v>
      </c>
      <c r="E13" s="107">
        <f aca="true" t="shared" si="0" ref="E13:E64">D13/C13*100</f>
        <v>99.70588235294117</v>
      </c>
    </row>
    <row r="14" spans="1:5" ht="12.75">
      <c r="A14" s="71" t="s">
        <v>166</v>
      </c>
      <c r="B14" s="77">
        <v>0</v>
      </c>
      <c r="C14" s="77">
        <v>0</v>
      </c>
      <c r="D14" s="100">
        <v>0</v>
      </c>
      <c r="E14" s="107"/>
    </row>
    <row r="15" spans="1:5" ht="12.75">
      <c r="A15" s="91" t="s">
        <v>168</v>
      </c>
      <c r="B15" s="92">
        <v>0</v>
      </c>
      <c r="C15" s="8">
        <v>0</v>
      </c>
      <c r="D15" s="8">
        <v>0</v>
      </c>
      <c r="E15" s="107"/>
    </row>
    <row r="16" spans="1:5" ht="12.75">
      <c r="A16" s="73" t="s">
        <v>167</v>
      </c>
      <c r="B16" s="93">
        <f>SUM(B9:B15)</f>
        <v>7468</v>
      </c>
      <c r="C16" s="93">
        <f>SUM(C9:C15)</f>
        <v>11400</v>
      </c>
      <c r="D16" s="101">
        <f>SUM(D9:D15)</f>
        <v>11399</v>
      </c>
      <c r="E16" s="107">
        <f t="shared" si="0"/>
        <v>99.99122807017544</v>
      </c>
    </row>
    <row r="17" spans="1:5" ht="12.75">
      <c r="A17" s="71" t="s">
        <v>169</v>
      </c>
      <c r="B17" s="94">
        <v>7935</v>
      </c>
      <c r="C17" s="94">
        <v>7935</v>
      </c>
      <c r="D17" s="102">
        <v>6827</v>
      </c>
      <c r="E17" s="107">
        <f t="shared" si="0"/>
        <v>86.03654694391935</v>
      </c>
    </row>
    <row r="18" spans="1:5" ht="12.75">
      <c r="A18" s="71" t="s">
        <v>170</v>
      </c>
      <c r="B18" s="94">
        <v>1237</v>
      </c>
      <c r="C18" s="94">
        <v>1237</v>
      </c>
      <c r="D18" s="102">
        <v>465</v>
      </c>
      <c r="E18" s="107">
        <f t="shared" si="0"/>
        <v>37.5909458367017</v>
      </c>
    </row>
    <row r="19" spans="1:5" ht="12.75">
      <c r="A19" s="71" t="s">
        <v>171</v>
      </c>
      <c r="B19" s="94">
        <v>0</v>
      </c>
      <c r="C19" s="94">
        <v>0</v>
      </c>
      <c r="D19" s="102">
        <v>0</v>
      </c>
      <c r="E19" s="107"/>
    </row>
    <row r="20" spans="1:5" ht="12.75">
      <c r="A20" s="73" t="s">
        <v>154</v>
      </c>
      <c r="B20" s="78">
        <f>SUM(B17:B19)</f>
        <v>9172</v>
      </c>
      <c r="C20" s="78">
        <f>SUM(C17:C19)</f>
        <v>9172</v>
      </c>
      <c r="D20" s="103">
        <f>SUM(D17:D19)</f>
        <v>7292</v>
      </c>
      <c r="E20" s="107">
        <f t="shared" si="0"/>
        <v>79.50283471434801</v>
      </c>
    </row>
    <row r="21" ht="12.75">
      <c r="E21" s="107"/>
    </row>
    <row r="22" spans="1:5" ht="12.75">
      <c r="A22" s="90" t="s">
        <v>172</v>
      </c>
      <c r="B22" s="78">
        <f>B16+B20</f>
        <v>16640</v>
      </c>
      <c r="C22" s="78">
        <f>C16+C20</f>
        <v>20572</v>
      </c>
      <c r="D22" s="103">
        <f>D16+D20</f>
        <v>18691</v>
      </c>
      <c r="E22" s="107">
        <f t="shared" si="0"/>
        <v>90.85650398600039</v>
      </c>
    </row>
    <row r="23" spans="1:5" ht="25.5">
      <c r="A23" s="90" t="s">
        <v>155</v>
      </c>
      <c r="B23" s="78">
        <v>3473</v>
      </c>
      <c r="C23" s="78">
        <v>3528</v>
      </c>
      <c r="D23" s="103">
        <v>3528</v>
      </c>
      <c r="E23" s="107">
        <f t="shared" si="0"/>
        <v>100</v>
      </c>
    </row>
    <row r="24" spans="1:5" ht="12.75">
      <c r="A24" s="72" t="s">
        <v>173</v>
      </c>
      <c r="B24" s="95">
        <v>2360</v>
      </c>
      <c r="C24" s="95">
        <v>91</v>
      </c>
      <c r="D24" s="104">
        <v>90</v>
      </c>
      <c r="E24" s="107">
        <f t="shared" si="0"/>
        <v>98.9010989010989</v>
      </c>
    </row>
    <row r="25" spans="1:5" ht="12.75">
      <c r="A25" s="72" t="s">
        <v>174</v>
      </c>
      <c r="B25" s="95">
        <v>2825</v>
      </c>
      <c r="C25" s="95">
        <v>4595</v>
      </c>
      <c r="D25" s="104">
        <v>4595</v>
      </c>
      <c r="E25" s="107">
        <f t="shared" si="0"/>
        <v>100</v>
      </c>
    </row>
    <row r="26" spans="1:5" ht="12.75">
      <c r="A26" s="90" t="s">
        <v>156</v>
      </c>
      <c r="B26" s="78">
        <f>SUM(B24:B25)</f>
        <v>5185</v>
      </c>
      <c r="C26" s="78">
        <f>SUM(C24:C25)</f>
        <v>4686</v>
      </c>
      <c r="D26" s="103">
        <f>SUM(D24:D25)</f>
        <v>4685</v>
      </c>
      <c r="E26" s="107">
        <f t="shared" si="0"/>
        <v>99.97865983781476</v>
      </c>
    </row>
    <row r="27" spans="1:5" ht="12.75">
      <c r="A27" s="72" t="s">
        <v>175</v>
      </c>
      <c r="B27" s="95">
        <v>400</v>
      </c>
      <c r="C27" s="95">
        <v>7</v>
      </c>
      <c r="D27" s="104">
        <v>7</v>
      </c>
      <c r="E27" s="107">
        <f t="shared" si="0"/>
        <v>100</v>
      </c>
    </row>
    <row r="28" spans="1:5" ht="12.75">
      <c r="A28" s="73" t="s">
        <v>157</v>
      </c>
      <c r="B28" s="78">
        <f>SUM(B27)</f>
        <v>400</v>
      </c>
      <c r="C28" s="78">
        <f>SUM(C27)</f>
        <v>7</v>
      </c>
      <c r="D28" s="103">
        <f>SUM(D27)</f>
        <v>7</v>
      </c>
      <c r="E28" s="107">
        <f t="shared" si="0"/>
        <v>100</v>
      </c>
    </row>
    <row r="29" spans="1:5" ht="12.75">
      <c r="A29" s="71" t="s">
        <v>176</v>
      </c>
      <c r="B29" s="95">
        <v>1870</v>
      </c>
      <c r="C29" s="95">
        <v>1870</v>
      </c>
      <c r="D29" s="104">
        <v>1394</v>
      </c>
      <c r="E29" s="107">
        <f t="shared" si="0"/>
        <v>74.54545454545455</v>
      </c>
    </row>
    <row r="30" spans="1:5" ht="12.75">
      <c r="A30" s="71" t="s">
        <v>207</v>
      </c>
      <c r="B30" s="95">
        <v>600</v>
      </c>
      <c r="C30" s="95">
        <v>15</v>
      </c>
      <c r="D30" s="104">
        <v>14</v>
      </c>
      <c r="E30" s="107">
        <f t="shared" si="0"/>
        <v>93.33333333333333</v>
      </c>
    </row>
    <row r="31" spans="1:5" ht="12.75">
      <c r="A31" s="71" t="s">
        <v>177</v>
      </c>
      <c r="B31" s="95">
        <v>1080</v>
      </c>
      <c r="C31" s="95">
        <v>113</v>
      </c>
      <c r="D31" s="104">
        <v>112</v>
      </c>
      <c r="E31" s="107">
        <f t="shared" si="0"/>
        <v>99.11504424778761</v>
      </c>
    </row>
    <row r="32" spans="1:5" ht="12.75">
      <c r="A32" s="71" t="s">
        <v>178</v>
      </c>
      <c r="B32" s="95">
        <v>0</v>
      </c>
      <c r="C32" s="95">
        <v>0</v>
      </c>
      <c r="D32" s="104">
        <v>0</v>
      </c>
      <c r="E32" s="107"/>
    </row>
    <row r="33" spans="1:5" ht="12.75">
      <c r="A33" s="71" t="s">
        <v>179</v>
      </c>
      <c r="B33" s="95">
        <v>0</v>
      </c>
      <c r="C33" s="95">
        <v>0</v>
      </c>
      <c r="D33" s="104">
        <v>0</v>
      </c>
      <c r="E33" s="107"/>
    </row>
    <row r="34" spans="1:5" ht="12.75">
      <c r="A34" s="71" t="s">
        <v>180</v>
      </c>
      <c r="B34" s="95">
        <v>2930</v>
      </c>
      <c r="C34" s="95">
        <v>2643</v>
      </c>
      <c r="D34" s="104">
        <v>2643</v>
      </c>
      <c r="E34" s="107">
        <f t="shared" si="0"/>
        <v>100</v>
      </c>
    </row>
    <row r="35" spans="1:5" ht="12.75">
      <c r="A35" s="73" t="s">
        <v>158</v>
      </c>
      <c r="B35" s="78">
        <f>SUM(B29:B34)</f>
        <v>6480</v>
      </c>
      <c r="C35" s="78">
        <f>SUM(C29:C34)</f>
        <v>4641</v>
      </c>
      <c r="D35" s="103">
        <f>SUM(D29:D34)</f>
        <v>4163</v>
      </c>
      <c r="E35" s="107">
        <f t="shared" si="0"/>
        <v>89.70049558284853</v>
      </c>
    </row>
    <row r="36" spans="1:5" ht="12.75">
      <c r="A36" s="71" t="s">
        <v>208</v>
      </c>
      <c r="B36" s="95">
        <v>400</v>
      </c>
      <c r="C36" s="95">
        <v>400</v>
      </c>
      <c r="D36" s="104">
        <v>336</v>
      </c>
      <c r="E36" s="107"/>
    </row>
    <row r="37" spans="1:5" ht="12.75">
      <c r="A37" s="73" t="s">
        <v>159</v>
      </c>
      <c r="B37" s="78">
        <f>SUM(B36)</f>
        <v>400</v>
      </c>
      <c r="C37" s="78">
        <f>SUM(C36)</f>
        <v>400</v>
      </c>
      <c r="D37" s="103">
        <f>SUM(D36)</f>
        <v>336</v>
      </c>
      <c r="E37" s="107"/>
    </row>
    <row r="38" spans="1:5" ht="12.75">
      <c r="A38" s="91" t="s">
        <v>181</v>
      </c>
      <c r="B38" s="96">
        <v>3009</v>
      </c>
      <c r="C38" s="97">
        <v>1966</v>
      </c>
      <c r="D38" s="97">
        <v>1966</v>
      </c>
      <c r="E38" s="107">
        <f t="shared" si="0"/>
        <v>100</v>
      </c>
    </row>
    <row r="39" spans="1:5" ht="12.75">
      <c r="A39" s="71" t="s">
        <v>182</v>
      </c>
      <c r="B39" s="95">
        <v>0</v>
      </c>
      <c r="C39" s="95">
        <v>0</v>
      </c>
      <c r="D39" s="104">
        <v>0</v>
      </c>
      <c r="E39" s="107"/>
    </row>
    <row r="40" spans="1:5" ht="12.75">
      <c r="A40" s="71" t="s">
        <v>183</v>
      </c>
      <c r="B40" s="95">
        <v>600</v>
      </c>
      <c r="C40" s="95">
        <v>186</v>
      </c>
      <c r="D40" s="104">
        <v>185</v>
      </c>
      <c r="E40" s="107">
        <f t="shared" si="0"/>
        <v>99.46236559139786</v>
      </c>
    </row>
    <row r="41" spans="1:5" ht="25.5">
      <c r="A41" s="90" t="s">
        <v>160</v>
      </c>
      <c r="B41" s="78">
        <f>SUM(B38:B40)</f>
        <v>3609</v>
      </c>
      <c r="C41" s="78">
        <f>SUM(C38:C40)</f>
        <v>2152</v>
      </c>
      <c r="D41" s="103">
        <f>SUM(D38:D40)</f>
        <v>2151</v>
      </c>
      <c r="E41" s="107">
        <f t="shared" si="0"/>
        <v>99.95353159851301</v>
      </c>
    </row>
    <row r="42" spans="1:5" ht="12.75">
      <c r="A42" s="90" t="s">
        <v>184</v>
      </c>
      <c r="B42" s="78">
        <f>B26+B28+B35+B37+B41</f>
        <v>16074</v>
      </c>
      <c r="C42" s="78">
        <f>C26+C28+C35+C37+C41</f>
        <v>11886</v>
      </c>
      <c r="D42" s="103">
        <f>D26+D28+D35+D37+D41</f>
        <v>11342</v>
      </c>
      <c r="E42" s="107">
        <f t="shared" si="0"/>
        <v>95.42318694262157</v>
      </c>
    </row>
    <row r="43" spans="1:5" ht="12.75">
      <c r="A43" s="73" t="s">
        <v>185</v>
      </c>
      <c r="B43" s="78">
        <v>9480</v>
      </c>
      <c r="C43" s="78">
        <v>6065</v>
      </c>
      <c r="D43" s="103">
        <v>5880</v>
      </c>
      <c r="E43" s="107">
        <f t="shared" si="0"/>
        <v>96.94971145919209</v>
      </c>
    </row>
    <row r="44" spans="1:5" ht="12.75">
      <c r="A44" s="71" t="s">
        <v>186</v>
      </c>
      <c r="B44" s="95">
        <v>0</v>
      </c>
      <c r="C44" s="95">
        <v>0</v>
      </c>
      <c r="D44" s="104">
        <v>0</v>
      </c>
      <c r="E44" s="107"/>
    </row>
    <row r="45" spans="1:5" ht="12.75">
      <c r="A45" s="71" t="s">
        <v>187</v>
      </c>
      <c r="B45" s="95">
        <v>1490</v>
      </c>
      <c r="C45" s="95">
        <v>595</v>
      </c>
      <c r="D45" s="104">
        <v>595</v>
      </c>
      <c r="E45" s="107">
        <f t="shared" si="0"/>
        <v>100</v>
      </c>
    </row>
    <row r="46" spans="1:5" ht="12.75">
      <c r="A46" s="98" t="s">
        <v>189</v>
      </c>
      <c r="B46" s="95"/>
      <c r="C46" s="95"/>
      <c r="D46" s="104">
        <v>595</v>
      </c>
      <c r="E46" s="107"/>
    </row>
    <row r="47" spans="1:5" ht="12.75">
      <c r="A47" s="71" t="s">
        <v>188</v>
      </c>
      <c r="B47" s="95">
        <v>0</v>
      </c>
      <c r="C47" s="95">
        <v>0</v>
      </c>
      <c r="D47" s="104">
        <v>0</v>
      </c>
      <c r="E47" s="107"/>
    </row>
    <row r="48" spans="1:5" ht="12.75">
      <c r="A48" s="90" t="s">
        <v>190</v>
      </c>
      <c r="B48" s="78">
        <f>B44+B45+B47</f>
        <v>1490</v>
      </c>
      <c r="C48" s="78">
        <f>C44+C45+C47</f>
        <v>595</v>
      </c>
      <c r="D48" s="103">
        <f>D44+D45+D47</f>
        <v>595</v>
      </c>
      <c r="E48" s="107">
        <f t="shared" si="0"/>
        <v>100</v>
      </c>
    </row>
    <row r="49" spans="1:5" ht="12.75">
      <c r="A49" s="73" t="s">
        <v>191</v>
      </c>
      <c r="B49" s="78">
        <v>4633</v>
      </c>
      <c r="C49" s="78">
        <v>4633</v>
      </c>
      <c r="D49" s="103">
        <v>0</v>
      </c>
      <c r="E49" s="107">
        <f t="shared" si="0"/>
        <v>0</v>
      </c>
    </row>
    <row r="50" spans="1:5" ht="12.75">
      <c r="A50" s="73" t="s">
        <v>192</v>
      </c>
      <c r="B50" s="78">
        <v>0</v>
      </c>
      <c r="C50" s="78">
        <v>0</v>
      </c>
      <c r="D50" s="103">
        <v>0</v>
      </c>
      <c r="E50" s="107"/>
    </row>
    <row r="51" spans="1:5" ht="12.75">
      <c r="A51" s="71" t="s">
        <v>193</v>
      </c>
      <c r="B51" s="76">
        <v>0</v>
      </c>
      <c r="C51" s="76">
        <v>0</v>
      </c>
      <c r="D51" s="105">
        <v>0</v>
      </c>
      <c r="E51" s="107"/>
    </row>
    <row r="52" spans="1:5" ht="12.75">
      <c r="A52" s="71" t="s">
        <v>194</v>
      </c>
      <c r="B52" s="76"/>
      <c r="C52" s="76"/>
      <c r="D52" s="105">
        <v>0</v>
      </c>
      <c r="E52" s="107"/>
    </row>
    <row r="53" spans="1:5" ht="12.75">
      <c r="A53" s="71" t="s">
        <v>195</v>
      </c>
      <c r="B53" s="76">
        <v>0</v>
      </c>
      <c r="C53" s="76">
        <v>0</v>
      </c>
      <c r="D53" s="105">
        <v>0</v>
      </c>
      <c r="E53" s="107"/>
    </row>
    <row r="54" spans="1:5" ht="12.75">
      <c r="A54" s="71" t="s">
        <v>196</v>
      </c>
      <c r="B54" s="76"/>
      <c r="C54" s="76"/>
      <c r="D54" s="105">
        <v>0</v>
      </c>
      <c r="E54" s="107"/>
    </row>
    <row r="55" spans="1:5" ht="12.75">
      <c r="A55" s="73" t="s">
        <v>197</v>
      </c>
      <c r="B55" s="78">
        <f>B51+B53</f>
        <v>0</v>
      </c>
      <c r="C55" s="78">
        <f>C51+C53</f>
        <v>0</v>
      </c>
      <c r="D55" s="103">
        <f>D51+D53</f>
        <v>0</v>
      </c>
      <c r="E55" s="107"/>
    </row>
    <row r="56" spans="1:5" ht="12.75">
      <c r="A56" s="73"/>
      <c r="B56" s="76"/>
      <c r="C56" s="76"/>
      <c r="D56" s="103"/>
      <c r="E56" s="107"/>
    </row>
    <row r="57" spans="1:5" ht="12.75">
      <c r="A57" s="73" t="s">
        <v>198</v>
      </c>
      <c r="B57" s="78">
        <f>B22+B23+B42+B43+B48+B49+B50+B55</f>
        <v>51790</v>
      </c>
      <c r="C57" s="78">
        <f>C22+C23+C42+C43+C48+C49+C50+C55</f>
        <v>47279</v>
      </c>
      <c r="D57" s="103">
        <f>D22+D23+D42+D43+D48+D49+D50+D55</f>
        <v>40036</v>
      </c>
      <c r="E57" s="107">
        <f t="shared" si="0"/>
        <v>84.6803020368451</v>
      </c>
    </row>
    <row r="58" spans="1:5" ht="12.75">
      <c r="A58" s="59"/>
      <c r="B58" s="76"/>
      <c r="C58" s="76"/>
      <c r="D58" s="105"/>
      <c r="E58" s="107"/>
    </row>
    <row r="59" spans="1:5" ht="12.75">
      <c r="A59" s="71" t="s">
        <v>199</v>
      </c>
      <c r="B59" s="76">
        <v>0</v>
      </c>
      <c r="C59" s="76">
        <v>552</v>
      </c>
      <c r="D59" s="105">
        <v>0</v>
      </c>
      <c r="E59" s="107">
        <f t="shared" si="0"/>
        <v>0</v>
      </c>
    </row>
    <row r="60" spans="1:5" ht="12.75">
      <c r="A60" s="71" t="s">
        <v>200</v>
      </c>
      <c r="B60" s="95">
        <v>0</v>
      </c>
      <c r="C60" s="95">
        <v>0</v>
      </c>
      <c r="D60" s="104">
        <v>0</v>
      </c>
      <c r="E60" s="107"/>
    </row>
    <row r="61" spans="1:5" ht="12.75">
      <c r="A61" s="71"/>
      <c r="B61" s="76"/>
      <c r="C61" s="76"/>
      <c r="D61" s="105"/>
      <c r="E61" s="107"/>
    </row>
    <row r="62" spans="1:5" ht="12.75">
      <c r="A62" s="73" t="s">
        <v>201</v>
      </c>
      <c r="B62" s="78">
        <f>SUM(B59:B61)</f>
        <v>0</v>
      </c>
      <c r="C62" s="78">
        <f>SUM(C59:C61)</f>
        <v>552</v>
      </c>
      <c r="D62" s="103">
        <f>SUM(D59:D61)</f>
        <v>0</v>
      </c>
      <c r="E62" s="107">
        <f t="shared" si="0"/>
        <v>0</v>
      </c>
    </row>
    <row r="63" spans="1:5" ht="12.75">
      <c r="A63" s="108"/>
      <c r="B63" s="109"/>
      <c r="C63" s="109"/>
      <c r="D63" s="110"/>
      <c r="E63" s="107"/>
    </row>
    <row r="64" spans="1:5" ht="12.75">
      <c r="A64" s="52" t="s">
        <v>202</v>
      </c>
      <c r="B64" s="111">
        <f>B57+B62</f>
        <v>51790</v>
      </c>
      <c r="C64" s="111">
        <f>C57+C62</f>
        <v>47831</v>
      </c>
      <c r="D64" s="111">
        <f>D57+D62</f>
        <v>40036</v>
      </c>
      <c r="E64" s="107">
        <f t="shared" si="0"/>
        <v>83.70303777884635</v>
      </c>
    </row>
    <row r="65" spans="1:4" ht="12.75">
      <c r="A65" s="74"/>
      <c r="C65" s="34"/>
      <c r="D65" s="34"/>
    </row>
    <row r="66" spans="3:4" ht="12.75">
      <c r="C66" s="34"/>
      <c r="D66" s="34"/>
    </row>
    <row r="67" spans="2:4" ht="12.75">
      <c r="B67" s="75"/>
      <c r="C67" s="34"/>
      <c r="D67" s="34"/>
    </row>
    <row r="68" spans="2:4" ht="12.75">
      <c r="B68" s="75"/>
      <c r="C68" s="34"/>
      <c r="D68" s="34"/>
    </row>
    <row r="69" spans="3:4" ht="12.75">
      <c r="C69" s="34"/>
      <c r="D69" s="34"/>
    </row>
    <row r="70" spans="3:4" ht="12.75">
      <c r="C70" s="34"/>
      <c r="D70" s="34"/>
    </row>
    <row r="71" spans="3:4" ht="12.75">
      <c r="C71" s="34"/>
      <c r="D71" s="34"/>
    </row>
    <row r="72" spans="3:4" ht="12.75">
      <c r="C72" s="34"/>
      <c r="D72" s="34"/>
    </row>
    <row r="73" spans="3:4" ht="12.75">
      <c r="C73" s="34"/>
      <c r="D73" s="34"/>
    </row>
    <row r="74" spans="3:4" ht="12.75">
      <c r="C74" s="34"/>
      <c r="D74" s="34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8" spans="3:4" ht="12.75">
      <c r="C78" s="34"/>
      <c r="D78" s="34"/>
    </row>
    <row r="79" spans="3:4" ht="12.75">
      <c r="C79" s="34"/>
      <c r="D79" s="34"/>
    </row>
    <row r="80" spans="3:4" ht="12.75">
      <c r="C80" s="34"/>
      <c r="D80" s="34"/>
    </row>
    <row r="81" spans="3:4" ht="12.75">
      <c r="C81" s="34"/>
      <c r="D81" s="34"/>
    </row>
    <row r="82" spans="3:4" ht="12.75">
      <c r="C82" s="34"/>
      <c r="D82" s="34"/>
    </row>
    <row r="83" spans="3:4" ht="12.75">
      <c r="C83" s="34"/>
      <c r="D83" s="34"/>
    </row>
    <row r="84" spans="3:4" ht="12.75">
      <c r="C84" s="34"/>
      <c r="D84" s="34"/>
    </row>
    <row r="85" spans="3:4" ht="12.75">
      <c r="C85" s="34"/>
      <c r="D85" s="34"/>
    </row>
    <row r="86" spans="3:4" ht="12.75">
      <c r="C86" s="34"/>
      <c r="D86" s="34"/>
    </row>
    <row r="87" spans="3:4" ht="12.75">
      <c r="C87" s="34"/>
      <c r="D87" s="34"/>
    </row>
    <row r="88" spans="3:4" ht="12.75">
      <c r="C88" s="34"/>
      <c r="D88" s="34"/>
    </row>
    <row r="89" spans="3:4" ht="12.75">
      <c r="C89" s="34"/>
      <c r="D89" s="34"/>
    </row>
    <row r="90" spans="3:4" ht="12.75">
      <c r="C90" s="34"/>
      <c r="D90" s="34"/>
    </row>
    <row r="91" spans="3:4" ht="12.75">
      <c r="C91" s="34"/>
      <c r="D91" s="34"/>
    </row>
    <row r="92" spans="3:4" ht="12.75">
      <c r="C92" s="34"/>
      <c r="D92" s="34"/>
    </row>
    <row r="93" spans="3:4" ht="12.75">
      <c r="C93" s="34"/>
      <c r="D93" s="34"/>
    </row>
    <row r="94" spans="3:4" ht="12.75">
      <c r="C94" s="34"/>
      <c r="D94" s="34"/>
    </row>
    <row r="95" spans="3:4" ht="12.75">
      <c r="C95" s="34"/>
      <c r="D95" s="34"/>
    </row>
    <row r="96" spans="3:4" ht="12.75">
      <c r="C96" s="34"/>
      <c r="D96" s="34"/>
    </row>
    <row r="97" spans="3:4" ht="12.75">
      <c r="C97" s="34"/>
      <c r="D97" s="34"/>
    </row>
    <row r="98" spans="3:4" ht="12.75">
      <c r="C98" s="34"/>
      <c r="D98" s="34"/>
    </row>
    <row r="99" spans="3:4" ht="12.75">
      <c r="C99" s="34"/>
      <c r="D99" s="34"/>
    </row>
    <row r="100" spans="3:4" ht="12.75">
      <c r="C100" s="34"/>
      <c r="D100" s="34"/>
    </row>
    <row r="101" spans="3:4" ht="12.75">
      <c r="C101" s="34"/>
      <c r="D101" s="34"/>
    </row>
    <row r="102" spans="3:4" ht="12.75">
      <c r="C102" s="34"/>
      <c r="D102" s="34"/>
    </row>
  </sheetData>
  <sheetProtection/>
  <mergeCells count="6">
    <mergeCell ref="A4:D4"/>
    <mergeCell ref="A3:D3"/>
    <mergeCell ref="A2:D2"/>
    <mergeCell ref="A6:A7"/>
    <mergeCell ref="D6:D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0" customWidth="1"/>
    <col min="2" max="2" width="35.7109375" style="0" customWidth="1"/>
    <col min="3" max="4" width="11.7109375" style="0" customWidth="1"/>
    <col min="5" max="5" width="13.00390625" style="0" customWidth="1"/>
  </cols>
  <sheetData>
    <row r="1" spans="1:5" ht="12.75">
      <c r="A1" t="s">
        <v>485</v>
      </c>
      <c r="E1" t="s">
        <v>307</v>
      </c>
    </row>
    <row r="3" spans="1:256" s="3" customFormat="1" ht="17.25" customHeight="1">
      <c r="A3" s="169" t="s">
        <v>205</v>
      </c>
      <c r="B3" s="169"/>
      <c r="C3" s="169"/>
      <c r="D3" s="169"/>
      <c r="E3" s="169"/>
      <c r="IP3"/>
      <c r="IQ3"/>
      <c r="IR3"/>
      <c r="IS3"/>
      <c r="IT3"/>
      <c r="IU3"/>
      <c r="IV3"/>
    </row>
    <row r="4" spans="1:256" s="3" customFormat="1" ht="17.25" customHeight="1">
      <c r="A4" s="169" t="s">
        <v>70</v>
      </c>
      <c r="B4" s="169"/>
      <c r="C4" s="169"/>
      <c r="D4" s="169"/>
      <c r="E4" s="169"/>
      <c r="IP4"/>
      <c r="IQ4"/>
      <c r="IR4"/>
      <c r="IS4"/>
      <c r="IT4"/>
      <c r="IU4"/>
      <c r="IV4"/>
    </row>
    <row r="5" spans="1:256" s="3" customFormat="1" ht="17.25" customHeight="1">
      <c r="A5" s="169" t="s">
        <v>22</v>
      </c>
      <c r="B5" s="169"/>
      <c r="C5" s="169"/>
      <c r="D5" s="169"/>
      <c r="E5" s="169"/>
      <c r="IP5"/>
      <c r="IQ5"/>
      <c r="IR5"/>
      <c r="IS5"/>
      <c r="IT5"/>
      <c r="IU5"/>
      <c r="IV5"/>
    </row>
    <row r="6" spans="1:256" s="3" customFormat="1" ht="17.25" customHeight="1">
      <c r="A6" s="169" t="s">
        <v>44</v>
      </c>
      <c r="B6" s="169"/>
      <c r="C6" s="169"/>
      <c r="D6" s="169"/>
      <c r="E6" s="169"/>
      <c r="IP6"/>
      <c r="IQ6"/>
      <c r="IR6"/>
      <c r="IS6"/>
      <c r="IT6"/>
      <c r="IU6"/>
      <c r="IV6"/>
    </row>
    <row r="9" spans="1:3" ht="13.5" thickBot="1">
      <c r="A9" t="s">
        <v>292</v>
      </c>
      <c r="C9" t="s">
        <v>272</v>
      </c>
    </row>
    <row r="10" spans="2:3" ht="12.75">
      <c r="B10" s="155" t="s">
        <v>293</v>
      </c>
      <c r="C10" s="156">
        <v>280</v>
      </c>
    </row>
    <row r="11" spans="2:3" ht="12.75">
      <c r="B11" s="137" t="s">
        <v>294</v>
      </c>
      <c r="C11" s="157">
        <v>132</v>
      </c>
    </row>
    <row r="12" spans="2:3" ht="12.75">
      <c r="B12" s="137" t="s">
        <v>295</v>
      </c>
      <c r="C12" s="157">
        <v>22</v>
      </c>
    </row>
    <row r="13" spans="2:3" ht="12.75">
      <c r="B13" s="137" t="s">
        <v>296</v>
      </c>
      <c r="C13" s="157">
        <v>31</v>
      </c>
    </row>
    <row r="14" spans="2:3" ht="12.75">
      <c r="B14" s="137" t="s">
        <v>297</v>
      </c>
      <c r="C14" s="157">
        <v>48</v>
      </c>
    </row>
    <row r="15" spans="2:3" ht="12.75">
      <c r="B15" s="137" t="s">
        <v>298</v>
      </c>
      <c r="C15" s="157">
        <v>20</v>
      </c>
    </row>
    <row r="16" spans="2:3" ht="12.75">
      <c r="B16" s="137" t="s">
        <v>299</v>
      </c>
      <c r="C16" s="157">
        <v>15</v>
      </c>
    </row>
    <row r="17" spans="2:3" ht="12.75">
      <c r="B17" s="137" t="s">
        <v>300</v>
      </c>
      <c r="C17" s="157">
        <v>21</v>
      </c>
    </row>
    <row r="18" spans="2:3" ht="12.75">
      <c r="B18" s="137" t="s">
        <v>301</v>
      </c>
      <c r="C18" s="157">
        <v>5</v>
      </c>
    </row>
    <row r="19" spans="2:3" ht="12.75">
      <c r="B19" s="137" t="s">
        <v>302</v>
      </c>
      <c r="C19" s="157">
        <v>5</v>
      </c>
    </row>
    <row r="20" spans="2:3" ht="12.75">
      <c r="B20" s="137" t="s">
        <v>303</v>
      </c>
      <c r="C20" s="157">
        <v>11</v>
      </c>
    </row>
    <row r="21" spans="2:3" ht="12.75">
      <c r="B21" s="137" t="s">
        <v>304</v>
      </c>
      <c r="C21" s="157">
        <v>5</v>
      </c>
    </row>
    <row r="22" spans="2:3" ht="13.5" thickBot="1">
      <c r="B22" s="158" t="s">
        <v>43</v>
      </c>
      <c r="C22" s="159">
        <f>SUM(C10:C21)</f>
        <v>595</v>
      </c>
    </row>
    <row r="25" spans="1:3" ht="12.75">
      <c r="A25" t="s">
        <v>305</v>
      </c>
      <c r="C25">
        <v>0</v>
      </c>
    </row>
  </sheetData>
  <sheetProtection/>
  <mergeCells count="4">
    <mergeCell ref="A3:E3"/>
    <mergeCell ref="A4:E4"/>
    <mergeCell ref="A5:E5"/>
    <mergeCell ref="A6:E6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421875" style="0" customWidth="1"/>
    <col min="3" max="5" width="15.8515625" style="0" customWidth="1"/>
  </cols>
  <sheetData>
    <row r="1" spans="1:5" ht="12.75">
      <c r="A1" t="s">
        <v>485</v>
      </c>
      <c r="E1" t="s">
        <v>308</v>
      </c>
    </row>
    <row r="2" spans="1:5" ht="12.75">
      <c r="A2" s="174" t="s">
        <v>209</v>
      </c>
      <c r="B2" s="174"/>
      <c r="C2" s="174"/>
      <c r="D2" s="174"/>
      <c r="E2" s="174"/>
    </row>
    <row r="3" spans="1:5" ht="12.75">
      <c r="A3" s="169" t="s">
        <v>306</v>
      </c>
      <c r="B3" s="169"/>
      <c r="C3" s="169"/>
      <c r="D3" s="169"/>
      <c r="E3" s="169"/>
    </row>
    <row r="4" spans="1:5" ht="12.75">
      <c r="A4" s="169" t="s">
        <v>44</v>
      </c>
      <c r="B4" s="169"/>
      <c r="C4" s="169"/>
      <c r="D4" s="169"/>
      <c r="E4" s="169"/>
    </row>
    <row r="5" spans="1:7" ht="36" customHeight="1">
      <c r="A5" s="11"/>
      <c r="B5" s="12"/>
      <c r="C5" s="13" t="s">
        <v>23</v>
      </c>
      <c r="D5" s="82" t="s">
        <v>133</v>
      </c>
      <c r="E5" s="14" t="s">
        <v>24</v>
      </c>
      <c r="F5" s="15"/>
      <c r="G5" s="15"/>
    </row>
    <row r="6" spans="1:7" ht="12.75">
      <c r="A6" s="11"/>
      <c r="B6" s="9" t="s">
        <v>25</v>
      </c>
      <c r="C6" s="9" t="s">
        <v>26</v>
      </c>
      <c r="D6" s="9" t="s">
        <v>28</v>
      </c>
      <c r="E6" s="9" t="s">
        <v>29</v>
      </c>
      <c r="F6" s="16"/>
      <c r="G6" s="16"/>
    </row>
    <row r="7" spans="1:7" ht="22.5">
      <c r="A7" s="11"/>
      <c r="B7" s="84" t="s">
        <v>135</v>
      </c>
      <c r="C7" s="22">
        <f>SUM(C8:C11)</f>
        <v>107906</v>
      </c>
      <c r="D7" s="22">
        <f>SUM(D8:D11)</f>
        <v>107906</v>
      </c>
      <c r="E7" s="22">
        <f>SUM(E8:E11)</f>
        <v>102858</v>
      </c>
      <c r="F7" s="19"/>
      <c r="G7" s="19"/>
    </row>
    <row r="8" spans="1:7" ht="12.75">
      <c r="A8" s="11"/>
      <c r="B8" s="11" t="s">
        <v>32</v>
      </c>
      <c r="C8" s="18">
        <v>148</v>
      </c>
      <c r="D8" s="18">
        <v>148</v>
      </c>
      <c r="E8" s="18">
        <v>87</v>
      </c>
      <c r="F8" s="19"/>
      <c r="G8" s="19"/>
    </row>
    <row r="9" spans="1:7" ht="12.75">
      <c r="A9" s="11"/>
      <c r="B9" s="11" t="s">
        <v>33</v>
      </c>
      <c r="C9" s="18">
        <v>90587</v>
      </c>
      <c r="D9" s="18">
        <v>106974</v>
      </c>
      <c r="E9" s="18">
        <v>101987</v>
      </c>
      <c r="F9" s="19"/>
      <c r="G9" s="19"/>
    </row>
    <row r="10" spans="1:7" ht="12.75">
      <c r="A10" s="11"/>
      <c r="B10" s="11" t="s">
        <v>34</v>
      </c>
      <c r="C10" s="18">
        <v>784</v>
      </c>
      <c r="D10" s="18">
        <v>784</v>
      </c>
      <c r="E10" s="18">
        <v>784</v>
      </c>
      <c r="F10" s="19"/>
      <c r="G10" s="19"/>
    </row>
    <row r="11" spans="1:7" ht="12.75">
      <c r="A11" s="11"/>
      <c r="B11" s="11" t="s">
        <v>35</v>
      </c>
      <c r="C11" s="20">
        <v>16387</v>
      </c>
      <c r="D11" s="20">
        <v>0</v>
      </c>
      <c r="E11" s="20">
        <v>0</v>
      </c>
      <c r="F11" s="21"/>
      <c r="G11" s="21"/>
    </row>
    <row r="12" spans="1:7" ht="22.5">
      <c r="A12" s="11"/>
      <c r="B12" s="84" t="s">
        <v>136</v>
      </c>
      <c r="C12" s="83">
        <f>C13+C14</f>
        <v>0</v>
      </c>
      <c r="D12" s="83">
        <f>D13+D14</f>
        <v>0</v>
      </c>
      <c r="E12" s="83">
        <f>E13+E14</f>
        <v>0</v>
      </c>
      <c r="F12" s="21"/>
      <c r="G12" s="21"/>
    </row>
    <row r="13" spans="1:7" ht="12.75">
      <c r="A13" s="11"/>
      <c r="B13" s="11" t="s">
        <v>36</v>
      </c>
      <c r="C13" s="20">
        <v>0</v>
      </c>
      <c r="D13" s="20">
        <v>0</v>
      </c>
      <c r="E13" s="20">
        <v>0</v>
      </c>
      <c r="F13" s="21"/>
      <c r="G13" s="21"/>
    </row>
    <row r="14" spans="1:7" ht="12.75">
      <c r="A14" s="11"/>
      <c r="B14" s="11" t="s">
        <v>137</v>
      </c>
      <c r="C14" s="20">
        <v>0</v>
      </c>
      <c r="D14" s="20">
        <v>0</v>
      </c>
      <c r="E14" s="20">
        <v>0</v>
      </c>
      <c r="F14" s="21"/>
      <c r="G14" s="21"/>
    </row>
    <row r="15" spans="1:7" ht="12.75">
      <c r="A15" s="11"/>
      <c r="B15" s="10" t="s">
        <v>140</v>
      </c>
      <c r="C15" s="83">
        <f>SUM(C16:C17)</f>
        <v>2852</v>
      </c>
      <c r="D15" s="83">
        <f>SUM(D16:D17)</f>
        <v>2852</v>
      </c>
      <c r="E15" s="83">
        <f>SUM(E16:E17)</f>
        <v>4164</v>
      </c>
      <c r="F15" s="21"/>
      <c r="G15" s="21"/>
    </row>
    <row r="16" spans="1:7" ht="12.75">
      <c r="A16" s="11"/>
      <c r="B16" s="87" t="s">
        <v>152</v>
      </c>
      <c r="C16" s="89">
        <v>2852</v>
      </c>
      <c r="D16" s="89">
        <v>2852</v>
      </c>
      <c r="E16" s="89">
        <v>4164</v>
      </c>
      <c r="F16" s="21"/>
      <c r="G16" s="21"/>
    </row>
    <row r="17" spans="1:7" ht="12.75">
      <c r="A17" s="11"/>
      <c r="B17" s="88" t="s">
        <v>153</v>
      </c>
      <c r="C17" s="89">
        <v>0</v>
      </c>
      <c r="D17" s="89">
        <v>0</v>
      </c>
      <c r="E17" s="89">
        <v>0</v>
      </c>
      <c r="F17" s="21"/>
      <c r="G17" s="21"/>
    </row>
    <row r="18" spans="1:7" ht="12.75">
      <c r="A18" s="11"/>
      <c r="B18" s="85" t="s">
        <v>138</v>
      </c>
      <c r="C18" s="25">
        <f>SUM(C19)</f>
        <v>1342</v>
      </c>
      <c r="D18" s="25">
        <f>SUM(D19)</f>
        <v>1196</v>
      </c>
      <c r="E18" s="25">
        <f>SUM(E19)</f>
        <v>478</v>
      </c>
      <c r="F18" s="21"/>
      <c r="G18" s="21"/>
    </row>
    <row r="19" spans="1:7" ht="12.75">
      <c r="A19" s="11"/>
      <c r="B19" s="11" t="s">
        <v>139</v>
      </c>
      <c r="C19" s="20">
        <v>1342</v>
      </c>
      <c r="D19" s="20">
        <v>1196</v>
      </c>
      <c r="E19" s="20">
        <v>478</v>
      </c>
      <c r="F19" s="21"/>
      <c r="G19" s="21"/>
    </row>
    <row r="20" spans="1:7" ht="12.75">
      <c r="A20" s="11"/>
      <c r="B20" s="10" t="s">
        <v>141</v>
      </c>
      <c r="C20" s="83">
        <v>1021</v>
      </c>
      <c r="D20" s="83">
        <v>1021</v>
      </c>
      <c r="E20" s="20">
        <v>829</v>
      </c>
      <c r="F20" s="21"/>
      <c r="G20" s="21"/>
    </row>
    <row r="21" spans="1:7" s="3" customFormat="1" ht="12.75">
      <c r="A21" s="10"/>
      <c r="B21" s="10" t="s">
        <v>37</v>
      </c>
      <c r="C21" s="22">
        <f>C7+C12+C15+C18+C20</f>
        <v>113121</v>
      </c>
      <c r="D21" s="22">
        <f>D7+D12+D15+D18+D20</f>
        <v>112975</v>
      </c>
      <c r="E21" s="22">
        <f>E7+E12+E15+E18+E20</f>
        <v>108329</v>
      </c>
      <c r="F21" s="23"/>
      <c r="G21" s="23"/>
    </row>
    <row r="22" spans="1:7" ht="12.75">
      <c r="A22" s="11"/>
      <c r="B22" s="60" t="s">
        <v>38</v>
      </c>
      <c r="C22" s="24"/>
      <c r="D22" s="24"/>
      <c r="E22" s="18"/>
      <c r="F22" s="19"/>
      <c r="G22" s="19"/>
    </row>
    <row r="23" spans="1:7" ht="12.75">
      <c r="A23" s="11"/>
      <c r="B23" s="86" t="s">
        <v>134</v>
      </c>
      <c r="C23" s="22">
        <f>SUM(C24:C25)</f>
        <v>108039</v>
      </c>
      <c r="D23" s="22">
        <f>SUM(D24:D26)</f>
        <v>111766</v>
      </c>
      <c r="E23" s="22">
        <f>SUM(E24:E27)</f>
        <v>106196</v>
      </c>
      <c r="F23" s="19"/>
      <c r="G23" s="19"/>
    </row>
    <row r="24" spans="1:7" ht="12.75">
      <c r="A24" s="11"/>
      <c r="B24" s="11" t="s">
        <v>143</v>
      </c>
      <c r="C24" s="18">
        <v>130744</v>
      </c>
      <c r="D24" s="18">
        <v>186322</v>
      </c>
      <c r="E24" s="18">
        <v>186322</v>
      </c>
      <c r="F24" s="19"/>
      <c r="G24" s="19"/>
    </row>
    <row r="25" spans="1:7" ht="12.75">
      <c r="A25" s="11"/>
      <c r="B25" s="11" t="s">
        <v>144</v>
      </c>
      <c r="C25" s="18">
        <v>-22705</v>
      </c>
      <c r="D25" s="18">
        <v>2852</v>
      </c>
      <c r="E25" s="18">
        <v>2852</v>
      </c>
      <c r="F25" s="19"/>
      <c r="G25" s="19"/>
    </row>
    <row r="26" spans="1:7" ht="12.75">
      <c r="A26" s="11"/>
      <c r="B26" s="11" t="s">
        <v>145</v>
      </c>
      <c r="C26" s="18">
        <v>0</v>
      </c>
      <c r="D26" s="18">
        <v>-77408</v>
      </c>
      <c r="E26" s="18">
        <v>-77408</v>
      </c>
      <c r="F26" s="19"/>
      <c r="G26" s="19"/>
    </row>
    <row r="27" spans="1:7" ht="12.75">
      <c r="A27" s="11"/>
      <c r="B27" s="11" t="s">
        <v>146</v>
      </c>
      <c r="C27" s="18">
        <v>0</v>
      </c>
      <c r="D27" s="18">
        <v>0</v>
      </c>
      <c r="E27" s="18">
        <v>-5570</v>
      </c>
      <c r="F27" s="19"/>
      <c r="G27" s="19"/>
    </row>
    <row r="28" spans="1:7" ht="12.75">
      <c r="A28" s="11"/>
      <c r="B28" s="17" t="s">
        <v>62</v>
      </c>
      <c r="C28" s="18">
        <f>SUM(C29:C30)</f>
        <v>3873</v>
      </c>
      <c r="D28" s="18">
        <f>SUM(D29:D30)</f>
        <v>0</v>
      </c>
      <c r="E28" s="18">
        <v>0</v>
      </c>
      <c r="F28" s="19"/>
      <c r="G28" s="19"/>
    </row>
    <row r="29" spans="1:7" ht="12.75">
      <c r="A29" s="11"/>
      <c r="B29" s="11" t="s">
        <v>39</v>
      </c>
      <c r="C29" s="18">
        <v>3873</v>
      </c>
      <c r="D29" s="18">
        <v>0</v>
      </c>
      <c r="E29" s="18">
        <v>0</v>
      </c>
      <c r="F29" s="19"/>
      <c r="G29" s="19"/>
    </row>
    <row r="30" spans="1:7" ht="12.75">
      <c r="A30" s="11"/>
      <c r="B30" s="11" t="s">
        <v>40</v>
      </c>
      <c r="C30" s="18"/>
      <c r="D30" s="18"/>
      <c r="E30" s="18"/>
      <c r="F30" s="19"/>
      <c r="G30" s="19"/>
    </row>
    <row r="31" spans="1:7" ht="12.75">
      <c r="A31" s="11"/>
      <c r="B31" s="86" t="s">
        <v>142</v>
      </c>
      <c r="C31" s="22">
        <f>SUM(C32:C34)</f>
        <v>1209</v>
      </c>
      <c r="D31" s="22">
        <f>SUM(D32:D34)</f>
        <v>1209</v>
      </c>
      <c r="E31" s="22">
        <f>SUM(E32:E34)</f>
        <v>552</v>
      </c>
      <c r="F31" s="19"/>
      <c r="G31" s="19"/>
    </row>
    <row r="32" spans="1:7" ht="12.75">
      <c r="A32" s="11"/>
      <c r="B32" s="11" t="s">
        <v>147</v>
      </c>
      <c r="C32" s="18">
        <v>0</v>
      </c>
      <c r="D32" s="18">
        <v>456</v>
      </c>
      <c r="E32" s="18">
        <v>0</v>
      </c>
      <c r="F32" s="57"/>
      <c r="G32" s="19"/>
    </row>
    <row r="33" spans="1:7" ht="12.75">
      <c r="A33" s="11"/>
      <c r="B33" s="11" t="s">
        <v>148</v>
      </c>
      <c r="C33" s="18">
        <v>1209</v>
      </c>
      <c r="D33" s="18">
        <v>0</v>
      </c>
      <c r="E33" s="18">
        <v>552</v>
      </c>
      <c r="F33" s="19"/>
      <c r="G33" s="19"/>
    </row>
    <row r="34" spans="1:7" ht="12.75">
      <c r="A34" s="11"/>
      <c r="B34" s="11" t="s">
        <v>149</v>
      </c>
      <c r="C34" s="20">
        <v>0</v>
      </c>
      <c r="D34" s="20">
        <v>753</v>
      </c>
      <c r="E34" s="20">
        <v>0</v>
      </c>
      <c r="F34" s="21"/>
      <c r="G34" s="21"/>
    </row>
    <row r="35" spans="1:7" ht="12.75">
      <c r="A35" s="11"/>
      <c r="B35" s="10" t="s">
        <v>150</v>
      </c>
      <c r="C35" s="20">
        <v>0</v>
      </c>
      <c r="D35" s="20">
        <v>0</v>
      </c>
      <c r="E35" s="20">
        <v>0</v>
      </c>
      <c r="F35" s="21"/>
      <c r="G35" s="21"/>
    </row>
    <row r="36" spans="1:7" ht="12.75">
      <c r="A36" s="11"/>
      <c r="B36" s="10" t="s">
        <v>151</v>
      </c>
      <c r="C36" s="20">
        <v>0</v>
      </c>
      <c r="D36" s="20">
        <v>0</v>
      </c>
      <c r="E36" s="20">
        <v>1581</v>
      </c>
      <c r="F36" s="21"/>
      <c r="G36" s="21"/>
    </row>
    <row r="37" spans="1:7" s="3" customFormat="1" ht="12.75">
      <c r="A37" s="10"/>
      <c r="B37" s="10" t="s">
        <v>41</v>
      </c>
      <c r="C37" s="22">
        <f>C31+C28+C23</f>
        <v>113121</v>
      </c>
      <c r="D37" s="22">
        <f>D31+D28+D23</f>
        <v>112975</v>
      </c>
      <c r="E37" s="22">
        <f>E31+E28+E23+E35+E36</f>
        <v>108329</v>
      </c>
      <c r="F37" s="23"/>
      <c r="G37" s="23"/>
    </row>
    <row r="38" spans="3:5" ht="12.75">
      <c r="C38" s="1"/>
      <c r="D38" s="1"/>
      <c r="E38" s="1"/>
    </row>
  </sheetData>
  <sheetProtection/>
  <mergeCells count="3">
    <mergeCell ref="A3:E3"/>
    <mergeCell ref="A4:E4"/>
    <mergeCell ref="A2:E2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landscape" paperSize="9" r:id="rId1"/>
  <headerFooter alignWithMargins="0">
    <oddFooter>&amp;C&amp;"Times New Roman,Normál"&amp;12&amp;F&amp;R&amp;"Times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8.57421875" style="0" customWidth="1"/>
    <col min="2" max="2" width="46.57421875" style="0" customWidth="1"/>
    <col min="3" max="3" width="14.8515625" style="0" customWidth="1"/>
  </cols>
  <sheetData>
    <row r="1" spans="1:3" ht="12.75">
      <c r="A1" t="s">
        <v>487</v>
      </c>
      <c r="C1" t="s">
        <v>61</v>
      </c>
    </row>
    <row r="2" spans="1:5" ht="38.25" customHeight="1">
      <c r="A2" s="169" t="s">
        <v>210</v>
      </c>
      <c r="B2" s="169"/>
      <c r="C2" s="169"/>
      <c r="D2" s="16"/>
      <c r="E2" s="16"/>
    </row>
    <row r="3" spans="1:5" ht="12.75">
      <c r="A3" s="169" t="s">
        <v>70</v>
      </c>
      <c r="B3" s="169"/>
      <c r="C3" s="169"/>
      <c r="D3" s="16"/>
      <c r="E3" s="16"/>
    </row>
    <row r="4" spans="1:5" ht="12.75">
      <c r="A4" s="169" t="s">
        <v>211</v>
      </c>
      <c r="B4" s="169"/>
      <c r="C4" s="169"/>
      <c r="D4" s="16"/>
      <c r="E4" s="16"/>
    </row>
    <row r="5" spans="1:5" s="8" customFormat="1" ht="12.75">
      <c r="A5" s="169" t="s">
        <v>44</v>
      </c>
      <c r="B5" s="169"/>
      <c r="C5" s="169"/>
      <c r="D5" s="16"/>
      <c r="E5" s="16"/>
    </row>
    <row r="6" spans="1:5" s="8" customFormat="1" ht="40.5" customHeight="1" thickBot="1">
      <c r="A6" s="16"/>
      <c r="B6" s="16"/>
      <c r="C6" s="16"/>
      <c r="D6" s="16"/>
      <c r="E6" s="16"/>
    </row>
    <row r="7" spans="1:3" s="8" customFormat="1" ht="34.5" customHeight="1">
      <c r="A7" s="61" t="s">
        <v>63</v>
      </c>
      <c r="B7" s="62" t="s">
        <v>5</v>
      </c>
      <c r="C7" s="63" t="s">
        <v>42</v>
      </c>
    </row>
    <row r="8" spans="1:3" ht="20.25" customHeight="1">
      <c r="A8" s="64" t="s">
        <v>26</v>
      </c>
      <c r="B8" s="65" t="s">
        <v>212</v>
      </c>
      <c r="C8" s="122">
        <v>41045</v>
      </c>
    </row>
    <row r="9" spans="1:3" ht="20.25" customHeight="1">
      <c r="A9" s="64" t="s">
        <v>27</v>
      </c>
      <c r="B9" s="65" t="s">
        <v>213</v>
      </c>
      <c r="C9" s="122">
        <v>40036</v>
      </c>
    </row>
    <row r="10" spans="1:3" ht="39" customHeight="1">
      <c r="A10" s="64" t="s">
        <v>28</v>
      </c>
      <c r="B10" s="112" t="s">
        <v>214</v>
      </c>
      <c r="C10" s="124">
        <v>1009</v>
      </c>
    </row>
    <row r="11" spans="1:3" ht="20.25" customHeight="1">
      <c r="A11" s="64" t="s">
        <v>29</v>
      </c>
      <c r="B11" s="65" t="s">
        <v>215</v>
      </c>
      <c r="C11" s="122">
        <v>2780</v>
      </c>
    </row>
    <row r="12" spans="1:3" ht="27" customHeight="1">
      <c r="A12" s="64" t="s">
        <v>30</v>
      </c>
      <c r="B12" s="66" t="s">
        <v>216</v>
      </c>
      <c r="C12" s="122">
        <v>0</v>
      </c>
    </row>
    <row r="13" spans="1:3" ht="20.25" customHeight="1">
      <c r="A13" s="64" t="s">
        <v>31</v>
      </c>
      <c r="B13" s="67" t="s">
        <v>217</v>
      </c>
      <c r="C13" s="124">
        <v>2780</v>
      </c>
    </row>
    <row r="14" spans="1:3" ht="20.25" customHeight="1">
      <c r="A14" s="64" t="s">
        <v>45</v>
      </c>
      <c r="B14" s="67" t="s">
        <v>218</v>
      </c>
      <c r="C14" s="124">
        <f>C10+C13</f>
        <v>3789</v>
      </c>
    </row>
    <row r="15" spans="1:3" ht="20.25" customHeight="1">
      <c r="A15" s="64" t="s">
        <v>46</v>
      </c>
      <c r="B15" s="65" t="s">
        <v>219</v>
      </c>
      <c r="C15" s="122">
        <v>0</v>
      </c>
    </row>
    <row r="16" spans="1:3" ht="20.25" customHeight="1">
      <c r="A16" s="64" t="s">
        <v>47</v>
      </c>
      <c r="B16" s="65" t="s">
        <v>220</v>
      </c>
      <c r="C16" s="122">
        <v>0</v>
      </c>
    </row>
    <row r="17" spans="1:3" ht="27.75" customHeight="1">
      <c r="A17" s="64" t="s">
        <v>48</v>
      </c>
      <c r="B17" s="112" t="s">
        <v>221</v>
      </c>
      <c r="C17" s="124">
        <v>0</v>
      </c>
    </row>
    <row r="18" spans="1:3" ht="30" customHeight="1">
      <c r="A18" s="64" t="s">
        <v>49</v>
      </c>
      <c r="B18" s="66" t="s">
        <v>222</v>
      </c>
      <c r="C18" s="122">
        <v>0</v>
      </c>
    </row>
    <row r="19" spans="1:3" ht="32.25" customHeight="1">
      <c r="A19" s="64" t="s">
        <v>50</v>
      </c>
      <c r="B19" s="65" t="s">
        <v>223</v>
      </c>
      <c r="C19" s="122">
        <f>C16+C17+C18</f>
        <v>0</v>
      </c>
    </row>
    <row r="20" spans="1:3" ht="42.75" customHeight="1">
      <c r="A20" s="64" t="s">
        <v>51</v>
      </c>
      <c r="B20" s="112" t="s">
        <v>224</v>
      </c>
      <c r="C20" s="124">
        <v>0</v>
      </c>
    </row>
    <row r="21" spans="1:3" ht="31.5" customHeight="1">
      <c r="A21" s="114" t="s">
        <v>52</v>
      </c>
      <c r="B21" s="115" t="s">
        <v>225</v>
      </c>
      <c r="C21" s="123">
        <v>0</v>
      </c>
    </row>
    <row r="22" spans="1:3" ht="24" customHeight="1">
      <c r="A22" s="64" t="s">
        <v>53</v>
      </c>
      <c r="B22" s="116" t="s">
        <v>226</v>
      </c>
      <c r="C22" s="119">
        <f>C14</f>
        <v>3789</v>
      </c>
    </row>
    <row r="23" spans="1:3" ht="24.75" customHeight="1">
      <c r="A23" s="64" t="s">
        <v>54</v>
      </c>
      <c r="B23" s="117" t="s">
        <v>227</v>
      </c>
      <c r="C23" s="120">
        <v>569</v>
      </c>
    </row>
    <row r="24" spans="1:3" ht="28.5" customHeight="1">
      <c r="A24" s="64" t="s">
        <v>55</v>
      </c>
      <c r="B24" s="52" t="s">
        <v>228</v>
      </c>
      <c r="C24" s="125">
        <f>C22-C23</f>
        <v>3220</v>
      </c>
    </row>
    <row r="25" spans="1:3" ht="23.25" customHeight="1">
      <c r="A25" s="64" t="s">
        <v>56</v>
      </c>
      <c r="B25" s="117" t="s">
        <v>229</v>
      </c>
      <c r="C25" s="125">
        <v>0</v>
      </c>
    </row>
    <row r="26" spans="1:3" ht="33.75" customHeight="1" thickBot="1">
      <c r="A26" s="68" t="s">
        <v>57</v>
      </c>
      <c r="B26" s="121" t="s">
        <v>230</v>
      </c>
      <c r="C26" s="126">
        <v>0</v>
      </c>
    </row>
  </sheetData>
  <sheetProtection/>
  <mergeCells count="4">
    <mergeCell ref="A2:C2"/>
    <mergeCell ref="A3:C3"/>
    <mergeCell ref="A4:C4"/>
    <mergeCell ref="A5:C5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67.28125" style="0" bestFit="1" customWidth="1"/>
    <col min="2" max="2" width="15.140625" style="0" customWidth="1"/>
  </cols>
  <sheetData>
    <row r="1" spans="1:2" ht="12.75">
      <c r="A1" t="s">
        <v>485</v>
      </c>
      <c r="B1" t="s">
        <v>309</v>
      </c>
    </row>
    <row r="2" ht="12.75">
      <c r="B2" s="7"/>
    </row>
    <row r="3" spans="1:4" s="3" customFormat="1" ht="18" customHeight="1">
      <c r="A3" s="2" t="s">
        <v>205</v>
      </c>
      <c r="B3" s="26"/>
      <c r="C3" s="26"/>
      <c r="D3" s="26"/>
    </row>
    <row r="4" spans="1:4" s="3" customFormat="1" ht="18" customHeight="1">
      <c r="A4" s="2" t="s">
        <v>231</v>
      </c>
      <c r="B4" s="26"/>
      <c r="C4" s="26"/>
      <c r="D4" s="26"/>
    </row>
    <row r="5" spans="1:4" s="3" customFormat="1" ht="18" customHeight="1">
      <c r="A5" s="2"/>
      <c r="B5" s="26" t="s">
        <v>272</v>
      </c>
      <c r="C5" s="26"/>
      <c r="D5" s="26"/>
    </row>
    <row r="6" spans="1:4" s="3" customFormat="1" ht="18" customHeight="1">
      <c r="A6" s="127" t="s">
        <v>5</v>
      </c>
      <c r="B6" s="127" t="s">
        <v>233</v>
      </c>
      <c r="C6" s="26"/>
      <c r="D6" s="26"/>
    </row>
    <row r="7" spans="1:2" ht="12.75">
      <c r="A7" s="128" t="s">
        <v>232</v>
      </c>
      <c r="B7" s="118">
        <v>9045</v>
      </c>
    </row>
    <row r="8" spans="1:2" ht="12.75">
      <c r="A8" s="129" t="s">
        <v>234</v>
      </c>
      <c r="B8" s="118">
        <v>881</v>
      </c>
    </row>
    <row r="9" spans="1:2" ht="12.75">
      <c r="A9" s="129" t="s">
        <v>235</v>
      </c>
      <c r="B9" s="118">
        <v>0</v>
      </c>
    </row>
    <row r="10" spans="1:2" ht="12.75">
      <c r="A10" s="130" t="s">
        <v>236</v>
      </c>
      <c r="B10" s="131">
        <f>SUM(B7:B9)</f>
        <v>9926</v>
      </c>
    </row>
    <row r="11" spans="1:2" ht="12.75">
      <c r="A11" s="129" t="s">
        <v>237</v>
      </c>
      <c r="B11" s="118">
        <v>0</v>
      </c>
    </row>
    <row r="12" spans="1:2" ht="12.75">
      <c r="A12" s="129" t="s">
        <v>238</v>
      </c>
      <c r="B12" s="118">
        <v>0</v>
      </c>
    </row>
    <row r="13" spans="1:2" ht="12.75">
      <c r="A13" s="130" t="s">
        <v>239</v>
      </c>
      <c r="B13" s="131">
        <f>SUM(B11:B12)</f>
        <v>0</v>
      </c>
    </row>
    <row r="14" spans="1:2" ht="12.75">
      <c r="A14" s="129" t="s">
        <v>240</v>
      </c>
      <c r="B14" s="118">
        <v>21689</v>
      </c>
    </row>
    <row r="15" spans="1:2" ht="12.75">
      <c r="A15" s="129" t="s">
        <v>241</v>
      </c>
      <c r="B15" s="118">
        <v>11394</v>
      </c>
    </row>
    <row r="16" spans="1:2" ht="12.75">
      <c r="A16" s="129" t="s">
        <v>242</v>
      </c>
      <c r="B16" s="118">
        <v>886</v>
      </c>
    </row>
    <row r="17" spans="1:2" ht="12.75">
      <c r="A17" s="130" t="s">
        <v>243</v>
      </c>
      <c r="B17" s="131">
        <f>SUM(B14:B16)</f>
        <v>33969</v>
      </c>
    </row>
    <row r="18" spans="1:2" ht="12.75">
      <c r="A18" s="129" t="s">
        <v>244</v>
      </c>
      <c r="B18" s="118">
        <v>4685</v>
      </c>
    </row>
    <row r="19" spans="1:2" ht="12.75">
      <c r="A19" s="129" t="s">
        <v>245</v>
      </c>
      <c r="B19" s="118">
        <v>4505</v>
      </c>
    </row>
    <row r="20" spans="1:2" ht="12.75">
      <c r="A20" s="129" t="s">
        <v>246</v>
      </c>
      <c r="B20" s="118">
        <v>0</v>
      </c>
    </row>
    <row r="21" spans="1:2" ht="12.75">
      <c r="A21" s="129" t="s">
        <v>247</v>
      </c>
      <c r="B21" s="118">
        <v>0</v>
      </c>
    </row>
    <row r="22" spans="1:2" ht="12.75">
      <c r="A22" s="130" t="s">
        <v>248</v>
      </c>
      <c r="B22" s="131">
        <f>SUM(B18:B21)</f>
        <v>9190</v>
      </c>
    </row>
    <row r="23" spans="1:2" ht="12.75">
      <c r="A23" s="129" t="s">
        <v>249</v>
      </c>
      <c r="B23" s="118">
        <v>12414</v>
      </c>
    </row>
    <row r="24" spans="1:2" ht="12.75">
      <c r="A24" s="129" t="s">
        <v>250</v>
      </c>
      <c r="B24" s="118">
        <v>7631</v>
      </c>
    </row>
    <row r="25" spans="1:2" ht="12.75">
      <c r="A25" s="129" t="s">
        <v>251</v>
      </c>
      <c r="B25" s="118">
        <v>3755</v>
      </c>
    </row>
    <row r="26" spans="1:2" ht="12.75">
      <c r="A26" s="130" t="s">
        <v>252</v>
      </c>
      <c r="B26" s="131">
        <f>SUM(B23:B25)</f>
        <v>23800</v>
      </c>
    </row>
    <row r="27" spans="1:2" ht="12.75">
      <c r="A27" s="130" t="s">
        <v>253</v>
      </c>
      <c r="B27" s="131">
        <v>0</v>
      </c>
    </row>
    <row r="28" spans="1:2" ht="12.75">
      <c r="A28" s="130" t="s">
        <v>254</v>
      </c>
      <c r="B28" s="131">
        <v>16475</v>
      </c>
    </row>
    <row r="29" spans="1:2" ht="12.75">
      <c r="A29" s="130" t="s">
        <v>255</v>
      </c>
      <c r="B29" s="131">
        <f>B10+B13+B17-B22-B26-B27-B28</f>
        <v>-5570</v>
      </c>
    </row>
    <row r="30" spans="1:2" ht="12.75">
      <c r="A30" s="129" t="s">
        <v>256</v>
      </c>
      <c r="B30" s="118">
        <v>0</v>
      </c>
    </row>
    <row r="31" spans="1:2" ht="12.75">
      <c r="A31" s="129" t="s">
        <v>257</v>
      </c>
      <c r="B31" s="118">
        <v>0</v>
      </c>
    </row>
    <row r="32" spans="1:2" ht="12.75">
      <c r="A32" s="129" t="s">
        <v>258</v>
      </c>
      <c r="B32" s="118">
        <v>0</v>
      </c>
    </row>
    <row r="33" spans="1:2" ht="12.75">
      <c r="A33" s="130" t="s">
        <v>259</v>
      </c>
      <c r="B33" s="131">
        <f>SUM(B30:B32)</f>
        <v>0</v>
      </c>
    </row>
    <row r="34" spans="1:2" ht="12.75">
      <c r="A34" s="129" t="s">
        <v>260</v>
      </c>
      <c r="B34" s="118">
        <v>0</v>
      </c>
    </row>
    <row r="35" spans="1:2" ht="12.75">
      <c r="A35" s="129" t="s">
        <v>261</v>
      </c>
      <c r="B35" s="118">
        <v>0</v>
      </c>
    </row>
    <row r="36" spans="1:2" ht="12.75">
      <c r="A36" s="129" t="s">
        <v>262</v>
      </c>
      <c r="B36" s="118">
        <v>0</v>
      </c>
    </row>
    <row r="37" spans="1:2" ht="12.75">
      <c r="A37" s="130" t="s">
        <v>263</v>
      </c>
      <c r="B37" s="131">
        <v>0</v>
      </c>
    </row>
    <row r="38" spans="1:2" ht="12.75">
      <c r="A38" s="130" t="s">
        <v>264</v>
      </c>
      <c r="B38" s="131">
        <f>SUM(B34:B37)</f>
        <v>0</v>
      </c>
    </row>
    <row r="39" spans="1:2" ht="12.75">
      <c r="A39" s="52" t="s">
        <v>265</v>
      </c>
      <c r="B39" s="131">
        <f>SUM(B29)</f>
        <v>-5570</v>
      </c>
    </row>
    <row r="40" spans="1:2" ht="12.75">
      <c r="A40" s="53" t="s">
        <v>266</v>
      </c>
      <c r="B40" s="118">
        <v>0</v>
      </c>
    </row>
    <row r="41" spans="1:2" ht="12.75">
      <c r="A41" s="53" t="s">
        <v>267</v>
      </c>
      <c r="B41" s="118">
        <v>0</v>
      </c>
    </row>
    <row r="42" spans="1:2" ht="12.75">
      <c r="A42" s="52" t="s">
        <v>268</v>
      </c>
      <c r="B42" s="131">
        <v>0</v>
      </c>
    </row>
    <row r="43" spans="1:2" ht="12.75">
      <c r="A43" s="52" t="s">
        <v>269</v>
      </c>
      <c r="B43" s="131">
        <v>0</v>
      </c>
    </row>
    <row r="44" spans="1:2" ht="12.75">
      <c r="A44" s="52" t="s">
        <v>270</v>
      </c>
      <c r="B44" s="131">
        <v>0</v>
      </c>
    </row>
    <row r="45" spans="1:2" ht="12.75">
      <c r="A45" s="52" t="s">
        <v>271</v>
      </c>
      <c r="B45" s="131">
        <f>B39</f>
        <v>-5570</v>
      </c>
    </row>
    <row r="46" ht="12.75">
      <c r="B46" s="113"/>
    </row>
    <row r="47" ht="12.75">
      <c r="B47" s="113"/>
    </row>
    <row r="48" ht="12.75">
      <c r="B48" s="113"/>
    </row>
  </sheetData>
  <sheetProtection/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11.7109375" style="0" bestFit="1" customWidth="1"/>
  </cols>
  <sheetData>
    <row r="1" spans="1:6" ht="12.75">
      <c r="A1" t="s">
        <v>485</v>
      </c>
      <c r="F1" t="s">
        <v>310</v>
      </c>
    </row>
    <row r="4" spans="1:7" ht="12.75">
      <c r="A4" s="175" t="s">
        <v>291</v>
      </c>
      <c r="B4" s="175"/>
      <c r="C4" s="175"/>
      <c r="D4" s="175"/>
      <c r="E4" s="175"/>
      <c r="F4" s="175"/>
      <c r="G4" s="175"/>
    </row>
    <row r="6" spans="3:6" ht="12.75">
      <c r="C6" s="176" t="s">
        <v>273</v>
      </c>
      <c r="D6" s="176"/>
      <c r="E6" s="176"/>
      <c r="F6" s="176"/>
    </row>
    <row r="7" spans="1:7" ht="13.5" thickBot="1">
      <c r="A7" s="3" t="s">
        <v>274</v>
      </c>
      <c r="B7" s="3" t="s">
        <v>275</v>
      </c>
      <c r="C7" s="3" t="s">
        <v>276</v>
      </c>
      <c r="D7" s="3" t="s">
        <v>277</v>
      </c>
      <c r="E7" s="3" t="s">
        <v>278</v>
      </c>
      <c r="F7" s="3" t="s">
        <v>279</v>
      </c>
      <c r="G7" s="3" t="s">
        <v>280</v>
      </c>
    </row>
    <row r="8" spans="1:7" ht="15.75">
      <c r="A8" s="132" t="s">
        <v>281</v>
      </c>
      <c r="B8" s="133" t="s">
        <v>282</v>
      </c>
      <c r="C8" s="133">
        <v>1</v>
      </c>
      <c r="D8" s="133"/>
      <c r="E8" s="133"/>
      <c r="F8" s="133">
        <v>0</v>
      </c>
      <c r="G8" s="134">
        <f>SUM(C8:F8)</f>
        <v>1</v>
      </c>
    </row>
    <row r="9" spans="1:7" ht="15.75">
      <c r="A9" s="135" t="s">
        <v>283</v>
      </c>
      <c r="B9" s="53"/>
      <c r="C9" s="53">
        <v>0</v>
      </c>
      <c r="D9" s="53"/>
      <c r="E9" s="53"/>
      <c r="F9" s="53">
        <v>0</v>
      </c>
      <c r="G9" s="136">
        <f>SUM(C9:F9)</f>
        <v>0</v>
      </c>
    </row>
    <row r="10" spans="1:7" ht="15.75">
      <c r="A10" s="137" t="s">
        <v>284</v>
      </c>
      <c r="B10" s="53"/>
      <c r="C10" s="53">
        <v>0</v>
      </c>
      <c r="D10" s="53"/>
      <c r="E10" s="53"/>
      <c r="F10" s="53">
        <v>0</v>
      </c>
      <c r="G10" s="136">
        <f>SUM(C10:F10)</f>
        <v>0</v>
      </c>
    </row>
    <row r="11" spans="1:7" ht="15.75" thickBot="1">
      <c r="A11" s="138" t="s">
        <v>285</v>
      </c>
      <c r="B11" s="139"/>
      <c r="C11" s="139">
        <v>1</v>
      </c>
      <c r="D11" s="139"/>
      <c r="E11" s="139"/>
      <c r="F11" s="139">
        <v>0</v>
      </c>
      <c r="G11" s="140">
        <f>SUM(C11:F11)</f>
        <v>1</v>
      </c>
    </row>
    <row r="12" spans="1:7" ht="15.75">
      <c r="A12" s="141" t="s">
        <v>286</v>
      </c>
      <c r="B12" s="142" t="s">
        <v>287</v>
      </c>
      <c r="C12" s="143"/>
      <c r="D12" s="143"/>
      <c r="E12" s="143"/>
      <c r="F12" s="143"/>
      <c r="G12" s="144"/>
    </row>
    <row r="13" spans="1:7" ht="15.75">
      <c r="A13" s="135" t="s">
        <v>283</v>
      </c>
      <c r="B13" s="53"/>
      <c r="C13" s="53">
        <v>0</v>
      </c>
      <c r="D13" s="53"/>
      <c r="E13" s="53"/>
      <c r="F13" s="53">
        <v>0</v>
      </c>
      <c r="G13" s="136">
        <f>SUM(C13:F13)</f>
        <v>0</v>
      </c>
    </row>
    <row r="14" spans="1:7" ht="15.75">
      <c r="A14" s="135" t="s">
        <v>284</v>
      </c>
      <c r="B14" s="53"/>
      <c r="C14" s="53">
        <v>1</v>
      </c>
      <c r="D14" s="53"/>
      <c r="E14" s="53"/>
      <c r="F14" s="53">
        <v>0</v>
      </c>
      <c r="G14" s="136">
        <f>SUM(C14:F14)</f>
        <v>1</v>
      </c>
    </row>
    <row r="15" spans="1:7" ht="15.75" thickBot="1">
      <c r="A15" s="145" t="s">
        <v>285</v>
      </c>
      <c r="B15" s="146"/>
      <c r="C15" s="146">
        <v>0</v>
      </c>
      <c r="D15" s="146"/>
      <c r="E15" s="146"/>
      <c r="F15" s="146">
        <v>0</v>
      </c>
      <c r="G15" s="147">
        <f>SUM(C15:F15)</f>
        <v>0</v>
      </c>
    </row>
    <row r="16" spans="1:7" ht="15.75">
      <c r="A16" s="148" t="s">
        <v>69</v>
      </c>
      <c r="B16" s="149"/>
      <c r="C16" s="149"/>
      <c r="D16" s="149"/>
      <c r="E16" s="149"/>
      <c r="F16" s="150">
        <v>1</v>
      </c>
      <c r="G16" s="134">
        <f>SUM(C16:F16)</f>
        <v>1</v>
      </c>
    </row>
    <row r="17" spans="1:7" ht="15.75">
      <c r="A17" s="151" t="s">
        <v>288</v>
      </c>
      <c r="B17" s="152"/>
      <c r="C17" s="152"/>
      <c r="D17" s="152"/>
      <c r="E17" s="152"/>
      <c r="F17" s="153">
        <v>4</v>
      </c>
      <c r="G17" s="154">
        <f>SUM(C17:F17)</f>
        <v>4</v>
      </c>
    </row>
    <row r="18" spans="1:7" ht="12.75">
      <c r="A18" s="54" t="s">
        <v>289</v>
      </c>
      <c r="B18" s="53" t="s">
        <v>290</v>
      </c>
      <c r="C18" s="53"/>
      <c r="D18" s="53">
        <v>9</v>
      </c>
      <c r="E18" s="53"/>
      <c r="F18" s="53"/>
      <c r="G18" s="53">
        <v>9</v>
      </c>
    </row>
    <row r="20" spans="1:7" ht="12.75">
      <c r="A20" s="54" t="s">
        <v>43</v>
      </c>
      <c r="B20" s="52"/>
      <c r="C20" s="52">
        <v>2</v>
      </c>
      <c r="D20" s="52">
        <v>9</v>
      </c>
      <c r="E20" s="52"/>
      <c r="F20" s="52">
        <v>5</v>
      </c>
      <c r="G20" s="52">
        <v>16</v>
      </c>
    </row>
  </sheetData>
  <sheetProtection/>
  <mergeCells count="2">
    <mergeCell ref="A4:G4"/>
    <mergeCell ref="C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8.00390625" style="0" customWidth="1"/>
    <col min="4" max="4" width="19.140625" style="0" customWidth="1"/>
  </cols>
  <sheetData>
    <row r="1" spans="1:4" ht="12.75">
      <c r="A1" t="s">
        <v>487</v>
      </c>
      <c r="D1" t="s">
        <v>317</v>
      </c>
    </row>
    <row r="5" spans="1:4" ht="18.75">
      <c r="A5" s="177" t="s">
        <v>210</v>
      </c>
      <c r="B5" s="177"/>
      <c r="C5" s="177"/>
      <c r="D5" s="177"/>
    </row>
    <row r="6" spans="1:4" ht="18.75">
      <c r="A6" s="177" t="s">
        <v>311</v>
      </c>
      <c r="B6" s="177"/>
      <c r="C6" s="177"/>
      <c r="D6" s="177"/>
    </row>
    <row r="8" spans="1:4" ht="47.25">
      <c r="A8" s="160" t="s">
        <v>312</v>
      </c>
      <c r="B8" s="160" t="s">
        <v>313</v>
      </c>
      <c r="C8" s="160" t="s">
        <v>314</v>
      </c>
      <c r="D8" s="160" t="s">
        <v>315</v>
      </c>
    </row>
    <row r="9" spans="1:4" ht="15">
      <c r="A9" s="161"/>
      <c r="B9" s="161"/>
      <c r="C9" s="161"/>
      <c r="D9" s="17"/>
    </row>
    <row r="11" spans="1:4" ht="15.75">
      <c r="A11" s="178" t="s">
        <v>316</v>
      </c>
      <c r="B11" s="178"/>
      <c r="C11" s="178"/>
      <c r="D11" s="178"/>
    </row>
  </sheetData>
  <sheetProtection/>
  <mergeCells count="3">
    <mergeCell ref="A5:D5"/>
    <mergeCell ref="A6:D6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Községi Önkormányzat</cp:lastModifiedBy>
  <cp:lastPrinted>2015-04-14T07:02:31Z</cp:lastPrinted>
  <dcterms:created xsi:type="dcterms:W3CDTF">2008-04-10T13:42:03Z</dcterms:created>
  <dcterms:modified xsi:type="dcterms:W3CDTF">2015-04-30T11:26:00Z</dcterms:modified>
  <cp:category/>
  <cp:version/>
  <cp:contentType/>
  <cp:contentStatus/>
</cp:coreProperties>
</file>