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773" activeTab="0"/>
  </bookViews>
  <sheets>
    <sheet name="1. Címrend" sheetId="1" r:id="rId1"/>
    <sheet name="2. bevételek ei. szerint" sheetId="2" r:id="rId2"/>
    <sheet name="3. kiadások ei. szerint" sheetId="3" r:id="rId3"/>
    <sheet name="4. bevételek fel. szerint" sheetId="4" r:id="rId4"/>
    <sheet name="5. kiadások fel. szerint" sheetId="5" r:id="rId5"/>
    <sheet name="6. PMH" sheetId="6" r:id="rId6"/>
    <sheet name="7. Óvoda" sheetId="7" r:id="rId7"/>
    <sheet name="8. Önkormányzat" sheetId="8" r:id="rId8"/>
    <sheet name="9. működési mérleg" sheetId="9" r:id="rId9"/>
    <sheet name="10. felhalmozási mérleg" sheetId="10" r:id="rId10"/>
    <sheet name="11. ktg.-vetési maradvány" sheetId="11" r:id="rId11"/>
    <sheet name="12. finansz. c. pü.-i műveletek" sheetId="12" r:id="rId12"/>
    <sheet name="13. beruházások, felújítás" sheetId="13" r:id="rId13"/>
    <sheet name="14. stab. tv. 3. § (1)" sheetId="14" r:id="rId14"/>
    <sheet name="15. stab. tv. 45. § (1)" sheetId="15" r:id="rId15"/>
    <sheet name="16. eu projekt" sheetId="16" r:id="rId16"/>
    <sheet name="17. céltartalék" sheetId="17" r:id="rId17"/>
    <sheet name="18. többéves" sheetId="18" r:id="rId18"/>
    <sheet name="19. előirányz.felhaszn.ütemterv" sheetId="19" r:id="rId19"/>
    <sheet name="20. közvetett támogatás" sheetId="20" r:id="rId20"/>
    <sheet name="21. lakoss.szolg.tám" sheetId="21" r:id="rId21"/>
  </sheets>
  <definedNames/>
  <calcPr fullCalcOnLoad="1"/>
</workbook>
</file>

<file path=xl/sharedStrings.xml><?xml version="1.0" encoding="utf-8"?>
<sst xmlns="http://schemas.openxmlformats.org/spreadsheetml/2006/main" count="1377" uniqueCount="467">
  <si>
    <t>Visszatérítendő támogatások, kölcsönök visszatérülése áh.-on kívülről</t>
  </si>
  <si>
    <t>KÖLTSÉGVETÉSI BEVÉTELEK ÖSSZESEN (I.+II.):</t>
  </si>
  <si>
    <t>IV. Finanszírozási célú pénzügyi műveletek bevételei</t>
  </si>
  <si>
    <t>Hitel-, kölcsönfelvétel államháztartáson kívülről</t>
  </si>
  <si>
    <t>Belföldi értékpapírok bevételei</t>
  </si>
  <si>
    <t>Irányító szervi támogatás</t>
  </si>
  <si>
    <t>Külföldi finanszírozás bevételei</t>
  </si>
  <si>
    <t>Kötelező feladatok</t>
  </si>
  <si>
    <t>Önként vállalt feladatok</t>
  </si>
  <si>
    <t>Állam-igazgatási feladatok</t>
  </si>
  <si>
    <t>2017. év</t>
  </si>
  <si>
    <t>Felhalmozási bevételek</t>
  </si>
  <si>
    <t>1. számú melléklet</t>
  </si>
  <si>
    <t>7.</t>
  </si>
  <si>
    <t>Általános tartalék</t>
  </si>
  <si>
    <t>Tartalék összesen</t>
  </si>
  <si>
    <t>előirányzatai éves bontásban</t>
  </si>
  <si>
    <t xml:space="preserve">e-Ft-ban </t>
  </si>
  <si>
    <t>BEVÉTELEK</t>
  </si>
  <si>
    <t>KIADÁSOK</t>
  </si>
  <si>
    <t>Összesen</t>
  </si>
  <si>
    <t>5.</t>
  </si>
  <si>
    <t>6.</t>
  </si>
  <si>
    <t>9.</t>
  </si>
  <si>
    <t>Működési cél</t>
  </si>
  <si>
    <t>Felhalmozási cél</t>
  </si>
  <si>
    <t>Bevételek</t>
  </si>
  <si>
    <t>Kiadások</t>
  </si>
  <si>
    <t>15. számú melléklet</t>
  </si>
  <si>
    <t>14. számú melléklet</t>
  </si>
  <si>
    <t>10. számú melléklet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</si>
  <si>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</si>
  <si>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</si>
  <si>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</si>
  <si>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</si>
  <si>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</si>
  <si>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</si>
  <si>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</si>
  <si>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</si>
  <si>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</si>
  <si>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</si>
  <si>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</si>
  <si>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</si>
  <si>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</si>
  <si>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17. számú melléklet</t>
  </si>
  <si>
    <t>BEVÉTELEK ÖSSZESEN:</t>
  </si>
  <si>
    <t>KIADÁSOK ÖSSZESEN:</t>
  </si>
  <si>
    <r>
      <t>A költségvetési hiány külső finanszírozására vagy</t>
    </r>
    <r>
      <rPr>
        <sz val="10"/>
        <rFont val="Arial"/>
        <family val="0"/>
      </rPr>
      <t xml:space="preserve"> </t>
    </r>
  </si>
  <si>
    <t>a költségvetési többlet felhasználására szolgáló</t>
  </si>
  <si>
    <t>finanszírozási célú pénzügyi műveletek</t>
  </si>
  <si>
    <t>értékpapír kibocsátása, értékesítése</t>
  </si>
  <si>
    <t>értékpapír vásárlása, visszavásárlása</t>
  </si>
  <si>
    <t>hitel, kölcsön felvétele</t>
  </si>
  <si>
    <t>hitel, kölcsön törlesztése</t>
  </si>
  <si>
    <t>Céltartalék</t>
  </si>
  <si>
    <t>Működési célú műveletek kiadásai</t>
  </si>
  <si>
    <t>Felhalmozási célú műveletek kiadásai</t>
  </si>
  <si>
    <t>a számvitelről szóló törvény szerinti hitelviszonyt meg-testesítő értékpapír forgalomba hozatala a forgalomba hozatal napjától a beváltás napjáig</t>
  </si>
  <si>
    <t>váltó kibocsátása a kibocsátás napjától a beváltás napjáig</t>
  </si>
  <si>
    <t>az Szt. szerint pénzügyi lízing lízingbevevői félként történő megkötése a lízing futamideje alatt</t>
  </si>
  <si>
    <t>a visszavásárlási kötelezettség kikötésével megkötött adásvételi szerződés eladói félként történő megkötése
– ideértve az Szt. szerinti valódi penziós és óvadéki repóügyleteket is – a visszavásárlásig</t>
  </si>
  <si>
    <t>a szerződésben kapott, legalább háromszázhatvanöt nap időtartamú halasztott fizetés, részletfizetés</t>
  </si>
  <si>
    <t>Az adósságot keletkeztető ügylet megnevezése</t>
  </si>
  <si>
    <t>Fejlesztés cél megnevezése</t>
  </si>
  <si>
    <t>Fizetési kötelezettséggel csökkentett saját bevétel (09-26)</t>
  </si>
  <si>
    <t>Adott váltó</t>
  </si>
  <si>
    <t>Fizetési kötelezettség összesen (10+18)</t>
  </si>
  <si>
    <t>Pénzügyi lízing</t>
  </si>
  <si>
    <t>Halasztott fizetés</t>
  </si>
  <si>
    <t>Díjak, pótlékok, bírságok</t>
  </si>
  <si>
    <t>Részvények, részesedések értékesítése</t>
  </si>
  <si>
    <t>Vállalat értékesítéséből, privatizációból származó bevételek</t>
  </si>
  <si>
    <t>Saját bevételek (01+…+07)</t>
  </si>
  <si>
    <t>Saját bevételek (08. sor) 50 %-a</t>
  </si>
  <si>
    <t>Előző év(ek)ben keletkezett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</si>
  <si>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</si>
  <si>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</si>
  <si>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</si>
  <si>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Kezességvállalásból eredő fizetési kötelezettség</t>
  </si>
  <si>
    <t>Tárgyévben keletkezett, illetve keletkező, tárgy-évet terhelő fizetési kötelezettség (19+…+25)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</si>
  <si>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</si>
  <si>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</si>
  <si>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</si>
  <si>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</si>
  <si>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</si>
  <si>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</si>
  <si>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</si>
  <si>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</si>
  <si>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</si>
  <si>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</si>
  <si>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</si>
  <si>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</si>
  <si>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</si>
  <si>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</si>
  <si>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</si>
  <si>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</si>
  <si>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</si>
  <si>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</si>
  <si>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</si>
  <si>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</si>
  <si>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</si>
  <si>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</si>
  <si>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</si>
  <si>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</si>
  <si>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</si>
  <si>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</si>
  <si>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</si>
  <si>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Tárgyi eszközök, immateriális javak, vagyoni értékű jog értékesítése, vagyonhasznosításból származó bevétel</t>
  </si>
  <si>
    <t>2017. évben</t>
  </si>
  <si>
    <t>általános tartaléka és céltartalékának felosztása</t>
  </si>
  <si>
    <t>18. számú melléklet</t>
  </si>
  <si>
    <t>Címrendje</t>
  </si>
  <si>
    <t>Az önkormányzat költségvetésében szereplő nem intézményi kiadások</t>
  </si>
  <si>
    <t>I. Működési bevételek</t>
  </si>
  <si>
    <t>II. Felhalmozási bevételek</t>
  </si>
  <si>
    <t>3. Felhalmozási célú átvett pénzeszköz</t>
  </si>
  <si>
    <t xml:space="preserve">          - működési célú igénybevétele</t>
  </si>
  <si>
    <t xml:space="preserve">          - felhalmozási célú igénybevétele</t>
  </si>
  <si>
    <t>Működési célú pénzügyi műveletek bevételei</t>
  </si>
  <si>
    <t>Felhalmozási célú pénzügyi műveletek bevételei</t>
  </si>
  <si>
    <t>és költségvetési szerveinek bevételi előirányzatai</t>
  </si>
  <si>
    <t>Ellátottak pénzbeli juttatásai</t>
  </si>
  <si>
    <t>Megnevezés</t>
  </si>
  <si>
    <t>Lakossági és közösségi szolgáltatások támogatása</t>
  </si>
  <si>
    <t>Szolgáltatás</t>
  </si>
  <si>
    <t>Bevétel</t>
  </si>
  <si>
    <t>Kiadás</t>
  </si>
  <si>
    <t>Cél megnevezése</t>
  </si>
  <si>
    <t>Testületi hat.</t>
  </si>
  <si>
    <t>Sorszám</t>
  </si>
  <si>
    <t>Felújítási cél megnevezése</t>
  </si>
  <si>
    <t>Sor-szám</t>
  </si>
  <si>
    <t>Teljesítés</t>
  </si>
  <si>
    <t>Eredeti előirányzat</t>
  </si>
  <si>
    <t>Módosított előirányzat</t>
  </si>
  <si>
    <t>%-os teljesülés</t>
  </si>
  <si>
    <t>megnevezés</t>
  </si>
  <si>
    <t>EU támogatással megvalósuló programok, projektek</t>
  </si>
  <si>
    <t>feladat megnevezése</t>
  </si>
  <si>
    <t>13. számú melléklet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</si>
  <si>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</si>
  <si>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</si>
  <si>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</si>
  <si>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</si>
  <si>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Összesen:</t>
  </si>
  <si>
    <t xml:space="preserve">e Ft-ban </t>
  </si>
  <si>
    <t>e Ft-ban</t>
  </si>
  <si>
    <t>1.</t>
  </si>
  <si>
    <t>2.</t>
  </si>
  <si>
    <t>3.</t>
  </si>
  <si>
    <t>4.</t>
  </si>
  <si>
    <t>Személyi juttatások</t>
  </si>
  <si>
    <t>Dologi kiadások</t>
  </si>
  <si>
    <t>Egyéb működéi célú kiadások</t>
  </si>
  <si>
    <t>melyek megvalósításához adósságot keletkeztető ügylet megkötése szükséges</t>
  </si>
  <si>
    <t>saját bevételeinek és az adósságot keletkeztető ügyleteiből eredő fizetési kötelezettségének bemutatása</t>
  </si>
  <si>
    <t>tartozások fejlesztési célú kötvénykibocsátásból</t>
  </si>
  <si>
    <t>tartozások működési célú kötvénykibocsátásból</t>
  </si>
  <si>
    <t>4. Működési célú átvett pénzeszköz</t>
  </si>
  <si>
    <t>1. Működési célú támogatás államháztartáson belülről</t>
  </si>
  <si>
    <t>Az önkormányzat költségvetési szervei</t>
  </si>
  <si>
    <t>1.  Balatonfenyvesi Polgármesteri Hivatal</t>
  </si>
  <si>
    <t>2.  Kisfenyő Óvoda</t>
  </si>
  <si>
    <t>Balatonfenyves Község Önkormányzatának</t>
  </si>
  <si>
    <t>A költségvetési hiány belső finanszírozására szolgáló</t>
  </si>
  <si>
    <t xml:space="preserve">Balatonfenyves Község Önkormányzatának </t>
  </si>
  <si>
    <t>Önkormányzatok működési támogatásai</t>
  </si>
  <si>
    <t>Elvonások és befizetések bevételei</t>
  </si>
  <si>
    <t>Garancia- és kezességvállalásból származó megtérülések áh.-on belülről</t>
  </si>
  <si>
    <t>Visszatérítendő támogatások, kölcsönök visszatérülése áh.-on belülről</t>
  </si>
  <si>
    <t>Visszatérítendő támogatások, kölcsönök igénybevétele áh.-on belülről</t>
  </si>
  <si>
    <t>Egyéb működési célú támogatások bevételei államháztartáson belülről</t>
  </si>
  <si>
    <t>Felhalmozási célú önkormányzati támogatások</t>
  </si>
  <si>
    <t>Egyéb felhalmozási célú támogatások bevételei államháztartáson belülről</t>
  </si>
  <si>
    <t>Jövedelemadók</t>
  </si>
  <si>
    <t>Szociális hozzájárulási adó és járulékok</t>
  </si>
  <si>
    <t>Bérhez és foglalkoztatáshoz kapcsolódó adók</t>
  </si>
  <si>
    <t>Vagyoni típusú adók</t>
  </si>
  <si>
    <t>Termékek és szolgáltatások adói</t>
  </si>
  <si>
    <t>Egyéb közhatalmi bevételek</t>
  </si>
  <si>
    <t>1. Felhalmozási célú támogatások államháztartáson belülről</t>
  </si>
  <si>
    <t>3. Működési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</si>
  <si>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</si>
  <si>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</si>
  <si>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</si>
  <si>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</si>
  <si>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</si>
  <si>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</si>
  <si>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</si>
  <si>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</si>
  <si>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</si>
  <si>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</si>
  <si>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2. Felhalmozási bevétel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</si>
  <si>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</si>
  <si>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</si>
  <si>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</si>
  <si>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</si>
  <si>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</si>
  <si>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Garancia- és kezességvállalásból származó megtérülések áh.-on kívülről</t>
  </si>
  <si>
    <t>Egyéb működési célú átvett pénzeszközök</t>
  </si>
  <si>
    <t>Egyéb felhalmozási célú átvett pénzeszközök</t>
  </si>
  <si>
    <t>III. Előző évi költségvetési maradvány, valamint a vállalkozási maradvány alaptevékenység ellátására történő</t>
  </si>
  <si>
    <t>Államháztartáson belüli megelőlegezések</t>
  </si>
  <si>
    <t>Államháztartáson belüli megelőlegezések törlesztése</t>
  </si>
  <si>
    <t>Betétek megszüntetése</t>
  </si>
  <si>
    <t>Adóssághoz nem kapcsolódó származékos ügyletek bevételei</t>
  </si>
  <si>
    <t>BEVÉTELEK MINDÖSSZESEN (I.+II.+III.+IV.):</t>
  </si>
  <si>
    <t>2. számú melléklet</t>
  </si>
  <si>
    <t>3. számú melléklet</t>
  </si>
  <si>
    <t>Beruházások</t>
  </si>
  <si>
    <t>Felújítások</t>
  </si>
  <si>
    <t>Egyéb felhalmozási célú kiadások</t>
  </si>
  <si>
    <t>II. Felhalmozási kiadások</t>
  </si>
  <si>
    <t>III. Finanszírozási célú pénzügyi műveletek kiadásai</t>
  </si>
  <si>
    <t>Hitel-, kölcsöntörlesztés államháztartáson kívülre</t>
  </si>
  <si>
    <t>Belföldi értékpapírok kiadásai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</si>
  <si>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</si>
  <si>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</si>
  <si>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</si>
  <si>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</si>
  <si>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</t>
  </si>
  <si>
    <t>Adóssághoz nem kapcsolódó származékos ügyletek kiadásai</t>
  </si>
  <si>
    <t>Munkaadót terhelő járulékok és szociális hozzájárulási adó</t>
  </si>
  <si>
    <t>Irányító szervi támogatás folyósítása</t>
  </si>
  <si>
    <t>KÖLTSÉGVETÉSI KIADÁSOK ÖSSZESEN (I.+II.):</t>
  </si>
  <si>
    <t>KIADÁSOK MINDÖSSZESEN (I.+II.+III.):</t>
  </si>
  <si>
    <t>I. Működési kiadások</t>
  </si>
  <si>
    <t>Belföldi finanszírozás kiadásai</t>
  </si>
  <si>
    <t>és költségvetési szerveinek kiadási előirányzatai</t>
  </si>
  <si>
    <t>4. számú melléklet</t>
  </si>
  <si>
    <t>kötelező, önként vállalt és állami (államigazgatási) feladatok szerint</t>
  </si>
  <si>
    <t>5. számú melléklet</t>
  </si>
  <si>
    <t>6. számú melléklet</t>
  </si>
  <si>
    <t>Balatonfenyves Község Önkormányzatának irányítása alá tartozó</t>
  </si>
  <si>
    <t>Balatonfenyvesi Polgármesteri Hivatal</t>
  </si>
  <si>
    <t>Kisfenyő Óvoda</t>
  </si>
  <si>
    <t>7. számú melléklet</t>
  </si>
  <si>
    <t>8. számú melléklet</t>
  </si>
  <si>
    <t>Sor-
szám</t>
  </si>
  <si>
    <t>Közhatalmi bevételek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</si>
  <si>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</si>
  <si>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</si>
  <si>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</si>
  <si>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</si>
  <si>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</si>
  <si>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</si>
  <si>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</si>
  <si>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</si>
  <si>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</si>
  <si>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</si>
  <si>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Költségvetési hiány:</t>
  </si>
  <si>
    <t>Költségvetési többlet:</t>
  </si>
  <si>
    <t>2. Közhatalmi bevételek</t>
  </si>
  <si>
    <t>Működési bevételek</t>
  </si>
  <si>
    <t>4. Működési célú átvett pénzeszközök</t>
  </si>
  <si>
    <t>Működési célú átvett pénzeszközök</t>
  </si>
  <si>
    <t>Működési célú támogatások államháztartáson belülről</t>
  </si>
  <si>
    <t>Munkaadókat terhelő járulék és szociális hozzájárulási adó</t>
  </si>
  <si>
    <t>Egyéb működési célú kiadások</t>
  </si>
  <si>
    <t>Maradvány igénybevétele</t>
  </si>
  <si>
    <t>Költségvetési bevételek összesen (1.+...+4.):</t>
  </si>
  <si>
    <t>Költségvetési kiadások összesen (1.+...+5.):</t>
  </si>
  <si>
    <t>Finanszírozási kiadások összesen (7.+…+15.):</t>
  </si>
  <si>
    <t>Finanszírozási bevételek összesen (7.+…+15.):</t>
  </si>
  <si>
    <t>BEVÉTELEK ÖSSZESEN (6.+16.):</t>
  </si>
  <si>
    <t>KIADÁSOK ÖSSZESEN (6.+16.):</t>
  </si>
  <si>
    <t>9. számú melléklet</t>
  </si>
  <si>
    <t>és költségvetési szerveinek</t>
  </si>
  <si>
    <t>működési célú bevételei és kiadásai összevont mérlege</t>
  </si>
  <si>
    <t>felhalmozási célú bevételei és kiadásai összevont mérlege</t>
  </si>
  <si>
    <t>Felhalmozási célú támogatások államháztartáson belülről</t>
  </si>
  <si>
    <t>Felhalmozási célú átvett pénzeszközök</t>
  </si>
  <si>
    <t>Költségvetési bevételek összesen (1.+2.+3.):</t>
  </si>
  <si>
    <t>Költségvetési kiadások összesen (1.+2.+3.):</t>
  </si>
  <si>
    <t>Finanszírozási bevételek összesen (5.+…+13.):</t>
  </si>
  <si>
    <t>Finanszírozási kiadások összesen (5.+…+13.):</t>
  </si>
  <si>
    <t>BEVÉTELEK ÖSSZESEN (4.+14.):</t>
  </si>
  <si>
    <t>KIADÁSOK ÖSSZESEN (4.+14.):</t>
  </si>
  <si>
    <t>pénzügyi lízing</t>
  </si>
  <si>
    <t>betéti műveletek bevételei</t>
  </si>
  <si>
    <t>származékos ügyletek bevételei</t>
  </si>
  <si>
    <t>betéti műveletek kiadásai</t>
  </si>
  <si>
    <t>származékos ügyletek kiadásai</t>
  </si>
  <si>
    <t>áh.-on belüli megelőlegezések bev.</t>
  </si>
  <si>
    <t>áh.-on belüli megelőlegezések kiad.</t>
  </si>
  <si>
    <t xml:space="preserve">Balatonfenyves Község Önkormányzatának és költségvetési szerveinek </t>
  </si>
  <si>
    <t>beruházási és felújítási kiadásai célonként</t>
  </si>
  <si>
    <t>Beruházási cél megnevezése</t>
  </si>
  <si>
    <t>hitel, kölcsön felvétele, átvállalása a folyósítás, átvállalás napjától a végtörlesztés napjáig, és annak aktuális tőketartozása</t>
  </si>
  <si>
    <t>hitelintézetek által, származékos műveletek különbözeteként az Államadósság Kezelő Központ Zrt.-nél elhelyezett fedezeti betétek</t>
  </si>
  <si>
    <t>Balatonfenyves Község Önkormányzatának azon fejlesztési céljai,</t>
  </si>
  <si>
    <t>Balatonfenyves Község Önkormányzata</t>
  </si>
  <si>
    <t>Balatonfenyves Községi Önkormányzat</t>
  </si>
  <si>
    <t>Balatonfenyves Község Önkormányzata többéves kihatással járó feladatainak</t>
  </si>
  <si>
    <t>2018. év</t>
  </si>
  <si>
    <t>Finanszírozási bevételek</t>
  </si>
  <si>
    <t>Működési célú támogatások áh.-on belülről</t>
  </si>
  <si>
    <t>Felhalmozási célú támogatások áh.-on belülről</t>
  </si>
  <si>
    <t>Finanszírozási kiadások</t>
  </si>
  <si>
    <t>Munkaadókat terhelő járulékok és szoc. hozzájárulási adó</t>
  </si>
  <si>
    <t>20. számú melléklet</t>
  </si>
  <si>
    <t>19.</t>
  </si>
  <si>
    <t>20.</t>
  </si>
  <si>
    <t>21.</t>
  </si>
  <si>
    <t>22.</t>
  </si>
  <si>
    <t>MINDÖSSZESEN:</t>
  </si>
  <si>
    <t>- 2. oldal -</t>
  </si>
  <si>
    <t>Osztalékok, koncessziós díjak, hozambevételek</t>
  </si>
  <si>
    <t>Támogatás megnevezése</t>
  </si>
  <si>
    <t>ellátottak térítési díja, kártérítés méltányossági alapon történő elengedés összege</t>
  </si>
  <si>
    <t>eredeti előirányzat</t>
  </si>
  <si>
    <t>módosított előirányzat</t>
  </si>
  <si>
    <t>teljesítés</t>
  </si>
  <si>
    <t>lakásépítéshez, felújításhoz nyújtott kölcsön elengedés összege</t>
  </si>
  <si>
    <t>helyi adó, gépjárműadónál biztosított kedvezmény, mentesség összege adónemenként</t>
  </si>
  <si>
    <t>helyiségek, eszközök hasznosításából származó bevételből nyújtott kedvezmény, mentesség</t>
  </si>
  <si>
    <t>egyéb kedvezmény vagy kölcsön elengedésének összege</t>
  </si>
  <si>
    <t xml:space="preserve">          - építményadó</t>
  </si>
  <si>
    <t xml:space="preserve">          - telekadó</t>
  </si>
  <si>
    <t xml:space="preserve">          - magánszemélyek kommunális adója</t>
  </si>
  <si>
    <t xml:space="preserve">          - iparűzési adó</t>
  </si>
  <si>
    <t xml:space="preserve">          - gépjárműadó</t>
  </si>
  <si>
    <t xml:space="preserve">          - pótlékok</t>
  </si>
  <si>
    <t xml:space="preserve">          - Turisztikai Egyesület</t>
  </si>
  <si>
    <t xml:space="preserve">          - Ezüstfenyő Nyugdíjas Egyesület</t>
  </si>
  <si>
    <t>Estek száma</t>
  </si>
  <si>
    <t>Nyújtott támogatás összege</t>
  </si>
  <si>
    <t>Közvetett támogatások összesen:</t>
  </si>
  <si>
    <t>Biztosító által fizetett kártérítés</t>
  </si>
  <si>
    <t>Mc. visszatérítendő támogatások, kölcsönök visszatérülése az EU-tól</t>
  </si>
  <si>
    <t>Mc. visszatérítendő tám.-ok, kölcsönök visszatérülése kormányoktól és más nemzetközi szervezetektől</t>
  </si>
  <si>
    <t>Fc. visszatérítendő támogatások, kölcsönök visszatérülése az EU-tól</t>
  </si>
  <si>
    <t>Fc. visszatérítendő támogatások, kölcsönök visszatérülése kormányoktól és más nemzetközi szervezetektől</t>
  </si>
  <si>
    <t>Váltóbevételek</t>
  </si>
  <si>
    <t>Tulajdonosi kölcsönök bevételei</t>
  </si>
  <si>
    <t>Lekötött bankbetétek megszüntetése</t>
  </si>
  <si>
    <t>Hitel-, kölcsönfelvétel pénzügyi vállalkozástól</t>
  </si>
  <si>
    <t>finanszírozási bevételek</t>
  </si>
  <si>
    <t>betételhelyezés visszavonása</t>
  </si>
  <si>
    <t>költségvetési maradvány igénybevétle</t>
  </si>
  <si>
    <t>vállalkozási maradvány igénybevétle</t>
  </si>
  <si>
    <t>Vörösmarty u. járdaépítés</t>
  </si>
  <si>
    <t>Helyi adók és a települési adók</t>
  </si>
  <si>
    <t>Kezesség-, illetve garanciavállalással kapcsolatos megtérülés</t>
  </si>
  <si>
    <t>2018. évben</t>
  </si>
  <si>
    <t>2019. év</t>
  </si>
  <si>
    <t>urnafal bővítés</t>
  </si>
  <si>
    <t>településrendezési terv</t>
  </si>
  <si>
    <t>23.</t>
  </si>
  <si>
    <t>24.</t>
  </si>
  <si>
    <t>25.</t>
  </si>
  <si>
    <t>26.</t>
  </si>
  <si>
    <t>27.</t>
  </si>
  <si>
    <t>28.</t>
  </si>
  <si>
    <t>29.</t>
  </si>
  <si>
    <t>irodabútor</t>
  </si>
  <si>
    <t>2019. évben</t>
  </si>
  <si>
    <t>- pályázati önerő</t>
  </si>
  <si>
    <t>2020. év</t>
  </si>
  <si>
    <t>költségvetési szerv bevételei és kiadásai</t>
  </si>
  <si>
    <t>bevételei és kiadásai</t>
  </si>
  <si>
    <t>2020. évben</t>
  </si>
  <si>
    <t>2021. év</t>
  </si>
  <si>
    <t>19. számú melléklet a(z) .../2017. (... ...) önkormányzati rendelethez</t>
  </si>
  <si>
    <t>2017. évi előirányzat-felhasználási ütemterv</t>
  </si>
  <si>
    <t>Balatonfenyves Község Önkormányzata 2017. évi közvetett támogatásai</t>
  </si>
  <si>
    <t>tornacsarnok világítás cseréje</t>
  </si>
  <si>
    <t>útfelújítás (adósságkonszolidációban nem részesült települési önk.-ok)</t>
  </si>
  <si>
    <t>Mária utca Varjú-Kinizsi közötti szakasz 3 cm kopóréteg</t>
  </si>
  <si>
    <t>Imremajor híd korlát és burkolatjavítás</t>
  </si>
  <si>
    <t>Központi strand központi WC felújítása</t>
  </si>
  <si>
    <t>Strandi zuhanyzók cseréje</t>
  </si>
  <si>
    <t>ASP pályázat eszközbeszerzés</t>
  </si>
  <si>
    <t>erősítős hangtechnikai berendezés</t>
  </si>
  <si>
    <t>analóg GPRS riasztó cseré</t>
  </si>
  <si>
    <t>szervergép</t>
  </si>
  <si>
    <t>burgonyakoptató</t>
  </si>
  <si>
    <t>kombi pároló sütő</t>
  </si>
  <si>
    <t>képtartó sínrendszer nagyterembe</t>
  </si>
  <si>
    <t>wifi erősítők</t>
  </si>
  <si>
    <t>redőnyök a 4 csoportszobába</t>
  </si>
  <si>
    <t>játszótéri mászóháló csere</t>
  </si>
  <si>
    <t xml:space="preserve">ravatalozó tolóajtó </t>
  </si>
  <si>
    <t>halotthűtő</t>
  </si>
  <si>
    <t>óvoda udvari zuhanyzó telepítése</t>
  </si>
  <si>
    <t>konyha előtti kerítés átépítése</t>
  </si>
  <si>
    <t>Mária u. járda Kócsag és Rigó utcák között</t>
  </si>
  <si>
    <t>szilárd burkolatú útépítések</t>
  </si>
  <si>
    <t>Lakótelep  járda építése</t>
  </si>
  <si>
    <t>Kölcsey u. járda építése</t>
  </si>
  <si>
    <t>gyalogoshíd építése</t>
  </si>
  <si>
    <t>Vachott S. utcabútorok</t>
  </si>
  <si>
    <t xml:space="preserve">Imremajor szennyvízelvezetés </t>
  </si>
  <si>
    <t>Száva u. lidóhoz 2 db új kandeláber</t>
  </si>
  <si>
    <t>teljes LED korszerűsítés műszaki terve</t>
  </si>
  <si>
    <t>közvilágítás bővítése - lámpatestek besürítése</t>
  </si>
  <si>
    <t>közvilágítás bővítése - napelemes LED világítás</t>
  </si>
  <si>
    <t>kikötő mögötti terület közvilágításának kiépítése</t>
  </si>
  <si>
    <t>tervezési díjak</t>
  </si>
  <si>
    <t>3655/10 hrsz-ú ingatlan területrendezése</t>
  </si>
  <si>
    <t>Kölcsey u. parkoló építése</t>
  </si>
  <si>
    <t>20 db kerékpártároló kikötőhöz</t>
  </si>
  <si>
    <t>csónakkikötő építése</t>
  </si>
  <si>
    <t>Coop ABC játszótér</t>
  </si>
  <si>
    <t>térfigyelő rendszer bővítése</t>
  </si>
  <si>
    <t>időjárás állomás telepítése (Időkép szélmérő)</t>
  </si>
  <si>
    <t>gépjárművekre nyomkövető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</si>
  <si>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</si>
  <si>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</si>
  <si>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</si>
  <si>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</si>
  <si>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</si>
  <si>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</si>
  <si>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</si>
  <si>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</si>
  <si>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</si>
  <si>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szeméttárolók</t>
  </si>
  <si>
    <t>KIA csere</t>
  </si>
  <si>
    <t>játszótéri eszközök István u.</t>
  </si>
  <si>
    <t>kisértékű tárgyi eszköz beszerzés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</si>
  <si>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</si>
  <si>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</si>
  <si>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</si>
  <si>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</si>
  <si>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</si>
  <si>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</si>
  <si>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</si>
  <si>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</si>
  <si>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</si>
  <si>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Csalogány strand wc-hez vezető u. burkolása</t>
  </si>
  <si>
    <t>kerékpártárolók építése Csalogány strandon</t>
  </si>
  <si>
    <t>Kerékpártárolók építése Bf.-alsó strandon</t>
  </si>
  <si>
    <t>Avar utca strandi bejáró előtti térbeton építése</t>
  </si>
  <si>
    <t>Pozsonyi u. szennyvízakna kiváltása</t>
  </si>
  <si>
    <t>figyelemfelhívó kivetítők a strandokra</t>
  </si>
  <si>
    <t>napozóstég bővítése Bf.-alsó strandon</t>
  </si>
  <si>
    <t>tartalék strandi bejáró készítéséhez</t>
  </si>
  <si>
    <t>játszótéri eszközök Csalogány strand</t>
  </si>
  <si>
    <t>strandi dohányzóhelyek kialakítása</t>
  </si>
  <si>
    <t>strandi bóják pótlása</t>
  </si>
  <si>
    <t>Központi strand babapelenkázó műanyagból</t>
  </si>
  <si>
    <t>Csalogány strand babapelenkázó műanyagból</t>
  </si>
  <si>
    <t xml:space="preserve">strandi bejárók meghosszabbítása Bf.-alsó </t>
  </si>
  <si>
    <t>helytörténeti múzeum udvar térburkolása</t>
  </si>
  <si>
    <t>módosított  Ft-ban</t>
  </si>
  <si>
    <t>módosítás Ft</t>
  </si>
  <si>
    <t>n</t>
  </si>
  <si>
    <t>módosítás Ft-ban</t>
  </si>
  <si>
    <t>Ft-ban</t>
  </si>
  <si>
    <t>értékpapír bevétel</t>
  </si>
  <si>
    <t>48.</t>
  </si>
  <si>
    <t>iskola energetikai pályázat</t>
  </si>
  <si>
    <t>49.</t>
  </si>
  <si>
    <t>csapadékvííz pályázat</t>
  </si>
  <si>
    <t>50.</t>
  </si>
  <si>
    <t>strandfejlesztési pályázat</t>
  </si>
  <si>
    <t>e Ft</t>
  </si>
  <si>
    <t>Módosítás Ft-ban</t>
  </si>
  <si>
    <t>E Ft-ban</t>
  </si>
  <si>
    <t>21. számú melléklet a 7/2017 (IX.29.) önkormányzati rendelethez</t>
  </si>
  <si>
    <t>a 7/2017 (IX.29.) önkormáyzati rendelethez</t>
  </si>
  <si>
    <t>19. számú melléklet a 7/2017 (IX.29.) önkormányzati rendelethez</t>
  </si>
  <si>
    <t xml:space="preserve">a 7/2017 (IX.29.) önkormányzati rendelethez </t>
  </si>
  <si>
    <t>a 7/2017 (IX.29.) önkormányzati rendelethez</t>
  </si>
  <si>
    <t>16. számú melléklet a 7/2017. évi (IX.29.) önkormányzati rendelethez</t>
  </si>
  <si>
    <t>12. számú melléklet a 7/2017. (IX.29.) önkormányzati rendelethez</t>
  </si>
  <si>
    <t>11. számú melléklet a 7/2017 (IX.29.)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</si>
</sst>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00\ _F_t_-;\-* #,##0.000\ _F_t_-;_-* &quot;-&quot;??\ _F_t_-;_-@_-"/>
    <numFmt numFmtId="169" formatCode="_-* #,##0.0\ _F_t_-;\-* #,##0.0\ _F_t_-;_-* &quot;-&quot;??\ _F_t_-;_-@_-"/>
    <numFmt numFmtId="170" formatCode="_-* #,##0\ _F_t_-;\-* #,##0\ _F_t_-;_-* &quot;-&quot;??\ _F_t_-;_-@_-"/>
    <numFmt numFmtId="171" formatCode="#,###,##0"/>
    <numFmt numFmtId="172" formatCode="[$€-2]\ #\ ##,000_);[Red]\([$€-2]\ #\ ##,000\)"/>
    <numFmt numFmtId="173" formatCode="#,###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12"/>
      <name val="Arial"/>
      <family val="2"/>
    </font>
    <font>
      <sz val="8"/>
      <name val="Arial CE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19" xfId="0" applyBorder="1" applyAlignment="1">
      <alignment/>
    </xf>
    <xf numFmtId="0" fontId="6" fillId="0" borderId="0" xfId="59" applyAlignment="1">
      <alignment/>
      <protection/>
    </xf>
    <xf numFmtId="0" fontId="6" fillId="0" borderId="0" xfId="59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/>
      <protection/>
    </xf>
    <xf numFmtId="0" fontId="6" fillId="0" borderId="0" xfId="59" applyFont="1">
      <alignment/>
      <protection/>
    </xf>
    <xf numFmtId="0" fontId="6" fillId="0" borderId="0" xfId="59" applyBorder="1">
      <alignment/>
      <protection/>
    </xf>
    <xf numFmtId="0" fontId="0" fillId="0" borderId="0" xfId="0" applyFont="1" applyAlignment="1">
      <alignment horizontal="right"/>
    </xf>
    <xf numFmtId="3" fontId="0" fillId="0" borderId="19" xfId="0" applyNumberFormat="1" applyBorder="1" applyAlignment="1">
      <alignment/>
    </xf>
    <xf numFmtId="0" fontId="11" fillId="0" borderId="0" xfId="59" applyFont="1" applyBorder="1" applyAlignment="1">
      <alignment horizontal="right"/>
      <protection/>
    </xf>
    <xf numFmtId="0" fontId="11" fillId="0" borderId="0" xfId="59" applyFont="1">
      <alignment/>
      <protection/>
    </xf>
    <xf numFmtId="0" fontId="6" fillId="0" borderId="0" xfId="59" applyFont="1" applyAlignment="1">
      <alignment horizontal="right"/>
      <protection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wrapText="1"/>
    </xf>
    <xf numFmtId="0" fontId="3" fillId="0" borderId="18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3" fillId="0" borderId="0" xfId="58" applyNumberFormat="1" applyFont="1" applyFill="1" applyBorder="1" applyAlignment="1" applyProtection="1">
      <alignment horizontal="left"/>
      <protection/>
    </xf>
    <xf numFmtId="0" fontId="3" fillId="0" borderId="10" xfId="58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1" fontId="0" fillId="0" borderId="19" xfId="0" applyNumberFormat="1" applyBorder="1" applyAlignment="1">
      <alignment/>
    </xf>
    <xf numFmtId="1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19" xfId="0" applyNumberFormat="1" applyFont="1" applyBorder="1" applyAlignment="1">
      <alignment horizontal="right"/>
    </xf>
    <xf numFmtId="0" fontId="3" fillId="0" borderId="21" xfId="0" applyFont="1" applyBorder="1" applyAlignment="1">
      <alignment vertical="center"/>
    </xf>
    <xf numFmtId="3" fontId="0" fillId="0" borderId="0" xfId="0" applyNumberFormat="1" applyAlignment="1">
      <alignment/>
    </xf>
    <xf numFmtId="0" fontId="3" fillId="0" borderId="19" xfId="0" applyFont="1" applyBorder="1" applyAlignment="1">
      <alignment horizontal="center" wrapText="1"/>
    </xf>
    <xf numFmtId="3" fontId="0" fillId="0" borderId="19" xfId="0" applyNumberFormat="1" applyBorder="1" applyAlignment="1">
      <alignment horizontal="left"/>
    </xf>
    <xf numFmtId="3" fontId="3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19" xfId="0" applyFont="1" applyBorder="1" applyAlignment="1" quotePrefix="1">
      <alignment horizontal="center" vertical="center"/>
    </xf>
    <xf numFmtId="3" fontId="0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3" fontId="12" fillId="0" borderId="19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12" fillId="0" borderId="0" xfId="0" applyFont="1" applyBorder="1" applyAlignment="1">
      <alignment/>
    </xf>
    <xf numFmtId="0" fontId="0" fillId="0" borderId="19" xfId="0" applyFont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 horizontal="center" wrapText="1"/>
    </xf>
    <xf numFmtId="3" fontId="0" fillId="0" borderId="15" xfId="0" applyNumberFormat="1" applyBorder="1" applyAlignment="1">
      <alignment/>
    </xf>
    <xf numFmtId="3" fontId="12" fillId="0" borderId="15" xfId="0" applyNumberFormat="1" applyFont="1" applyBorder="1" applyAlignment="1">
      <alignment/>
    </xf>
    <xf numFmtId="3" fontId="0" fillId="0" borderId="15" xfId="0" applyNumberFormat="1" applyBorder="1" applyAlignment="1">
      <alignment vertical="center"/>
    </xf>
    <xf numFmtId="1" fontId="3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73" fontId="0" fillId="0" borderId="0" xfId="0" applyNumberFormat="1" applyFont="1" applyFill="1" applyAlignment="1">
      <alignment vertical="center" wrapText="1"/>
    </xf>
    <xf numFmtId="173" fontId="0" fillId="0" borderId="0" xfId="0" applyNumberFormat="1" applyFont="1" applyFill="1" applyAlignment="1">
      <alignment horizontal="centerContinuous" vertical="center"/>
    </xf>
    <xf numFmtId="173" fontId="0" fillId="0" borderId="0" xfId="0" applyNumberFormat="1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horizontal="centerContinuous" vertical="center" wrapText="1"/>
    </xf>
    <xf numFmtId="173" fontId="3" fillId="0" borderId="25" xfId="0" applyNumberFormat="1" applyFont="1" applyFill="1" applyBorder="1" applyAlignment="1">
      <alignment horizontal="centerContinuous" vertical="center" wrapText="1"/>
    </xf>
    <xf numFmtId="173" fontId="3" fillId="0" borderId="26" xfId="0" applyNumberFormat="1" applyFont="1" applyFill="1" applyBorder="1" applyAlignment="1">
      <alignment horizontal="centerContinuous" vertical="center" wrapText="1"/>
    </xf>
    <xf numFmtId="173" fontId="3" fillId="0" borderId="25" xfId="0" applyNumberFormat="1" applyFont="1" applyFill="1" applyBorder="1" applyAlignment="1">
      <alignment horizontal="center" vertical="center" wrapText="1"/>
    </xf>
    <xf numFmtId="173" fontId="3" fillId="0" borderId="26" xfId="0" applyNumberFormat="1" applyFont="1" applyFill="1" applyBorder="1" applyAlignment="1">
      <alignment horizontal="center" vertical="center" wrapText="1"/>
    </xf>
    <xf numFmtId="173" fontId="3" fillId="0" borderId="27" xfId="0" applyNumberFormat="1" applyFont="1" applyFill="1" applyBorder="1" applyAlignment="1">
      <alignment horizontal="center" vertical="center" wrapText="1"/>
    </xf>
    <xf numFmtId="173" fontId="3" fillId="0" borderId="28" xfId="0" applyNumberFormat="1" applyFont="1" applyFill="1" applyBorder="1" applyAlignment="1">
      <alignment horizontal="center" vertical="center" wrapText="1"/>
    </xf>
    <xf numFmtId="173" fontId="0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23" xfId="0" applyNumberFormat="1" applyFont="1" applyFill="1" applyBorder="1" applyAlignment="1" applyProtection="1">
      <alignment vertical="center" wrapText="1"/>
      <protection locked="0"/>
    </xf>
    <xf numFmtId="173" fontId="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19" xfId="0" applyNumberFormat="1" applyFont="1" applyFill="1" applyBorder="1" applyAlignment="1" applyProtection="1">
      <alignment vertical="center" wrapText="1"/>
      <protection locked="0"/>
    </xf>
    <xf numFmtId="173" fontId="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73" fontId="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3" fontId="3" fillId="0" borderId="26" xfId="0" applyNumberFormat="1" applyFont="1" applyFill="1" applyBorder="1" applyAlignment="1" applyProtection="1">
      <alignment vertical="center" wrapText="1"/>
      <protection/>
    </xf>
    <xf numFmtId="173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73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25" xfId="0" applyNumberFormat="1" applyFont="1" applyFill="1" applyBorder="1" applyAlignment="1">
      <alignment horizontal="left" vertical="center" wrapText="1" indent="1"/>
    </xf>
    <xf numFmtId="173" fontId="3" fillId="0" borderId="26" xfId="0" applyNumberFormat="1" applyFont="1" applyFill="1" applyBorder="1" applyAlignment="1" applyProtection="1">
      <alignment horizontal="right" vertical="center" wrapText="1"/>
      <protection/>
    </xf>
    <xf numFmtId="173" fontId="3" fillId="0" borderId="33" xfId="0" applyNumberFormat="1" applyFont="1" applyFill="1" applyBorder="1" applyAlignment="1">
      <alignment horizontal="centerContinuous" vertical="center" wrapText="1"/>
    </xf>
    <xf numFmtId="173" fontId="3" fillId="0" borderId="33" xfId="0" applyNumberFormat="1" applyFont="1" applyFill="1" applyBorder="1" applyAlignment="1">
      <alignment horizontal="center" vertical="center" wrapText="1"/>
    </xf>
    <xf numFmtId="173" fontId="0" fillId="0" borderId="18" xfId="0" applyNumberFormat="1" applyFont="1" applyFill="1" applyBorder="1" applyAlignment="1" applyProtection="1">
      <alignment vertical="center" wrapText="1"/>
      <protection locked="0"/>
    </xf>
    <xf numFmtId="173" fontId="0" fillId="0" borderId="20" xfId="0" applyNumberFormat="1" applyFont="1" applyFill="1" applyBorder="1" applyAlignment="1" applyProtection="1">
      <alignment vertical="center" wrapText="1"/>
      <protection locked="0"/>
    </xf>
    <xf numFmtId="173" fontId="3" fillId="0" borderId="33" xfId="0" applyNumberFormat="1" applyFont="1" applyFill="1" applyBorder="1" applyAlignment="1" applyProtection="1">
      <alignment vertical="center" wrapText="1"/>
      <protection/>
    </xf>
    <xf numFmtId="173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3" xfId="0" applyNumberFormat="1" applyFont="1" applyFill="1" applyBorder="1" applyAlignment="1" applyProtection="1">
      <alignment horizontal="right" vertical="center" wrapText="1"/>
      <protection/>
    </xf>
    <xf numFmtId="173" fontId="0" fillId="0" borderId="0" xfId="0" applyNumberFormat="1" applyFont="1" applyFill="1" applyAlignment="1">
      <alignment horizontal="right" vertical="center"/>
    </xf>
    <xf numFmtId="173" fontId="3" fillId="0" borderId="34" xfId="0" applyNumberFormat="1" applyFont="1" applyFill="1" applyBorder="1" applyAlignment="1">
      <alignment horizontal="center" vertical="center" wrapText="1"/>
    </xf>
    <xf numFmtId="173" fontId="3" fillId="0" borderId="35" xfId="0" applyNumberFormat="1" applyFont="1" applyFill="1" applyBorder="1" applyAlignment="1">
      <alignment horizontal="center" vertical="center" wrapText="1"/>
    </xf>
    <xf numFmtId="173" fontId="3" fillId="0" borderId="36" xfId="0" applyNumberFormat="1" applyFont="1" applyFill="1" applyBorder="1" applyAlignment="1">
      <alignment horizontal="center" vertical="center" wrapText="1"/>
    </xf>
    <xf numFmtId="173" fontId="0" fillId="0" borderId="16" xfId="0" applyNumberFormat="1" applyFont="1" applyFill="1" applyBorder="1" applyAlignment="1" applyProtection="1">
      <alignment vertical="center" wrapText="1"/>
      <protection locked="0"/>
    </xf>
    <xf numFmtId="173" fontId="3" fillId="0" borderId="36" xfId="0" applyNumberFormat="1" applyFont="1" applyFill="1" applyBorder="1" applyAlignment="1" applyProtection="1">
      <alignment vertical="center" wrapText="1"/>
      <protection/>
    </xf>
    <xf numFmtId="173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6" xfId="0" applyNumberFormat="1" applyFont="1" applyFill="1" applyBorder="1" applyAlignment="1" applyProtection="1">
      <alignment horizontal="right" vertical="center" wrapText="1"/>
      <protection/>
    </xf>
    <xf numFmtId="173" fontId="0" fillId="0" borderId="37" xfId="0" applyNumberFormat="1" applyFont="1" applyFill="1" applyBorder="1" applyAlignment="1" applyProtection="1">
      <alignment vertical="center" wrapText="1"/>
      <protection locked="0"/>
    </xf>
    <xf numFmtId="173" fontId="0" fillId="0" borderId="38" xfId="0" applyNumberFormat="1" applyFont="1" applyFill="1" applyBorder="1" applyAlignment="1" applyProtection="1">
      <alignment vertical="center" wrapText="1"/>
      <protection locked="0"/>
    </xf>
    <xf numFmtId="173" fontId="3" fillId="0" borderId="35" xfId="0" applyNumberFormat="1" applyFont="1" applyFill="1" applyBorder="1" applyAlignment="1" applyProtection="1">
      <alignment vertical="center" wrapText="1"/>
      <protection/>
    </xf>
    <xf numFmtId="173" fontId="0" fillId="0" borderId="37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38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5" xfId="0" applyNumberFormat="1" applyFont="1" applyFill="1" applyBorder="1" applyAlignment="1" applyProtection="1">
      <alignment horizontal="right" vertical="center" wrapText="1"/>
      <protection/>
    </xf>
    <xf numFmtId="173" fontId="0" fillId="0" borderId="24" xfId="0" applyNumberFormat="1" applyFont="1" applyFill="1" applyBorder="1" applyAlignment="1" applyProtection="1">
      <alignment vertical="center" wrapText="1"/>
      <protection locked="0"/>
    </xf>
    <xf numFmtId="173" fontId="0" fillId="0" borderId="39" xfId="0" applyNumberFormat="1" applyFont="1" applyFill="1" applyBorder="1" applyAlignment="1">
      <alignment horizontal="center" vertical="center" wrapText="1"/>
    </xf>
    <xf numFmtId="173" fontId="0" fillId="0" borderId="40" xfId="0" applyNumberFormat="1" applyFont="1" applyFill="1" applyBorder="1" applyAlignment="1">
      <alignment horizontal="center" vertical="center" wrapText="1"/>
    </xf>
    <xf numFmtId="173" fontId="0" fillId="0" borderId="4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0" fillId="0" borderId="20" xfId="0" applyFont="1" applyBorder="1" applyAlignment="1">
      <alignment horizontal="center" wrapText="1"/>
    </xf>
    <xf numFmtId="0" fontId="12" fillId="0" borderId="19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6" fillId="0" borderId="0" xfId="59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7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Alignment="1">
      <alignment horizontal="left"/>
      <protection/>
    </xf>
    <xf numFmtId="0" fontId="6" fillId="0" borderId="19" xfId="59" applyFont="1" applyBorder="1" applyAlignment="1">
      <alignment horizontal="center" vertical="center"/>
      <protection/>
    </xf>
    <xf numFmtId="0" fontId="6" fillId="0" borderId="19" xfId="59" applyFont="1" applyBorder="1" applyAlignment="1">
      <alignment horizontal="center"/>
      <protection/>
    </xf>
    <xf numFmtId="0" fontId="6" fillId="0" borderId="19" xfId="59" applyFont="1" applyBorder="1" applyAlignment="1">
      <alignment horizontal="center" wrapText="1"/>
      <protection/>
    </xf>
    <xf numFmtId="0" fontId="6" fillId="0" borderId="19" xfId="59" applyFont="1" applyBorder="1" applyAlignment="1">
      <alignment horizontal="center" vertical="center" wrapText="1"/>
      <protection/>
    </xf>
    <xf numFmtId="0" fontId="6" fillId="0" borderId="19" xfId="59" applyFont="1" applyBorder="1" applyAlignment="1">
      <alignment horizontal="left" wrapText="1"/>
      <protection/>
    </xf>
    <xf numFmtId="0" fontId="6" fillId="0" borderId="19" xfId="59" applyFont="1" applyBorder="1" applyAlignment="1">
      <alignment horizontal="left"/>
      <protection/>
    </xf>
    <xf numFmtId="0" fontId="9" fillId="0" borderId="19" xfId="59" applyFont="1" applyBorder="1" applyAlignment="1">
      <alignment horizontal="left"/>
      <protection/>
    </xf>
    <xf numFmtId="0" fontId="9" fillId="0" borderId="19" xfId="59" applyFont="1" applyBorder="1" applyAlignment="1">
      <alignment horizontal="center"/>
      <protection/>
    </xf>
    <xf numFmtId="3" fontId="6" fillId="0" borderId="19" xfId="59" applyNumberFormat="1" applyFont="1" applyBorder="1" applyAlignment="1">
      <alignment horizontal="right" vertical="center"/>
      <protection/>
    </xf>
    <xf numFmtId="3" fontId="6" fillId="0" borderId="19" xfId="59" applyNumberFormat="1" applyFont="1" applyBorder="1" applyAlignment="1">
      <alignment horizontal="right"/>
      <protection/>
    </xf>
    <xf numFmtId="3" fontId="9" fillId="0" borderId="19" xfId="59" applyNumberFormat="1" applyFont="1" applyBorder="1" applyAlignment="1">
      <alignment horizontal="right"/>
      <protection/>
    </xf>
    <xf numFmtId="0" fontId="0" fillId="0" borderId="10" xfId="0" applyFont="1" applyBorder="1" applyAlignment="1">
      <alignment horizontal="left" wrapText="1"/>
    </xf>
    <xf numFmtId="3" fontId="0" fillId="0" borderId="19" xfId="0" applyNumberForma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0" xfId="0" applyAlignment="1">
      <alignment wrapText="1"/>
    </xf>
    <xf numFmtId="3" fontId="0" fillId="0" borderId="19" xfId="0" applyNumberForma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0" fontId="0" fillId="0" borderId="10" xfId="0" applyFont="1" applyBorder="1" applyAlignment="1" quotePrefix="1">
      <alignment/>
    </xf>
    <xf numFmtId="0" fontId="0" fillId="0" borderId="11" xfId="0" applyFont="1" applyBorder="1" applyAlignment="1" quotePrefix="1">
      <alignment/>
    </xf>
    <xf numFmtId="0" fontId="3" fillId="0" borderId="19" xfId="0" applyFont="1" applyBorder="1" applyAlignment="1">
      <alignment/>
    </xf>
    <xf numFmtId="1" fontId="0" fillId="0" borderId="19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3" fillId="0" borderId="19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9" xfId="0" applyNumberFormat="1" applyFont="1" applyBorder="1" applyAlignment="1">
      <alignment horizontal="right" wrapText="1"/>
    </xf>
    <xf numFmtId="0" fontId="14" fillId="0" borderId="1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33" borderId="19" xfId="0" applyNumberFormat="1" applyFill="1" applyBorder="1" applyAlignment="1">
      <alignment/>
    </xf>
    <xf numFmtId="3" fontId="0" fillId="34" borderId="19" xfId="0" applyNumberFormat="1" applyFont="1" applyFill="1" applyBorder="1" applyAlignment="1">
      <alignment/>
    </xf>
    <xf numFmtId="3" fontId="15" fillId="0" borderId="1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Fill="1" applyBorder="1" applyAlignment="1">
      <alignment/>
    </xf>
    <xf numFmtId="0" fontId="12" fillId="0" borderId="21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73" fontId="3" fillId="0" borderId="42" xfId="0" applyNumberFormat="1" applyFont="1" applyFill="1" applyBorder="1" applyAlignment="1">
      <alignment horizontal="center" vertical="center" wrapText="1"/>
    </xf>
    <xf numFmtId="173" fontId="3" fillId="0" borderId="43" xfId="0" applyNumberFormat="1" applyFont="1" applyFill="1" applyBorder="1" applyAlignment="1">
      <alignment horizontal="center" vertical="center" wrapText="1"/>
    </xf>
    <xf numFmtId="173" fontId="3" fillId="0" borderId="44" xfId="0" applyNumberFormat="1" applyFont="1" applyFill="1" applyBorder="1" applyAlignment="1">
      <alignment horizontal="center" vertical="center" wrapText="1"/>
    </xf>
    <xf numFmtId="173" fontId="3" fillId="0" borderId="45" xfId="0" applyNumberFormat="1" applyFont="1" applyFill="1" applyBorder="1" applyAlignment="1">
      <alignment horizontal="center" vertical="center" wrapText="1"/>
    </xf>
    <xf numFmtId="173" fontId="3" fillId="0" borderId="3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 quotePrefix="1">
      <alignment horizontal="left" wrapText="1"/>
    </xf>
    <xf numFmtId="0" fontId="0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9" xfId="59" applyFont="1" applyBorder="1" applyAlignment="1">
      <alignment horizontal="center"/>
      <protection/>
    </xf>
    <xf numFmtId="0" fontId="6" fillId="0" borderId="19" xfId="59" applyFont="1" applyBorder="1" applyAlignment="1">
      <alignment horizontal="center" vertical="center"/>
      <protection/>
    </xf>
    <xf numFmtId="0" fontId="8" fillId="0" borderId="0" xfId="59" applyFont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Normál_2010. évi közvetett támogatás 15. számú mellékle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E9" sqref="E9"/>
    </sheetView>
  </sheetViews>
  <sheetFormatPr defaultColWidth="9.140625" defaultRowHeight="12.75"/>
  <sheetData>
    <row r="1" ht="12.75">
      <c r="K1" s="40" t="s">
        <v>12</v>
      </c>
    </row>
    <row r="2" ht="12.75">
      <c r="K2" s="40"/>
    </row>
    <row r="4" spans="1:11" ht="12.75">
      <c r="A4" s="230" t="s">
        <v>463</v>
      </c>
      <c r="B4" s="230"/>
      <c r="C4" s="230"/>
      <c r="D4" s="230"/>
      <c r="E4" s="230"/>
      <c r="F4" s="230"/>
      <c r="G4" s="230"/>
      <c r="H4" s="230"/>
      <c r="I4" s="230"/>
      <c r="J4" s="231"/>
      <c r="K4" s="231"/>
    </row>
    <row r="5" spans="1:11" ht="12.75">
      <c r="A5" s="230" t="s">
        <v>163</v>
      </c>
      <c r="B5" s="232"/>
      <c r="C5" s="232"/>
      <c r="D5" s="232"/>
      <c r="E5" s="232"/>
      <c r="F5" s="232"/>
      <c r="G5" s="232"/>
      <c r="H5" s="232"/>
      <c r="I5" s="232"/>
      <c r="J5" s="231"/>
      <c r="K5" s="231"/>
    </row>
    <row r="6" spans="1:11" ht="12.75">
      <c r="A6" s="230" t="s">
        <v>111</v>
      </c>
      <c r="B6" s="232"/>
      <c r="C6" s="232"/>
      <c r="D6" s="232"/>
      <c r="E6" s="232"/>
      <c r="F6" s="232"/>
      <c r="G6" s="232"/>
      <c r="H6" s="232"/>
      <c r="I6" s="232"/>
      <c r="J6" s="231"/>
      <c r="K6" s="231"/>
    </row>
    <row r="7" ht="12.75">
      <c r="A7" s="9"/>
    </row>
    <row r="8" spans="1:9" ht="12.75">
      <c r="A8" s="7"/>
      <c r="B8" s="7"/>
      <c r="C8" s="7"/>
      <c r="D8" s="7"/>
      <c r="E8" s="7"/>
      <c r="F8" s="7"/>
      <c r="G8" s="7"/>
      <c r="H8" s="7"/>
      <c r="I8" s="7"/>
    </row>
    <row r="9" spans="1:9" ht="12.75">
      <c r="A9" s="7"/>
      <c r="B9" s="7"/>
      <c r="C9" s="7"/>
      <c r="D9" s="7"/>
      <c r="E9" s="7"/>
      <c r="F9" s="7"/>
      <c r="G9" s="7"/>
      <c r="H9" s="7"/>
      <c r="I9" s="7"/>
    </row>
    <row r="10" spans="1:10" ht="12.75">
      <c r="A10" s="7"/>
      <c r="B10" s="112" t="s">
        <v>160</v>
      </c>
      <c r="C10" s="39"/>
      <c r="D10" s="112"/>
      <c r="E10" s="112"/>
      <c r="F10" s="112"/>
      <c r="G10" s="112"/>
      <c r="H10" s="112"/>
      <c r="I10" s="39"/>
      <c r="J10" s="7"/>
    </row>
    <row r="11" spans="1:10" ht="12.75">
      <c r="A11" s="7"/>
      <c r="B11" s="6"/>
      <c r="C11" s="7"/>
      <c r="D11" s="6"/>
      <c r="E11" s="6"/>
      <c r="F11" s="6"/>
      <c r="G11" s="6"/>
      <c r="H11" s="6"/>
      <c r="I11" s="7"/>
      <c r="J11" s="7"/>
    </row>
    <row r="12" spans="1:10" ht="12.75">
      <c r="A12" s="7"/>
      <c r="B12" s="7" t="s">
        <v>161</v>
      </c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 t="s">
        <v>162</v>
      </c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39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112" t="s">
        <v>112</v>
      </c>
      <c r="C16" s="39"/>
      <c r="D16" s="112"/>
      <c r="E16" s="112"/>
      <c r="F16" s="112"/>
      <c r="G16" s="112"/>
      <c r="H16" s="112"/>
      <c r="I16" s="112"/>
      <c r="J16" s="7"/>
    </row>
    <row r="17" spans="1:10" ht="12.75">
      <c r="A17" s="7"/>
      <c r="B17" s="6"/>
      <c r="C17" s="7"/>
      <c r="D17" s="6"/>
      <c r="E17" s="6"/>
      <c r="F17" s="6"/>
      <c r="G17" s="6"/>
      <c r="H17" s="6"/>
      <c r="I17" s="6"/>
      <c r="J17" s="7"/>
    </row>
    <row r="18" spans="1:10" ht="12.75">
      <c r="A18" s="13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</sheetData>
  <sheetProtection/>
  <mergeCells count="3">
    <mergeCell ref="A4:K4"/>
    <mergeCell ref="A5:K5"/>
    <mergeCell ref="A6:K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4" sqref="A4:I4"/>
    </sheetView>
  </sheetViews>
  <sheetFormatPr defaultColWidth="9.140625" defaultRowHeight="12.75"/>
  <cols>
    <col min="2" max="2" width="56.00390625" style="0" customWidth="1"/>
    <col min="3" max="5" width="11.140625" style="0" customWidth="1"/>
    <col min="6" max="6" width="60.140625" style="0" customWidth="1"/>
    <col min="7" max="9" width="11.140625" style="0" customWidth="1"/>
  </cols>
  <sheetData>
    <row r="1" ht="12.75">
      <c r="I1" s="49" t="s">
        <v>30</v>
      </c>
    </row>
    <row r="3" spans="1:9" ht="12.75">
      <c r="A3" s="294" t="s">
        <v>463</v>
      </c>
      <c r="B3" s="294"/>
      <c r="C3" s="294"/>
      <c r="D3" s="294"/>
      <c r="E3" s="294"/>
      <c r="F3" s="294"/>
      <c r="G3" s="294"/>
      <c r="H3" s="294"/>
      <c r="I3" s="294"/>
    </row>
    <row r="4" spans="1:9" ht="12.75">
      <c r="A4" s="294" t="s">
        <v>163</v>
      </c>
      <c r="B4" s="294"/>
      <c r="C4" s="294"/>
      <c r="D4" s="294"/>
      <c r="E4" s="294"/>
      <c r="F4" s="294"/>
      <c r="G4" s="294"/>
      <c r="H4" s="294"/>
      <c r="I4" s="294"/>
    </row>
    <row r="5" spans="1:9" ht="12.75">
      <c r="A5" s="294" t="s">
        <v>267</v>
      </c>
      <c r="B5" s="294"/>
      <c r="C5" s="294"/>
      <c r="D5" s="294"/>
      <c r="E5" s="294"/>
      <c r="F5" s="294"/>
      <c r="G5" s="294"/>
      <c r="H5" s="294"/>
      <c r="I5" s="294"/>
    </row>
    <row r="6" spans="1:9" ht="12.75">
      <c r="A6" s="294" t="s">
        <v>269</v>
      </c>
      <c r="B6" s="294"/>
      <c r="C6" s="294"/>
      <c r="D6" s="294"/>
      <c r="E6" s="294"/>
      <c r="F6" s="294"/>
      <c r="G6" s="294"/>
      <c r="H6" s="294"/>
      <c r="I6" s="294"/>
    </row>
    <row r="7" spans="1:9" ht="12.75">
      <c r="A7" s="130"/>
      <c r="B7" s="133"/>
      <c r="C7" s="131"/>
      <c r="D7" s="131"/>
      <c r="E7" s="131"/>
      <c r="F7" s="131"/>
      <c r="G7" s="131"/>
      <c r="H7" s="131"/>
      <c r="I7" s="131"/>
    </row>
    <row r="8" spans="1:9" ht="26.25" thickBot="1">
      <c r="A8" s="130"/>
      <c r="B8" s="132"/>
      <c r="C8" s="130" t="s">
        <v>146</v>
      </c>
      <c r="D8" s="130" t="s">
        <v>447</v>
      </c>
      <c r="E8" s="130"/>
      <c r="F8" s="130"/>
      <c r="G8" s="163" t="s">
        <v>146</v>
      </c>
      <c r="H8" s="130" t="s">
        <v>447</v>
      </c>
      <c r="I8" s="163"/>
    </row>
    <row r="9" spans="1:9" ht="13.5" thickBot="1">
      <c r="A9" s="289" t="s">
        <v>238</v>
      </c>
      <c r="B9" s="134" t="s">
        <v>26</v>
      </c>
      <c r="C9" s="135"/>
      <c r="D9" s="154"/>
      <c r="E9" s="154"/>
      <c r="F9" s="291" t="s">
        <v>27</v>
      </c>
      <c r="G9" s="292"/>
      <c r="H9" s="292"/>
      <c r="I9" s="293"/>
    </row>
    <row r="10" spans="1:9" ht="26.25" thickBot="1">
      <c r="A10" s="290"/>
      <c r="B10" s="136" t="s">
        <v>122</v>
      </c>
      <c r="C10" s="137" t="s">
        <v>133</v>
      </c>
      <c r="D10" s="155" t="s">
        <v>134</v>
      </c>
      <c r="E10" s="155" t="s">
        <v>132</v>
      </c>
      <c r="F10" s="164" t="s">
        <v>122</v>
      </c>
      <c r="G10" s="137" t="s">
        <v>133</v>
      </c>
      <c r="H10" s="155" t="s">
        <v>134</v>
      </c>
      <c r="I10" s="138" t="s">
        <v>132</v>
      </c>
    </row>
    <row r="11" spans="1:9" ht="13.5" thickBot="1">
      <c r="A11" s="139" t="s">
        <v>147</v>
      </c>
      <c r="B11" s="136" t="s">
        <v>148</v>
      </c>
      <c r="C11" s="137" t="s">
        <v>149</v>
      </c>
      <c r="D11" s="155" t="s">
        <v>150</v>
      </c>
      <c r="E11" s="155" t="s">
        <v>21</v>
      </c>
      <c r="F11" s="136" t="s">
        <v>22</v>
      </c>
      <c r="G11" s="166" t="s">
        <v>13</v>
      </c>
      <c r="H11" s="137" t="s">
        <v>240</v>
      </c>
      <c r="I11" s="165" t="s">
        <v>23</v>
      </c>
    </row>
    <row r="12" spans="1:9" ht="12.75">
      <c r="A12" s="180" t="s">
        <v>147</v>
      </c>
      <c r="B12" s="140" t="s">
        <v>270</v>
      </c>
      <c r="C12" s="141">
        <f>'2. bevételek ei. szerint'!J44</f>
        <v>0</v>
      </c>
      <c r="D12" s="156"/>
      <c r="E12" s="156"/>
      <c r="F12" s="140" t="s">
        <v>209</v>
      </c>
      <c r="G12" s="167">
        <f>'3. kiadások ei. szerint'!G17</f>
        <v>136126</v>
      </c>
      <c r="H12" s="179">
        <v>599912043</v>
      </c>
      <c r="I12" s="173"/>
    </row>
    <row r="13" spans="1:9" ht="12.75">
      <c r="A13" s="181" t="s">
        <v>148</v>
      </c>
      <c r="B13" s="142" t="s">
        <v>11</v>
      </c>
      <c r="C13" s="143">
        <f>'2. bevételek ei. szerint'!J50</f>
        <v>0</v>
      </c>
      <c r="D13" s="157"/>
      <c r="E13" s="157"/>
      <c r="F13" s="142" t="s">
        <v>210</v>
      </c>
      <c r="G13" s="167">
        <f>'3. kiadások ei. szerint'!G18</f>
        <v>61072</v>
      </c>
      <c r="H13" s="143">
        <v>61072000</v>
      </c>
      <c r="I13" s="174"/>
    </row>
    <row r="14" spans="1:9" ht="13.5" thickBot="1">
      <c r="A14" s="181" t="s">
        <v>149</v>
      </c>
      <c r="B14" s="142" t="s">
        <v>271</v>
      </c>
      <c r="C14" s="143">
        <f>'2. bevételek ei. szerint'!J56</f>
        <v>1000</v>
      </c>
      <c r="D14" s="157">
        <v>464786043</v>
      </c>
      <c r="E14" s="157"/>
      <c r="F14" s="142" t="s">
        <v>211</v>
      </c>
      <c r="G14" s="167">
        <f>'3. kiadások ei. szerint'!G19</f>
        <v>5158</v>
      </c>
      <c r="H14" s="143">
        <v>5158000</v>
      </c>
      <c r="I14" s="174"/>
    </row>
    <row r="15" spans="1:9" ht="13.5" thickBot="1">
      <c r="A15" s="139" t="s">
        <v>150</v>
      </c>
      <c r="B15" s="145" t="s">
        <v>272</v>
      </c>
      <c r="C15" s="146">
        <f>SUM(C12:C14)</f>
        <v>1000</v>
      </c>
      <c r="D15" s="158">
        <v>464786043</v>
      </c>
      <c r="E15" s="158"/>
      <c r="F15" s="147" t="s">
        <v>273</v>
      </c>
      <c r="G15" s="168">
        <f>SUM(G12:G14)</f>
        <v>202356</v>
      </c>
      <c r="H15" s="146">
        <v>666142043</v>
      </c>
      <c r="I15" s="175"/>
    </row>
    <row r="16" spans="1:9" ht="12.75">
      <c r="A16" s="182" t="s">
        <v>21</v>
      </c>
      <c r="B16" s="148" t="s">
        <v>3</v>
      </c>
      <c r="C16" s="149"/>
      <c r="D16" s="159"/>
      <c r="E16" s="159"/>
      <c r="F16" s="142" t="s">
        <v>214</v>
      </c>
      <c r="G16" s="169"/>
      <c r="H16" s="149"/>
      <c r="I16" s="176"/>
    </row>
    <row r="17" spans="1:9" ht="12.75">
      <c r="A17" s="181" t="s">
        <v>22</v>
      </c>
      <c r="B17" s="142" t="s">
        <v>4</v>
      </c>
      <c r="C17" s="150"/>
      <c r="D17" s="160"/>
      <c r="E17" s="160"/>
      <c r="F17" s="142" t="s">
        <v>215</v>
      </c>
      <c r="G17" s="170"/>
      <c r="H17" s="150"/>
      <c r="I17" s="177"/>
    </row>
    <row r="18" spans="1:9" ht="12.75">
      <c r="A18" s="181" t="s">
        <v>13</v>
      </c>
      <c r="B18" s="142" t="s">
        <v>259</v>
      </c>
      <c r="C18" s="150"/>
      <c r="D18" s="160"/>
      <c r="E18" s="160"/>
      <c r="F18" s="142" t="s">
        <v>216</v>
      </c>
      <c r="G18" s="170"/>
      <c r="H18" s="150"/>
      <c r="I18" s="177"/>
    </row>
    <row r="19" spans="1:9" ht="12.75">
      <c r="A19" s="181" t="s">
        <v>240</v>
      </c>
      <c r="B19" s="142" t="s">
        <v>202</v>
      </c>
      <c r="C19" s="150"/>
      <c r="D19" s="160"/>
      <c r="E19" s="160"/>
      <c r="F19" s="142" t="s">
        <v>217</v>
      </c>
      <c r="G19" s="170"/>
      <c r="H19" s="150"/>
      <c r="I19" s="177"/>
    </row>
    <row r="20" spans="1:9" ht="12.75">
      <c r="A20" s="181" t="s">
        <v>23</v>
      </c>
      <c r="B20" s="142" t="s">
        <v>203</v>
      </c>
      <c r="C20" s="150"/>
      <c r="D20" s="159"/>
      <c r="E20" s="159"/>
      <c r="F20" s="148" t="s">
        <v>223</v>
      </c>
      <c r="G20" s="170"/>
      <c r="H20" s="150"/>
      <c r="I20" s="177"/>
    </row>
    <row r="21" spans="1:9" ht="12.75">
      <c r="A21" s="181" t="s">
        <v>241</v>
      </c>
      <c r="B21" s="142" t="s">
        <v>5</v>
      </c>
      <c r="C21" s="150"/>
      <c r="D21" s="160"/>
      <c r="E21" s="160"/>
      <c r="F21" s="142" t="s">
        <v>218</v>
      </c>
      <c r="G21" s="170"/>
      <c r="H21" s="150"/>
      <c r="I21" s="177"/>
    </row>
    <row r="22" spans="1:9" ht="12.75">
      <c r="A22" s="181" t="s">
        <v>242</v>
      </c>
      <c r="B22" s="148" t="s">
        <v>204</v>
      </c>
      <c r="C22" s="149"/>
      <c r="D22" s="159"/>
      <c r="E22" s="159"/>
      <c r="F22" s="140" t="s">
        <v>219</v>
      </c>
      <c r="G22" s="169"/>
      <c r="H22" s="150"/>
      <c r="I22" s="177"/>
    </row>
    <row r="23" spans="1:9" ht="12.75">
      <c r="A23" s="181" t="s">
        <v>243</v>
      </c>
      <c r="B23" s="142" t="s">
        <v>6</v>
      </c>
      <c r="C23" s="150"/>
      <c r="D23" s="160"/>
      <c r="E23" s="160"/>
      <c r="F23" s="142" t="s">
        <v>220</v>
      </c>
      <c r="G23" s="170"/>
      <c r="H23" s="150"/>
      <c r="I23" s="177"/>
    </row>
    <row r="24" spans="1:9" ht="13.5" thickBot="1">
      <c r="A24" s="181" t="s">
        <v>244</v>
      </c>
      <c r="B24" s="140" t="s">
        <v>205</v>
      </c>
      <c r="C24" s="151"/>
      <c r="D24" s="161"/>
      <c r="E24" s="161"/>
      <c r="F24" s="140" t="s">
        <v>221</v>
      </c>
      <c r="G24" s="171"/>
      <c r="H24" s="149"/>
      <c r="I24" s="176"/>
    </row>
    <row r="25" spans="1:9" ht="13.5" thickBot="1">
      <c r="A25" s="139" t="s">
        <v>245</v>
      </c>
      <c r="B25" s="145" t="s">
        <v>274</v>
      </c>
      <c r="C25" s="146"/>
      <c r="D25" s="158"/>
      <c r="E25" s="158"/>
      <c r="F25" s="145" t="s">
        <v>275</v>
      </c>
      <c r="G25" s="168"/>
      <c r="H25" s="146"/>
      <c r="I25" s="175"/>
    </row>
    <row r="26" spans="1:9" ht="13.5" thickBot="1">
      <c r="A26" s="139" t="s">
        <v>246</v>
      </c>
      <c r="B26" s="152" t="s">
        <v>276</v>
      </c>
      <c r="C26" s="146">
        <f>C15+C25</f>
        <v>1000</v>
      </c>
      <c r="D26" s="158">
        <v>464786043</v>
      </c>
      <c r="E26" s="158"/>
      <c r="F26" s="152" t="s">
        <v>277</v>
      </c>
      <c r="G26" s="168">
        <f>G15+G25</f>
        <v>202356</v>
      </c>
      <c r="H26" s="146">
        <v>666142043</v>
      </c>
      <c r="I26" s="175"/>
    </row>
    <row r="27" spans="1:9" ht="13.5" thickBot="1">
      <c r="A27" s="139" t="s">
        <v>247</v>
      </c>
      <c r="B27" s="152" t="s">
        <v>250</v>
      </c>
      <c r="C27" s="153">
        <f>G26-C26</f>
        <v>201356</v>
      </c>
      <c r="D27" s="162">
        <v>201356000</v>
      </c>
      <c r="E27" s="162"/>
      <c r="F27" s="152" t="s">
        <v>251</v>
      </c>
      <c r="G27" s="172"/>
      <c r="H27" s="153"/>
      <c r="I27" s="178"/>
    </row>
  </sheetData>
  <sheetProtection/>
  <mergeCells count="6">
    <mergeCell ref="A9:A10"/>
    <mergeCell ref="F9:I9"/>
    <mergeCell ref="A3:I3"/>
    <mergeCell ref="A4:I4"/>
    <mergeCell ref="A5:I5"/>
    <mergeCell ref="A6:I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5" r:id="rId1"/>
  <ignoredErrors>
    <ignoredError sqref="C12:C14 G12:G1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2.57421875" style="0" bestFit="1" customWidth="1"/>
    <col min="2" max="2" width="10.57421875" style="0" customWidth="1"/>
    <col min="3" max="3" width="12.8515625" style="0" customWidth="1"/>
    <col min="4" max="4" width="10.57421875" style="0" customWidth="1"/>
  </cols>
  <sheetData>
    <row r="1" ht="12.75">
      <c r="G1" s="49" t="s">
        <v>466</v>
      </c>
    </row>
    <row r="2" ht="12.75">
      <c r="G2" s="49"/>
    </row>
    <row r="4" spans="1:7" ht="12.75">
      <c r="A4" s="230" t="s">
        <v>164</v>
      </c>
      <c r="B4" s="230"/>
      <c r="C4" s="231"/>
      <c r="D4" s="231"/>
      <c r="E4" s="231"/>
      <c r="F4" s="231"/>
      <c r="G4" s="231"/>
    </row>
    <row r="5" spans="1:7" ht="12.75">
      <c r="A5" s="230" t="s">
        <v>337</v>
      </c>
      <c r="B5" s="230"/>
      <c r="C5" s="231"/>
      <c r="D5" s="231"/>
      <c r="E5" s="231"/>
      <c r="F5" s="231"/>
      <c r="G5" s="231"/>
    </row>
    <row r="6" spans="1:7" ht="12.75">
      <c r="A6" s="17"/>
      <c r="B6" s="17"/>
      <c r="C6" s="17"/>
      <c r="D6" s="17"/>
      <c r="E6" s="17"/>
      <c r="F6" s="17"/>
      <c r="G6" s="17"/>
    </row>
    <row r="7" spans="1:7" ht="12.75">
      <c r="A7" s="17"/>
      <c r="B7" s="17" t="s">
        <v>146</v>
      </c>
      <c r="C7" s="17"/>
      <c r="D7" s="17"/>
      <c r="E7" s="17" t="s">
        <v>448</v>
      </c>
      <c r="F7" s="17"/>
      <c r="G7" s="17"/>
    </row>
    <row r="8" spans="1:8" ht="25.5">
      <c r="A8" s="78" t="s">
        <v>122</v>
      </c>
      <c r="B8" s="71" t="s">
        <v>133</v>
      </c>
      <c r="C8" s="71" t="s">
        <v>134</v>
      </c>
      <c r="D8" s="72" t="s">
        <v>132</v>
      </c>
      <c r="E8" s="71" t="s">
        <v>135</v>
      </c>
      <c r="F8" s="79"/>
      <c r="G8" s="80"/>
      <c r="H8" s="80"/>
    </row>
    <row r="9" spans="1:5" ht="12.75">
      <c r="A9" s="1" t="s">
        <v>24</v>
      </c>
      <c r="B9" s="50">
        <f>SUM(B11:B13)</f>
        <v>280180</v>
      </c>
      <c r="C9" s="50">
        <v>280740800</v>
      </c>
      <c r="D9" s="50"/>
      <c r="E9" s="21"/>
    </row>
    <row r="10" spans="1:5" ht="12.75">
      <c r="A10" s="1"/>
      <c r="B10" s="50"/>
      <c r="C10" s="50"/>
      <c r="D10" s="50"/>
      <c r="E10" s="21"/>
    </row>
    <row r="11" spans="1:5" ht="12.75">
      <c r="A11" s="31" t="s">
        <v>338</v>
      </c>
      <c r="B11" s="50"/>
      <c r="C11" s="50"/>
      <c r="D11" s="50"/>
      <c r="E11" s="21"/>
    </row>
    <row r="12" spans="1:5" ht="12.75">
      <c r="A12" s="31" t="s">
        <v>339</v>
      </c>
      <c r="B12" s="50">
        <f>'2. bevételek ei. szerint'!J66</f>
        <v>280180</v>
      </c>
      <c r="C12" s="50">
        <v>140182814</v>
      </c>
      <c r="D12" s="50"/>
      <c r="E12" s="21"/>
    </row>
    <row r="13" spans="1:5" ht="12.75">
      <c r="A13" s="31" t="s">
        <v>340</v>
      </c>
      <c r="B13" s="50"/>
      <c r="C13" s="50"/>
      <c r="D13" s="50"/>
      <c r="E13" s="21"/>
    </row>
    <row r="14" spans="1:5" ht="12.75">
      <c r="A14" s="1" t="s">
        <v>449</v>
      </c>
      <c r="B14" s="50"/>
      <c r="C14" s="50">
        <v>140557986</v>
      </c>
      <c r="D14" s="50"/>
      <c r="E14" s="21"/>
    </row>
    <row r="15" spans="1:5" ht="12.75">
      <c r="A15" s="1"/>
      <c r="B15" s="50"/>
      <c r="C15" s="50"/>
      <c r="D15" s="50"/>
      <c r="E15" s="21"/>
    </row>
    <row r="16" spans="1:5" ht="12.75">
      <c r="A16" s="1" t="s">
        <v>25</v>
      </c>
      <c r="B16" s="50">
        <f>SUM(B18:B20)</f>
        <v>0</v>
      </c>
      <c r="C16" s="50"/>
      <c r="D16" s="50"/>
      <c r="E16" s="21"/>
    </row>
    <row r="17" spans="1:5" ht="12.75">
      <c r="A17" s="1"/>
      <c r="B17" s="50"/>
      <c r="C17" s="50"/>
      <c r="D17" s="50"/>
      <c r="E17" s="21"/>
    </row>
    <row r="18" spans="1:5" ht="12.75">
      <c r="A18" s="31" t="s">
        <v>338</v>
      </c>
      <c r="B18" s="50"/>
      <c r="C18" s="50"/>
      <c r="D18" s="50"/>
      <c r="E18" s="21"/>
    </row>
    <row r="19" spans="1:5" ht="12.75">
      <c r="A19" s="31" t="s">
        <v>339</v>
      </c>
      <c r="B19" s="50"/>
      <c r="C19" s="50"/>
      <c r="D19" s="50"/>
      <c r="E19" s="21"/>
    </row>
    <row r="20" spans="1:5" ht="12.75">
      <c r="A20" s="31" t="s">
        <v>340</v>
      </c>
      <c r="B20" s="50"/>
      <c r="C20" s="50"/>
      <c r="D20" s="50"/>
      <c r="E20" s="21"/>
    </row>
    <row r="21" spans="1:5" ht="12.75">
      <c r="A21" s="1"/>
      <c r="B21" s="50"/>
      <c r="C21" s="50"/>
      <c r="D21" s="50"/>
      <c r="E21" s="21"/>
    </row>
    <row r="22" spans="1:5" ht="12.75">
      <c r="A22" s="81" t="s">
        <v>144</v>
      </c>
      <c r="B22" s="68">
        <f>B9+B16</f>
        <v>280180</v>
      </c>
      <c r="C22" s="68">
        <v>280740800</v>
      </c>
      <c r="D22" s="68"/>
      <c r="E22" s="20"/>
    </row>
    <row r="25" ht="12.75">
      <c r="A25" s="10"/>
    </row>
    <row r="26" ht="12.75">
      <c r="A26" s="10"/>
    </row>
  </sheetData>
  <sheetProtection/>
  <mergeCells count="2">
    <mergeCell ref="A4:G4"/>
    <mergeCell ref="A5:G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1.421875" style="0" customWidth="1"/>
    <col min="2" max="2" width="18.8515625" style="0" customWidth="1"/>
    <col min="3" max="3" width="18.421875" style="0" customWidth="1"/>
    <col min="4" max="4" width="14.7109375" style="0" customWidth="1"/>
  </cols>
  <sheetData>
    <row r="1" ht="12.75">
      <c r="D1" s="49" t="s">
        <v>465</v>
      </c>
    </row>
    <row r="4" spans="1:4" ht="12.75">
      <c r="A4" s="230" t="s">
        <v>47</v>
      </c>
      <c r="B4" s="230"/>
      <c r="C4" s="230"/>
      <c r="D4" s="230"/>
    </row>
    <row r="5" spans="1:4" ht="12.75">
      <c r="A5" s="230" t="s">
        <v>48</v>
      </c>
      <c r="B5" s="230"/>
      <c r="C5" s="230"/>
      <c r="D5" s="230"/>
    </row>
    <row r="6" spans="1:4" ht="12.75">
      <c r="A6" s="230" t="s">
        <v>49</v>
      </c>
      <c r="B6" s="230"/>
      <c r="C6" s="230"/>
      <c r="D6" s="230"/>
    </row>
    <row r="7" spans="1:4" ht="12.75">
      <c r="A7" s="17"/>
      <c r="B7" s="17"/>
      <c r="C7" s="17"/>
      <c r="D7" s="17"/>
    </row>
    <row r="8" spans="1:3" ht="12.75">
      <c r="A8" s="9"/>
      <c r="B8" s="9"/>
      <c r="C8" s="9"/>
    </row>
    <row r="9" spans="1:4" ht="12.75">
      <c r="A9" s="9"/>
      <c r="B9" s="9"/>
      <c r="C9" s="9"/>
      <c r="D9" t="s">
        <v>146</v>
      </c>
    </row>
    <row r="10" spans="1:4" ht="12.75">
      <c r="A10" s="21"/>
      <c r="B10" s="24" t="s">
        <v>24</v>
      </c>
      <c r="C10" s="24" t="s">
        <v>25</v>
      </c>
      <c r="D10" s="24" t="s">
        <v>20</v>
      </c>
    </row>
    <row r="11" spans="1:4" ht="12.75">
      <c r="A11" s="20" t="s">
        <v>26</v>
      </c>
      <c r="B11" s="217">
        <f>SUM(B13:B17)</f>
        <v>6356</v>
      </c>
      <c r="C11" s="214"/>
      <c r="D11" s="68">
        <f>SUM(B11:C11)</f>
        <v>6356</v>
      </c>
    </row>
    <row r="12" spans="1:4" ht="12.75">
      <c r="A12" s="21"/>
      <c r="B12" s="41"/>
      <c r="C12" s="41"/>
      <c r="D12" s="21"/>
    </row>
    <row r="13" spans="1:4" ht="12.75">
      <c r="A13" s="21" t="s">
        <v>50</v>
      </c>
      <c r="B13" s="41"/>
      <c r="C13" s="41"/>
      <c r="D13" s="21"/>
    </row>
    <row r="14" spans="1:4" ht="12.75">
      <c r="A14" s="21" t="s">
        <v>52</v>
      </c>
      <c r="B14" s="41"/>
      <c r="C14" s="41"/>
      <c r="D14" s="21"/>
    </row>
    <row r="15" spans="1:4" ht="12.75">
      <c r="A15" s="21" t="s">
        <v>283</v>
      </c>
      <c r="B15" s="216">
        <f>'2. bevételek ei. szerint'!J73</f>
        <v>6356</v>
      </c>
      <c r="C15" s="41"/>
      <c r="D15" s="50">
        <f>SUM(B15:C15)</f>
        <v>6356</v>
      </c>
    </row>
    <row r="16" spans="1:4" ht="12.75">
      <c r="A16" s="21" t="s">
        <v>279</v>
      </c>
      <c r="B16" s="41"/>
      <c r="C16" s="41"/>
      <c r="D16" s="21"/>
    </row>
    <row r="17" spans="1:4" ht="12.75">
      <c r="A17" s="21" t="s">
        <v>280</v>
      </c>
      <c r="B17" s="41"/>
      <c r="C17" s="41"/>
      <c r="D17" s="21"/>
    </row>
    <row r="18" spans="1:4" ht="12.75">
      <c r="A18" s="21"/>
      <c r="B18" s="21"/>
      <c r="C18" s="21"/>
      <c r="D18" s="21"/>
    </row>
    <row r="19" spans="1:4" ht="12.75">
      <c r="A19" s="20" t="s">
        <v>27</v>
      </c>
      <c r="B19" s="68">
        <f>SUM(B21:B26)</f>
        <v>6356</v>
      </c>
      <c r="C19" s="20"/>
      <c r="D19" s="68">
        <f>SUM(B19:C19)</f>
        <v>6356</v>
      </c>
    </row>
    <row r="20" spans="1:4" ht="12.75">
      <c r="A20" s="21"/>
      <c r="B20" s="21"/>
      <c r="C20" s="21"/>
      <c r="D20" s="21"/>
    </row>
    <row r="21" spans="1:4" ht="12.75">
      <c r="A21" s="21" t="s">
        <v>51</v>
      </c>
      <c r="B21" s="21"/>
      <c r="C21" s="21"/>
      <c r="D21" s="21"/>
    </row>
    <row r="22" spans="1:4" ht="12.75">
      <c r="A22" s="21" t="s">
        <v>53</v>
      </c>
      <c r="B22" s="21"/>
      <c r="C22" s="21"/>
      <c r="D22" s="21"/>
    </row>
    <row r="23" spans="1:4" ht="12.75">
      <c r="A23" s="21" t="s">
        <v>284</v>
      </c>
      <c r="B23" s="50">
        <f>'3. kiadások ei. szerint'!G23</f>
        <v>6356</v>
      </c>
      <c r="C23" s="21"/>
      <c r="D23" s="50">
        <f>SUM(B23:C23)</f>
        <v>6356</v>
      </c>
    </row>
    <row r="24" spans="1:4" ht="12.75">
      <c r="A24" s="21" t="s">
        <v>281</v>
      </c>
      <c r="B24" s="21"/>
      <c r="C24" s="21"/>
      <c r="D24" s="21"/>
    </row>
    <row r="25" spans="1:4" ht="12.75">
      <c r="A25" s="21" t="s">
        <v>278</v>
      </c>
      <c r="B25" s="21"/>
      <c r="C25" s="21"/>
      <c r="D25" s="21"/>
    </row>
    <row r="26" spans="1:4" ht="12.75">
      <c r="A26" s="21" t="s">
        <v>282</v>
      </c>
      <c r="B26" s="21"/>
      <c r="C26" s="21"/>
      <c r="D26" s="21"/>
    </row>
    <row r="27" spans="1:4" ht="12.75">
      <c r="A27" s="21"/>
      <c r="B27" s="41"/>
      <c r="C27" s="41"/>
      <c r="D27" s="21"/>
    </row>
    <row r="28" spans="1:4" ht="12.75">
      <c r="A28" s="14"/>
      <c r="B28" s="15"/>
      <c r="C28" s="59" t="s">
        <v>144</v>
      </c>
      <c r="D28" s="68">
        <f>D11-D19</f>
        <v>0</v>
      </c>
    </row>
  </sheetData>
  <sheetProtection/>
  <mergeCells count="3">
    <mergeCell ref="A4:D4"/>
    <mergeCell ref="A5:D5"/>
    <mergeCell ref="A6:D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selection activeCell="A4" sqref="A4:G4"/>
    </sheetView>
  </sheetViews>
  <sheetFormatPr defaultColWidth="9.140625" defaultRowHeight="12.75"/>
  <cols>
    <col min="2" max="2" width="30.421875" style="0" customWidth="1"/>
    <col min="3" max="3" width="9.421875" style="0" customWidth="1"/>
    <col min="4" max="4" width="10.57421875" style="0" customWidth="1"/>
    <col min="5" max="5" width="12.28125" style="0" customWidth="1"/>
    <col min="6" max="7" width="10.57421875" style="0" customWidth="1"/>
  </cols>
  <sheetData>
    <row r="1" ht="12.75">
      <c r="G1" s="49" t="s">
        <v>139</v>
      </c>
    </row>
    <row r="3" ht="12.75">
      <c r="E3" s="17"/>
    </row>
    <row r="4" spans="1:7" ht="12.75">
      <c r="A4" s="230" t="s">
        <v>462</v>
      </c>
      <c r="B4" s="230"/>
      <c r="C4" s="230"/>
      <c r="D4" s="230"/>
      <c r="E4" s="230"/>
      <c r="F4" s="230"/>
      <c r="G4" s="230"/>
    </row>
    <row r="5" spans="1:7" ht="12.75">
      <c r="A5" s="230" t="s">
        <v>285</v>
      </c>
      <c r="B5" s="230"/>
      <c r="C5" s="230"/>
      <c r="D5" s="230"/>
      <c r="E5" s="230"/>
      <c r="F5" s="230"/>
      <c r="G5" s="230"/>
    </row>
    <row r="6" spans="1:7" ht="12.75">
      <c r="A6" s="230" t="s">
        <v>286</v>
      </c>
      <c r="B6" s="230"/>
      <c r="C6" s="230"/>
      <c r="D6" s="230"/>
      <c r="E6" s="230"/>
      <c r="F6" s="230"/>
      <c r="G6" s="230"/>
    </row>
    <row r="7" spans="3:5" ht="12.75">
      <c r="C7" s="17"/>
      <c r="D7" s="17"/>
      <c r="E7" s="17"/>
    </row>
    <row r="8" spans="1:7" ht="12.75">
      <c r="A8" s="7"/>
      <c r="B8" s="7"/>
      <c r="C8" s="7"/>
      <c r="D8" s="7" t="s">
        <v>146</v>
      </c>
      <c r="E8" s="7"/>
      <c r="F8" s="7"/>
      <c r="G8" s="49" t="s">
        <v>447</v>
      </c>
    </row>
    <row r="9" spans="1:7" s="9" customFormat="1" ht="25.5">
      <c r="A9" s="86" t="s">
        <v>129</v>
      </c>
      <c r="B9" s="263" t="s">
        <v>287</v>
      </c>
      <c r="C9" s="295"/>
      <c r="D9" s="71" t="s">
        <v>133</v>
      </c>
      <c r="E9" s="71" t="s">
        <v>134</v>
      </c>
      <c r="F9" s="72" t="s">
        <v>132</v>
      </c>
      <c r="G9" s="71" t="s">
        <v>135</v>
      </c>
    </row>
    <row r="10" spans="1:7" s="10" customFormat="1" ht="12.75">
      <c r="A10" s="186" t="s">
        <v>147</v>
      </c>
      <c r="B10" s="221" t="s">
        <v>372</v>
      </c>
      <c r="C10" s="60"/>
      <c r="D10" s="222">
        <v>3300</v>
      </c>
      <c r="E10" s="222">
        <v>3300000</v>
      </c>
      <c r="F10" s="99"/>
      <c r="G10" s="184"/>
    </row>
    <row r="11" spans="1:7" s="10" customFormat="1" ht="12.75">
      <c r="A11" s="186" t="s">
        <v>148</v>
      </c>
      <c r="B11" s="1" t="s">
        <v>373</v>
      </c>
      <c r="C11" s="60"/>
      <c r="D11" s="222">
        <v>100</v>
      </c>
      <c r="E11" s="222">
        <v>100000</v>
      </c>
      <c r="F11" s="99"/>
      <c r="G11" s="184"/>
    </row>
    <row r="12" spans="1:7" ht="12.75">
      <c r="A12" s="92" t="s">
        <v>149</v>
      </c>
      <c r="B12" s="1" t="s">
        <v>374</v>
      </c>
      <c r="C12" s="2"/>
      <c r="D12" s="50">
        <v>220</v>
      </c>
      <c r="E12" s="50">
        <v>220000</v>
      </c>
      <c r="F12" s="50"/>
      <c r="G12" s="28"/>
    </row>
    <row r="13" spans="1:7" ht="12.75">
      <c r="A13" s="92" t="s">
        <v>150</v>
      </c>
      <c r="B13" s="1" t="s">
        <v>375</v>
      </c>
      <c r="C13" s="2"/>
      <c r="D13" s="50">
        <v>800</v>
      </c>
      <c r="E13" s="50">
        <v>800000</v>
      </c>
      <c r="F13" s="50"/>
      <c r="G13" s="28"/>
    </row>
    <row r="14" spans="1:7" ht="12.75">
      <c r="A14" s="92" t="s">
        <v>21</v>
      </c>
      <c r="B14" s="1" t="s">
        <v>355</v>
      </c>
      <c r="C14" s="2"/>
      <c r="D14" s="50">
        <v>600</v>
      </c>
      <c r="E14" s="50">
        <v>600000</v>
      </c>
      <c r="F14" s="50"/>
      <c r="G14" s="28"/>
    </row>
    <row r="15" spans="1:7" ht="12.75">
      <c r="A15" s="92" t="s">
        <v>22</v>
      </c>
      <c r="B15" s="1" t="s">
        <v>376</v>
      </c>
      <c r="C15" s="2"/>
      <c r="D15" s="50">
        <v>508</v>
      </c>
      <c r="E15" s="50">
        <v>508000</v>
      </c>
      <c r="F15" s="50"/>
      <c r="G15" s="28"/>
    </row>
    <row r="16" spans="1:7" ht="12.75">
      <c r="A16" s="92" t="s">
        <v>13</v>
      </c>
      <c r="B16" s="1" t="s">
        <v>377</v>
      </c>
      <c r="C16" s="2"/>
      <c r="D16" s="50">
        <v>1778</v>
      </c>
      <c r="E16" s="50">
        <v>1778000</v>
      </c>
      <c r="F16" s="50"/>
      <c r="G16" s="28"/>
    </row>
    <row r="17" spans="1:7" ht="12.75">
      <c r="A17" s="92" t="s">
        <v>240</v>
      </c>
      <c r="B17" s="1" t="s">
        <v>378</v>
      </c>
      <c r="C17" s="2"/>
      <c r="D17" s="50">
        <v>120</v>
      </c>
      <c r="E17" s="50">
        <v>120000</v>
      </c>
      <c r="F17" s="50"/>
      <c r="G17" s="28"/>
    </row>
    <row r="18" spans="1:7" ht="12.75">
      <c r="A18" s="21"/>
      <c r="B18" s="2"/>
      <c r="C18" s="2"/>
      <c r="D18" s="50"/>
      <c r="E18" s="50"/>
      <c r="F18" s="50"/>
      <c r="G18" s="28"/>
    </row>
    <row r="19" spans="1:7" s="9" customFormat="1" ht="12.75">
      <c r="A19" s="22"/>
      <c r="B19" s="183" t="s">
        <v>234</v>
      </c>
      <c r="C19" s="26"/>
      <c r="D19" s="68">
        <f>SUM(D10:D17)</f>
        <v>7426</v>
      </c>
      <c r="E19" s="68">
        <v>7426000</v>
      </c>
      <c r="F19" s="68"/>
      <c r="G19" s="27"/>
    </row>
    <row r="20" spans="1:7" ht="12.75">
      <c r="A20" s="92"/>
      <c r="B20" s="95"/>
      <c r="C20" s="2"/>
      <c r="D20" s="50"/>
      <c r="E20" s="50"/>
      <c r="F20" s="50"/>
      <c r="G20" s="28"/>
    </row>
    <row r="21" spans="1:7" ht="12.75">
      <c r="A21" s="92" t="s">
        <v>147</v>
      </c>
      <c r="B21" s="95" t="s">
        <v>379</v>
      </c>
      <c r="C21" s="2"/>
      <c r="D21" s="50">
        <v>20</v>
      </c>
      <c r="E21" s="50">
        <v>20000</v>
      </c>
      <c r="F21" s="50"/>
      <c r="G21" s="28"/>
    </row>
    <row r="22" spans="1:7" ht="12.75">
      <c r="A22" s="92" t="s">
        <v>148</v>
      </c>
      <c r="B22" s="1" t="s">
        <v>380</v>
      </c>
      <c r="C22" s="2"/>
      <c r="D22" s="50">
        <v>650</v>
      </c>
      <c r="E22" s="50">
        <v>650000</v>
      </c>
      <c r="F22" s="50"/>
      <c r="G22" s="28"/>
    </row>
    <row r="23" spans="1:7" ht="12.75">
      <c r="A23" s="92" t="s">
        <v>149</v>
      </c>
      <c r="B23" s="1" t="s">
        <v>381</v>
      </c>
      <c r="C23" s="2"/>
      <c r="D23" s="50">
        <v>100</v>
      </c>
      <c r="E23" s="50">
        <v>100000</v>
      </c>
      <c r="F23" s="50"/>
      <c r="G23" s="28"/>
    </row>
    <row r="24" spans="1:7" ht="12.75">
      <c r="A24" s="21"/>
      <c r="B24" s="26"/>
      <c r="C24" s="2"/>
      <c r="D24" s="50"/>
      <c r="E24" s="50"/>
      <c r="F24" s="50"/>
      <c r="G24" s="27"/>
    </row>
    <row r="25" spans="1:7" ht="12.75">
      <c r="A25" s="20"/>
      <c r="B25" s="26" t="s">
        <v>235</v>
      </c>
      <c r="C25" s="26"/>
      <c r="D25" s="68">
        <f>SUM(D21:D23)</f>
        <v>770</v>
      </c>
      <c r="E25" s="68">
        <v>770000</v>
      </c>
      <c r="F25" s="68"/>
      <c r="G25" s="27"/>
    </row>
    <row r="26" spans="1:7" ht="12.75">
      <c r="A26" s="21"/>
      <c r="B26" s="2"/>
      <c r="C26" s="2"/>
      <c r="D26" s="50"/>
      <c r="E26" s="50"/>
      <c r="F26" s="50"/>
      <c r="G26" s="28"/>
    </row>
    <row r="27" spans="1:7" ht="12.75">
      <c r="A27" s="92" t="s">
        <v>147</v>
      </c>
      <c r="B27" s="296" t="s">
        <v>382</v>
      </c>
      <c r="C27" s="297"/>
      <c r="D27" s="50">
        <v>300</v>
      </c>
      <c r="E27" s="50">
        <v>300000</v>
      </c>
      <c r="F27" s="50"/>
      <c r="G27" s="28"/>
    </row>
    <row r="28" spans="1:7" ht="12.75">
      <c r="A28" s="92" t="s">
        <v>148</v>
      </c>
      <c r="B28" s="298" t="s">
        <v>346</v>
      </c>
      <c r="C28" s="241"/>
      <c r="D28" s="50">
        <v>300</v>
      </c>
      <c r="E28" s="50">
        <v>300000</v>
      </c>
      <c r="F28" s="50"/>
      <c r="G28" s="28"/>
    </row>
    <row r="29" spans="1:7" ht="12.75">
      <c r="A29" s="92" t="s">
        <v>149</v>
      </c>
      <c r="B29" s="236" t="s">
        <v>383</v>
      </c>
      <c r="C29" s="238"/>
      <c r="D29" s="50">
        <v>1400</v>
      </c>
      <c r="E29" s="50">
        <v>1400000</v>
      </c>
      <c r="F29" s="50"/>
      <c r="G29" s="28"/>
    </row>
    <row r="30" spans="1:7" ht="12.75">
      <c r="A30" s="92" t="s">
        <v>150</v>
      </c>
      <c r="B30" t="s">
        <v>384</v>
      </c>
      <c r="D30" s="50">
        <v>200</v>
      </c>
      <c r="E30" s="50">
        <v>200000</v>
      </c>
      <c r="F30" s="50"/>
      <c r="G30" s="28"/>
    </row>
    <row r="31" spans="1:7" ht="12.75">
      <c r="A31" s="92" t="s">
        <v>21</v>
      </c>
      <c r="B31" s="1" t="s">
        <v>385</v>
      </c>
      <c r="C31" s="28"/>
      <c r="D31" s="50">
        <v>800</v>
      </c>
      <c r="E31" s="50">
        <v>800000</v>
      </c>
      <c r="F31" s="50"/>
      <c r="G31" s="28"/>
    </row>
    <row r="32" spans="1:7" ht="12.75">
      <c r="A32" s="92" t="s">
        <v>22</v>
      </c>
      <c r="B32" s="1" t="s">
        <v>341</v>
      </c>
      <c r="C32" s="28"/>
      <c r="D32" s="50">
        <v>12000</v>
      </c>
      <c r="E32" s="50">
        <v>12000000</v>
      </c>
      <c r="F32" s="50"/>
      <c r="G32" s="28"/>
    </row>
    <row r="33" spans="1:7" ht="12.75">
      <c r="A33" s="92" t="s">
        <v>13</v>
      </c>
      <c r="B33" s="1" t="s">
        <v>386</v>
      </c>
      <c r="C33" s="28"/>
      <c r="D33" s="50">
        <v>2600</v>
      </c>
      <c r="E33" s="50">
        <v>2600000</v>
      </c>
      <c r="F33" s="50"/>
      <c r="G33" s="28"/>
    </row>
    <row r="34" spans="1:7" ht="12.75">
      <c r="A34" s="92" t="s">
        <v>240</v>
      </c>
      <c r="B34" s="1" t="s">
        <v>387</v>
      </c>
      <c r="C34" s="28"/>
      <c r="D34" s="50">
        <v>20000</v>
      </c>
      <c r="E34" s="50">
        <v>20000000</v>
      </c>
      <c r="F34" s="50"/>
      <c r="G34" s="28"/>
    </row>
    <row r="35" spans="1:7" s="208" customFormat="1" ht="12.75" customHeight="1">
      <c r="A35" s="93" t="s">
        <v>23</v>
      </c>
      <c r="B35" s="1" t="s">
        <v>388</v>
      </c>
      <c r="C35" s="28"/>
      <c r="D35" s="209">
        <v>3500</v>
      </c>
      <c r="E35" s="209">
        <v>3500000</v>
      </c>
      <c r="F35" s="209"/>
      <c r="G35" s="210"/>
    </row>
    <row r="36" spans="1:7" ht="12.75">
      <c r="A36" s="99" t="s">
        <v>241</v>
      </c>
      <c r="B36" s="1" t="s">
        <v>389</v>
      </c>
      <c r="C36" s="28"/>
      <c r="D36" s="73">
        <v>4500</v>
      </c>
      <c r="E36" s="73">
        <v>4500000</v>
      </c>
      <c r="F36" s="73"/>
      <c r="G36" s="84"/>
    </row>
    <row r="37" spans="1:7" ht="12.75">
      <c r="A37" s="92" t="s">
        <v>242</v>
      </c>
      <c r="B37" t="s">
        <v>390</v>
      </c>
      <c r="D37" s="50">
        <v>6048</v>
      </c>
      <c r="E37" s="50">
        <v>6048000</v>
      </c>
      <c r="F37" s="50"/>
      <c r="G37" s="28"/>
    </row>
    <row r="38" spans="1:7" ht="12.75">
      <c r="A38" s="99" t="s">
        <v>243</v>
      </c>
      <c r="B38" s="1" t="s">
        <v>391</v>
      </c>
      <c r="C38" s="28"/>
      <c r="D38" s="50">
        <v>2500</v>
      </c>
      <c r="E38" s="50">
        <v>2500000</v>
      </c>
      <c r="F38" s="50"/>
      <c r="G38" s="28"/>
    </row>
    <row r="39" spans="1:7" ht="12.75">
      <c r="A39" s="92" t="s">
        <v>244</v>
      </c>
      <c r="B39" s="249" t="s">
        <v>392</v>
      </c>
      <c r="C39" s="303"/>
      <c r="D39" s="73">
        <v>635</v>
      </c>
      <c r="E39" s="73">
        <v>635000</v>
      </c>
      <c r="F39" s="73"/>
      <c r="G39" s="84"/>
    </row>
    <row r="40" spans="1:7" ht="12.75">
      <c r="A40" s="99" t="s">
        <v>245</v>
      </c>
      <c r="B40" s="223" t="s">
        <v>397</v>
      </c>
      <c r="C40" s="28"/>
      <c r="D40" s="73">
        <v>2500</v>
      </c>
      <c r="E40" s="73">
        <v>2500000</v>
      </c>
      <c r="F40" s="73"/>
      <c r="G40" s="84"/>
    </row>
    <row r="41" spans="1:7" ht="12.75" customHeight="1">
      <c r="A41" s="92" t="s">
        <v>246</v>
      </c>
      <c r="B41" s="1" t="s">
        <v>393</v>
      </c>
      <c r="C41" s="28"/>
      <c r="D41" s="73">
        <v>400</v>
      </c>
      <c r="E41" s="50">
        <v>400000</v>
      </c>
      <c r="F41" s="50"/>
      <c r="G41" s="28"/>
    </row>
    <row r="42" spans="1:7" ht="12.75">
      <c r="A42" s="99" t="s">
        <v>247</v>
      </c>
      <c r="B42" s="1" t="s">
        <v>394</v>
      </c>
      <c r="C42" s="28"/>
      <c r="D42" s="50">
        <v>7300</v>
      </c>
      <c r="E42" s="50">
        <v>7300000</v>
      </c>
      <c r="F42" s="50"/>
      <c r="G42" s="28"/>
    </row>
    <row r="43" spans="1:7" ht="12.75">
      <c r="A43" s="92" t="s">
        <v>248</v>
      </c>
      <c r="B43" s="1" t="s">
        <v>395</v>
      </c>
      <c r="C43" s="28"/>
      <c r="D43" s="50">
        <v>4744</v>
      </c>
      <c r="E43" s="50">
        <v>4744000</v>
      </c>
      <c r="F43" s="50"/>
      <c r="G43" s="28"/>
    </row>
    <row r="44" spans="1:7" ht="12.75">
      <c r="A44" s="99" t="s">
        <v>249</v>
      </c>
      <c r="B44" s="1" t="s">
        <v>396</v>
      </c>
      <c r="C44" s="28"/>
      <c r="D44" s="50">
        <v>2500</v>
      </c>
      <c r="E44" s="50">
        <v>2500000</v>
      </c>
      <c r="F44" s="50"/>
      <c r="G44" s="28"/>
    </row>
    <row r="45" spans="1:7" ht="12.75">
      <c r="A45" s="92" t="s">
        <v>301</v>
      </c>
      <c r="B45" t="s">
        <v>347</v>
      </c>
      <c r="D45" s="50">
        <v>3893</v>
      </c>
      <c r="E45" s="50">
        <v>3893000</v>
      </c>
      <c r="F45" s="50"/>
      <c r="G45" s="28"/>
    </row>
    <row r="46" spans="1:7" ht="12.75">
      <c r="A46" s="99" t="s">
        <v>302</v>
      </c>
      <c r="B46" s="1" t="s">
        <v>398</v>
      </c>
      <c r="C46" s="28"/>
      <c r="D46" s="50">
        <v>20000</v>
      </c>
      <c r="E46" s="50">
        <v>20000000</v>
      </c>
      <c r="F46" s="50"/>
      <c r="G46" s="28"/>
    </row>
    <row r="47" spans="1:7" ht="12.75">
      <c r="A47" s="92" t="s">
        <v>303</v>
      </c>
      <c r="B47" s="1" t="s">
        <v>399</v>
      </c>
      <c r="C47" s="28"/>
      <c r="D47" s="50">
        <v>1270</v>
      </c>
      <c r="E47" s="50">
        <v>1270000</v>
      </c>
      <c r="F47" s="50"/>
      <c r="G47" s="28"/>
    </row>
    <row r="48" spans="1:9" ht="12.75">
      <c r="A48" s="99" t="s">
        <v>304</v>
      </c>
      <c r="B48" s="1" t="s">
        <v>400</v>
      </c>
      <c r="C48" s="28"/>
      <c r="D48" s="50">
        <v>3300</v>
      </c>
      <c r="E48" s="50">
        <v>3300000</v>
      </c>
      <c r="F48" s="50"/>
      <c r="G48" s="28"/>
      <c r="I48" s="87"/>
    </row>
    <row r="49" spans="1:9" ht="12.75">
      <c r="A49" s="92" t="s">
        <v>348</v>
      </c>
      <c r="B49" s="1" t="s">
        <v>401</v>
      </c>
      <c r="C49" s="28"/>
      <c r="D49" s="50">
        <v>400</v>
      </c>
      <c r="E49" s="50">
        <v>400000</v>
      </c>
      <c r="F49" s="50"/>
      <c r="G49" s="28"/>
      <c r="I49" s="87"/>
    </row>
    <row r="50" spans="1:9" ht="12.75">
      <c r="A50" s="99" t="s">
        <v>349</v>
      </c>
      <c r="B50" s="1" t="s">
        <v>402</v>
      </c>
      <c r="C50" s="28"/>
      <c r="D50" s="50">
        <v>1500</v>
      </c>
      <c r="E50" s="50">
        <v>1500000</v>
      </c>
      <c r="F50" s="50"/>
      <c r="G50" s="28"/>
      <c r="I50" s="87"/>
    </row>
    <row r="51" spans="1:9" ht="12.75" customHeight="1">
      <c r="A51" s="92" t="s">
        <v>350</v>
      </c>
      <c r="B51" s="1" t="s">
        <v>403</v>
      </c>
      <c r="C51" s="28"/>
      <c r="D51" s="73">
        <v>2500</v>
      </c>
      <c r="E51" s="73">
        <v>2500000</v>
      </c>
      <c r="F51" s="73"/>
      <c r="G51" s="84"/>
      <c r="I51" s="87"/>
    </row>
    <row r="52" spans="1:9" ht="12.75">
      <c r="A52" s="99" t="s">
        <v>351</v>
      </c>
      <c r="B52" s="1" t="s">
        <v>404</v>
      </c>
      <c r="C52" s="28"/>
      <c r="D52" s="50">
        <v>5000</v>
      </c>
      <c r="E52" s="50">
        <v>5000000</v>
      </c>
      <c r="F52" s="50"/>
      <c r="G52" s="28"/>
      <c r="I52" s="87"/>
    </row>
    <row r="53" spans="1:7" ht="12.75">
      <c r="A53" s="92" t="s">
        <v>352</v>
      </c>
      <c r="B53" s="1" t="s">
        <v>405</v>
      </c>
      <c r="C53" s="28"/>
      <c r="D53" s="73">
        <v>60</v>
      </c>
      <c r="E53" s="73">
        <v>60000</v>
      </c>
      <c r="F53" s="73"/>
      <c r="G53" s="84"/>
    </row>
    <row r="54" spans="1:7" ht="12.75">
      <c r="A54" s="99" t="s">
        <v>353</v>
      </c>
      <c r="B54" s="1" t="s">
        <v>406</v>
      </c>
      <c r="C54" s="28"/>
      <c r="D54" s="50">
        <v>90</v>
      </c>
      <c r="E54" s="50">
        <v>90000</v>
      </c>
      <c r="F54" s="50"/>
      <c r="G54" s="28"/>
    </row>
    <row r="55" spans="1:7" ht="12.75">
      <c r="A55" s="92" t="s">
        <v>354</v>
      </c>
      <c r="B55" s="1" t="s">
        <v>416</v>
      </c>
      <c r="C55" s="2"/>
      <c r="D55" s="50">
        <v>600</v>
      </c>
      <c r="E55" s="50">
        <v>600000</v>
      </c>
      <c r="F55" s="50"/>
      <c r="G55" s="28"/>
    </row>
    <row r="56" spans="1:7" ht="12.75">
      <c r="A56" s="92" t="s">
        <v>407</v>
      </c>
      <c r="B56" s="1" t="s">
        <v>417</v>
      </c>
      <c r="C56" s="2"/>
      <c r="D56" s="50">
        <v>6000</v>
      </c>
      <c r="E56" s="50">
        <v>6000000</v>
      </c>
      <c r="F56" s="50"/>
      <c r="G56" s="28"/>
    </row>
    <row r="57" spans="1:7" ht="12.75">
      <c r="A57" s="92" t="s">
        <v>408</v>
      </c>
      <c r="B57" s="1" t="s">
        <v>418</v>
      </c>
      <c r="C57" s="2"/>
      <c r="D57" s="50">
        <v>1000</v>
      </c>
      <c r="E57" s="50">
        <v>1000000</v>
      </c>
      <c r="F57" s="50"/>
      <c r="G57" s="28"/>
    </row>
    <row r="58" spans="1:7" ht="12.75">
      <c r="A58" s="92" t="s">
        <v>409</v>
      </c>
      <c r="B58" s="1" t="s">
        <v>419</v>
      </c>
      <c r="C58" s="2"/>
      <c r="D58" s="50">
        <v>1270</v>
      </c>
      <c r="E58" s="50">
        <v>1270000</v>
      </c>
      <c r="F58" s="50"/>
      <c r="G58" s="28"/>
    </row>
    <row r="59" spans="1:7" ht="12.75">
      <c r="A59" s="92" t="s">
        <v>410</v>
      </c>
      <c r="B59" s="1" t="s">
        <v>429</v>
      </c>
      <c r="C59" s="2"/>
      <c r="D59" s="50">
        <v>600</v>
      </c>
      <c r="E59" s="50">
        <v>600000</v>
      </c>
      <c r="F59" s="50"/>
      <c r="G59" s="28"/>
    </row>
    <row r="60" spans="1:7" ht="12.75">
      <c r="A60" s="92" t="s">
        <v>411</v>
      </c>
      <c r="B60" s="1" t="s">
        <v>430</v>
      </c>
      <c r="C60" s="2"/>
      <c r="D60" s="50">
        <v>200</v>
      </c>
      <c r="E60" s="50">
        <v>200000</v>
      </c>
      <c r="F60" s="50"/>
      <c r="G60" s="28"/>
    </row>
    <row r="61" spans="1:7" ht="12.75">
      <c r="A61" s="92" t="s">
        <v>412</v>
      </c>
      <c r="B61" s="1" t="s">
        <v>431</v>
      </c>
      <c r="C61" s="2"/>
      <c r="D61" s="50">
        <v>200</v>
      </c>
      <c r="E61" s="50">
        <v>200000</v>
      </c>
      <c r="F61" s="50"/>
      <c r="G61" s="28"/>
    </row>
    <row r="62" spans="1:7" ht="12.75">
      <c r="A62" s="92" t="s">
        <v>413</v>
      </c>
      <c r="B62" s="1" t="s">
        <v>432</v>
      </c>
      <c r="C62" s="2"/>
      <c r="D62" s="50">
        <v>100</v>
      </c>
      <c r="E62" s="50">
        <v>100000</v>
      </c>
      <c r="F62" s="50"/>
      <c r="G62" s="28"/>
    </row>
    <row r="63" spans="1:7" ht="12.75">
      <c r="A63" s="92" t="s">
        <v>414</v>
      </c>
      <c r="B63" s="1" t="s">
        <v>433</v>
      </c>
      <c r="C63" s="2"/>
      <c r="D63" s="50">
        <v>100</v>
      </c>
      <c r="E63" s="50">
        <v>100000</v>
      </c>
      <c r="F63" s="50"/>
      <c r="G63" s="28"/>
    </row>
    <row r="64" spans="1:7" ht="12.75">
      <c r="A64" s="92" t="s">
        <v>415</v>
      </c>
      <c r="B64" s="1" t="s">
        <v>434</v>
      </c>
      <c r="C64" s="2"/>
      <c r="D64" s="50">
        <v>2000</v>
      </c>
      <c r="E64" s="50">
        <v>2000000</v>
      </c>
      <c r="F64" s="50"/>
      <c r="G64" s="28"/>
    </row>
    <row r="65" spans="1:7" ht="12.75">
      <c r="A65" s="224" t="s">
        <v>420</v>
      </c>
      <c r="B65" s="225" t="s">
        <v>442</v>
      </c>
      <c r="C65" s="4"/>
      <c r="D65" s="226">
        <v>1000</v>
      </c>
      <c r="E65" s="226">
        <v>1000000</v>
      </c>
      <c r="F65" s="226"/>
      <c r="G65" s="11"/>
    </row>
    <row r="66" spans="1:7" ht="12.75">
      <c r="A66" s="299" t="s">
        <v>306</v>
      </c>
      <c r="B66" s="300"/>
      <c r="C66" s="300"/>
      <c r="D66" s="300"/>
      <c r="E66" s="300"/>
      <c r="F66" s="300"/>
      <c r="G66" s="300"/>
    </row>
    <row r="67" spans="1:7" ht="12.75">
      <c r="A67" s="219"/>
      <c r="B67" s="67"/>
      <c r="C67" s="67"/>
      <c r="D67" s="67"/>
      <c r="E67" s="67"/>
      <c r="F67" s="67"/>
      <c r="G67" s="49" t="s">
        <v>139</v>
      </c>
    </row>
    <row r="68" spans="1:7" ht="12.75">
      <c r="A68" s="219"/>
      <c r="B68" s="67"/>
      <c r="C68" s="67"/>
      <c r="D68" s="67"/>
      <c r="E68" s="67"/>
      <c r="F68" s="67"/>
      <c r="G68" s="67"/>
    </row>
    <row r="69" spans="1:7" ht="12.75">
      <c r="A69" s="219"/>
      <c r="B69" s="67"/>
      <c r="C69" s="67"/>
      <c r="D69" s="67"/>
      <c r="E69" s="67"/>
      <c r="F69" s="67"/>
      <c r="G69" s="49" t="s">
        <v>145</v>
      </c>
    </row>
    <row r="70" spans="1:7" ht="25.5">
      <c r="A70" s="86" t="s">
        <v>129</v>
      </c>
      <c r="B70" s="263" t="s">
        <v>287</v>
      </c>
      <c r="C70" s="295"/>
      <c r="D70" s="71" t="s">
        <v>133</v>
      </c>
      <c r="E70" s="71" t="s">
        <v>134</v>
      </c>
      <c r="F70" s="72" t="s">
        <v>132</v>
      </c>
      <c r="G70" s="71" t="s">
        <v>135</v>
      </c>
    </row>
    <row r="71" spans="1:7" ht="12.75">
      <c r="A71" s="92" t="s">
        <v>421</v>
      </c>
      <c r="B71" s="1" t="s">
        <v>435</v>
      </c>
      <c r="C71" s="2"/>
      <c r="D71" s="50">
        <v>100</v>
      </c>
      <c r="E71" s="50">
        <v>100000</v>
      </c>
      <c r="F71" s="50"/>
      <c r="G71" s="28"/>
    </row>
    <row r="72" spans="1:7" ht="12.75">
      <c r="A72" s="92" t="s">
        <v>422</v>
      </c>
      <c r="B72" s="1" t="s">
        <v>436</v>
      </c>
      <c r="C72" s="2"/>
      <c r="D72" s="50">
        <v>200</v>
      </c>
      <c r="E72" s="50">
        <v>200000</v>
      </c>
      <c r="F72" s="50"/>
      <c r="G72" s="28"/>
    </row>
    <row r="73" spans="1:7" ht="12.75">
      <c r="A73" s="92" t="s">
        <v>423</v>
      </c>
      <c r="B73" s="1" t="s">
        <v>437</v>
      </c>
      <c r="C73" s="2"/>
      <c r="D73" s="50">
        <v>2500</v>
      </c>
      <c r="E73" s="50">
        <v>2500000</v>
      </c>
      <c r="F73" s="50"/>
      <c r="G73" s="28"/>
    </row>
    <row r="74" spans="1:7" ht="12.75">
      <c r="A74" s="92" t="s">
        <v>424</v>
      </c>
      <c r="B74" s="1" t="s">
        <v>438</v>
      </c>
      <c r="C74" s="2"/>
      <c r="D74" s="50">
        <v>500</v>
      </c>
      <c r="E74" s="50">
        <v>500000</v>
      </c>
      <c r="F74" s="50"/>
      <c r="G74" s="28"/>
    </row>
    <row r="75" spans="1:7" ht="12.75">
      <c r="A75" s="92" t="s">
        <v>425</v>
      </c>
      <c r="B75" s="1" t="s">
        <v>439</v>
      </c>
      <c r="C75" s="2"/>
      <c r="D75" s="50">
        <v>170</v>
      </c>
      <c r="E75" s="50">
        <v>170000</v>
      </c>
      <c r="F75" s="50"/>
      <c r="G75" s="28"/>
    </row>
    <row r="76" spans="1:7" ht="12.75">
      <c r="A76" s="92" t="s">
        <v>426</v>
      </c>
      <c r="B76" s="1" t="s">
        <v>440</v>
      </c>
      <c r="C76" s="2"/>
      <c r="D76" s="50">
        <v>300</v>
      </c>
      <c r="E76" s="50">
        <v>300000</v>
      </c>
      <c r="F76" s="50"/>
      <c r="G76" s="28"/>
    </row>
    <row r="77" spans="1:7" ht="12.75">
      <c r="A77" s="92" t="s">
        <v>427</v>
      </c>
      <c r="B77" s="1" t="s">
        <v>441</v>
      </c>
      <c r="C77" s="2"/>
      <c r="D77" s="50">
        <v>150</v>
      </c>
      <c r="E77" s="50">
        <v>150000</v>
      </c>
      <c r="F77" s="50"/>
      <c r="G77" s="28"/>
    </row>
    <row r="78" spans="1:7" ht="12.75">
      <c r="A78" s="92" t="s">
        <v>428</v>
      </c>
      <c r="B78" t="s">
        <v>443</v>
      </c>
      <c r="C78" s="2"/>
      <c r="D78" s="50">
        <v>700</v>
      </c>
      <c r="E78" s="50">
        <v>700000</v>
      </c>
      <c r="F78" s="50"/>
      <c r="G78" s="28"/>
    </row>
    <row r="79" spans="1:7" ht="12.75">
      <c r="A79" s="92" t="s">
        <v>450</v>
      </c>
      <c r="B79" s="37" t="s">
        <v>451</v>
      </c>
      <c r="C79" s="2"/>
      <c r="D79" s="50"/>
      <c r="E79" s="229">
        <v>155457370</v>
      </c>
      <c r="F79" s="50"/>
      <c r="G79" s="28"/>
    </row>
    <row r="80" spans="1:7" ht="12.75">
      <c r="A80" s="92" t="s">
        <v>452</v>
      </c>
      <c r="B80" s="37" t="s">
        <v>453</v>
      </c>
      <c r="C80" s="2"/>
      <c r="D80" s="50"/>
      <c r="E80" s="229">
        <v>268045850</v>
      </c>
      <c r="F80" s="50"/>
      <c r="G80" s="28"/>
    </row>
    <row r="81" spans="1:7" ht="12.75">
      <c r="A81" s="92" t="s">
        <v>454</v>
      </c>
      <c r="B81" s="37" t="s">
        <v>455</v>
      </c>
      <c r="C81" s="2"/>
      <c r="D81" s="50"/>
      <c r="E81" s="229">
        <v>40282823</v>
      </c>
      <c r="F81" s="50"/>
      <c r="G81" s="28"/>
    </row>
    <row r="82" spans="1:7" ht="12.75">
      <c r="A82" s="92"/>
      <c r="B82" s="37"/>
      <c r="C82" s="2"/>
      <c r="D82" s="50"/>
      <c r="E82" s="50"/>
      <c r="F82" s="50"/>
      <c r="G82" s="28"/>
    </row>
    <row r="83" spans="1:7" ht="12.75">
      <c r="A83" s="20"/>
      <c r="B83" s="26" t="s">
        <v>291</v>
      </c>
      <c r="C83" s="26"/>
      <c r="D83" s="68">
        <f>SUM(D27:D65,D71:D78)</f>
        <v>127930</v>
      </c>
      <c r="E83" s="109">
        <f>SUM(E27:E65,E71:E82)</f>
        <v>591716043</v>
      </c>
      <c r="F83" s="68"/>
      <c r="G83" s="27"/>
    </row>
    <row r="84" spans="1:7" ht="12.75">
      <c r="A84" s="21"/>
      <c r="B84" s="2"/>
      <c r="C84" s="2"/>
      <c r="D84" s="50"/>
      <c r="E84" s="50"/>
      <c r="F84" s="50"/>
      <c r="G84" s="28"/>
    </row>
    <row r="85" spans="1:7" ht="12.75">
      <c r="A85" s="21"/>
      <c r="B85" s="2"/>
      <c r="C85" s="2"/>
      <c r="D85" s="50"/>
      <c r="E85" s="50"/>
      <c r="F85" s="50"/>
      <c r="G85" s="28"/>
    </row>
    <row r="86" spans="1:7" ht="12.75">
      <c r="A86" s="21"/>
      <c r="B86" s="2"/>
      <c r="C86" s="2"/>
      <c r="D86" s="50"/>
      <c r="E86" s="50"/>
      <c r="F86" s="50"/>
      <c r="G86" s="28"/>
    </row>
    <row r="87" spans="1:7" ht="12.75">
      <c r="A87" s="21"/>
      <c r="B87" s="2"/>
      <c r="C87" s="2"/>
      <c r="D87" s="50"/>
      <c r="E87" s="50"/>
      <c r="F87" s="50"/>
      <c r="G87" s="28"/>
    </row>
    <row r="88" spans="1:7" ht="12.75">
      <c r="A88" s="21"/>
      <c r="B88" s="2"/>
      <c r="C88" s="2"/>
      <c r="D88" s="50"/>
      <c r="E88" s="50"/>
      <c r="F88" s="50"/>
      <c r="G88" s="28"/>
    </row>
    <row r="89" spans="1:7" ht="12.75">
      <c r="A89" s="21"/>
      <c r="B89" s="2"/>
      <c r="C89" s="2"/>
      <c r="D89" s="50"/>
      <c r="E89" s="50"/>
      <c r="F89" s="50"/>
      <c r="G89" s="28"/>
    </row>
    <row r="90" spans="1:7" ht="12.75">
      <c r="A90" s="21"/>
      <c r="B90" s="2"/>
      <c r="C90" s="2"/>
      <c r="D90" s="50"/>
      <c r="E90" s="50"/>
      <c r="F90" s="50"/>
      <c r="G90" s="28"/>
    </row>
    <row r="91" spans="1:7" ht="12.75">
      <c r="A91" s="21"/>
      <c r="B91" s="2"/>
      <c r="C91" s="2"/>
      <c r="D91" s="50"/>
      <c r="E91" s="50"/>
      <c r="F91" s="50"/>
      <c r="G91" s="28"/>
    </row>
    <row r="92" spans="1:7" ht="12.75">
      <c r="A92" s="21"/>
      <c r="B92" s="1"/>
      <c r="C92" s="28"/>
      <c r="D92" s="50"/>
      <c r="E92" s="50"/>
      <c r="F92" s="50"/>
      <c r="G92" s="21"/>
    </row>
    <row r="93" spans="1:7" ht="12.75">
      <c r="A93" s="20"/>
      <c r="B93" s="5" t="s">
        <v>305</v>
      </c>
      <c r="C93" s="27"/>
      <c r="D93" s="68">
        <f>D19+D25+D83</f>
        <v>136126</v>
      </c>
      <c r="E93" s="68">
        <f>E19+E25+E83</f>
        <v>599912043</v>
      </c>
      <c r="F93" s="68"/>
      <c r="G93" s="20"/>
    </row>
    <row r="95" spans="1:7" ht="12.75">
      <c r="A95" s="7"/>
      <c r="B95" s="7"/>
      <c r="C95" s="7"/>
      <c r="D95" s="7"/>
      <c r="E95" s="7"/>
      <c r="F95" s="7"/>
      <c r="G95" s="49" t="s">
        <v>145</v>
      </c>
    </row>
    <row r="96" spans="1:7" ht="25.5">
      <c r="A96" s="86" t="s">
        <v>129</v>
      </c>
      <c r="B96" s="263" t="s">
        <v>130</v>
      </c>
      <c r="C96" s="295"/>
      <c r="D96" s="71" t="s">
        <v>133</v>
      </c>
      <c r="E96" s="71" t="s">
        <v>134</v>
      </c>
      <c r="F96" s="72" t="s">
        <v>132</v>
      </c>
      <c r="G96" s="71" t="s">
        <v>135</v>
      </c>
    </row>
    <row r="97" spans="1:7" ht="12.75">
      <c r="A97" s="92"/>
      <c r="B97" s="37"/>
      <c r="C97" s="2"/>
      <c r="D97" s="50"/>
      <c r="E97" s="50"/>
      <c r="F97" s="50"/>
      <c r="G97" s="28"/>
    </row>
    <row r="98" spans="1:7" ht="12.75">
      <c r="A98" s="92"/>
      <c r="B98" s="183"/>
      <c r="C98" s="2"/>
      <c r="D98" s="50"/>
      <c r="E98" s="50"/>
      <c r="F98" s="50"/>
      <c r="G98" s="28"/>
    </row>
    <row r="99" spans="1:7" ht="12.75">
      <c r="A99" s="92"/>
      <c r="B99" s="95"/>
      <c r="C99" s="2"/>
      <c r="D99" s="50"/>
      <c r="E99" s="50"/>
      <c r="F99" s="50"/>
      <c r="G99" s="28"/>
    </row>
    <row r="100" spans="1:7" s="9" customFormat="1" ht="12.75">
      <c r="A100" s="22"/>
      <c r="B100" s="183" t="s">
        <v>234</v>
      </c>
      <c r="C100" s="26"/>
      <c r="D100" s="68">
        <f>SUM(D97:D97)</f>
        <v>0</v>
      </c>
      <c r="E100" s="68"/>
      <c r="F100" s="68"/>
      <c r="G100" s="27"/>
    </row>
    <row r="101" spans="1:7" ht="12.75">
      <c r="A101" s="21"/>
      <c r="B101" s="26"/>
      <c r="C101" s="2"/>
      <c r="D101" s="68"/>
      <c r="E101" s="50"/>
      <c r="F101" s="50"/>
      <c r="G101" s="28"/>
    </row>
    <row r="102" spans="1:7" ht="12.75">
      <c r="A102" s="92"/>
      <c r="B102" s="37"/>
      <c r="C102" s="2"/>
      <c r="D102" s="50"/>
      <c r="E102" s="50"/>
      <c r="F102" s="50"/>
      <c r="G102" s="28"/>
    </row>
    <row r="103" spans="1:7" ht="12.75">
      <c r="A103" s="92"/>
      <c r="B103" s="37"/>
      <c r="C103" s="2"/>
      <c r="D103" s="50"/>
      <c r="E103" s="50"/>
      <c r="F103" s="50"/>
      <c r="G103" s="28"/>
    </row>
    <row r="104" spans="1:7" ht="12.75">
      <c r="A104" s="92"/>
      <c r="B104" s="26" t="s">
        <v>235</v>
      </c>
      <c r="C104" s="2"/>
      <c r="D104" s="68">
        <v>0</v>
      </c>
      <c r="E104" s="50"/>
      <c r="F104" s="50"/>
      <c r="G104" s="28"/>
    </row>
    <row r="105" spans="1:7" ht="12.75">
      <c r="A105" s="92"/>
      <c r="B105" s="31"/>
      <c r="C105" s="2"/>
      <c r="D105" s="50"/>
      <c r="E105" s="50"/>
      <c r="F105" s="50"/>
      <c r="G105" s="28"/>
    </row>
    <row r="106" spans="1:7" ht="12.75">
      <c r="A106" s="92" t="s">
        <v>147</v>
      </c>
      <c r="B106" s="37" t="s">
        <v>366</v>
      </c>
      <c r="C106" s="2"/>
      <c r="D106" s="50">
        <v>4000</v>
      </c>
      <c r="E106" s="50">
        <v>4000000</v>
      </c>
      <c r="F106" s="50"/>
      <c r="G106" s="28"/>
    </row>
    <row r="107" spans="1:7" ht="25.5" customHeight="1">
      <c r="A107" s="99" t="s">
        <v>148</v>
      </c>
      <c r="B107" s="301" t="s">
        <v>367</v>
      </c>
      <c r="C107" s="302"/>
      <c r="D107" s="73">
        <v>45372</v>
      </c>
      <c r="E107" s="50">
        <v>45372000</v>
      </c>
      <c r="F107" s="50"/>
      <c r="G107" s="28"/>
    </row>
    <row r="108" spans="1:7" ht="25.5" customHeight="1">
      <c r="A108" s="99" t="s">
        <v>149</v>
      </c>
      <c r="B108" s="301" t="s">
        <v>368</v>
      </c>
      <c r="C108" s="302"/>
      <c r="D108" s="73">
        <v>7500</v>
      </c>
      <c r="E108" s="50">
        <v>7500000</v>
      </c>
      <c r="F108" s="50"/>
      <c r="G108" s="28"/>
    </row>
    <row r="109" spans="1:7" ht="12.75" customHeight="1">
      <c r="A109" s="92" t="s">
        <v>150</v>
      </c>
      <c r="B109" s="301" t="s">
        <v>369</v>
      </c>
      <c r="C109" s="302"/>
      <c r="D109" s="73">
        <v>700</v>
      </c>
      <c r="E109" s="50">
        <v>700000</v>
      </c>
      <c r="F109" s="50"/>
      <c r="G109" s="28"/>
    </row>
    <row r="110" spans="1:7" ht="12.75" customHeight="1">
      <c r="A110" s="92" t="s">
        <v>21</v>
      </c>
      <c r="B110" s="218" t="s">
        <v>370</v>
      </c>
      <c r="C110" s="218"/>
      <c r="D110" s="73">
        <v>1500</v>
      </c>
      <c r="E110" s="50">
        <v>1500000</v>
      </c>
      <c r="F110" s="50"/>
      <c r="G110" s="28"/>
    </row>
    <row r="111" spans="1:7" ht="12.75" customHeight="1">
      <c r="A111" s="92" t="s">
        <v>22</v>
      </c>
      <c r="B111" s="220" t="s">
        <v>371</v>
      </c>
      <c r="C111" s="220"/>
      <c r="D111" s="73">
        <v>2000</v>
      </c>
      <c r="E111" s="50">
        <v>2000000</v>
      </c>
      <c r="F111" s="50"/>
      <c r="G111" s="28"/>
    </row>
    <row r="112" spans="1:7" ht="12.75">
      <c r="A112" s="92"/>
      <c r="B112" s="37"/>
      <c r="C112" s="2"/>
      <c r="D112" s="50"/>
      <c r="E112" s="50"/>
      <c r="F112" s="50"/>
      <c r="G112" s="28"/>
    </row>
    <row r="113" spans="1:7" ht="12.75">
      <c r="A113" s="20"/>
      <c r="B113" s="26" t="s">
        <v>291</v>
      </c>
      <c r="C113" s="26"/>
      <c r="D113" s="68">
        <f>SUM(D106:D111)</f>
        <v>61072</v>
      </c>
      <c r="E113" s="68">
        <v>61072000</v>
      </c>
      <c r="F113" s="68"/>
      <c r="G113" s="27"/>
    </row>
    <row r="114" spans="1:7" ht="12.75">
      <c r="A114" s="21"/>
      <c r="B114" s="2"/>
      <c r="C114" s="2"/>
      <c r="D114" s="50"/>
      <c r="E114" s="50"/>
      <c r="F114" s="50"/>
      <c r="G114" s="28"/>
    </row>
    <row r="115" spans="1:7" ht="12.75">
      <c r="A115" s="21"/>
      <c r="B115" s="2"/>
      <c r="C115" s="2"/>
      <c r="D115" s="50"/>
      <c r="E115" s="50"/>
      <c r="F115" s="50"/>
      <c r="G115" s="28"/>
    </row>
    <row r="116" spans="1:7" ht="12.75">
      <c r="A116" s="21"/>
      <c r="B116" s="2"/>
      <c r="C116" s="2"/>
      <c r="D116" s="50"/>
      <c r="E116" s="50"/>
      <c r="F116" s="50"/>
      <c r="G116" s="28"/>
    </row>
    <row r="117" spans="1:7" ht="12.75">
      <c r="A117" s="21"/>
      <c r="B117" s="2"/>
      <c r="C117" s="2"/>
      <c r="D117" s="50"/>
      <c r="E117" s="50"/>
      <c r="F117" s="50"/>
      <c r="G117" s="28"/>
    </row>
    <row r="118" spans="1:7" ht="12.75">
      <c r="A118" s="21"/>
      <c r="B118" s="2"/>
      <c r="C118" s="2"/>
      <c r="D118" s="50"/>
      <c r="E118" s="50"/>
      <c r="F118" s="50"/>
      <c r="G118" s="28"/>
    </row>
    <row r="119" spans="1:7" ht="12.75">
      <c r="A119" s="21"/>
      <c r="B119" s="2"/>
      <c r="C119" s="2"/>
      <c r="D119" s="50"/>
      <c r="E119" s="50"/>
      <c r="F119" s="50"/>
      <c r="G119" s="28"/>
    </row>
    <row r="120" spans="1:7" ht="12.75">
      <c r="A120" s="21"/>
      <c r="B120" s="2"/>
      <c r="C120" s="2"/>
      <c r="D120" s="50"/>
      <c r="E120" s="50"/>
      <c r="F120" s="50"/>
      <c r="G120" s="28"/>
    </row>
    <row r="121" spans="1:7" ht="12.75">
      <c r="A121" s="21"/>
      <c r="B121" s="2"/>
      <c r="C121" s="2"/>
      <c r="D121" s="50"/>
      <c r="E121" s="50"/>
      <c r="F121" s="50"/>
      <c r="G121" s="28"/>
    </row>
    <row r="122" spans="1:7" ht="12.75">
      <c r="A122" s="21"/>
      <c r="B122" s="2"/>
      <c r="C122" s="2"/>
      <c r="D122" s="50"/>
      <c r="E122" s="50"/>
      <c r="F122" s="50"/>
      <c r="G122" s="28"/>
    </row>
    <row r="123" spans="1:7" ht="12.75">
      <c r="A123" s="21"/>
      <c r="B123" s="2"/>
      <c r="C123" s="2"/>
      <c r="D123" s="50"/>
      <c r="E123" s="50"/>
      <c r="F123" s="50"/>
      <c r="G123" s="28"/>
    </row>
    <row r="124" spans="1:7" ht="12.75">
      <c r="A124" s="21"/>
      <c r="B124" s="2"/>
      <c r="C124" s="2"/>
      <c r="D124" s="50"/>
      <c r="E124" s="50"/>
      <c r="F124" s="50"/>
      <c r="G124" s="28"/>
    </row>
    <row r="125" spans="1:7" ht="12.75">
      <c r="A125" s="21"/>
      <c r="B125" s="2"/>
      <c r="C125" s="2"/>
      <c r="D125" s="50"/>
      <c r="E125" s="50"/>
      <c r="F125" s="50"/>
      <c r="G125" s="28"/>
    </row>
    <row r="126" spans="1:7" ht="12.75">
      <c r="A126" s="21"/>
      <c r="B126" s="2"/>
      <c r="C126" s="2"/>
      <c r="D126" s="50"/>
      <c r="E126" s="50"/>
      <c r="F126" s="50"/>
      <c r="G126" s="28"/>
    </row>
    <row r="127" spans="1:7" ht="12.75">
      <c r="A127" s="21"/>
      <c r="B127" s="2"/>
      <c r="C127" s="2"/>
      <c r="D127" s="50"/>
      <c r="E127" s="50"/>
      <c r="F127" s="50"/>
      <c r="G127" s="28"/>
    </row>
    <row r="128" spans="1:7" ht="12.75">
      <c r="A128" s="21"/>
      <c r="B128" s="2"/>
      <c r="C128" s="2"/>
      <c r="D128" s="50"/>
      <c r="E128" s="50"/>
      <c r="F128" s="50"/>
      <c r="G128" s="28"/>
    </row>
    <row r="129" spans="1:7" ht="12.75">
      <c r="A129" s="21"/>
      <c r="B129" s="1"/>
      <c r="C129" s="28"/>
      <c r="D129" s="50"/>
      <c r="E129" s="50"/>
      <c r="F129" s="50"/>
      <c r="G129" s="21"/>
    </row>
    <row r="130" spans="1:7" ht="12.75">
      <c r="A130" s="20"/>
      <c r="B130" s="5" t="s">
        <v>305</v>
      </c>
      <c r="C130" s="27"/>
      <c r="D130" s="68">
        <f>D100+D113+D104</f>
        <v>61072</v>
      </c>
      <c r="E130" s="68">
        <f>E100+E113+E104</f>
        <v>61072000</v>
      </c>
      <c r="F130" s="68"/>
      <c r="G130" s="20"/>
    </row>
  </sheetData>
  <sheetProtection/>
  <mergeCells count="14">
    <mergeCell ref="B96:C96"/>
    <mergeCell ref="A66:G66"/>
    <mergeCell ref="B29:C29"/>
    <mergeCell ref="B107:C107"/>
    <mergeCell ref="B108:C108"/>
    <mergeCell ref="B109:C109"/>
    <mergeCell ref="B70:C70"/>
    <mergeCell ref="B39:C39"/>
    <mergeCell ref="A4:G4"/>
    <mergeCell ref="A5:G5"/>
    <mergeCell ref="A6:G6"/>
    <mergeCell ref="B9:C9"/>
    <mergeCell ref="B27:C27"/>
    <mergeCell ref="B28:C2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3" sqref="A3:N3"/>
    </sheetView>
  </sheetViews>
  <sheetFormatPr defaultColWidth="9.140625" defaultRowHeight="12.75"/>
  <cols>
    <col min="10" max="13" width="10.57421875" style="0" customWidth="1"/>
  </cols>
  <sheetData>
    <row r="1" ht="12.75">
      <c r="N1" s="49" t="s">
        <v>29</v>
      </c>
    </row>
    <row r="3" spans="1:14" ht="12.75">
      <c r="A3" s="230" t="s">
        <v>463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2.75">
      <c r="A4" s="230" t="s">
        <v>290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 ht="12.75">
      <c r="A5" s="230" t="s">
        <v>154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</row>
    <row r="8" ht="12.75">
      <c r="L8" s="49" t="s">
        <v>146</v>
      </c>
    </row>
    <row r="9" spans="1:13" ht="25.5">
      <c r="A9" s="99" t="s">
        <v>129</v>
      </c>
      <c r="B9" s="306" t="s">
        <v>62</v>
      </c>
      <c r="C9" s="307"/>
      <c r="D9" s="307"/>
      <c r="E9" s="307"/>
      <c r="F9" s="307"/>
      <c r="G9" s="306" t="s">
        <v>63</v>
      </c>
      <c r="H9" s="307"/>
      <c r="I9" s="307"/>
      <c r="J9" s="71" t="s">
        <v>133</v>
      </c>
      <c r="K9" s="71" t="s">
        <v>134</v>
      </c>
      <c r="L9" s="72" t="s">
        <v>132</v>
      </c>
      <c r="M9" s="71" t="s">
        <v>135</v>
      </c>
    </row>
    <row r="10" spans="1:13" ht="38.25" customHeight="1">
      <c r="A10" s="99" t="s">
        <v>147</v>
      </c>
      <c r="B10" s="304" t="s">
        <v>288</v>
      </c>
      <c r="C10" s="305"/>
      <c r="D10" s="305"/>
      <c r="E10" s="305"/>
      <c r="F10" s="305"/>
      <c r="G10" s="305"/>
      <c r="H10" s="305"/>
      <c r="I10" s="305"/>
      <c r="J10" s="21"/>
      <c r="K10" s="21"/>
      <c r="L10" s="21"/>
      <c r="M10" s="21"/>
    </row>
    <row r="11" spans="1:13" ht="38.25" customHeight="1">
      <c r="A11" s="99" t="s">
        <v>148</v>
      </c>
      <c r="B11" s="304" t="s">
        <v>57</v>
      </c>
      <c r="C11" s="305"/>
      <c r="D11" s="305"/>
      <c r="E11" s="305"/>
      <c r="F11" s="305"/>
      <c r="G11" s="305"/>
      <c r="H11" s="305"/>
      <c r="I11" s="305"/>
      <c r="J11" s="21"/>
      <c r="K11" s="21"/>
      <c r="L11" s="21"/>
      <c r="M11" s="21"/>
    </row>
    <row r="12" spans="1:13" ht="25.5" customHeight="1">
      <c r="A12" s="99" t="s">
        <v>149</v>
      </c>
      <c r="B12" s="304" t="s">
        <v>58</v>
      </c>
      <c r="C12" s="305"/>
      <c r="D12" s="305"/>
      <c r="E12" s="305"/>
      <c r="F12" s="305"/>
      <c r="G12" s="305"/>
      <c r="H12" s="305"/>
      <c r="I12" s="305"/>
      <c r="J12" s="21"/>
      <c r="K12" s="21"/>
      <c r="L12" s="21"/>
      <c r="M12" s="21"/>
    </row>
    <row r="13" spans="1:13" ht="25.5" customHeight="1">
      <c r="A13" s="99" t="s">
        <v>150</v>
      </c>
      <c r="B13" s="304" t="s">
        <v>59</v>
      </c>
      <c r="C13" s="305"/>
      <c r="D13" s="305"/>
      <c r="E13" s="305"/>
      <c r="F13" s="305"/>
      <c r="G13" s="305"/>
      <c r="H13" s="305"/>
      <c r="I13" s="305"/>
      <c r="J13" s="21"/>
      <c r="K13" s="21"/>
      <c r="L13" s="21"/>
      <c r="M13" s="21"/>
    </row>
    <row r="14" spans="1:13" ht="51" customHeight="1">
      <c r="A14" s="99" t="s">
        <v>21</v>
      </c>
      <c r="B14" s="304" t="s">
        <v>60</v>
      </c>
      <c r="C14" s="305"/>
      <c r="D14" s="305"/>
      <c r="E14" s="305"/>
      <c r="F14" s="305"/>
      <c r="G14" s="305"/>
      <c r="H14" s="305"/>
      <c r="I14" s="305"/>
      <c r="J14" s="21"/>
      <c r="K14" s="21"/>
      <c r="L14" s="21"/>
      <c r="M14" s="21"/>
    </row>
    <row r="15" spans="1:13" ht="25.5" customHeight="1">
      <c r="A15" s="99" t="s">
        <v>22</v>
      </c>
      <c r="B15" s="304" t="s">
        <v>61</v>
      </c>
      <c r="C15" s="305"/>
      <c r="D15" s="305"/>
      <c r="E15" s="305"/>
      <c r="F15" s="305"/>
      <c r="G15" s="305"/>
      <c r="H15" s="305"/>
      <c r="I15" s="305"/>
      <c r="J15" s="21"/>
      <c r="K15" s="21"/>
      <c r="L15" s="21"/>
      <c r="M15" s="21"/>
    </row>
    <row r="16" spans="1:13" ht="38.25" customHeight="1">
      <c r="A16" s="99" t="s">
        <v>13</v>
      </c>
      <c r="B16" s="304" t="s">
        <v>289</v>
      </c>
      <c r="C16" s="305"/>
      <c r="D16" s="305"/>
      <c r="E16" s="305"/>
      <c r="F16" s="305"/>
      <c r="G16" s="305"/>
      <c r="H16" s="305"/>
      <c r="I16" s="305"/>
      <c r="J16" s="21"/>
      <c r="K16" s="21"/>
      <c r="L16" s="21"/>
      <c r="M16" s="21"/>
    </row>
    <row r="17" spans="9:13" ht="12.75">
      <c r="I17" s="49" t="s">
        <v>144</v>
      </c>
      <c r="J17" s="20">
        <f>SUM(J10:J16)</f>
        <v>0</v>
      </c>
      <c r="K17" s="21"/>
      <c r="L17" s="21"/>
      <c r="M17" s="21"/>
    </row>
    <row r="32" spans="2:10" ht="12.75">
      <c r="B32" s="97"/>
      <c r="C32" s="97"/>
      <c r="D32" s="98"/>
      <c r="E32" s="98"/>
      <c r="F32" s="98"/>
      <c r="G32" s="98"/>
      <c r="H32" s="97"/>
      <c r="I32" s="98"/>
      <c r="J32" s="98"/>
    </row>
    <row r="33" spans="2:10" ht="12.75">
      <c r="B33" s="97"/>
      <c r="C33" s="98"/>
      <c r="D33" s="98"/>
      <c r="E33" s="98"/>
      <c r="F33" s="98"/>
      <c r="G33" s="98"/>
      <c r="H33" s="98"/>
      <c r="I33" s="98"/>
      <c r="J33" s="98"/>
    </row>
  </sheetData>
  <sheetProtection/>
  <mergeCells count="19">
    <mergeCell ref="G12:I12"/>
    <mergeCell ref="G16:I16"/>
    <mergeCell ref="B13:F13"/>
    <mergeCell ref="B14:F14"/>
    <mergeCell ref="B15:F15"/>
    <mergeCell ref="B16:F16"/>
    <mergeCell ref="G13:I13"/>
    <mergeCell ref="G15:I15"/>
    <mergeCell ref="G14:I14"/>
    <mergeCell ref="A3:N3"/>
    <mergeCell ref="A4:N4"/>
    <mergeCell ref="A5:N5"/>
    <mergeCell ref="B10:F10"/>
    <mergeCell ref="B11:F11"/>
    <mergeCell ref="B12:F12"/>
    <mergeCell ref="B9:F9"/>
    <mergeCell ref="G9:I9"/>
    <mergeCell ref="G10:I10"/>
    <mergeCell ref="G11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41.28125" style="0" customWidth="1"/>
    <col min="2" max="2" width="6.7109375" style="0" customWidth="1"/>
    <col min="3" max="7" width="9.7109375" style="0" customWidth="1"/>
    <col min="8" max="8" width="10.140625" style="0" bestFit="1" customWidth="1"/>
  </cols>
  <sheetData>
    <row r="1" ht="12.75">
      <c r="G1" s="49" t="s">
        <v>28</v>
      </c>
    </row>
    <row r="3" spans="1:10" ht="12.75">
      <c r="A3" s="230" t="s">
        <v>463</v>
      </c>
      <c r="B3" s="230"/>
      <c r="C3" s="230"/>
      <c r="D3" s="230"/>
      <c r="E3" s="230"/>
      <c r="F3" s="230"/>
      <c r="G3" s="230"/>
      <c r="H3" s="19"/>
      <c r="I3" s="17"/>
      <c r="J3" s="17"/>
    </row>
    <row r="4" spans="1:10" ht="12.75">
      <c r="A4" s="230" t="s">
        <v>291</v>
      </c>
      <c r="B4" s="230"/>
      <c r="C4" s="230"/>
      <c r="D4" s="230"/>
      <c r="E4" s="230"/>
      <c r="F4" s="230"/>
      <c r="G4" s="230"/>
      <c r="H4" s="19"/>
      <c r="I4" s="17"/>
      <c r="J4" s="17"/>
    </row>
    <row r="5" spans="1:10" ht="12.75">
      <c r="A5" s="230" t="s">
        <v>155</v>
      </c>
      <c r="B5" s="230"/>
      <c r="C5" s="230"/>
      <c r="D5" s="230"/>
      <c r="E5" s="230"/>
      <c r="F5" s="230"/>
      <c r="G5" s="230"/>
      <c r="H5" s="19"/>
      <c r="I5" s="17"/>
      <c r="J5" s="17"/>
    </row>
    <row r="7" ht="12.75">
      <c r="G7" s="49" t="s">
        <v>146</v>
      </c>
    </row>
    <row r="8" spans="1:9" ht="25.5">
      <c r="A8" s="99" t="s">
        <v>122</v>
      </c>
      <c r="B8" s="93" t="s">
        <v>131</v>
      </c>
      <c r="C8" s="120" t="s">
        <v>108</v>
      </c>
      <c r="D8" s="93" t="s">
        <v>344</v>
      </c>
      <c r="E8" s="93" t="s">
        <v>356</v>
      </c>
      <c r="F8" s="93" t="s">
        <v>361</v>
      </c>
      <c r="G8" s="99" t="s">
        <v>20</v>
      </c>
      <c r="H8" s="100"/>
      <c r="I8" s="65"/>
    </row>
    <row r="9" spans="1:9" ht="12.75" customHeight="1">
      <c r="A9" s="57" t="s">
        <v>342</v>
      </c>
      <c r="B9" s="103" t="s">
        <v>80</v>
      </c>
      <c r="C9" s="91">
        <v>209000</v>
      </c>
      <c r="D9" s="91">
        <v>209500</v>
      </c>
      <c r="E9" s="91">
        <v>210000</v>
      </c>
      <c r="F9" s="91">
        <v>210500</v>
      </c>
      <c r="G9" s="91">
        <f>SUM(C9:F9)</f>
        <v>839000</v>
      </c>
      <c r="H9" s="101"/>
      <c r="I9" s="102"/>
    </row>
    <row r="10" spans="1:9" ht="12.75" customHeight="1">
      <c r="A10" s="57" t="s">
        <v>307</v>
      </c>
      <c r="B10" s="103" t="s">
        <v>81</v>
      </c>
      <c r="C10" s="91">
        <v>1005</v>
      </c>
      <c r="D10" s="91">
        <v>1010</v>
      </c>
      <c r="E10" s="91">
        <v>1015</v>
      </c>
      <c r="F10" s="91">
        <v>1020</v>
      </c>
      <c r="G10" s="91">
        <f aca="true" t="shared" si="0" ref="G10:G18">SUM(C10:F10)</f>
        <v>4050</v>
      </c>
      <c r="H10" s="101"/>
      <c r="I10" s="102"/>
    </row>
    <row r="11" spans="1:9" ht="12.75" customHeight="1">
      <c r="A11" s="57" t="s">
        <v>69</v>
      </c>
      <c r="B11" s="103" t="s">
        <v>82</v>
      </c>
      <c r="C11" s="91">
        <v>1200</v>
      </c>
      <c r="D11" s="91">
        <v>1215</v>
      </c>
      <c r="E11" s="91">
        <v>1230</v>
      </c>
      <c r="F11" s="91">
        <v>1245</v>
      </c>
      <c r="G11" s="91">
        <f t="shared" si="0"/>
        <v>4890</v>
      </c>
      <c r="H11" s="101"/>
      <c r="I11" s="102"/>
    </row>
    <row r="12" spans="1:9" ht="38.25" customHeight="1">
      <c r="A12" s="56" t="s">
        <v>107</v>
      </c>
      <c r="B12" s="103" t="s">
        <v>83</v>
      </c>
      <c r="C12" s="91">
        <v>3657</v>
      </c>
      <c r="D12" s="91">
        <v>0</v>
      </c>
      <c r="E12" s="91">
        <v>0</v>
      </c>
      <c r="F12" s="91">
        <v>0</v>
      </c>
      <c r="G12" s="91">
        <f t="shared" si="0"/>
        <v>3657</v>
      </c>
      <c r="H12" s="101"/>
      <c r="I12" s="102"/>
    </row>
    <row r="13" spans="1:9" ht="12.75" customHeight="1">
      <c r="A13" s="57" t="s">
        <v>70</v>
      </c>
      <c r="B13" s="103" t="s">
        <v>84</v>
      </c>
      <c r="C13" s="91"/>
      <c r="D13" s="91"/>
      <c r="E13" s="91"/>
      <c r="F13" s="91"/>
      <c r="G13" s="91"/>
      <c r="H13" s="101"/>
      <c r="I13" s="102"/>
    </row>
    <row r="14" spans="1:9" ht="25.5" customHeight="1">
      <c r="A14" s="56" t="s">
        <v>71</v>
      </c>
      <c r="B14" s="103" t="s">
        <v>85</v>
      </c>
      <c r="C14" s="91"/>
      <c r="D14" s="91"/>
      <c r="E14" s="91"/>
      <c r="F14" s="91"/>
      <c r="G14" s="91"/>
      <c r="H14" s="101"/>
      <c r="I14" s="102"/>
    </row>
    <row r="15" spans="1:9" ht="25.5">
      <c r="A15" s="58" t="s">
        <v>343</v>
      </c>
      <c r="B15" s="103" t="s">
        <v>86</v>
      </c>
      <c r="C15" s="91"/>
      <c r="D15" s="91"/>
      <c r="E15" s="91"/>
      <c r="F15" s="104"/>
      <c r="G15" s="91"/>
      <c r="H15" s="96"/>
      <c r="I15" s="96"/>
    </row>
    <row r="16" spans="1:9" ht="12.75">
      <c r="A16" s="32" t="s">
        <v>72</v>
      </c>
      <c r="B16" s="103" t="s">
        <v>87</v>
      </c>
      <c r="C16" s="91">
        <f>SUM(C9:C15)</f>
        <v>214862</v>
      </c>
      <c r="D16" s="91">
        <f>SUM(D9:D15)</f>
        <v>211725</v>
      </c>
      <c r="E16" s="91">
        <f>SUM(E9:E15)</f>
        <v>212245</v>
      </c>
      <c r="F16" s="91">
        <f>SUM(F9:F15)</f>
        <v>212765</v>
      </c>
      <c r="G16" s="91">
        <f t="shared" si="0"/>
        <v>851597</v>
      </c>
      <c r="H16" s="7"/>
      <c r="I16" s="7"/>
    </row>
    <row r="17" spans="1:7" ht="12.75">
      <c r="A17" s="105" t="s">
        <v>73</v>
      </c>
      <c r="B17" s="103" t="s">
        <v>88</v>
      </c>
      <c r="C17" s="90">
        <f>C16*0.5</f>
        <v>107431</v>
      </c>
      <c r="D17" s="90">
        <f>D16*0.5</f>
        <v>105862.5</v>
      </c>
      <c r="E17" s="90">
        <f>E16*0.5</f>
        <v>106122.5</v>
      </c>
      <c r="F17" s="90">
        <f>F16*0.5</f>
        <v>106382.5</v>
      </c>
      <c r="G17" s="90">
        <f t="shared" si="0"/>
        <v>425798.5</v>
      </c>
    </row>
    <row r="18" spans="1:7" ht="25.5" customHeight="1">
      <c r="A18" s="58" t="s">
        <v>74</v>
      </c>
      <c r="B18" s="103" t="s">
        <v>89</v>
      </c>
      <c r="C18" s="91">
        <f>SUM(C20:C25)</f>
        <v>0</v>
      </c>
      <c r="D18" s="91">
        <f>SUM(D20:D25)</f>
        <v>0</v>
      </c>
      <c r="E18" s="91">
        <f>SUM(E20:E25)</f>
        <v>0</v>
      </c>
      <c r="F18" s="91">
        <f>SUM(F20:F25)</f>
        <v>0</v>
      </c>
      <c r="G18" s="91">
        <f t="shared" si="0"/>
        <v>0</v>
      </c>
    </row>
    <row r="19" spans="1:7" ht="12.75">
      <c r="A19" s="32" t="s">
        <v>75</v>
      </c>
      <c r="B19" s="103" t="s">
        <v>90</v>
      </c>
      <c r="C19" s="91"/>
      <c r="D19" s="91"/>
      <c r="E19" s="91"/>
      <c r="F19" s="91"/>
      <c r="G19" s="91"/>
    </row>
    <row r="20" spans="1:7" ht="12.75">
      <c r="A20" s="32" t="s">
        <v>76</v>
      </c>
      <c r="B20" s="103" t="s">
        <v>91</v>
      </c>
      <c r="C20" s="91"/>
      <c r="D20" s="91"/>
      <c r="E20" s="91"/>
      <c r="F20" s="91"/>
      <c r="G20" s="91"/>
    </row>
    <row r="21" spans="1:7" ht="12.75">
      <c r="A21" s="32" t="s">
        <v>77</v>
      </c>
      <c r="B21" s="103" t="s">
        <v>92</v>
      </c>
      <c r="C21" s="91"/>
      <c r="D21" s="91"/>
      <c r="E21" s="91"/>
      <c r="F21" s="91"/>
      <c r="G21" s="91"/>
    </row>
    <row r="22" spans="1:7" ht="12.75">
      <c r="A22" s="32" t="s">
        <v>65</v>
      </c>
      <c r="B22" s="103" t="s">
        <v>93</v>
      </c>
      <c r="C22" s="91"/>
      <c r="D22" s="91"/>
      <c r="E22" s="91"/>
      <c r="F22" s="91"/>
      <c r="G22" s="91"/>
    </row>
    <row r="23" spans="1:7" ht="12.75">
      <c r="A23" s="32" t="s">
        <v>67</v>
      </c>
      <c r="B23" s="103" t="s">
        <v>94</v>
      </c>
      <c r="C23" s="91"/>
      <c r="D23" s="91"/>
      <c r="E23" s="91"/>
      <c r="F23" s="91"/>
      <c r="G23" s="91"/>
    </row>
    <row r="24" spans="1:7" ht="12.75">
      <c r="A24" s="32" t="s">
        <v>68</v>
      </c>
      <c r="B24" s="103" t="s">
        <v>95</v>
      </c>
      <c r="C24" s="91"/>
      <c r="D24" s="91"/>
      <c r="E24" s="91"/>
      <c r="F24" s="91"/>
      <c r="G24" s="91"/>
    </row>
    <row r="25" spans="1:7" ht="12.75">
      <c r="A25" s="32" t="s">
        <v>78</v>
      </c>
      <c r="B25" s="103" t="s">
        <v>96</v>
      </c>
      <c r="C25" s="91"/>
      <c r="D25" s="91"/>
      <c r="E25" s="91"/>
      <c r="F25" s="91"/>
      <c r="G25" s="91"/>
    </row>
    <row r="26" spans="1:7" ht="25.5" customHeight="1">
      <c r="A26" s="58" t="s">
        <v>79</v>
      </c>
      <c r="B26" s="103" t="s">
        <v>97</v>
      </c>
      <c r="C26" s="91">
        <f>SUM(C27:C33)</f>
        <v>0</v>
      </c>
      <c r="D26" s="91">
        <f>SUM(D27:D33)</f>
        <v>0</v>
      </c>
      <c r="E26" s="91">
        <f>SUM(E27:E33)</f>
        <v>0</v>
      </c>
      <c r="F26" s="91">
        <f>SUM(F27:F33)</f>
        <v>0</v>
      </c>
      <c r="G26" s="91">
        <f>SUM(C26:F26)</f>
        <v>0</v>
      </c>
    </row>
    <row r="27" spans="1:7" ht="12.75">
      <c r="A27" s="32" t="s">
        <v>75</v>
      </c>
      <c r="B27" s="103" t="s">
        <v>98</v>
      </c>
      <c r="C27" s="91"/>
      <c r="D27" s="91"/>
      <c r="E27" s="91"/>
      <c r="F27" s="91"/>
      <c r="G27" s="91"/>
    </row>
    <row r="28" spans="1:7" ht="12.75">
      <c r="A28" s="32" t="s">
        <v>76</v>
      </c>
      <c r="B28" s="103" t="s">
        <v>99</v>
      </c>
      <c r="C28" s="91"/>
      <c r="D28" s="91"/>
      <c r="E28" s="91"/>
      <c r="F28" s="91"/>
      <c r="G28" s="91"/>
    </row>
    <row r="29" spans="1:7" ht="12.75">
      <c r="A29" s="32" t="s">
        <v>77</v>
      </c>
      <c r="B29" s="103" t="s">
        <v>100</v>
      </c>
      <c r="C29" s="91"/>
      <c r="D29" s="91"/>
      <c r="E29" s="91"/>
      <c r="F29" s="91"/>
      <c r="G29" s="91"/>
    </row>
    <row r="30" spans="1:7" ht="12.75">
      <c r="A30" s="32" t="s">
        <v>65</v>
      </c>
      <c r="B30" s="103" t="s">
        <v>101</v>
      </c>
      <c r="C30" s="91"/>
      <c r="D30" s="91"/>
      <c r="E30" s="91"/>
      <c r="F30" s="91"/>
      <c r="G30" s="91"/>
    </row>
    <row r="31" spans="1:7" ht="12.75">
      <c r="A31" s="32" t="s">
        <v>67</v>
      </c>
      <c r="B31" s="103" t="s">
        <v>102</v>
      </c>
      <c r="C31" s="91"/>
      <c r="D31" s="91"/>
      <c r="E31" s="91"/>
      <c r="F31" s="91"/>
      <c r="G31" s="91"/>
    </row>
    <row r="32" spans="1:7" ht="12.75">
      <c r="A32" s="32" t="s">
        <v>68</v>
      </c>
      <c r="B32" s="103" t="s">
        <v>103</v>
      </c>
      <c r="C32" s="91"/>
      <c r="D32" s="91"/>
      <c r="E32" s="91"/>
      <c r="F32" s="91"/>
      <c r="G32" s="91"/>
    </row>
    <row r="33" spans="1:7" ht="12.75">
      <c r="A33" s="32" t="s">
        <v>78</v>
      </c>
      <c r="B33" s="103" t="s">
        <v>104</v>
      </c>
      <c r="C33" s="91"/>
      <c r="D33" s="91"/>
      <c r="E33" s="91"/>
      <c r="F33" s="91"/>
      <c r="G33" s="91"/>
    </row>
    <row r="34" spans="1:7" ht="12.75">
      <c r="A34" s="105" t="s">
        <v>66</v>
      </c>
      <c r="B34" s="103" t="s">
        <v>105</v>
      </c>
      <c r="C34" s="90">
        <f>C18+C26</f>
        <v>0</v>
      </c>
      <c r="D34" s="90">
        <f>D18+D26</f>
        <v>0</v>
      </c>
      <c r="E34" s="90">
        <f>E18+E26</f>
        <v>0</v>
      </c>
      <c r="F34" s="90">
        <f>F18+F26</f>
        <v>0</v>
      </c>
      <c r="G34" s="90">
        <f>SUM(C34:F34)</f>
        <v>0</v>
      </c>
    </row>
    <row r="35" spans="1:7" ht="25.5" customHeight="1">
      <c r="A35" s="58" t="s">
        <v>64</v>
      </c>
      <c r="B35" s="103" t="s">
        <v>106</v>
      </c>
      <c r="C35" s="91">
        <f>C17-C34</f>
        <v>107431</v>
      </c>
      <c r="D35" s="91">
        <f>D17-D34</f>
        <v>105862.5</v>
      </c>
      <c r="E35" s="91">
        <f>E17-E34</f>
        <v>106122.5</v>
      </c>
      <c r="F35" s="91">
        <f>F17-F34</f>
        <v>106382.5</v>
      </c>
      <c r="G35" s="91">
        <f>SUM(C35:F35)</f>
        <v>425798.5</v>
      </c>
    </row>
    <row r="36" ht="12.75">
      <c r="A36" s="23"/>
    </row>
  </sheetData>
  <sheetProtection/>
  <mergeCells count="3">
    <mergeCell ref="A5:G5"/>
    <mergeCell ref="A3:G3"/>
    <mergeCell ref="A4:G4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90" r:id="rId1"/>
  <ignoredErrors>
    <ignoredError sqref="B9:B10 B11:B3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41.57421875" style="0" customWidth="1"/>
    <col min="2" max="7" width="10.57421875" style="0" customWidth="1"/>
  </cols>
  <sheetData>
    <row r="1" ht="12.75">
      <c r="G1" s="49" t="s">
        <v>464</v>
      </c>
    </row>
    <row r="3" spans="1:7" ht="12.75">
      <c r="A3" s="230" t="s">
        <v>137</v>
      </c>
      <c r="B3" s="230"/>
      <c r="C3" s="230"/>
      <c r="D3" s="230"/>
      <c r="E3" s="230"/>
      <c r="F3" s="230"/>
      <c r="G3" s="230"/>
    </row>
    <row r="4" ht="12.75">
      <c r="B4" s="17"/>
    </row>
    <row r="5" spans="2:7" ht="12.75">
      <c r="B5" s="17"/>
      <c r="C5" s="17"/>
      <c r="G5" s="40" t="s">
        <v>146</v>
      </c>
    </row>
    <row r="6" spans="1:8" ht="12.75">
      <c r="A6" s="311" t="s">
        <v>122</v>
      </c>
      <c r="B6" s="308" t="s">
        <v>125</v>
      </c>
      <c r="C6" s="240"/>
      <c r="D6" s="241"/>
      <c r="E6" s="309" t="s">
        <v>126</v>
      </c>
      <c r="F6" s="310"/>
      <c r="G6" s="297"/>
      <c r="H6" s="7"/>
    </row>
    <row r="7" spans="1:8" ht="25.5">
      <c r="A7" s="312"/>
      <c r="B7" s="71" t="s">
        <v>133</v>
      </c>
      <c r="C7" s="71" t="s">
        <v>134</v>
      </c>
      <c r="D7" s="72" t="s">
        <v>132</v>
      </c>
      <c r="E7" s="71" t="s">
        <v>133</v>
      </c>
      <c r="F7" s="71" t="s">
        <v>134</v>
      </c>
      <c r="G7" s="72" t="s">
        <v>132</v>
      </c>
      <c r="H7" s="7"/>
    </row>
    <row r="8" spans="1:8" ht="12.75">
      <c r="A8" s="204"/>
      <c r="B8" s="73"/>
      <c r="C8" s="73"/>
      <c r="D8" s="211"/>
      <c r="E8" s="73"/>
      <c r="F8" s="73"/>
      <c r="G8" s="73"/>
      <c r="H8" s="7"/>
    </row>
    <row r="9" spans="1:8" ht="12.75">
      <c r="A9" s="115"/>
      <c r="B9" s="50"/>
      <c r="C9" s="50"/>
      <c r="D9" s="83"/>
      <c r="E9" s="50"/>
      <c r="F9" s="50"/>
      <c r="G9" s="50"/>
      <c r="H9" s="7"/>
    </row>
    <row r="10" spans="1:8" ht="12.75">
      <c r="A10" s="81"/>
      <c r="B10" s="68"/>
      <c r="C10" s="68"/>
      <c r="D10" s="68"/>
      <c r="E10" s="68"/>
      <c r="F10" s="68"/>
      <c r="G10" s="68"/>
      <c r="H10" s="7"/>
    </row>
    <row r="11" spans="1:10" ht="12.75">
      <c r="A11" s="1"/>
      <c r="B11" s="50"/>
      <c r="C11" s="50"/>
      <c r="D11" s="83"/>
      <c r="E11" s="50"/>
      <c r="F11" s="50"/>
      <c r="G11" s="50"/>
      <c r="H11" s="63"/>
      <c r="I11" s="87"/>
      <c r="J11" s="87"/>
    </row>
    <row r="12" spans="1:10" ht="12.75">
      <c r="A12" s="1"/>
      <c r="B12" s="50"/>
      <c r="C12" s="50"/>
      <c r="D12" s="83"/>
      <c r="E12" s="50"/>
      <c r="F12" s="50"/>
      <c r="G12" s="50"/>
      <c r="H12" s="63"/>
      <c r="I12" s="87"/>
      <c r="J12" s="87"/>
    </row>
    <row r="13" spans="1:10" ht="12.75">
      <c r="A13" s="1"/>
      <c r="B13" s="50"/>
      <c r="C13" s="50"/>
      <c r="D13" s="83"/>
      <c r="E13" s="50"/>
      <c r="F13" s="50"/>
      <c r="G13" s="50"/>
      <c r="H13" s="63"/>
      <c r="I13" s="87"/>
      <c r="J13" s="87"/>
    </row>
    <row r="14" spans="1:10" ht="12.75">
      <c r="A14" s="81"/>
      <c r="B14" s="68"/>
      <c r="C14" s="68"/>
      <c r="D14" s="68"/>
      <c r="E14" s="68"/>
      <c r="F14" s="68"/>
      <c r="G14" s="68"/>
      <c r="H14" s="63"/>
      <c r="J14" s="87"/>
    </row>
    <row r="15" spans="1:8" ht="12.75">
      <c r="A15" s="1"/>
      <c r="B15" s="21"/>
      <c r="C15" s="21"/>
      <c r="D15" s="28"/>
      <c r="E15" s="21"/>
      <c r="F15" s="21"/>
      <c r="G15" s="21"/>
      <c r="H15" s="7"/>
    </row>
    <row r="16" spans="1:8" ht="12.75">
      <c r="A16" s="1"/>
      <c r="B16" s="21"/>
      <c r="C16" s="21"/>
      <c r="D16" s="28"/>
      <c r="E16" s="21"/>
      <c r="F16" s="21"/>
      <c r="G16" s="21"/>
      <c r="H16" s="7"/>
    </row>
    <row r="17" spans="1:8" ht="12.75">
      <c r="A17" s="1"/>
      <c r="B17" s="21"/>
      <c r="C17" s="21"/>
      <c r="D17" s="28"/>
      <c r="E17" s="21"/>
      <c r="F17" s="21"/>
      <c r="G17" s="21"/>
      <c r="H17" s="7"/>
    </row>
    <row r="18" spans="1:8" ht="12.75">
      <c r="A18" s="1"/>
      <c r="B18" s="21"/>
      <c r="C18" s="21"/>
      <c r="D18" s="28"/>
      <c r="E18" s="21"/>
      <c r="F18" s="21"/>
      <c r="G18" s="21"/>
      <c r="H18" s="7"/>
    </row>
    <row r="19" spans="1:8" ht="12.75">
      <c r="A19" s="1"/>
      <c r="B19" s="21"/>
      <c r="C19" s="21"/>
      <c r="D19" s="28"/>
      <c r="E19" s="21"/>
      <c r="F19" s="21"/>
      <c r="G19" s="21"/>
      <c r="H19" s="7"/>
    </row>
    <row r="20" spans="1:8" ht="12.75">
      <c r="A20" s="1"/>
      <c r="B20" s="21"/>
      <c r="C20" s="21"/>
      <c r="D20" s="28"/>
      <c r="E20" s="21"/>
      <c r="F20" s="21"/>
      <c r="G20" s="21"/>
      <c r="H20" s="7"/>
    </row>
    <row r="21" spans="1:8" ht="12.75">
      <c r="A21" s="1"/>
      <c r="B21" s="21"/>
      <c r="C21" s="21"/>
      <c r="D21" s="28"/>
      <c r="E21" s="21"/>
      <c r="F21" s="21"/>
      <c r="G21" s="21"/>
      <c r="H21" s="7"/>
    </row>
    <row r="22" spans="1:8" ht="12.75">
      <c r="A22" s="1"/>
      <c r="B22" s="21"/>
      <c r="C22" s="21"/>
      <c r="D22" s="28"/>
      <c r="E22" s="21"/>
      <c r="F22" s="21"/>
      <c r="G22" s="21"/>
      <c r="H22" s="7"/>
    </row>
    <row r="23" spans="1:8" ht="12.75">
      <c r="A23" s="1"/>
      <c r="B23" s="21"/>
      <c r="C23" s="21"/>
      <c r="D23" s="28"/>
      <c r="E23" s="21"/>
      <c r="F23" s="21"/>
      <c r="G23" s="21"/>
      <c r="H23" s="7"/>
    </row>
    <row r="24" spans="1:8" ht="12.75">
      <c r="A24" s="1"/>
      <c r="B24" s="21"/>
      <c r="C24" s="21"/>
      <c r="D24" s="28"/>
      <c r="E24" s="21"/>
      <c r="F24" s="21"/>
      <c r="G24" s="21"/>
      <c r="H24" s="7"/>
    </row>
    <row r="25" spans="1:8" ht="12.75">
      <c r="A25" s="1"/>
      <c r="B25" s="21"/>
      <c r="C25" s="21"/>
      <c r="D25" s="28"/>
      <c r="E25" s="21"/>
      <c r="F25" s="21"/>
      <c r="G25" s="21"/>
      <c r="H25" s="7"/>
    </row>
    <row r="26" spans="1:8" ht="12.75">
      <c r="A26" s="1"/>
      <c r="B26" s="21"/>
      <c r="C26" s="21"/>
      <c r="D26" s="28"/>
      <c r="E26" s="21"/>
      <c r="F26" s="21"/>
      <c r="G26" s="21"/>
      <c r="H26" s="7"/>
    </row>
    <row r="27" spans="1:8" ht="12.75">
      <c r="A27" s="1"/>
      <c r="B27" s="21"/>
      <c r="C27" s="21"/>
      <c r="D27" s="28"/>
      <c r="E27" s="21"/>
      <c r="F27" s="21"/>
      <c r="G27" s="21"/>
      <c r="H27" s="7"/>
    </row>
    <row r="28" spans="1:8" ht="12.75">
      <c r="A28" s="1"/>
      <c r="B28" s="21"/>
      <c r="C28" s="21"/>
      <c r="D28" s="28"/>
      <c r="E28" s="21"/>
      <c r="F28" s="21"/>
      <c r="G28" s="21"/>
      <c r="H28" s="7"/>
    </row>
    <row r="29" spans="1:8" ht="12.75">
      <c r="A29" s="1"/>
      <c r="B29" s="21"/>
      <c r="C29" s="21"/>
      <c r="D29" s="28"/>
      <c r="E29" s="21"/>
      <c r="F29" s="21"/>
      <c r="G29" s="21"/>
      <c r="H29" s="7"/>
    </row>
    <row r="30" spans="1:8" ht="12.75">
      <c r="A30" s="1"/>
      <c r="B30" s="21"/>
      <c r="C30" s="21"/>
      <c r="D30" s="28"/>
      <c r="E30" s="21"/>
      <c r="F30" s="21"/>
      <c r="G30" s="21"/>
      <c r="H30" s="7"/>
    </row>
    <row r="31" spans="1:8" ht="12.75">
      <c r="A31" s="1"/>
      <c r="B31" s="21"/>
      <c r="C31" s="21"/>
      <c r="D31" s="28"/>
      <c r="E31" s="21"/>
      <c r="F31" s="21"/>
      <c r="G31" s="21"/>
      <c r="H31" s="7"/>
    </row>
    <row r="32" spans="1:8" ht="12.75">
      <c r="A32" s="1"/>
      <c r="B32" s="21"/>
      <c r="C32" s="21"/>
      <c r="D32" s="28"/>
      <c r="E32" s="21"/>
      <c r="F32" s="21"/>
      <c r="G32" s="21"/>
      <c r="H32" s="7"/>
    </row>
    <row r="33" spans="1:8" ht="12.75">
      <c r="A33" s="1"/>
      <c r="B33" s="21"/>
      <c r="C33" s="21"/>
      <c r="D33" s="28"/>
      <c r="E33" s="21"/>
      <c r="F33" s="21"/>
      <c r="G33" s="21"/>
      <c r="H33" s="7"/>
    </row>
    <row r="34" spans="1:8" ht="12.75">
      <c r="A34" s="1"/>
      <c r="B34" s="21"/>
      <c r="C34" s="21"/>
      <c r="D34" s="28"/>
      <c r="E34" s="21"/>
      <c r="F34" s="21"/>
      <c r="G34" s="21"/>
      <c r="H34" s="7"/>
    </row>
    <row r="35" spans="1:8" ht="12.75">
      <c r="A35" s="1"/>
      <c r="B35" s="21"/>
      <c r="C35" s="21"/>
      <c r="D35" s="28"/>
      <c r="E35" s="21"/>
      <c r="F35" s="21"/>
      <c r="G35" s="21"/>
      <c r="H35" s="7"/>
    </row>
    <row r="36" spans="1:8" ht="12.75">
      <c r="A36" s="1"/>
      <c r="B36" s="21"/>
      <c r="C36" s="21"/>
      <c r="D36" s="28"/>
      <c r="E36" s="21"/>
      <c r="F36" s="21"/>
      <c r="G36" s="21"/>
      <c r="H36" s="7"/>
    </row>
    <row r="37" spans="1:8" ht="12.75">
      <c r="A37" s="1"/>
      <c r="B37" s="21"/>
      <c r="C37" s="21"/>
      <c r="D37" s="28"/>
      <c r="E37" s="21"/>
      <c r="F37" s="21"/>
      <c r="G37" s="21"/>
      <c r="H37" s="7"/>
    </row>
    <row r="38" spans="1:8" ht="12.75">
      <c r="A38" s="1"/>
      <c r="B38" s="21"/>
      <c r="C38" s="21"/>
      <c r="D38" s="28"/>
      <c r="E38" s="21"/>
      <c r="F38" s="21"/>
      <c r="G38" s="21"/>
      <c r="H38" s="7"/>
    </row>
    <row r="39" spans="1:8" ht="12.75">
      <c r="A39" s="1"/>
      <c r="B39" s="21"/>
      <c r="C39" s="21"/>
      <c r="D39" s="28"/>
      <c r="E39" s="21"/>
      <c r="F39" s="21"/>
      <c r="G39" s="21"/>
      <c r="H39" s="7"/>
    </row>
    <row r="40" spans="1:8" ht="12.75">
      <c r="A40" s="1"/>
      <c r="B40" s="21"/>
      <c r="C40" s="21"/>
      <c r="D40" s="28"/>
      <c r="E40" s="21"/>
      <c r="F40" s="21"/>
      <c r="G40" s="21"/>
      <c r="H40" s="7"/>
    </row>
    <row r="41" spans="1:8" ht="12.75">
      <c r="A41" s="1"/>
      <c r="B41" s="21"/>
      <c r="C41" s="21"/>
      <c r="D41" s="28"/>
      <c r="E41" s="21"/>
      <c r="F41" s="21"/>
      <c r="G41" s="21"/>
      <c r="H41" s="7"/>
    </row>
    <row r="42" spans="1:8" ht="12.75">
      <c r="A42" s="1"/>
      <c r="B42" s="21"/>
      <c r="C42" s="21"/>
      <c r="D42" s="28"/>
      <c r="E42" s="21"/>
      <c r="F42" s="21"/>
      <c r="G42" s="21"/>
      <c r="H42" s="7"/>
    </row>
    <row r="43" spans="1:8" ht="12.75">
      <c r="A43" s="1"/>
      <c r="B43" s="21"/>
      <c r="C43" s="21"/>
      <c r="D43" s="28"/>
      <c r="E43" s="21"/>
      <c r="F43" s="21"/>
      <c r="G43" s="21"/>
      <c r="H43" s="7"/>
    </row>
    <row r="44" spans="1:8" ht="12.75">
      <c r="A44" s="1"/>
      <c r="B44" s="21"/>
      <c r="C44" s="21"/>
      <c r="D44" s="28"/>
      <c r="E44" s="21"/>
      <c r="F44" s="21"/>
      <c r="G44" s="21"/>
      <c r="H44" s="7"/>
    </row>
    <row r="45" spans="1:8" ht="12.75">
      <c r="A45" s="3"/>
      <c r="B45" s="21"/>
      <c r="C45" s="35"/>
      <c r="D45" s="11"/>
      <c r="E45" s="21"/>
      <c r="F45" s="21"/>
      <c r="G45" s="21"/>
      <c r="H45" s="7"/>
    </row>
    <row r="46" spans="1:8" ht="12.75">
      <c r="A46" s="1"/>
      <c r="B46" s="21"/>
      <c r="C46" s="28"/>
      <c r="D46" s="28"/>
      <c r="E46" s="21"/>
      <c r="F46" s="21"/>
      <c r="G46" s="21"/>
      <c r="H46" s="7"/>
    </row>
    <row r="47" spans="1:8" ht="12.75">
      <c r="A47" s="1"/>
      <c r="B47" s="21"/>
      <c r="C47" s="28"/>
      <c r="D47" s="28"/>
      <c r="E47" s="21"/>
      <c r="F47" s="21"/>
      <c r="G47" s="21"/>
      <c r="H47" s="7"/>
    </row>
    <row r="48" spans="1:8" ht="12.75">
      <c r="A48" s="1"/>
      <c r="B48" s="21"/>
      <c r="C48" s="28"/>
      <c r="D48" s="28"/>
      <c r="E48" s="21"/>
      <c r="F48" s="21"/>
      <c r="G48" s="21"/>
      <c r="H48" s="7"/>
    </row>
    <row r="49" spans="1:8" ht="12.75">
      <c r="A49" s="1"/>
      <c r="B49" s="21"/>
      <c r="C49" s="28"/>
      <c r="D49" s="28"/>
      <c r="E49" s="21"/>
      <c r="F49" s="21"/>
      <c r="G49" s="21"/>
      <c r="H49" s="7"/>
    </row>
    <row r="50" spans="1:8" ht="12.75">
      <c r="A50" s="1"/>
      <c r="B50" s="21"/>
      <c r="C50" s="28"/>
      <c r="D50" s="28"/>
      <c r="E50" s="21"/>
      <c r="F50" s="21"/>
      <c r="G50" s="21"/>
      <c r="H50" s="7"/>
    </row>
    <row r="51" spans="1:8" ht="12.75">
      <c r="A51" s="1"/>
      <c r="B51" s="21"/>
      <c r="C51" s="28"/>
      <c r="D51" s="28"/>
      <c r="E51" s="21"/>
      <c r="F51" s="21"/>
      <c r="G51" s="21"/>
      <c r="H51" s="7"/>
    </row>
    <row r="52" spans="1:8" ht="12.75">
      <c r="A52" s="1"/>
      <c r="B52" s="21"/>
      <c r="C52" s="28"/>
      <c r="D52" s="28"/>
      <c r="E52" s="21"/>
      <c r="F52" s="21"/>
      <c r="G52" s="21"/>
      <c r="H52" s="7"/>
    </row>
    <row r="53" spans="1:8" ht="12.75">
      <c r="A53" s="1"/>
      <c r="B53" s="21"/>
      <c r="C53" s="28"/>
      <c r="D53" s="28"/>
      <c r="E53" s="21"/>
      <c r="F53" s="21"/>
      <c r="G53" s="21"/>
      <c r="H53" s="7"/>
    </row>
    <row r="54" spans="1:8" ht="12.75">
      <c r="A54" s="1"/>
      <c r="B54" s="21"/>
      <c r="C54" s="28"/>
      <c r="D54" s="28"/>
      <c r="E54" s="21"/>
      <c r="F54" s="21"/>
      <c r="G54" s="21"/>
      <c r="H54" s="7"/>
    </row>
    <row r="55" spans="1:8" ht="12.75">
      <c r="A55" s="1"/>
      <c r="B55" s="21"/>
      <c r="C55" s="28"/>
      <c r="D55" s="28"/>
      <c r="E55" s="21"/>
      <c r="F55" s="21"/>
      <c r="G55" s="21"/>
      <c r="H55" s="7"/>
    </row>
    <row r="56" spans="1:8" ht="12.75">
      <c r="A56" s="1"/>
      <c r="B56" s="21"/>
      <c r="C56" s="28"/>
      <c r="D56" s="28"/>
      <c r="E56" s="21"/>
      <c r="F56" s="21"/>
      <c r="G56" s="21"/>
      <c r="H56" s="7"/>
    </row>
    <row r="57" spans="1:8" ht="12.75">
      <c r="A57" s="1"/>
      <c r="B57" s="21"/>
      <c r="C57" s="28"/>
      <c r="D57" s="28"/>
      <c r="E57" s="21"/>
      <c r="F57" s="21"/>
      <c r="G57" s="21"/>
      <c r="H57" s="7"/>
    </row>
  </sheetData>
  <sheetProtection/>
  <mergeCells count="4">
    <mergeCell ref="A3:G3"/>
    <mergeCell ref="B6:D6"/>
    <mergeCell ref="E6:G6"/>
    <mergeCell ref="A6:A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16.57421875" style="0" customWidth="1"/>
    <col min="7" max="7" width="11.00390625" style="0" customWidth="1"/>
    <col min="8" max="10" width="13.8515625" style="0" customWidth="1"/>
  </cols>
  <sheetData>
    <row r="1" ht="12.75">
      <c r="J1" s="49" t="s">
        <v>44</v>
      </c>
    </row>
    <row r="3" spans="1:10" ht="12.75">
      <c r="A3" s="230" t="s">
        <v>463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ht="12.75">
      <c r="A4" s="230" t="s">
        <v>292</v>
      </c>
      <c r="B4" s="230"/>
      <c r="C4" s="230"/>
      <c r="D4" s="230"/>
      <c r="E4" s="230"/>
      <c r="F4" s="230"/>
      <c r="G4" s="230"/>
      <c r="H4" s="230"/>
      <c r="I4" s="230"/>
      <c r="J4" s="230"/>
    </row>
    <row r="5" spans="1:10" ht="12.75">
      <c r="A5" s="230" t="s">
        <v>109</v>
      </c>
      <c r="B5" s="230"/>
      <c r="C5" s="230"/>
      <c r="D5" s="230"/>
      <c r="E5" s="230"/>
      <c r="F5" s="230"/>
      <c r="G5" s="230"/>
      <c r="H5" s="230"/>
      <c r="I5" s="230"/>
      <c r="J5" s="230"/>
    </row>
    <row r="6" spans="2:8" ht="12.75">
      <c r="B6" s="18"/>
      <c r="C6" s="19"/>
      <c r="D6" s="19"/>
      <c r="E6" s="18"/>
      <c r="H6" s="10"/>
    </row>
    <row r="7" spans="2:8" ht="12.75">
      <c r="B7" s="18"/>
      <c r="C7" s="19"/>
      <c r="D7" s="19"/>
      <c r="E7" s="18"/>
      <c r="H7" s="10"/>
    </row>
    <row r="8" spans="2:8" ht="12.75">
      <c r="B8" s="18"/>
      <c r="C8" s="19"/>
      <c r="D8" s="19"/>
      <c r="E8" s="18"/>
      <c r="H8" s="10"/>
    </row>
    <row r="9" spans="2:10" ht="12.75">
      <c r="B9" s="18"/>
      <c r="C9" s="19"/>
      <c r="D9" s="19"/>
      <c r="E9" s="18"/>
      <c r="H9" s="7" t="s">
        <v>146</v>
      </c>
      <c r="J9" s="40" t="s">
        <v>447</v>
      </c>
    </row>
    <row r="10" spans="1:10" ht="12.75">
      <c r="A10" s="277" t="s">
        <v>127</v>
      </c>
      <c r="B10" s="317"/>
      <c r="C10" s="317"/>
      <c r="D10" s="317"/>
      <c r="E10" s="317"/>
      <c r="F10" s="317"/>
      <c r="G10" s="318"/>
      <c r="H10" s="315" t="s">
        <v>133</v>
      </c>
      <c r="I10" s="315" t="s">
        <v>134</v>
      </c>
      <c r="J10" s="323" t="s">
        <v>132</v>
      </c>
    </row>
    <row r="11" spans="1:10" ht="12.75">
      <c r="A11" s="319"/>
      <c r="B11" s="320"/>
      <c r="C11" s="320"/>
      <c r="D11" s="320"/>
      <c r="E11" s="320"/>
      <c r="F11" s="320"/>
      <c r="G11" s="321"/>
      <c r="H11" s="316"/>
      <c r="I11" s="322"/>
      <c r="J11" s="324"/>
    </row>
    <row r="12" spans="1:10" ht="12.75">
      <c r="A12" s="31"/>
      <c r="B12" s="37"/>
      <c r="C12" s="37"/>
      <c r="D12" s="37"/>
      <c r="E12" s="37"/>
      <c r="F12" s="37"/>
      <c r="G12" s="29"/>
      <c r="H12" s="69"/>
      <c r="I12" s="69"/>
      <c r="J12" s="69"/>
    </row>
    <row r="13" spans="1:10" ht="12.75">
      <c r="A13" s="31" t="s">
        <v>54</v>
      </c>
      <c r="B13" s="37"/>
      <c r="C13" s="37"/>
      <c r="D13" s="37"/>
      <c r="E13" s="37"/>
      <c r="F13" s="37"/>
      <c r="G13" s="29"/>
      <c r="H13" s="69">
        <f>H15</f>
        <v>19162</v>
      </c>
      <c r="I13" s="69">
        <v>19162000</v>
      </c>
      <c r="J13" s="69"/>
    </row>
    <row r="14" spans="1:10" ht="12.75">
      <c r="A14" s="31"/>
      <c r="B14" s="37"/>
      <c r="C14" s="37"/>
      <c r="D14" s="37"/>
      <c r="E14" s="37"/>
      <c r="F14" s="37"/>
      <c r="G14" s="29"/>
      <c r="H14" s="69"/>
      <c r="I14" s="69"/>
      <c r="J14" s="69"/>
    </row>
    <row r="15" spans="1:10" ht="12.75">
      <c r="A15" s="212"/>
      <c r="B15" s="213" t="s">
        <v>357</v>
      </c>
      <c r="C15" s="37"/>
      <c r="D15" s="37"/>
      <c r="E15" s="37"/>
      <c r="F15" s="37"/>
      <c r="G15" s="29"/>
      <c r="H15" s="69">
        <v>19162</v>
      </c>
      <c r="I15" s="69">
        <v>19162000</v>
      </c>
      <c r="J15" s="69"/>
    </row>
    <row r="16" spans="1:10" ht="12.75">
      <c r="A16" s="31"/>
      <c r="B16" s="37"/>
      <c r="C16" s="37"/>
      <c r="D16" s="37"/>
      <c r="E16" s="37"/>
      <c r="F16" s="37"/>
      <c r="G16" s="29"/>
      <c r="H16" s="69"/>
      <c r="I16" s="69"/>
      <c r="J16" s="69"/>
    </row>
    <row r="17" spans="1:10" ht="12.75">
      <c r="A17" s="31" t="s">
        <v>14</v>
      </c>
      <c r="B17" s="37"/>
      <c r="C17" s="37"/>
      <c r="D17" s="37"/>
      <c r="E17" s="37"/>
      <c r="F17" s="37"/>
      <c r="G17" s="29"/>
      <c r="H17" s="69">
        <v>8046</v>
      </c>
      <c r="I17" s="69">
        <v>8656871</v>
      </c>
      <c r="J17" s="69"/>
    </row>
    <row r="18" spans="1:10" ht="12.75">
      <c r="A18" s="31"/>
      <c r="B18" s="37"/>
      <c r="C18" s="37"/>
      <c r="D18" s="37"/>
      <c r="E18" s="37"/>
      <c r="F18" s="37"/>
      <c r="G18" s="29"/>
      <c r="H18" s="69"/>
      <c r="I18" s="69"/>
      <c r="J18" s="69"/>
    </row>
    <row r="19" spans="1:10" ht="12.75">
      <c r="A19" s="5" t="s">
        <v>15</v>
      </c>
      <c r="B19" s="2"/>
      <c r="C19" s="2"/>
      <c r="D19" s="2"/>
      <c r="E19" s="2"/>
      <c r="F19" s="2"/>
      <c r="G19" s="28"/>
      <c r="H19" s="70">
        <f>H13+H17</f>
        <v>27208</v>
      </c>
      <c r="I19" s="70">
        <f>SUM(I13+I17)</f>
        <v>27818871</v>
      </c>
      <c r="J19" s="70"/>
    </row>
    <row r="20" spans="1:8" ht="12.75">
      <c r="A20" s="7"/>
      <c r="B20" s="7"/>
      <c r="C20" s="7"/>
      <c r="D20" s="7"/>
      <c r="E20" s="7"/>
      <c r="F20" s="7"/>
      <c r="G20" s="7"/>
      <c r="H20" s="7"/>
    </row>
    <row r="21" spans="1:11" ht="12.75">
      <c r="A21" s="80"/>
      <c r="B21" s="80"/>
      <c r="C21" s="80"/>
      <c r="D21" s="80"/>
      <c r="E21" s="80"/>
      <c r="F21" s="80"/>
      <c r="G21" s="80"/>
      <c r="H21" s="80"/>
      <c r="I21" s="67"/>
      <c r="J21" s="67"/>
      <c r="K21" s="7"/>
    </row>
    <row r="22" spans="1:11" ht="12.75">
      <c r="A22" s="80"/>
      <c r="B22" s="80"/>
      <c r="C22" s="80"/>
      <c r="D22" s="80"/>
      <c r="E22" s="80"/>
      <c r="F22" s="80"/>
      <c r="G22" s="80"/>
      <c r="H22" s="80"/>
      <c r="I22" s="66"/>
      <c r="J22" s="66"/>
      <c r="K22" s="7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63"/>
      <c r="I24" s="63"/>
      <c r="J24" s="63"/>
      <c r="K24" s="7"/>
    </row>
    <row r="25" spans="1:11" ht="12.75">
      <c r="A25" s="7"/>
      <c r="B25" s="7"/>
      <c r="C25" s="7"/>
      <c r="D25" s="7"/>
      <c r="E25" s="7"/>
      <c r="F25" s="7"/>
      <c r="G25" s="7"/>
      <c r="H25" s="63"/>
      <c r="I25" s="63"/>
      <c r="J25" s="63"/>
      <c r="K25" s="7"/>
    </row>
    <row r="26" spans="1:11" ht="12.75">
      <c r="A26" s="7"/>
      <c r="B26" s="7"/>
      <c r="C26" s="7"/>
      <c r="D26" s="7"/>
      <c r="E26" s="7"/>
      <c r="F26" s="7"/>
      <c r="G26" s="7"/>
      <c r="H26" s="63"/>
      <c r="I26" s="63"/>
      <c r="J26" s="63"/>
      <c r="K26" s="7"/>
    </row>
    <row r="27" spans="1:11" ht="12.75">
      <c r="A27" s="7"/>
      <c r="B27" s="39"/>
      <c r="C27" s="7"/>
      <c r="D27" s="7"/>
      <c r="E27" s="7"/>
      <c r="F27" s="7"/>
      <c r="G27" s="7"/>
      <c r="H27" s="63"/>
      <c r="I27" s="63"/>
      <c r="J27" s="63"/>
      <c r="K27" s="7"/>
    </row>
    <row r="28" spans="1:11" ht="12.75">
      <c r="A28" s="7"/>
      <c r="B28" s="7"/>
      <c r="C28" s="7"/>
      <c r="D28" s="7"/>
      <c r="E28" s="7"/>
      <c r="F28" s="7"/>
      <c r="G28" s="7"/>
      <c r="H28" s="63"/>
      <c r="I28" s="63"/>
      <c r="J28" s="63"/>
      <c r="K28" s="7"/>
    </row>
    <row r="29" spans="1:11" ht="12.75">
      <c r="A29" s="7"/>
      <c r="B29" s="39"/>
      <c r="C29" s="7"/>
      <c r="D29" s="7"/>
      <c r="E29" s="7"/>
      <c r="F29" s="7"/>
      <c r="G29" s="7"/>
      <c r="H29" s="63"/>
      <c r="I29" s="63"/>
      <c r="J29" s="63"/>
      <c r="K29" s="7"/>
    </row>
    <row r="30" spans="1:11" ht="12.75">
      <c r="A30" s="7"/>
      <c r="B30" s="39"/>
      <c r="C30" s="7"/>
      <c r="D30" s="7"/>
      <c r="E30" s="7"/>
      <c r="F30" s="7"/>
      <c r="G30" s="7"/>
      <c r="H30" s="63"/>
      <c r="I30" s="63"/>
      <c r="J30" s="63"/>
      <c r="K30" s="7"/>
    </row>
    <row r="31" spans="1:11" ht="12.75">
      <c r="A31" s="7"/>
      <c r="B31" s="39"/>
      <c r="C31" s="7"/>
      <c r="D31" s="7"/>
      <c r="E31" s="7"/>
      <c r="F31" s="7"/>
      <c r="G31" s="7"/>
      <c r="H31" s="63"/>
      <c r="I31" s="63"/>
      <c r="J31" s="63"/>
      <c r="K31" s="7"/>
    </row>
    <row r="32" spans="1:11" ht="12.75">
      <c r="A32" s="7"/>
      <c r="B32" s="39"/>
      <c r="C32" s="7"/>
      <c r="D32" s="7"/>
      <c r="E32" s="7"/>
      <c r="F32" s="7"/>
      <c r="G32" s="7"/>
      <c r="H32" s="63"/>
      <c r="I32" s="63"/>
      <c r="J32" s="63"/>
      <c r="K32" s="7"/>
    </row>
    <row r="33" spans="1:11" ht="12.75">
      <c r="A33" s="7"/>
      <c r="B33" s="39"/>
      <c r="C33" s="7"/>
      <c r="D33" s="7"/>
      <c r="E33" s="7"/>
      <c r="F33" s="7"/>
      <c r="G33" s="7"/>
      <c r="H33" s="63"/>
      <c r="I33" s="63"/>
      <c r="J33" s="63"/>
      <c r="K33" s="7"/>
    </row>
    <row r="34" spans="1:11" ht="12.75">
      <c r="A34" s="7"/>
      <c r="B34" s="39"/>
      <c r="C34" s="7"/>
      <c r="D34" s="7"/>
      <c r="E34" s="7"/>
      <c r="F34" s="7"/>
      <c r="G34" s="7"/>
      <c r="H34" s="63"/>
      <c r="I34" s="63"/>
      <c r="J34" s="63"/>
      <c r="K34" s="7"/>
    </row>
    <row r="35" spans="1:11" ht="12.75">
      <c r="A35" s="7"/>
      <c r="B35" s="39"/>
      <c r="C35" s="7"/>
      <c r="D35" s="7"/>
      <c r="E35" s="7"/>
      <c r="F35" s="7"/>
      <c r="G35" s="7"/>
      <c r="H35" s="63"/>
      <c r="I35" s="63"/>
      <c r="J35" s="63"/>
      <c r="K35" s="7"/>
    </row>
    <row r="36" spans="1:11" ht="12.75">
      <c r="A36" s="7"/>
      <c r="B36" s="39"/>
      <c r="C36" s="7"/>
      <c r="D36" s="7"/>
      <c r="E36" s="7"/>
      <c r="F36" s="7"/>
      <c r="G36" s="7"/>
      <c r="H36" s="63"/>
      <c r="I36" s="63"/>
      <c r="J36" s="63"/>
      <c r="K36" s="7"/>
    </row>
    <row r="37" spans="1:11" ht="12.75">
      <c r="A37" s="7"/>
      <c r="B37" s="39"/>
      <c r="C37" s="7"/>
      <c r="D37" s="7"/>
      <c r="E37" s="7"/>
      <c r="F37" s="7"/>
      <c r="G37" s="7"/>
      <c r="H37" s="63"/>
      <c r="I37" s="63"/>
      <c r="J37" s="63"/>
      <c r="K37" s="7"/>
    </row>
    <row r="38" spans="1:11" ht="12.75">
      <c r="A38" s="7"/>
      <c r="B38" s="39"/>
      <c r="C38" s="7"/>
      <c r="D38" s="7"/>
      <c r="E38" s="7"/>
      <c r="F38" s="7"/>
      <c r="G38" s="7"/>
      <c r="H38" s="63"/>
      <c r="I38" s="63"/>
      <c r="J38" s="63"/>
      <c r="K38" s="7"/>
    </row>
    <row r="39" spans="1:11" ht="12.75">
      <c r="A39" s="7"/>
      <c r="B39" s="7"/>
      <c r="C39" s="7"/>
      <c r="D39" s="7"/>
      <c r="E39" s="7"/>
      <c r="F39" s="7"/>
      <c r="G39" s="7"/>
      <c r="H39" s="63"/>
      <c r="I39" s="63"/>
      <c r="J39" s="63"/>
      <c r="K39" s="7"/>
    </row>
    <row r="40" spans="1:11" ht="12.75">
      <c r="A40" s="7"/>
      <c r="B40" s="7"/>
      <c r="C40" s="7"/>
      <c r="D40" s="7"/>
      <c r="E40" s="7"/>
      <c r="F40" s="7"/>
      <c r="G40" s="7"/>
      <c r="H40" s="63"/>
      <c r="I40" s="63"/>
      <c r="J40" s="63"/>
      <c r="K40" s="7"/>
    </row>
    <row r="41" spans="1:11" ht="12.75">
      <c r="A41" s="7"/>
      <c r="B41" s="39"/>
      <c r="C41" s="7"/>
      <c r="D41" s="7"/>
      <c r="E41" s="7"/>
      <c r="F41" s="7"/>
      <c r="G41" s="7"/>
      <c r="H41" s="63"/>
      <c r="I41" s="63"/>
      <c r="J41" s="63"/>
      <c r="K41" s="7"/>
    </row>
    <row r="42" spans="1:11" ht="12.75">
      <c r="A42" s="7"/>
      <c r="B42" s="39"/>
      <c r="C42" s="7"/>
      <c r="D42" s="7"/>
      <c r="E42" s="7"/>
      <c r="F42" s="7"/>
      <c r="G42" s="7"/>
      <c r="H42" s="63"/>
      <c r="I42" s="63"/>
      <c r="J42" s="63"/>
      <c r="K42" s="7"/>
    </row>
    <row r="43" spans="1:11" ht="12.75">
      <c r="A43" s="7"/>
      <c r="B43" s="39"/>
      <c r="C43" s="7"/>
      <c r="D43" s="7"/>
      <c r="E43" s="7"/>
      <c r="F43" s="7"/>
      <c r="G43" s="7"/>
      <c r="H43" s="63"/>
      <c r="I43" s="63"/>
      <c r="J43" s="63"/>
      <c r="K43" s="7"/>
    </row>
    <row r="44" spans="1:11" ht="12.75">
      <c r="A44" s="7"/>
      <c r="B44" s="39"/>
      <c r="C44" s="7"/>
      <c r="D44" s="7"/>
      <c r="E44" s="7"/>
      <c r="F44" s="7"/>
      <c r="G44" s="7"/>
      <c r="H44" s="63"/>
      <c r="I44" s="63"/>
      <c r="J44" s="63"/>
      <c r="K44" s="7"/>
    </row>
    <row r="45" spans="1:11" ht="12.75">
      <c r="A45" s="7"/>
      <c r="B45" s="39"/>
      <c r="C45" s="7"/>
      <c r="D45" s="7"/>
      <c r="E45" s="7"/>
      <c r="F45" s="7"/>
      <c r="G45" s="7"/>
      <c r="H45" s="63"/>
      <c r="I45" s="63"/>
      <c r="J45" s="63"/>
      <c r="K45" s="7"/>
    </row>
    <row r="46" spans="1:11" ht="12.75">
      <c r="A46" s="7"/>
      <c r="B46" s="39"/>
      <c r="C46" s="7"/>
      <c r="D46" s="7"/>
      <c r="E46" s="7"/>
      <c r="F46" s="7"/>
      <c r="G46" s="7"/>
      <c r="H46" s="63"/>
      <c r="I46" s="63"/>
      <c r="J46" s="63"/>
      <c r="K46" s="7"/>
    </row>
    <row r="47" spans="1:11" ht="12.75">
      <c r="A47" s="7"/>
      <c r="B47" s="7"/>
      <c r="C47" s="7"/>
      <c r="D47" s="7"/>
      <c r="E47" s="7"/>
      <c r="F47" s="7"/>
      <c r="G47" s="7"/>
      <c r="H47" s="63"/>
      <c r="I47" s="63"/>
      <c r="J47" s="63"/>
      <c r="K47" s="7"/>
    </row>
    <row r="48" spans="1:11" ht="12.75">
      <c r="A48" s="313"/>
      <c r="B48" s="313"/>
      <c r="C48" s="313"/>
      <c r="D48" s="313"/>
      <c r="E48" s="313"/>
      <c r="F48" s="313"/>
      <c r="G48" s="313"/>
      <c r="H48" s="63"/>
      <c r="I48" s="63"/>
      <c r="J48" s="63"/>
      <c r="K48" s="7"/>
    </row>
    <row r="49" spans="1:11" ht="12.75">
      <c r="A49" s="7"/>
      <c r="B49" s="7"/>
      <c r="C49" s="7"/>
      <c r="D49" s="7"/>
      <c r="E49" s="7"/>
      <c r="F49" s="7"/>
      <c r="G49" s="7"/>
      <c r="H49" s="63"/>
      <c r="I49" s="63"/>
      <c r="J49" s="63"/>
      <c r="K49" s="7"/>
    </row>
    <row r="50" spans="1:11" ht="12.75">
      <c r="A50" s="314"/>
      <c r="B50" s="314"/>
      <c r="C50" s="314"/>
      <c r="D50" s="314"/>
      <c r="E50" s="314"/>
      <c r="F50" s="314"/>
      <c r="G50" s="314"/>
      <c r="H50" s="94"/>
      <c r="I50" s="94"/>
      <c r="J50" s="94"/>
      <c r="K50" s="7"/>
    </row>
    <row r="51" spans="1:11" ht="12.75">
      <c r="A51" s="7"/>
      <c r="B51" s="7"/>
      <c r="C51" s="7"/>
      <c r="D51" s="7"/>
      <c r="E51" s="7"/>
      <c r="F51" s="7"/>
      <c r="G51" s="7"/>
      <c r="H51" s="63"/>
      <c r="I51" s="63"/>
      <c r="J51" s="63"/>
      <c r="K51" s="7"/>
    </row>
    <row r="52" spans="1:11" ht="12.75">
      <c r="A52" s="7"/>
      <c r="B52" s="7"/>
      <c r="C52" s="7"/>
      <c r="D52" s="7"/>
      <c r="E52" s="7"/>
      <c r="F52" s="7"/>
      <c r="G52" s="7"/>
      <c r="H52" s="63"/>
      <c r="I52" s="63"/>
      <c r="J52" s="63"/>
      <c r="K52" s="7"/>
    </row>
    <row r="53" spans="1:10" ht="12.75">
      <c r="A53" s="7"/>
      <c r="B53" s="7"/>
      <c r="C53" s="7"/>
      <c r="D53" s="7"/>
      <c r="E53" s="7"/>
      <c r="F53" s="7"/>
      <c r="G53" s="7"/>
      <c r="H53" s="63"/>
      <c r="I53" s="87"/>
      <c r="J53" s="87"/>
    </row>
    <row r="54" spans="1:10" ht="12.75">
      <c r="A54" s="7"/>
      <c r="B54" s="7"/>
      <c r="C54" s="7"/>
      <c r="D54" s="7"/>
      <c r="E54" s="7"/>
      <c r="F54" s="7"/>
      <c r="G54" s="7"/>
      <c r="H54" s="63"/>
      <c r="I54" s="87"/>
      <c r="J54" s="87"/>
    </row>
    <row r="55" spans="1:10" ht="12.75">
      <c r="A55" s="7"/>
      <c r="B55" s="7"/>
      <c r="C55" s="7"/>
      <c r="D55" s="7"/>
      <c r="E55" s="7"/>
      <c r="F55" s="7"/>
      <c r="G55" s="7"/>
      <c r="H55" s="63"/>
      <c r="I55" s="87"/>
      <c r="J55" s="87"/>
    </row>
    <row r="56" spans="1:10" ht="12.75">
      <c r="A56" s="7"/>
      <c r="B56" s="7"/>
      <c r="C56" s="7"/>
      <c r="D56" s="7"/>
      <c r="E56" s="7"/>
      <c r="F56" s="7"/>
      <c r="G56" s="7"/>
      <c r="H56" s="63"/>
      <c r="I56" s="87"/>
      <c r="J56" s="87"/>
    </row>
    <row r="57" spans="1:10" ht="12.75">
      <c r="A57" s="7"/>
      <c r="B57" s="7"/>
      <c r="C57" s="7"/>
      <c r="D57" s="7"/>
      <c r="E57" s="7"/>
      <c r="F57" s="7"/>
      <c r="G57" s="7"/>
      <c r="H57" s="63"/>
      <c r="I57" s="87"/>
      <c r="J57" s="87"/>
    </row>
    <row r="58" spans="1:8" ht="12.75">
      <c r="A58" s="7"/>
      <c r="B58" s="7"/>
      <c r="C58" s="7"/>
      <c r="D58" s="7"/>
      <c r="E58" s="7"/>
      <c r="F58" s="7"/>
      <c r="G58" s="7"/>
      <c r="H58" s="7"/>
    </row>
    <row r="59" spans="1:8" ht="12.75">
      <c r="A59" s="7"/>
      <c r="B59" s="7"/>
      <c r="C59" s="7"/>
      <c r="D59" s="7"/>
      <c r="E59" s="7"/>
      <c r="F59" s="7"/>
      <c r="G59" s="7"/>
      <c r="H59" s="7"/>
    </row>
    <row r="60" spans="1:8" ht="12.75">
      <c r="A60" s="7"/>
      <c r="B60" s="7"/>
      <c r="C60" s="7"/>
      <c r="D60" s="7"/>
      <c r="E60" s="7"/>
      <c r="F60" s="7"/>
      <c r="G60" s="7"/>
      <c r="H60" s="7"/>
    </row>
    <row r="61" spans="1:8" ht="12.75">
      <c r="A61" s="7"/>
      <c r="B61" s="7"/>
      <c r="C61" s="7"/>
      <c r="D61" s="7"/>
      <c r="E61" s="7"/>
      <c r="F61" s="7"/>
      <c r="G61" s="7"/>
      <c r="H61" s="7"/>
    </row>
    <row r="62" spans="1:8" ht="12.75">
      <c r="A62" s="7"/>
      <c r="B62" s="7"/>
      <c r="C62" s="7"/>
      <c r="D62" s="7"/>
      <c r="E62" s="7"/>
      <c r="F62" s="7"/>
      <c r="G62" s="7"/>
      <c r="H62" s="7"/>
    </row>
    <row r="63" spans="1:8" ht="12.75">
      <c r="A63" s="7"/>
      <c r="B63" s="7"/>
      <c r="C63" s="7"/>
      <c r="D63" s="7"/>
      <c r="E63" s="7"/>
      <c r="F63" s="7"/>
      <c r="G63" s="7"/>
      <c r="H63" s="7"/>
    </row>
    <row r="64" spans="1:8" ht="12.75">
      <c r="A64" s="7"/>
      <c r="B64" s="7"/>
      <c r="C64" s="7"/>
      <c r="D64" s="7"/>
      <c r="E64" s="7"/>
      <c r="F64" s="7"/>
      <c r="G64" s="7"/>
      <c r="H64" s="7"/>
    </row>
    <row r="65" spans="1:8" ht="12.75">
      <c r="A65" s="7"/>
      <c r="B65" s="7"/>
      <c r="C65" s="7"/>
      <c r="D65" s="7"/>
      <c r="E65" s="7"/>
      <c r="F65" s="7"/>
      <c r="G65" s="7"/>
      <c r="H65" s="7"/>
    </row>
    <row r="66" spans="1:8" ht="12.75">
      <c r="A66" s="7"/>
      <c r="B66" s="7"/>
      <c r="C66" s="7"/>
      <c r="D66" s="7"/>
      <c r="E66" s="7"/>
      <c r="F66" s="7"/>
      <c r="G66" s="7"/>
      <c r="H66" s="7"/>
    </row>
    <row r="67" spans="1:8" ht="12.75">
      <c r="A67" s="7"/>
      <c r="B67" s="7"/>
      <c r="C67" s="7"/>
      <c r="D67" s="7"/>
      <c r="E67" s="7"/>
      <c r="F67" s="7"/>
      <c r="G67" s="7"/>
      <c r="H67" s="7"/>
    </row>
    <row r="68" spans="1:8" ht="12.75">
      <c r="A68" s="7"/>
      <c r="B68" s="7"/>
      <c r="C68" s="7"/>
      <c r="D68" s="7"/>
      <c r="E68" s="7"/>
      <c r="F68" s="7"/>
      <c r="G68" s="7"/>
      <c r="H68" s="7"/>
    </row>
    <row r="69" spans="1:8" ht="12.75">
      <c r="A69" s="7"/>
      <c r="B69" s="7"/>
      <c r="C69" s="7"/>
      <c r="D69" s="7"/>
      <c r="E69" s="7"/>
      <c r="F69" s="7"/>
      <c r="G69" s="7"/>
      <c r="H69" s="7"/>
    </row>
  </sheetData>
  <sheetProtection/>
  <mergeCells count="9">
    <mergeCell ref="A48:G48"/>
    <mergeCell ref="A50:G50"/>
    <mergeCell ref="A3:J3"/>
    <mergeCell ref="A4:J4"/>
    <mergeCell ref="A5:J5"/>
    <mergeCell ref="H10:H11"/>
    <mergeCell ref="A10:G11"/>
    <mergeCell ref="I10:I11"/>
    <mergeCell ref="J10:J11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28.00390625" style="0" customWidth="1"/>
    <col min="3" max="3" width="9.00390625" style="0" customWidth="1"/>
    <col min="5" max="5" width="9.00390625" style="0" customWidth="1"/>
    <col min="9" max="9" width="14.421875" style="0" customWidth="1"/>
    <col min="10" max="10" width="15.140625" style="0" customWidth="1"/>
    <col min="11" max="11" width="9.421875" style="0" customWidth="1"/>
    <col min="12" max="12" width="14.7109375" style="0" customWidth="1"/>
  </cols>
  <sheetData>
    <row r="1" spans="7:12" ht="12.75">
      <c r="G1" s="18"/>
      <c r="H1" s="18"/>
      <c r="I1" s="325" t="s">
        <v>110</v>
      </c>
      <c r="J1" s="325"/>
      <c r="K1" s="49"/>
      <c r="L1" s="49"/>
    </row>
    <row r="2" spans="7:12" ht="12.75">
      <c r="G2" s="18"/>
      <c r="H2" s="18"/>
      <c r="K2" s="34"/>
      <c r="L2" s="34"/>
    </row>
    <row r="3" spans="1:12" ht="12.75">
      <c r="A3" s="230" t="s">
        <v>462</v>
      </c>
      <c r="B3" s="230"/>
      <c r="C3" s="230"/>
      <c r="D3" s="230"/>
      <c r="E3" s="230"/>
      <c r="F3" s="230"/>
      <c r="G3" s="230"/>
      <c r="H3" s="230"/>
      <c r="I3" s="230"/>
      <c r="J3" s="230"/>
      <c r="K3" s="19"/>
      <c r="L3" s="19"/>
    </row>
    <row r="4" spans="1:12" ht="12.75">
      <c r="A4" s="230" t="s">
        <v>293</v>
      </c>
      <c r="B4" s="230"/>
      <c r="C4" s="230"/>
      <c r="D4" s="230"/>
      <c r="E4" s="230"/>
      <c r="F4" s="230"/>
      <c r="G4" s="230"/>
      <c r="H4" s="230"/>
      <c r="I4" s="230"/>
      <c r="J4" s="230"/>
      <c r="K4" s="19"/>
      <c r="L4" s="19"/>
    </row>
    <row r="5" spans="1:12" ht="12.75">
      <c r="A5" s="230" t="s">
        <v>16</v>
      </c>
      <c r="B5" s="230"/>
      <c r="C5" s="230"/>
      <c r="D5" s="230"/>
      <c r="E5" s="230"/>
      <c r="F5" s="230"/>
      <c r="G5" s="230"/>
      <c r="H5" s="230"/>
      <c r="I5" s="230"/>
      <c r="J5" s="230"/>
      <c r="K5" s="19"/>
      <c r="L5" s="19"/>
    </row>
    <row r="9" ht="12.75">
      <c r="J9" s="40" t="s">
        <v>17</v>
      </c>
    </row>
    <row r="11" spans="1:10" s="9" customFormat="1" ht="12.75">
      <c r="A11" s="5" t="s">
        <v>138</v>
      </c>
      <c r="B11" s="26"/>
      <c r="C11" s="38"/>
      <c r="D11" s="22" t="s">
        <v>10</v>
      </c>
      <c r="E11" s="22" t="s">
        <v>294</v>
      </c>
      <c r="F11" s="22" t="s">
        <v>345</v>
      </c>
      <c r="G11" s="22" t="s">
        <v>358</v>
      </c>
      <c r="H11" s="22" t="s">
        <v>362</v>
      </c>
      <c r="I11" s="22" t="s">
        <v>20</v>
      </c>
      <c r="J11" s="22" t="s">
        <v>128</v>
      </c>
    </row>
    <row r="12" spans="1:10" ht="12.75">
      <c r="A12" s="1"/>
      <c r="B12" s="2"/>
      <c r="C12" s="28"/>
      <c r="D12" s="50"/>
      <c r="E12" s="50"/>
      <c r="F12" s="50"/>
      <c r="G12" s="50"/>
      <c r="H12" s="50"/>
      <c r="I12" s="50"/>
      <c r="J12" s="21"/>
    </row>
    <row r="13" spans="1:10" ht="12.75">
      <c r="A13" s="273" t="s">
        <v>140</v>
      </c>
      <c r="B13" s="240"/>
      <c r="C13" s="241"/>
      <c r="D13" s="50"/>
      <c r="E13" s="50"/>
      <c r="F13" s="50"/>
      <c r="G13" s="50"/>
      <c r="H13" s="50"/>
      <c r="I13" s="50"/>
      <c r="J13" s="21"/>
    </row>
    <row r="14" spans="1:10" ht="12.75">
      <c r="A14" s="1"/>
      <c r="B14" s="2"/>
      <c r="C14" s="28"/>
      <c r="D14" s="50"/>
      <c r="E14" s="50"/>
      <c r="F14" s="50"/>
      <c r="G14" s="50"/>
      <c r="H14" s="50"/>
      <c r="I14" s="50"/>
      <c r="J14" s="21"/>
    </row>
    <row r="15" spans="1:10" ht="12.75">
      <c r="A15" s="273" t="s">
        <v>156</v>
      </c>
      <c r="B15" s="240"/>
      <c r="C15" s="241"/>
      <c r="D15" s="50"/>
      <c r="E15" s="50"/>
      <c r="F15" s="50"/>
      <c r="G15" s="50"/>
      <c r="H15" s="50"/>
      <c r="I15" s="50"/>
      <c r="J15" s="21"/>
    </row>
    <row r="16" spans="1:10" ht="12.75">
      <c r="A16" s="30"/>
      <c r="B16" s="2"/>
      <c r="C16" s="28"/>
      <c r="D16" s="50"/>
      <c r="E16" s="50"/>
      <c r="F16" s="50"/>
      <c r="G16" s="50"/>
      <c r="H16" s="50"/>
      <c r="I16" s="50"/>
      <c r="J16" s="21"/>
    </row>
    <row r="17" spans="1:10" ht="12.75">
      <c r="A17" s="273" t="s">
        <v>157</v>
      </c>
      <c r="B17" s="240"/>
      <c r="C17" s="241"/>
      <c r="D17" s="50"/>
      <c r="E17" s="50"/>
      <c r="F17" s="50"/>
      <c r="G17" s="50"/>
      <c r="H17" s="50"/>
      <c r="I17" s="50"/>
      <c r="J17" s="21"/>
    </row>
    <row r="18" spans="1:10" ht="12.75">
      <c r="A18" s="5"/>
      <c r="B18" s="2"/>
      <c r="C18" s="28"/>
      <c r="D18" s="50"/>
      <c r="E18" s="50"/>
      <c r="F18" s="50"/>
      <c r="G18" s="50"/>
      <c r="H18" s="50"/>
      <c r="I18" s="50"/>
      <c r="J18" s="21"/>
    </row>
    <row r="19" spans="1:10" ht="12.75">
      <c r="A19" s="273" t="s">
        <v>141</v>
      </c>
      <c r="B19" s="240"/>
      <c r="C19" s="241"/>
      <c r="D19" s="68"/>
      <c r="E19" s="68"/>
      <c r="F19" s="68"/>
      <c r="G19" s="68"/>
      <c r="H19" s="68"/>
      <c r="I19" s="68"/>
      <c r="J19" s="21"/>
    </row>
    <row r="20" spans="1:10" s="10" customFormat="1" ht="12.75">
      <c r="A20" s="31"/>
      <c r="B20" s="37"/>
      <c r="C20" s="29"/>
      <c r="D20" s="69"/>
      <c r="E20" s="69"/>
      <c r="F20" s="69"/>
      <c r="G20" s="69"/>
      <c r="H20" s="69"/>
      <c r="I20" s="85"/>
      <c r="J20" s="32"/>
    </row>
    <row r="21" spans="1:10" ht="12.75">
      <c r="A21" s="273" t="s">
        <v>142</v>
      </c>
      <c r="B21" s="240"/>
      <c r="C21" s="241"/>
      <c r="D21" s="50"/>
      <c r="E21" s="50"/>
      <c r="F21" s="50"/>
      <c r="G21" s="50"/>
      <c r="H21" s="50"/>
      <c r="I21" s="89"/>
      <c r="J21" s="33"/>
    </row>
    <row r="22" spans="1:10" ht="12.75">
      <c r="A22" s="5"/>
      <c r="B22" s="2"/>
      <c r="C22" s="28"/>
      <c r="D22" s="50"/>
      <c r="E22" s="50"/>
      <c r="F22" s="50"/>
      <c r="G22" s="50"/>
      <c r="H22" s="50"/>
      <c r="I22" s="89"/>
      <c r="J22" s="33"/>
    </row>
    <row r="23" spans="1:10" ht="12.75">
      <c r="A23" s="273" t="s">
        <v>143</v>
      </c>
      <c r="B23" s="240"/>
      <c r="C23" s="241"/>
      <c r="D23" s="68"/>
      <c r="E23" s="68"/>
      <c r="F23" s="68"/>
      <c r="G23" s="68"/>
      <c r="H23" s="68"/>
      <c r="I23" s="68"/>
      <c r="J23" s="33"/>
    </row>
    <row r="24" spans="1:10" ht="12.75" hidden="1">
      <c r="A24" s="31"/>
      <c r="B24" s="2"/>
      <c r="C24" s="28"/>
      <c r="D24" s="50"/>
      <c r="E24" s="50"/>
      <c r="F24" s="50"/>
      <c r="G24" s="50"/>
      <c r="H24" s="50"/>
      <c r="I24" s="82"/>
      <c r="J24" s="33"/>
    </row>
    <row r="25" spans="1:10" ht="12.75" hidden="1">
      <c r="A25" s="31"/>
      <c r="B25" s="2"/>
      <c r="C25" s="28"/>
      <c r="D25" s="50"/>
      <c r="E25" s="50"/>
      <c r="F25" s="50"/>
      <c r="G25" s="50"/>
      <c r="H25" s="50"/>
      <c r="I25" s="82"/>
      <c r="J25" s="33"/>
    </row>
    <row r="26" spans="1:10" ht="12.75">
      <c r="A26" s="1"/>
      <c r="B26" s="2"/>
      <c r="C26" s="28"/>
      <c r="D26" s="50"/>
      <c r="E26" s="50"/>
      <c r="F26" s="50"/>
      <c r="G26" s="50"/>
      <c r="H26" s="50"/>
      <c r="I26" s="50"/>
      <c r="J26" s="21"/>
    </row>
    <row r="27" spans="1:10" s="9" customFormat="1" ht="12.75">
      <c r="A27" s="273" t="s">
        <v>144</v>
      </c>
      <c r="B27" s="240"/>
      <c r="C27" s="241"/>
      <c r="D27" s="68"/>
      <c r="E27" s="68"/>
      <c r="F27" s="68"/>
      <c r="G27" s="68"/>
      <c r="H27" s="68"/>
      <c r="I27" s="68"/>
      <c r="J27" s="20"/>
    </row>
  </sheetData>
  <sheetProtection/>
  <mergeCells count="11">
    <mergeCell ref="I1:J1"/>
    <mergeCell ref="A3:J3"/>
    <mergeCell ref="A4:J4"/>
    <mergeCell ref="A5:J5"/>
    <mergeCell ref="A19:C19"/>
    <mergeCell ref="A21:C21"/>
    <mergeCell ref="A23:C23"/>
    <mergeCell ref="A27:C27"/>
    <mergeCell ref="A13:C13"/>
    <mergeCell ref="A15:C15"/>
    <mergeCell ref="A17:C17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53"/>
  <sheetViews>
    <sheetView zoomScalePageLayoutView="0" workbookViewId="0" topLeftCell="B1">
      <selection activeCell="N1" sqref="N1"/>
    </sheetView>
  </sheetViews>
  <sheetFormatPr defaultColWidth="9.140625" defaultRowHeight="12.75"/>
  <cols>
    <col min="1" max="1" width="49.57421875" style="0" customWidth="1"/>
    <col min="2" max="2" width="10.57421875" style="0" customWidth="1"/>
    <col min="3" max="3" width="10.421875" style="0" customWidth="1"/>
    <col min="4" max="4" width="11.140625" style="0" customWidth="1"/>
    <col min="5" max="5" width="10.8515625" style="0" customWidth="1"/>
    <col min="6" max="6" width="11.8515625" style="0" customWidth="1"/>
    <col min="7" max="7" width="11.140625" style="0" customWidth="1"/>
    <col min="8" max="8" width="11.28125" style="0" customWidth="1"/>
    <col min="9" max="9" width="11.00390625" style="0" customWidth="1"/>
    <col min="10" max="10" width="10.421875" style="0" customWidth="1"/>
    <col min="11" max="11" width="11.140625" style="0" customWidth="1"/>
    <col min="12" max="12" width="10.8515625" style="0" customWidth="1"/>
    <col min="13" max="13" width="11.57421875" style="0" customWidth="1"/>
    <col min="14" max="14" width="10.8515625" style="0" customWidth="1"/>
    <col min="15" max="15" width="9.140625" style="87" customWidth="1"/>
  </cols>
  <sheetData>
    <row r="1" ht="12.75">
      <c r="N1" s="49" t="s">
        <v>461</v>
      </c>
    </row>
    <row r="3" spans="1:17" s="8" customFormat="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 s="87"/>
      <c r="P3"/>
      <c r="Q3"/>
    </row>
    <row r="4" spans="1:14" ht="12.75">
      <c r="A4" s="230" t="s">
        <v>364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7" s="9" customFormat="1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 s="87"/>
      <c r="P5"/>
      <c r="Q5"/>
    </row>
    <row r="6" spans="1:17" s="9" customFormat="1" ht="12.75">
      <c r="A6" s="9" t="s">
        <v>291</v>
      </c>
      <c r="O6" s="87"/>
      <c r="P6"/>
      <c r="Q6"/>
    </row>
    <row r="7" spans="1:17" s="9" customFormat="1" ht="15.75">
      <c r="A7" s="326" t="s">
        <v>18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87"/>
      <c r="P7"/>
      <c r="Q7"/>
    </row>
    <row r="8" spans="1:17" s="9" customFormat="1" ht="12.75">
      <c r="A8" s="20" t="s">
        <v>136</v>
      </c>
      <c r="B8" s="20" t="s">
        <v>31</v>
      </c>
      <c r="C8" s="20" t="s">
        <v>32</v>
      </c>
      <c r="D8" s="20" t="s">
        <v>33</v>
      </c>
      <c r="E8" s="20" t="s">
        <v>34</v>
      </c>
      <c r="F8" s="20" t="s">
        <v>35</v>
      </c>
      <c r="G8" s="20" t="s">
        <v>36</v>
      </c>
      <c r="H8" s="20" t="s">
        <v>37</v>
      </c>
      <c r="I8" s="20" t="s">
        <v>38</v>
      </c>
      <c r="J8" s="20" t="s">
        <v>39</v>
      </c>
      <c r="K8" s="20" t="s">
        <v>40</v>
      </c>
      <c r="L8" s="20" t="s">
        <v>41</v>
      </c>
      <c r="M8" s="20" t="s">
        <v>42</v>
      </c>
      <c r="N8" s="20" t="s">
        <v>43</v>
      </c>
      <c r="O8" s="87"/>
      <c r="P8"/>
      <c r="Q8"/>
    </row>
    <row r="9" spans="1:17" s="17" customFormat="1" ht="12.75">
      <c r="A9" s="57" t="s">
        <v>296</v>
      </c>
      <c r="B9" s="69">
        <v>15243</v>
      </c>
      <c r="C9" s="69">
        <v>15243</v>
      </c>
      <c r="D9" s="69">
        <v>15244</v>
      </c>
      <c r="E9" s="69">
        <v>15243</v>
      </c>
      <c r="F9" s="69">
        <v>15243</v>
      </c>
      <c r="G9" s="69">
        <v>15244</v>
      </c>
      <c r="H9" s="69">
        <v>15243</v>
      </c>
      <c r="I9" s="69">
        <v>15243</v>
      </c>
      <c r="J9" s="69">
        <v>15244</v>
      </c>
      <c r="K9" s="69">
        <v>15243</v>
      </c>
      <c r="L9" s="69">
        <v>15243</v>
      </c>
      <c r="M9" s="69">
        <v>15244</v>
      </c>
      <c r="N9" s="69">
        <f>SUM(B9:M9)</f>
        <v>182920</v>
      </c>
      <c r="O9" s="87"/>
      <c r="P9"/>
      <c r="Q9"/>
    </row>
    <row r="10" spans="1:14" ht="12.75">
      <c r="A10" s="57" t="s">
        <v>297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>
        <f aca="true" t="shared" si="0" ref="N10:N16">SUM(B10:M10)</f>
        <v>0</v>
      </c>
    </row>
    <row r="11" spans="1:14" ht="12.75" customHeight="1">
      <c r="A11" s="56" t="s">
        <v>239</v>
      </c>
      <c r="B11" s="69">
        <v>2402</v>
      </c>
      <c r="C11" s="69">
        <v>14410</v>
      </c>
      <c r="D11" s="69">
        <v>72050</v>
      </c>
      <c r="E11" s="69">
        <v>14410</v>
      </c>
      <c r="F11" s="69">
        <v>2402</v>
      </c>
      <c r="G11" s="69">
        <v>2401</v>
      </c>
      <c r="H11" s="69">
        <v>2402</v>
      </c>
      <c r="I11" s="69">
        <v>14410</v>
      </c>
      <c r="J11" s="69">
        <v>72050</v>
      </c>
      <c r="K11" s="69">
        <v>14410</v>
      </c>
      <c r="L11" s="69">
        <v>2401</v>
      </c>
      <c r="M11" s="69">
        <v>2402</v>
      </c>
      <c r="N11" s="69">
        <f t="shared" si="0"/>
        <v>216150</v>
      </c>
    </row>
    <row r="12" spans="1:14" ht="12.75">
      <c r="A12" s="56" t="s">
        <v>253</v>
      </c>
      <c r="B12" s="69">
        <v>3663</v>
      </c>
      <c r="C12" s="69">
        <v>3664</v>
      </c>
      <c r="D12" s="69">
        <v>3663</v>
      </c>
      <c r="E12" s="69">
        <v>3664</v>
      </c>
      <c r="F12" s="69">
        <v>3663</v>
      </c>
      <c r="G12" s="69">
        <v>3664</v>
      </c>
      <c r="H12" s="69">
        <v>3663</v>
      </c>
      <c r="I12" s="69">
        <v>3664</v>
      </c>
      <c r="J12" s="69">
        <v>3663</v>
      </c>
      <c r="K12" s="69">
        <v>3664</v>
      </c>
      <c r="L12" s="69">
        <v>3664</v>
      </c>
      <c r="M12" s="69">
        <v>3664</v>
      </c>
      <c r="N12" s="69">
        <f t="shared" si="0"/>
        <v>43963</v>
      </c>
    </row>
    <row r="13" spans="1:14" ht="12.75">
      <c r="A13" s="56" t="s">
        <v>11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>
        <f t="shared" si="0"/>
        <v>0</v>
      </c>
    </row>
    <row r="14" spans="1:14" ht="12.75">
      <c r="A14" s="56" t="s">
        <v>255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>
        <f t="shared" si="0"/>
        <v>0</v>
      </c>
    </row>
    <row r="15" spans="1:14" ht="12.75">
      <c r="A15" s="57" t="s">
        <v>271</v>
      </c>
      <c r="B15" s="74">
        <v>41</v>
      </c>
      <c r="C15" s="74">
        <v>42</v>
      </c>
      <c r="D15" s="74">
        <v>141</v>
      </c>
      <c r="E15" s="74">
        <v>142</v>
      </c>
      <c r="F15" s="74">
        <v>42</v>
      </c>
      <c r="G15" s="74">
        <v>142</v>
      </c>
      <c r="H15" s="74">
        <v>41</v>
      </c>
      <c r="I15" s="74">
        <v>42</v>
      </c>
      <c r="J15" s="74">
        <v>141</v>
      </c>
      <c r="K15" s="74">
        <v>142</v>
      </c>
      <c r="L15" s="74">
        <v>42</v>
      </c>
      <c r="M15" s="74">
        <v>42</v>
      </c>
      <c r="N15" s="69">
        <f t="shared" si="0"/>
        <v>1000</v>
      </c>
    </row>
    <row r="16" spans="1:17" s="9" customFormat="1" ht="12.75">
      <c r="A16" s="56" t="s">
        <v>295</v>
      </c>
      <c r="B16" s="69">
        <f>B29-SUM(B9:B15)</f>
        <v>28474</v>
      </c>
      <c r="C16" s="69">
        <f>C29-SUM(C9:C15)</f>
        <v>11402</v>
      </c>
      <c r="D16" s="69"/>
      <c r="E16" s="69">
        <f>SUM(D29:E29)-SUM(D9:E15)</f>
        <v>58898</v>
      </c>
      <c r="F16" s="69">
        <f>F29-SUM(F9:F15)</f>
        <v>72742</v>
      </c>
      <c r="G16" s="69">
        <f>G29-SUM(G9:G15)</f>
        <v>23847</v>
      </c>
      <c r="H16" s="69">
        <f>H29-SUM(H9:H15)</f>
        <v>22118</v>
      </c>
      <c r="I16" s="69">
        <f>I29-SUM(I9:I15)</f>
        <v>10378</v>
      </c>
      <c r="J16" s="69"/>
      <c r="K16" s="69">
        <f>SUM(J29:K29)-SUM(J9:K15)</f>
        <v>13851</v>
      </c>
      <c r="L16" s="69">
        <f>L29-SUM(L9:L15)</f>
        <v>22686</v>
      </c>
      <c r="M16" s="69">
        <f>M29-SUM(M9:M15)</f>
        <v>21409</v>
      </c>
      <c r="N16" s="69">
        <f t="shared" si="0"/>
        <v>285805</v>
      </c>
      <c r="O16" s="87"/>
      <c r="P16"/>
      <c r="Q16"/>
    </row>
    <row r="17" spans="1:14" ht="15.75">
      <c r="A17" s="55" t="s">
        <v>45</v>
      </c>
      <c r="B17" s="68">
        <f>SUM(B9:B16)</f>
        <v>49823</v>
      </c>
      <c r="C17" s="68">
        <f aca="true" t="shared" si="1" ref="C17:N17">SUM(C9:C16)</f>
        <v>44761</v>
      </c>
      <c r="D17" s="68">
        <f t="shared" si="1"/>
        <v>91098</v>
      </c>
      <c r="E17" s="68">
        <f t="shared" si="1"/>
        <v>92357</v>
      </c>
      <c r="F17" s="68">
        <f t="shared" si="1"/>
        <v>94092</v>
      </c>
      <c r="G17" s="68">
        <f t="shared" si="1"/>
        <v>45298</v>
      </c>
      <c r="H17" s="68">
        <f t="shared" si="1"/>
        <v>43467</v>
      </c>
      <c r="I17" s="68">
        <f t="shared" si="1"/>
        <v>43737</v>
      </c>
      <c r="J17" s="68">
        <f t="shared" si="1"/>
        <v>91098</v>
      </c>
      <c r="K17" s="68">
        <f t="shared" si="1"/>
        <v>47310</v>
      </c>
      <c r="L17" s="68">
        <f t="shared" si="1"/>
        <v>44036</v>
      </c>
      <c r="M17" s="68">
        <f t="shared" si="1"/>
        <v>42761</v>
      </c>
      <c r="N17" s="68">
        <f t="shared" si="1"/>
        <v>729838</v>
      </c>
    </row>
    <row r="18" spans="1:14" ht="15.75">
      <c r="A18" s="326" t="s">
        <v>19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</row>
    <row r="19" spans="1:14" ht="12.75">
      <c r="A19" s="20" t="s">
        <v>136</v>
      </c>
      <c r="B19" s="20" t="s">
        <v>31</v>
      </c>
      <c r="C19" s="20" t="s">
        <v>32</v>
      </c>
      <c r="D19" s="20" t="s">
        <v>33</v>
      </c>
      <c r="E19" s="20" t="s">
        <v>34</v>
      </c>
      <c r="F19" s="20" t="s">
        <v>35</v>
      </c>
      <c r="G19" s="20" t="s">
        <v>36</v>
      </c>
      <c r="H19" s="20" t="s">
        <v>37</v>
      </c>
      <c r="I19" s="20" t="s">
        <v>38</v>
      </c>
      <c r="J19" s="20" t="s">
        <v>39</v>
      </c>
      <c r="K19" s="20" t="s">
        <v>40</v>
      </c>
      <c r="L19" s="20" t="s">
        <v>41</v>
      </c>
      <c r="M19" s="20" t="s">
        <v>42</v>
      </c>
      <c r="N19" s="20" t="s">
        <v>43</v>
      </c>
    </row>
    <row r="20" spans="1:14" ht="12.75">
      <c r="A20" s="58" t="s">
        <v>151</v>
      </c>
      <c r="B20" s="69">
        <v>6323</v>
      </c>
      <c r="C20" s="69">
        <v>6324</v>
      </c>
      <c r="D20" s="69">
        <v>6323</v>
      </c>
      <c r="E20" s="69">
        <v>6324</v>
      </c>
      <c r="F20" s="69">
        <v>6323</v>
      </c>
      <c r="G20" s="69">
        <v>6324</v>
      </c>
      <c r="H20" s="69">
        <v>6323</v>
      </c>
      <c r="I20" s="69">
        <v>6324</v>
      </c>
      <c r="J20" s="69">
        <v>6323</v>
      </c>
      <c r="K20" s="69">
        <v>6324</v>
      </c>
      <c r="L20" s="69">
        <v>6323</v>
      </c>
      <c r="M20" s="69">
        <v>6324</v>
      </c>
      <c r="N20" s="69">
        <f>SUM(B20:M20)</f>
        <v>75882</v>
      </c>
    </row>
    <row r="21" spans="1:14" ht="12.75">
      <c r="A21" s="32" t="s">
        <v>299</v>
      </c>
      <c r="B21" s="69">
        <v>1279</v>
      </c>
      <c r="C21" s="69">
        <v>1279</v>
      </c>
      <c r="D21" s="69">
        <v>1279</v>
      </c>
      <c r="E21" s="69">
        <v>1280</v>
      </c>
      <c r="F21" s="69">
        <v>1279</v>
      </c>
      <c r="G21" s="69">
        <v>1279</v>
      </c>
      <c r="H21" s="69">
        <v>1279</v>
      </c>
      <c r="I21" s="69">
        <v>1280</v>
      </c>
      <c r="J21" s="69">
        <v>1279</v>
      </c>
      <c r="K21" s="69">
        <v>1279</v>
      </c>
      <c r="L21" s="69">
        <v>1279</v>
      </c>
      <c r="M21" s="69">
        <v>1280</v>
      </c>
      <c r="N21" s="69">
        <f aca="true" t="shared" si="2" ref="N21:N28">SUM(B21:M21)</f>
        <v>15351</v>
      </c>
    </row>
    <row r="22" spans="1:14" ht="12.75">
      <c r="A22" s="58" t="s">
        <v>152</v>
      </c>
      <c r="B22" s="69">
        <v>14279</v>
      </c>
      <c r="C22" s="69">
        <v>14279</v>
      </c>
      <c r="D22" s="69">
        <v>14279</v>
      </c>
      <c r="E22" s="69">
        <v>14278</v>
      </c>
      <c r="F22" s="69">
        <v>14279</v>
      </c>
      <c r="G22" s="69">
        <v>14279</v>
      </c>
      <c r="H22" s="69">
        <v>14279</v>
      </c>
      <c r="I22" s="69">
        <v>14278</v>
      </c>
      <c r="J22" s="69">
        <v>14279</v>
      </c>
      <c r="K22" s="69">
        <v>14279</v>
      </c>
      <c r="L22" s="69">
        <v>14279</v>
      </c>
      <c r="M22" s="69">
        <v>14278</v>
      </c>
      <c r="N22" s="69">
        <f t="shared" si="2"/>
        <v>171345</v>
      </c>
    </row>
    <row r="23" spans="1:14" ht="12.75">
      <c r="A23" s="58" t="s">
        <v>121</v>
      </c>
      <c r="B23" s="69">
        <v>487</v>
      </c>
      <c r="C23" s="69">
        <v>488</v>
      </c>
      <c r="D23" s="69">
        <v>487</v>
      </c>
      <c r="E23" s="69">
        <v>488</v>
      </c>
      <c r="F23" s="69">
        <v>487</v>
      </c>
      <c r="G23" s="69">
        <v>488</v>
      </c>
      <c r="H23" s="69">
        <v>487</v>
      </c>
      <c r="I23" s="69">
        <v>765</v>
      </c>
      <c r="J23" s="69">
        <v>487</v>
      </c>
      <c r="K23" s="69">
        <v>488</v>
      </c>
      <c r="L23" s="69">
        <v>764</v>
      </c>
      <c r="M23" s="69">
        <v>488</v>
      </c>
      <c r="N23" s="69">
        <f t="shared" si="2"/>
        <v>6404</v>
      </c>
    </row>
    <row r="24" spans="1:14" ht="12.75">
      <c r="A24" s="58" t="s">
        <v>258</v>
      </c>
      <c r="B24" s="69">
        <v>5504</v>
      </c>
      <c r="C24" s="69">
        <v>5504</v>
      </c>
      <c r="D24" s="69">
        <v>5504</v>
      </c>
      <c r="E24" s="69">
        <v>5504</v>
      </c>
      <c r="F24" s="69">
        <v>5504</v>
      </c>
      <c r="G24" s="69">
        <v>5504</v>
      </c>
      <c r="H24" s="69">
        <v>5504</v>
      </c>
      <c r="I24" s="69">
        <v>5504</v>
      </c>
      <c r="J24" s="69">
        <v>5504</v>
      </c>
      <c r="K24" s="69">
        <v>5504</v>
      </c>
      <c r="L24" s="69">
        <v>5504</v>
      </c>
      <c r="M24" s="69">
        <v>5505</v>
      </c>
      <c r="N24" s="69">
        <f t="shared" si="2"/>
        <v>66049</v>
      </c>
    </row>
    <row r="25" spans="1:17" s="9" customFormat="1" ht="12.75">
      <c r="A25" s="58" t="s">
        <v>209</v>
      </c>
      <c r="B25" s="69"/>
      <c r="C25" s="69"/>
      <c r="D25" s="69">
        <v>25586</v>
      </c>
      <c r="E25" s="69">
        <v>25586</v>
      </c>
      <c r="F25" s="69">
        <v>25586</v>
      </c>
      <c r="G25" s="69"/>
      <c r="H25" s="69"/>
      <c r="I25" s="69"/>
      <c r="J25" s="69">
        <v>25586</v>
      </c>
      <c r="K25" s="69">
        <v>25586</v>
      </c>
      <c r="L25" s="69"/>
      <c r="M25" s="69"/>
      <c r="N25" s="69">
        <f t="shared" si="2"/>
        <v>127930</v>
      </c>
      <c r="O25" s="87"/>
      <c r="P25"/>
      <c r="Q25"/>
    </row>
    <row r="26" spans="1:14" ht="12.75">
      <c r="A26" s="58" t="s">
        <v>210</v>
      </c>
      <c r="B26" s="69"/>
      <c r="C26" s="69"/>
      <c r="D26" s="69">
        <v>15700</v>
      </c>
      <c r="E26" s="69">
        <v>22686</v>
      </c>
      <c r="F26" s="69">
        <v>22686</v>
      </c>
      <c r="G26" s="69"/>
      <c r="H26" s="69"/>
      <c r="I26" s="69"/>
      <c r="J26" s="69"/>
      <c r="K26" s="69"/>
      <c r="L26" s="69"/>
      <c r="M26" s="69"/>
      <c r="N26" s="69">
        <f t="shared" si="2"/>
        <v>61072</v>
      </c>
    </row>
    <row r="27" spans="1:14" ht="12.75">
      <c r="A27" s="58" t="s">
        <v>211</v>
      </c>
      <c r="B27" s="69"/>
      <c r="C27" s="69">
        <v>300</v>
      </c>
      <c r="D27" s="69">
        <v>1829</v>
      </c>
      <c r="E27" s="69"/>
      <c r="F27" s="69">
        <v>300</v>
      </c>
      <c r="G27" s="69">
        <v>1829</v>
      </c>
      <c r="H27" s="69"/>
      <c r="I27" s="69"/>
      <c r="J27" s="69">
        <v>300</v>
      </c>
      <c r="K27" s="69"/>
      <c r="L27" s="69">
        <v>300</v>
      </c>
      <c r="M27" s="69">
        <v>300</v>
      </c>
      <c r="N27" s="69">
        <f t="shared" si="2"/>
        <v>5158</v>
      </c>
    </row>
    <row r="28" spans="1:14" ht="12.75">
      <c r="A28" s="58" t="s">
        <v>298</v>
      </c>
      <c r="B28" s="69">
        <f>B77+B138-61+6356</f>
        <v>21951</v>
      </c>
      <c r="C28" s="69">
        <f aca="true" t="shared" si="3" ref="C28:L28">C77+C138-61</f>
        <v>16587</v>
      </c>
      <c r="D28" s="69">
        <f t="shared" si="3"/>
        <v>17656</v>
      </c>
      <c r="E28" s="69">
        <f t="shared" si="3"/>
        <v>18666</v>
      </c>
      <c r="F28" s="69">
        <f t="shared" si="3"/>
        <v>17648</v>
      </c>
      <c r="G28" s="69">
        <f t="shared" si="3"/>
        <v>15595</v>
      </c>
      <c r="H28" s="69">
        <f t="shared" si="3"/>
        <v>15595</v>
      </c>
      <c r="I28" s="69">
        <f t="shared" si="3"/>
        <v>15586</v>
      </c>
      <c r="J28" s="69">
        <f t="shared" si="3"/>
        <v>15593</v>
      </c>
      <c r="K28" s="69">
        <f t="shared" si="3"/>
        <v>15597</v>
      </c>
      <c r="L28" s="69">
        <f t="shared" si="3"/>
        <v>15587</v>
      </c>
      <c r="M28" s="69">
        <f>M77+M138-60</f>
        <v>14586</v>
      </c>
      <c r="N28" s="69">
        <f t="shared" si="2"/>
        <v>200647</v>
      </c>
    </row>
    <row r="29" spans="1:15" ht="15.75">
      <c r="A29" s="54" t="s">
        <v>46</v>
      </c>
      <c r="B29" s="68">
        <f>SUM(B20:B28)</f>
        <v>49823</v>
      </c>
      <c r="C29" s="68">
        <f aca="true" t="shared" si="4" ref="C29:N29">SUM(C20:C28)</f>
        <v>44761</v>
      </c>
      <c r="D29" s="68">
        <f t="shared" si="4"/>
        <v>88643</v>
      </c>
      <c r="E29" s="68">
        <f t="shared" si="4"/>
        <v>94812</v>
      </c>
      <c r="F29" s="68">
        <f t="shared" si="4"/>
        <v>94092</v>
      </c>
      <c r="G29" s="68">
        <f t="shared" si="4"/>
        <v>45298</v>
      </c>
      <c r="H29" s="68">
        <f t="shared" si="4"/>
        <v>43467</v>
      </c>
      <c r="I29" s="68">
        <f t="shared" si="4"/>
        <v>43737</v>
      </c>
      <c r="J29" s="68">
        <f t="shared" si="4"/>
        <v>69351</v>
      </c>
      <c r="K29" s="68">
        <f t="shared" si="4"/>
        <v>69057</v>
      </c>
      <c r="L29" s="68">
        <f t="shared" si="4"/>
        <v>44036</v>
      </c>
      <c r="M29" s="68">
        <f t="shared" si="4"/>
        <v>42761</v>
      </c>
      <c r="N29" s="68">
        <f t="shared" si="4"/>
        <v>729838</v>
      </c>
      <c r="O29" s="188"/>
    </row>
    <row r="30" spans="7:13" ht="12.75">
      <c r="G30" s="87"/>
      <c r="M30" s="87"/>
    </row>
    <row r="31" spans="4:13" ht="12.75">
      <c r="D31" s="87"/>
      <c r="E31" s="87"/>
      <c r="F31" s="87"/>
      <c r="G31" s="87"/>
      <c r="J31" s="87"/>
      <c r="K31" s="87"/>
      <c r="M31" s="87"/>
    </row>
    <row r="32" spans="5:11" ht="12.75">
      <c r="E32" s="87"/>
      <c r="F32" s="87"/>
      <c r="K32" s="87"/>
    </row>
    <row r="33" ht="12.75">
      <c r="F33" s="87"/>
    </row>
    <row r="62" ht="12.75">
      <c r="N62" s="49" t="s">
        <v>363</v>
      </c>
    </row>
    <row r="63" ht="12.75">
      <c r="N63" s="40"/>
    </row>
    <row r="64" ht="12.75">
      <c r="N64" s="40"/>
    </row>
    <row r="65" spans="1:14" ht="12.75">
      <c r="A65" s="230" t="s">
        <v>364</v>
      </c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</row>
    <row r="67" spans="1:14" ht="12.75">
      <c r="A67" s="9" t="s">
        <v>234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5.75">
      <c r="A68" s="326" t="s">
        <v>18</v>
      </c>
      <c r="B68" s="326"/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</row>
    <row r="69" spans="1:14" ht="12.75">
      <c r="A69" s="20" t="s">
        <v>136</v>
      </c>
      <c r="B69" s="20" t="s">
        <v>31</v>
      </c>
      <c r="C69" s="20" t="s">
        <v>32</v>
      </c>
      <c r="D69" s="20" t="s">
        <v>33</v>
      </c>
      <c r="E69" s="20" t="s">
        <v>34</v>
      </c>
      <c r="F69" s="20" t="s">
        <v>35</v>
      </c>
      <c r="G69" s="20" t="s">
        <v>36</v>
      </c>
      <c r="H69" s="20" t="s">
        <v>37</v>
      </c>
      <c r="I69" s="20" t="s">
        <v>38</v>
      </c>
      <c r="J69" s="20" t="s">
        <v>39</v>
      </c>
      <c r="K69" s="20" t="s">
        <v>40</v>
      </c>
      <c r="L69" s="20" t="s">
        <v>41</v>
      </c>
      <c r="M69" s="20" t="s">
        <v>42</v>
      </c>
      <c r="N69" s="20" t="s">
        <v>43</v>
      </c>
    </row>
    <row r="70" spans="1:14" ht="12.75">
      <c r="A70" s="57" t="s">
        <v>296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>
        <v>1000</v>
      </c>
      <c r="N70" s="69">
        <f>SUM(B70:M70)</f>
        <v>1000</v>
      </c>
    </row>
    <row r="71" spans="1:14" ht="12.75">
      <c r="A71" s="57" t="s">
        <v>297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</row>
    <row r="72" spans="1:14" ht="12.75" customHeight="1">
      <c r="A72" s="56" t="s">
        <v>239</v>
      </c>
      <c r="B72" s="69"/>
      <c r="C72" s="69">
        <v>10</v>
      </c>
      <c r="D72" s="69"/>
      <c r="E72" s="69"/>
      <c r="F72" s="69">
        <v>10</v>
      </c>
      <c r="G72" s="69"/>
      <c r="H72" s="69"/>
      <c r="I72" s="69">
        <v>10</v>
      </c>
      <c r="J72" s="69"/>
      <c r="K72" s="69"/>
      <c r="L72" s="69">
        <v>10</v>
      </c>
      <c r="M72" s="69">
        <v>10</v>
      </c>
      <c r="N72" s="69">
        <f>SUM(B72:M72)</f>
        <v>50</v>
      </c>
    </row>
    <row r="73" spans="1:14" ht="12.75">
      <c r="A73" s="56" t="s">
        <v>253</v>
      </c>
      <c r="B73" s="69">
        <v>2038</v>
      </c>
      <c r="C73" s="69">
        <v>2038</v>
      </c>
      <c r="D73" s="69">
        <v>2039</v>
      </c>
      <c r="E73" s="69">
        <v>2038</v>
      </c>
      <c r="F73" s="69">
        <v>2038</v>
      </c>
      <c r="G73" s="69">
        <v>2039</v>
      </c>
      <c r="H73" s="69">
        <v>2038</v>
      </c>
      <c r="I73" s="69">
        <v>2038</v>
      </c>
      <c r="J73" s="69">
        <v>2039</v>
      </c>
      <c r="K73" s="69">
        <v>2038</v>
      </c>
      <c r="L73" s="69">
        <v>2038</v>
      </c>
      <c r="M73" s="69">
        <v>2039</v>
      </c>
      <c r="N73" s="69">
        <f>SUM(B73:M73)</f>
        <v>24460</v>
      </c>
    </row>
    <row r="74" spans="1:14" ht="12.75">
      <c r="A74" s="56" t="s">
        <v>11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</row>
    <row r="75" spans="1:14" ht="12.75">
      <c r="A75" s="56" t="s">
        <v>255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4" ht="12.75">
      <c r="A76" s="57" t="s">
        <v>271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69"/>
    </row>
    <row r="77" spans="1:15" s="10" customFormat="1" ht="12.75">
      <c r="A77" s="56" t="s">
        <v>295</v>
      </c>
      <c r="B77" s="69">
        <f>B90-SUM(B70:B76)</f>
        <v>12510</v>
      </c>
      <c r="C77" s="69">
        <f aca="true" t="shared" si="5" ref="C77:M77">C90-SUM(C70:C76)</f>
        <v>13501</v>
      </c>
      <c r="D77" s="69">
        <f t="shared" si="5"/>
        <v>14572</v>
      </c>
      <c r="E77" s="69">
        <f t="shared" si="5"/>
        <v>14811</v>
      </c>
      <c r="F77" s="69">
        <f t="shared" si="5"/>
        <v>14563</v>
      </c>
      <c r="G77" s="69">
        <f t="shared" si="5"/>
        <v>12510</v>
      </c>
      <c r="H77" s="69">
        <f t="shared" si="5"/>
        <v>12510</v>
      </c>
      <c r="I77" s="69">
        <f t="shared" si="5"/>
        <v>12501</v>
      </c>
      <c r="J77" s="69">
        <f t="shared" si="5"/>
        <v>12509</v>
      </c>
      <c r="K77" s="69">
        <f t="shared" si="5"/>
        <v>12511</v>
      </c>
      <c r="L77" s="69">
        <f t="shared" si="5"/>
        <v>12502</v>
      </c>
      <c r="M77" s="69">
        <f t="shared" si="5"/>
        <v>11501</v>
      </c>
      <c r="N77" s="69">
        <f>SUM(B77:M77)</f>
        <v>156501</v>
      </c>
      <c r="O77" s="189"/>
    </row>
    <row r="78" spans="1:14" ht="15.75">
      <c r="A78" s="55" t="s">
        <v>45</v>
      </c>
      <c r="B78" s="68">
        <f>SUM(B70:B77)</f>
        <v>14548</v>
      </c>
      <c r="C78" s="68">
        <f aca="true" t="shared" si="6" ref="C78:N78">SUM(C70:C77)</f>
        <v>15549</v>
      </c>
      <c r="D78" s="68">
        <f t="shared" si="6"/>
        <v>16611</v>
      </c>
      <c r="E78" s="68">
        <f t="shared" si="6"/>
        <v>16849</v>
      </c>
      <c r="F78" s="68">
        <f t="shared" si="6"/>
        <v>16611</v>
      </c>
      <c r="G78" s="68">
        <f t="shared" si="6"/>
        <v>14549</v>
      </c>
      <c r="H78" s="68">
        <f t="shared" si="6"/>
        <v>14548</v>
      </c>
      <c r="I78" s="68">
        <f t="shared" si="6"/>
        <v>14549</v>
      </c>
      <c r="J78" s="68">
        <f t="shared" si="6"/>
        <v>14548</v>
      </c>
      <c r="K78" s="68">
        <f t="shared" si="6"/>
        <v>14549</v>
      </c>
      <c r="L78" s="68">
        <f t="shared" si="6"/>
        <v>14550</v>
      </c>
      <c r="M78" s="68">
        <f t="shared" si="6"/>
        <v>14550</v>
      </c>
      <c r="N78" s="68">
        <f t="shared" si="6"/>
        <v>182011</v>
      </c>
    </row>
    <row r="79" spans="1:15" s="9" customFormat="1" ht="15.75">
      <c r="A79" s="326" t="s">
        <v>19</v>
      </c>
      <c r="B79" s="327"/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188"/>
    </row>
    <row r="80" spans="1:15" s="9" customFormat="1" ht="12.75">
      <c r="A80" s="20" t="s">
        <v>136</v>
      </c>
      <c r="B80" s="20" t="s">
        <v>31</v>
      </c>
      <c r="C80" s="20" t="s">
        <v>32</v>
      </c>
      <c r="D80" s="20" t="s">
        <v>33</v>
      </c>
      <c r="E80" s="20" t="s">
        <v>34</v>
      </c>
      <c r="F80" s="20" t="s">
        <v>35</v>
      </c>
      <c r="G80" s="20" t="s">
        <v>36</v>
      </c>
      <c r="H80" s="20" t="s">
        <v>37</v>
      </c>
      <c r="I80" s="20" t="s">
        <v>38</v>
      </c>
      <c r="J80" s="20" t="s">
        <v>39</v>
      </c>
      <c r="K80" s="20" t="s">
        <v>40</v>
      </c>
      <c r="L80" s="20" t="s">
        <v>41</v>
      </c>
      <c r="M80" s="20" t="s">
        <v>42</v>
      </c>
      <c r="N80" s="20" t="s">
        <v>43</v>
      </c>
      <c r="O80" s="188"/>
    </row>
    <row r="81" spans="1:14" ht="12.75">
      <c r="A81" s="58" t="s">
        <v>151</v>
      </c>
      <c r="B81" s="69">
        <v>6694</v>
      </c>
      <c r="C81" s="69">
        <v>6695</v>
      </c>
      <c r="D81" s="69">
        <v>6694</v>
      </c>
      <c r="E81" s="69">
        <v>6695</v>
      </c>
      <c r="F81" s="69">
        <v>6694</v>
      </c>
      <c r="G81" s="69">
        <v>6695</v>
      </c>
      <c r="H81" s="69">
        <v>6694</v>
      </c>
      <c r="I81" s="69">
        <v>6695</v>
      </c>
      <c r="J81" s="69">
        <v>6694</v>
      </c>
      <c r="K81" s="69">
        <v>6695</v>
      </c>
      <c r="L81" s="69">
        <v>6695</v>
      </c>
      <c r="M81" s="69">
        <v>6695</v>
      </c>
      <c r="N81" s="69">
        <f>SUM(B81:M81)</f>
        <v>80335</v>
      </c>
    </row>
    <row r="82" spans="1:14" ht="12.75">
      <c r="A82" s="32" t="s">
        <v>299</v>
      </c>
      <c r="B82" s="69">
        <v>1537</v>
      </c>
      <c r="C82" s="69">
        <v>1538</v>
      </c>
      <c r="D82" s="69">
        <v>1537</v>
      </c>
      <c r="E82" s="69">
        <v>1538</v>
      </c>
      <c r="F82" s="69">
        <v>1537</v>
      </c>
      <c r="G82" s="69">
        <v>1538</v>
      </c>
      <c r="H82" s="69">
        <v>1537</v>
      </c>
      <c r="I82" s="69">
        <v>1538</v>
      </c>
      <c r="J82" s="69">
        <v>1537</v>
      </c>
      <c r="K82" s="69">
        <v>1538</v>
      </c>
      <c r="L82" s="69">
        <v>1538</v>
      </c>
      <c r="M82" s="69">
        <v>1538</v>
      </c>
      <c r="N82" s="69">
        <f>SUM(B82:M82)</f>
        <v>18451</v>
      </c>
    </row>
    <row r="83" spans="1:14" ht="12.75">
      <c r="A83" s="58" t="s">
        <v>152</v>
      </c>
      <c r="B83" s="69">
        <v>6317</v>
      </c>
      <c r="C83" s="69">
        <v>6316</v>
      </c>
      <c r="D83" s="69">
        <v>6317</v>
      </c>
      <c r="E83" s="69">
        <v>6316</v>
      </c>
      <c r="F83" s="69">
        <v>6317</v>
      </c>
      <c r="G83" s="69">
        <v>6316</v>
      </c>
      <c r="H83" s="69">
        <v>6317</v>
      </c>
      <c r="I83" s="69">
        <v>6316</v>
      </c>
      <c r="J83" s="69">
        <v>6317</v>
      </c>
      <c r="K83" s="69">
        <v>6316</v>
      </c>
      <c r="L83" s="69">
        <v>6317</v>
      </c>
      <c r="M83" s="69">
        <v>6317</v>
      </c>
      <c r="N83" s="69">
        <f>SUM(B83:M83)</f>
        <v>75799</v>
      </c>
    </row>
    <row r="84" spans="1:14" ht="12.75">
      <c r="A84" s="58" t="s">
        <v>121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</row>
    <row r="85" spans="1:14" ht="12.75">
      <c r="A85" s="58" t="s">
        <v>258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</row>
    <row r="86" spans="1:14" ht="12.75">
      <c r="A86" s="58" t="s">
        <v>209</v>
      </c>
      <c r="B86" s="69"/>
      <c r="C86" s="69">
        <v>1000</v>
      </c>
      <c r="D86" s="69">
        <v>2063</v>
      </c>
      <c r="E86" s="69">
        <v>2300</v>
      </c>
      <c r="F86" s="69">
        <v>2063</v>
      </c>
      <c r="G86" s="69"/>
      <c r="H86" s="69"/>
      <c r="I86" s="69"/>
      <c r="J86" s="69"/>
      <c r="K86" s="69"/>
      <c r="L86" s="69"/>
      <c r="M86" s="69"/>
      <c r="N86" s="69">
        <f>SUM(B86:M86)</f>
        <v>7426</v>
      </c>
    </row>
    <row r="87" spans="1:14" ht="12.75">
      <c r="A87" s="58" t="s">
        <v>210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</row>
    <row r="88" spans="1:14" ht="12.75">
      <c r="A88" s="58" t="s">
        <v>211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</row>
    <row r="89" spans="1:14" ht="12.75">
      <c r="A89" s="58" t="s">
        <v>298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</row>
    <row r="90" spans="1:14" ht="15.75">
      <c r="A90" s="54" t="s">
        <v>46</v>
      </c>
      <c r="B90" s="68">
        <f>SUM(B81:B89)</f>
        <v>14548</v>
      </c>
      <c r="C90" s="68">
        <f aca="true" t="shared" si="7" ref="C90:N90">SUM(C81:C89)</f>
        <v>15549</v>
      </c>
      <c r="D90" s="68">
        <f t="shared" si="7"/>
        <v>16611</v>
      </c>
      <c r="E90" s="68">
        <f t="shared" si="7"/>
        <v>16849</v>
      </c>
      <c r="F90" s="68">
        <f t="shared" si="7"/>
        <v>16611</v>
      </c>
      <c r="G90" s="68">
        <f t="shared" si="7"/>
        <v>14549</v>
      </c>
      <c r="H90" s="68">
        <f t="shared" si="7"/>
        <v>14548</v>
      </c>
      <c r="I90" s="68">
        <f t="shared" si="7"/>
        <v>14549</v>
      </c>
      <c r="J90" s="68">
        <f t="shared" si="7"/>
        <v>14548</v>
      </c>
      <c r="K90" s="68">
        <f t="shared" si="7"/>
        <v>14549</v>
      </c>
      <c r="L90" s="68">
        <f t="shared" si="7"/>
        <v>14550</v>
      </c>
      <c r="M90" s="68">
        <f t="shared" si="7"/>
        <v>14550</v>
      </c>
      <c r="N90" s="68">
        <f t="shared" si="7"/>
        <v>182011</v>
      </c>
    </row>
    <row r="91" spans="1:14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5" s="9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188"/>
    </row>
    <row r="123" ht="12.75">
      <c r="N123" s="49" t="s">
        <v>363</v>
      </c>
    </row>
    <row r="124" ht="12.75">
      <c r="N124" s="40"/>
    </row>
    <row r="125" ht="12.75">
      <c r="N125" s="40"/>
    </row>
    <row r="126" spans="1:14" ht="12.75">
      <c r="A126" s="230" t="s">
        <v>364</v>
      </c>
      <c r="B126" s="230"/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</row>
    <row r="128" spans="1:14" ht="12.75">
      <c r="A128" s="9" t="s">
        <v>235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.75">
      <c r="A129" s="326" t="s">
        <v>18</v>
      </c>
      <c r="B129" s="326"/>
      <c r="C129" s="326"/>
      <c r="D129" s="326"/>
      <c r="E129" s="326"/>
      <c r="F129" s="326"/>
      <c r="G129" s="326"/>
      <c r="H129" s="326"/>
      <c r="I129" s="326"/>
      <c r="J129" s="326"/>
      <c r="K129" s="326"/>
      <c r="L129" s="326"/>
      <c r="M129" s="326"/>
      <c r="N129" s="326"/>
    </row>
    <row r="130" spans="1:14" ht="12.75">
      <c r="A130" s="20" t="s">
        <v>136</v>
      </c>
      <c r="B130" s="20" t="s">
        <v>31</v>
      </c>
      <c r="C130" s="20" t="s">
        <v>32</v>
      </c>
      <c r="D130" s="20" t="s">
        <v>33</v>
      </c>
      <c r="E130" s="20" t="s">
        <v>34</v>
      </c>
      <c r="F130" s="20" t="s">
        <v>35</v>
      </c>
      <c r="G130" s="20" t="s">
        <v>36</v>
      </c>
      <c r="H130" s="20" t="s">
        <v>37</v>
      </c>
      <c r="I130" s="20" t="s">
        <v>38</v>
      </c>
      <c r="J130" s="20" t="s">
        <v>39</v>
      </c>
      <c r="K130" s="20" t="s">
        <v>40</v>
      </c>
      <c r="L130" s="20" t="s">
        <v>41</v>
      </c>
      <c r="M130" s="20" t="s">
        <v>42</v>
      </c>
      <c r="N130" s="20" t="s">
        <v>43</v>
      </c>
    </row>
    <row r="131" spans="1:14" ht="12.75">
      <c r="A131" s="57" t="s">
        <v>296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</row>
    <row r="132" spans="1:14" ht="12.75">
      <c r="A132" s="57" t="s">
        <v>297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</row>
    <row r="133" spans="1:14" ht="12.75">
      <c r="A133" s="56" t="s">
        <v>239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</row>
    <row r="134" spans="1:14" ht="12.75">
      <c r="A134" s="56" t="s">
        <v>253</v>
      </c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</row>
    <row r="135" spans="1:14" ht="12.75">
      <c r="A135" s="56" t="s">
        <v>11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</row>
    <row r="136" spans="1:14" ht="12.75">
      <c r="A136" s="56" t="s">
        <v>255</v>
      </c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</row>
    <row r="137" spans="1:14" ht="12.75">
      <c r="A137" s="57" t="s">
        <v>271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</row>
    <row r="138" spans="1:14" ht="12.75">
      <c r="A138" s="56" t="s">
        <v>295</v>
      </c>
      <c r="B138" s="69">
        <f>B151-SUM(B131:B137)</f>
        <v>3146</v>
      </c>
      <c r="C138" s="69">
        <f aca="true" t="shared" si="8" ref="C138:M138">C151-SUM(C131:C137)</f>
        <v>3147</v>
      </c>
      <c r="D138" s="69">
        <f t="shared" si="8"/>
        <v>3145</v>
      </c>
      <c r="E138" s="69">
        <f t="shared" si="8"/>
        <v>3916</v>
      </c>
      <c r="F138" s="69">
        <f t="shared" si="8"/>
        <v>3146</v>
      </c>
      <c r="G138" s="69">
        <f t="shared" si="8"/>
        <v>3146</v>
      </c>
      <c r="H138" s="69">
        <f t="shared" si="8"/>
        <v>3146</v>
      </c>
      <c r="I138" s="69">
        <f t="shared" si="8"/>
        <v>3146</v>
      </c>
      <c r="J138" s="69">
        <f t="shared" si="8"/>
        <v>3145</v>
      </c>
      <c r="K138" s="69">
        <f t="shared" si="8"/>
        <v>3147</v>
      </c>
      <c r="L138" s="69">
        <f t="shared" si="8"/>
        <v>3146</v>
      </c>
      <c r="M138" s="69">
        <f t="shared" si="8"/>
        <v>3145</v>
      </c>
      <c r="N138" s="69">
        <f>SUM(B138:M138)</f>
        <v>38521</v>
      </c>
    </row>
    <row r="139" spans="1:14" ht="15.75">
      <c r="A139" s="55" t="s">
        <v>45</v>
      </c>
      <c r="B139" s="68">
        <f>SUM(B131:B138)</f>
        <v>3146</v>
      </c>
      <c r="C139" s="68">
        <f aca="true" t="shared" si="9" ref="C139:N139">SUM(C131:C138)</f>
        <v>3147</v>
      </c>
      <c r="D139" s="68">
        <f t="shared" si="9"/>
        <v>3145</v>
      </c>
      <c r="E139" s="68">
        <f t="shared" si="9"/>
        <v>3916</v>
      </c>
      <c r="F139" s="68">
        <f t="shared" si="9"/>
        <v>3146</v>
      </c>
      <c r="G139" s="68">
        <f t="shared" si="9"/>
        <v>3146</v>
      </c>
      <c r="H139" s="68">
        <f t="shared" si="9"/>
        <v>3146</v>
      </c>
      <c r="I139" s="68">
        <f t="shared" si="9"/>
        <v>3146</v>
      </c>
      <c r="J139" s="68">
        <f t="shared" si="9"/>
        <v>3145</v>
      </c>
      <c r="K139" s="68">
        <f t="shared" si="9"/>
        <v>3147</v>
      </c>
      <c r="L139" s="68">
        <f t="shared" si="9"/>
        <v>3146</v>
      </c>
      <c r="M139" s="68">
        <f t="shared" si="9"/>
        <v>3145</v>
      </c>
      <c r="N139" s="68">
        <f t="shared" si="9"/>
        <v>38521</v>
      </c>
    </row>
    <row r="140" spans="1:14" ht="15.75">
      <c r="A140" s="326" t="s">
        <v>19</v>
      </c>
      <c r="B140" s="327"/>
      <c r="C140" s="327"/>
      <c r="D140" s="327"/>
      <c r="E140" s="327"/>
      <c r="F140" s="327"/>
      <c r="G140" s="327"/>
      <c r="H140" s="327"/>
      <c r="I140" s="327"/>
      <c r="J140" s="327"/>
      <c r="K140" s="327"/>
      <c r="L140" s="327"/>
      <c r="M140" s="327"/>
      <c r="N140" s="327"/>
    </row>
    <row r="141" spans="1:14" ht="12.75">
      <c r="A141" s="20" t="s">
        <v>136</v>
      </c>
      <c r="B141" s="20" t="s">
        <v>31</v>
      </c>
      <c r="C141" s="20" t="s">
        <v>32</v>
      </c>
      <c r="D141" s="20" t="s">
        <v>33</v>
      </c>
      <c r="E141" s="20" t="s">
        <v>34</v>
      </c>
      <c r="F141" s="20" t="s">
        <v>35</v>
      </c>
      <c r="G141" s="20" t="s">
        <v>36</v>
      </c>
      <c r="H141" s="20" t="s">
        <v>37</v>
      </c>
      <c r="I141" s="20" t="s">
        <v>38</v>
      </c>
      <c r="J141" s="20" t="s">
        <v>39</v>
      </c>
      <c r="K141" s="20" t="s">
        <v>40</v>
      </c>
      <c r="L141" s="20" t="s">
        <v>41</v>
      </c>
      <c r="M141" s="20" t="s">
        <v>42</v>
      </c>
      <c r="N141" s="20" t="s">
        <v>43</v>
      </c>
    </row>
    <row r="142" spans="1:14" ht="12.75">
      <c r="A142" s="58" t="s">
        <v>151</v>
      </c>
      <c r="B142" s="69">
        <v>2116</v>
      </c>
      <c r="C142" s="69">
        <v>2117</v>
      </c>
      <c r="D142" s="69">
        <v>2116</v>
      </c>
      <c r="E142" s="69">
        <v>2117</v>
      </c>
      <c r="F142" s="69">
        <v>2116</v>
      </c>
      <c r="G142" s="69">
        <v>2117</v>
      </c>
      <c r="H142" s="69">
        <v>2116</v>
      </c>
      <c r="I142" s="69">
        <v>2117</v>
      </c>
      <c r="J142" s="69">
        <v>2116</v>
      </c>
      <c r="K142" s="69">
        <v>2117</v>
      </c>
      <c r="L142" s="69">
        <v>2116</v>
      </c>
      <c r="M142" s="69">
        <v>2116</v>
      </c>
      <c r="N142" s="69">
        <f>SUM(B142:M142)</f>
        <v>25397</v>
      </c>
    </row>
    <row r="143" spans="1:14" ht="12.75">
      <c r="A143" s="32" t="s">
        <v>299</v>
      </c>
      <c r="B143" s="69">
        <v>489</v>
      </c>
      <c r="C143" s="69">
        <v>489</v>
      </c>
      <c r="D143" s="69">
        <v>488</v>
      </c>
      <c r="E143" s="69">
        <v>489</v>
      </c>
      <c r="F143" s="69">
        <v>489</v>
      </c>
      <c r="G143" s="69">
        <v>488</v>
      </c>
      <c r="H143" s="69">
        <v>489</v>
      </c>
      <c r="I143" s="69">
        <v>489</v>
      </c>
      <c r="J143" s="69">
        <v>488</v>
      </c>
      <c r="K143" s="69">
        <v>489</v>
      </c>
      <c r="L143" s="69">
        <v>489</v>
      </c>
      <c r="M143" s="69">
        <v>488</v>
      </c>
      <c r="N143" s="69">
        <f>SUM(B143:M143)</f>
        <v>5864</v>
      </c>
    </row>
    <row r="144" spans="1:14" ht="12.75">
      <c r="A144" s="58" t="s">
        <v>152</v>
      </c>
      <c r="B144" s="69">
        <v>541</v>
      </c>
      <c r="C144" s="69">
        <v>541</v>
      </c>
      <c r="D144" s="69">
        <v>541</v>
      </c>
      <c r="E144" s="69">
        <v>540</v>
      </c>
      <c r="F144" s="69">
        <v>541</v>
      </c>
      <c r="G144" s="69">
        <v>541</v>
      </c>
      <c r="H144" s="69">
        <v>541</v>
      </c>
      <c r="I144" s="69">
        <v>540</v>
      </c>
      <c r="J144" s="69">
        <v>541</v>
      </c>
      <c r="K144" s="69">
        <v>541</v>
      </c>
      <c r="L144" s="69">
        <v>541</v>
      </c>
      <c r="M144" s="69">
        <v>541</v>
      </c>
      <c r="N144" s="69">
        <f>SUM(B144:M144)</f>
        <v>6490</v>
      </c>
    </row>
    <row r="145" spans="1:14" ht="12.75">
      <c r="A145" s="58" t="s">
        <v>121</v>
      </c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</row>
    <row r="146" spans="1:14" ht="12.75">
      <c r="A146" s="58" t="s">
        <v>258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</row>
    <row r="147" spans="1:14" ht="12.75">
      <c r="A147" s="58" t="s">
        <v>209</v>
      </c>
      <c r="B147" s="69"/>
      <c r="C147" s="69"/>
      <c r="D147" s="69"/>
      <c r="E147" s="69">
        <v>770</v>
      </c>
      <c r="F147" s="69"/>
      <c r="G147" s="69"/>
      <c r="H147" s="69"/>
      <c r="I147" s="69"/>
      <c r="J147" s="69"/>
      <c r="K147" s="69"/>
      <c r="L147" s="69"/>
      <c r="M147" s="69"/>
      <c r="N147" s="69">
        <f>SUM(B147:M147)</f>
        <v>770</v>
      </c>
    </row>
    <row r="148" spans="1:14" ht="12.75">
      <c r="A148" s="58" t="s">
        <v>210</v>
      </c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</row>
    <row r="149" spans="1:14" ht="12.75">
      <c r="A149" s="58" t="s">
        <v>211</v>
      </c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</row>
    <row r="150" spans="1:14" ht="12.75">
      <c r="A150" s="58" t="s">
        <v>298</v>
      </c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</row>
    <row r="151" spans="1:14" ht="15.75">
      <c r="A151" s="54" t="s">
        <v>46</v>
      </c>
      <c r="B151" s="68">
        <f>SUM(B142:B150)</f>
        <v>3146</v>
      </c>
      <c r="C151" s="68">
        <f aca="true" t="shared" si="10" ref="C151:M151">SUM(C142:C150)</f>
        <v>3147</v>
      </c>
      <c r="D151" s="68">
        <f t="shared" si="10"/>
        <v>3145</v>
      </c>
      <c r="E151" s="68">
        <f t="shared" si="10"/>
        <v>3916</v>
      </c>
      <c r="F151" s="68">
        <f t="shared" si="10"/>
        <v>3146</v>
      </c>
      <c r="G151" s="68">
        <f t="shared" si="10"/>
        <v>3146</v>
      </c>
      <c r="H151" s="68">
        <f t="shared" si="10"/>
        <v>3146</v>
      </c>
      <c r="I151" s="68">
        <f t="shared" si="10"/>
        <v>3146</v>
      </c>
      <c r="J151" s="68">
        <f t="shared" si="10"/>
        <v>3145</v>
      </c>
      <c r="K151" s="68">
        <f t="shared" si="10"/>
        <v>3147</v>
      </c>
      <c r="L151" s="68">
        <f t="shared" si="10"/>
        <v>3146</v>
      </c>
      <c r="M151" s="68">
        <f t="shared" si="10"/>
        <v>3145</v>
      </c>
      <c r="N151" s="68">
        <f>SUM(N142:N150)</f>
        <v>38521</v>
      </c>
    </row>
    <row r="152" spans="1:14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</sheetData>
  <sheetProtection/>
  <mergeCells count="9">
    <mergeCell ref="A140:N140"/>
    <mergeCell ref="A129:N129"/>
    <mergeCell ref="A4:N4"/>
    <mergeCell ref="A65:N65"/>
    <mergeCell ref="A7:N7"/>
    <mergeCell ref="A18:N18"/>
    <mergeCell ref="A68:N68"/>
    <mergeCell ref="A126:N126"/>
    <mergeCell ref="A79:N7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K16" sqref="K16"/>
    </sheetView>
  </sheetViews>
  <sheetFormatPr defaultColWidth="9.140625" defaultRowHeight="12.75"/>
  <cols>
    <col min="9" max="9" width="17.57421875" style="0" customWidth="1"/>
    <col min="10" max="10" width="10.57421875" style="0" customWidth="1"/>
    <col min="11" max="11" width="15.00390625" style="0" customWidth="1"/>
    <col min="12" max="12" width="10.57421875" style="0" customWidth="1"/>
    <col min="17" max="17" width="10.00390625" style="0" bestFit="1" customWidth="1"/>
    <col min="20" max="20" width="11.00390625" style="0" bestFit="1" customWidth="1"/>
    <col min="22" max="22" width="10.00390625" style="0" bestFit="1" customWidth="1"/>
  </cols>
  <sheetData>
    <row r="1" ht="12.75">
      <c r="M1" s="49" t="s">
        <v>207</v>
      </c>
    </row>
    <row r="3" spans="1:13" ht="12.75">
      <c r="A3" s="230" t="s">
        <v>463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ht="12.75">
      <c r="A4" s="230" t="s">
        <v>165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ht="12.75">
      <c r="A5" s="230" t="s">
        <v>120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</row>
    <row r="7" spans="1:12" ht="12.75">
      <c r="A7" s="17"/>
      <c r="B7" s="17"/>
      <c r="C7" s="17"/>
      <c r="D7" s="17"/>
      <c r="E7" s="17"/>
      <c r="F7" s="17"/>
      <c r="G7" s="17"/>
      <c r="H7" s="17"/>
      <c r="I7" s="17"/>
      <c r="J7" t="s">
        <v>456</v>
      </c>
      <c r="L7" s="40" t="s">
        <v>444</v>
      </c>
    </row>
    <row r="8" spans="1:13" ht="25.5">
      <c r="A8" s="263" t="s">
        <v>122</v>
      </c>
      <c r="B8" s="264"/>
      <c r="C8" s="264"/>
      <c r="D8" s="264"/>
      <c r="E8" s="264"/>
      <c r="F8" s="264"/>
      <c r="G8" s="264"/>
      <c r="H8" s="264"/>
      <c r="I8" s="265"/>
      <c r="J8" s="71" t="s">
        <v>133</v>
      </c>
      <c r="K8" s="71" t="s">
        <v>134</v>
      </c>
      <c r="L8" s="72" t="s">
        <v>132</v>
      </c>
      <c r="M8" s="71" t="s">
        <v>135</v>
      </c>
    </row>
    <row r="9" spans="1:13" ht="12.75">
      <c r="A9" s="233" t="s">
        <v>113</v>
      </c>
      <c r="B9" s="233"/>
      <c r="C9" s="233"/>
      <c r="D9" s="233"/>
      <c r="E9" s="233"/>
      <c r="F9" s="233"/>
      <c r="G9" s="233"/>
      <c r="H9" s="233"/>
      <c r="I9" s="233"/>
      <c r="J9" s="68">
        <f>J10+J17+J24+J36</f>
        <v>468543</v>
      </c>
      <c r="K9" s="68">
        <f>K10+K17+K24+K36</f>
        <v>508920411</v>
      </c>
      <c r="L9" s="68"/>
      <c r="M9" s="68"/>
    </row>
    <row r="10" spans="1:13" ht="12.75">
      <c r="A10" s="106"/>
      <c r="B10" s="247" t="s">
        <v>159</v>
      </c>
      <c r="C10" s="248"/>
      <c r="D10" s="248"/>
      <c r="E10" s="248"/>
      <c r="F10" s="248"/>
      <c r="G10" s="248"/>
      <c r="H10" s="248"/>
      <c r="I10" s="248"/>
      <c r="J10" s="109">
        <f>SUM(J11:J16)</f>
        <v>183920</v>
      </c>
      <c r="K10" s="109">
        <v>224297411</v>
      </c>
      <c r="L10" s="109"/>
      <c r="M10" s="109"/>
    </row>
    <row r="11" spans="1:13" ht="12.75">
      <c r="A11" s="64"/>
      <c r="B11" s="111"/>
      <c r="C11" s="236" t="s">
        <v>166</v>
      </c>
      <c r="D11" s="237"/>
      <c r="E11" s="237"/>
      <c r="F11" s="237"/>
      <c r="G11" s="237"/>
      <c r="H11" s="237"/>
      <c r="I11" s="238"/>
      <c r="J11" s="69">
        <f>SUM('4. bevételek fel. szerint'!J12:L12)</f>
        <v>167952</v>
      </c>
      <c r="K11" s="228">
        <v>208916911</v>
      </c>
      <c r="L11" s="69"/>
      <c r="M11" s="50"/>
    </row>
    <row r="12" spans="1:13" ht="12.75">
      <c r="A12" s="64"/>
      <c r="B12" s="121"/>
      <c r="C12" s="236" t="s">
        <v>167</v>
      </c>
      <c r="D12" s="237"/>
      <c r="E12" s="237"/>
      <c r="F12" s="237"/>
      <c r="G12" s="237"/>
      <c r="H12" s="237"/>
      <c r="I12" s="238"/>
      <c r="J12" s="69"/>
      <c r="K12" s="69"/>
      <c r="L12" s="69"/>
      <c r="M12" s="50"/>
    </row>
    <row r="13" spans="1:13" ht="12.75">
      <c r="A13" s="64"/>
      <c r="B13" s="121"/>
      <c r="C13" s="236" t="s">
        <v>168</v>
      </c>
      <c r="D13" s="237"/>
      <c r="E13" s="237"/>
      <c r="F13" s="237"/>
      <c r="G13" s="237"/>
      <c r="H13" s="237"/>
      <c r="I13" s="238"/>
      <c r="J13" s="69"/>
      <c r="K13" s="69"/>
      <c r="L13" s="69"/>
      <c r="M13" s="50"/>
    </row>
    <row r="14" spans="1:13" ht="12.75">
      <c r="A14" s="64"/>
      <c r="B14" s="121"/>
      <c r="C14" s="236" t="s">
        <v>169</v>
      </c>
      <c r="D14" s="237"/>
      <c r="E14" s="237"/>
      <c r="F14" s="237"/>
      <c r="G14" s="237"/>
      <c r="H14" s="237"/>
      <c r="I14" s="238"/>
      <c r="J14" s="69"/>
      <c r="K14" s="69"/>
      <c r="L14" s="69"/>
      <c r="M14" s="50"/>
    </row>
    <row r="15" spans="1:13" ht="12.75">
      <c r="A15" s="64"/>
      <c r="B15" s="121"/>
      <c r="C15" s="236" t="s">
        <v>170</v>
      </c>
      <c r="D15" s="237"/>
      <c r="E15" s="237"/>
      <c r="F15" s="237"/>
      <c r="G15" s="237"/>
      <c r="H15" s="237"/>
      <c r="I15" s="238"/>
      <c r="J15" s="69"/>
      <c r="K15" s="69"/>
      <c r="L15" s="69"/>
      <c r="M15" s="50"/>
    </row>
    <row r="16" spans="1:13" ht="12.75">
      <c r="A16" s="64"/>
      <c r="B16" s="121"/>
      <c r="C16" s="260" t="s">
        <v>171</v>
      </c>
      <c r="D16" s="261"/>
      <c r="E16" s="261"/>
      <c r="F16" s="261"/>
      <c r="G16" s="261"/>
      <c r="H16" s="261"/>
      <c r="I16" s="262"/>
      <c r="J16" s="69">
        <f>SUM('4. bevételek fel. szerint'!J17:L17)</f>
        <v>15968</v>
      </c>
      <c r="K16" s="228">
        <v>15380500</v>
      </c>
      <c r="L16" s="69"/>
      <c r="M16" s="50"/>
    </row>
    <row r="17" spans="1:13" ht="12.75">
      <c r="A17" s="106"/>
      <c r="B17" s="248" t="s">
        <v>252</v>
      </c>
      <c r="C17" s="248"/>
      <c r="D17" s="248"/>
      <c r="E17" s="248"/>
      <c r="F17" s="248"/>
      <c r="G17" s="248"/>
      <c r="H17" s="248"/>
      <c r="I17" s="248"/>
      <c r="J17" s="109">
        <f>SUM(J18:J23)</f>
        <v>216200</v>
      </c>
      <c r="K17" s="109">
        <v>216200000</v>
      </c>
      <c r="L17" s="109"/>
      <c r="M17" s="109"/>
    </row>
    <row r="18" spans="1:13" ht="12.75">
      <c r="A18" s="64"/>
      <c r="B18" s="11"/>
      <c r="C18" s="242" t="s">
        <v>174</v>
      </c>
      <c r="D18" s="235"/>
      <c r="E18" s="235"/>
      <c r="F18" s="235"/>
      <c r="G18" s="235"/>
      <c r="H18" s="235"/>
      <c r="I18" s="235"/>
      <c r="J18" s="69"/>
      <c r="K18" s="69"/>
      <c r="L18" s="69"/>
      <c r="M18" s="50"/>
    </row>
    <row r="19" spans="1:13" ht="12.75">
      <c r="A19" s="64"/>
      <c r="B19" s="36"/>
      <c r="C19" s="266" t="s">
        <v>175</v>
      </c>
      <c r="D19" s="267"/>
      <c r="E19" s="267"/>
      <c r="F19" s="267"/>
      <c r="G19" s="267"/>
      <c r="H19" s="267"/>
      <c r="I19" s="267"/>
      <c r="J19" s="69"/>
      <c r="K19" s="69"/>
      <c r="L19" s="69"/>
      <c r="M19" s="50"/>
    </row>
    <row r="20" spans="1:13" ht="12.75">
      <c r="A20" s="64"/>
      <c r="B20" s="36"/>
      <c r="C20" s="242" t="s">
        <v>176</v>
      </c>
      <c r="D20" s="235"/>
      <c r="E20" s="235"/>
      <c r="F20" s="235"/>
      <c r="G20" s="235"/>
      <c r="H20" s="235"/>
      <c r="I20" s="235"/>
      <c r="J20" s="69"/>
      <c r="K20" s="69"/>
      <c r="L20" s="69"/>
      <c r="M20" s="50"/>
    </row>
    <row r="21" spans="1:13" ht="12.75">
      <c r="A21" s="64"/>
      <c r="B21" s="36"/>
      <c r="C21" s="242" t="s">
        <v>177</v>
      </c>
      <c r="D21" s="235"/>
      <c r="E21" s="235"/>
      <c r="F21" s="235"/>
      <c r="G21" s="235"/>
      <c r="H21" s="235"/>
      <c r="I21" s="235"/>
      <c r="J21" s="69">
        <f>SUM('4. bevételek fel. szerint'!J22:L22)</f>
        <v>160000</v>
      </c>
      <c r="K21" s="69">
        <v>160000000</v>
      </c>
      <c r="L21" s="69"/>
      <c r="M21" s="50"/>
    </row>
    <row r="22" spans="1:13" ht="12.75">
      <c r="A22" s="64"/>
      <c r="B22" s="36"/>
      <c r="C22" s="242" t="s">
        <v>178</v>
      </c>
      <c r="D22" s="235"/>
      <c r="E22" s="235"/>
      <c r="F22" s="235"/>
      <c r="G22" s="235"/>
      <c r="H22" s="235"/>
      <c r="I22" s="235"/>
      <c r="J22" s="69">
        <f>SUM('4. bevételek fel. szerint'!J23:L23)</f>
        <v>55500</v>
      </c>
      <c r="K22" s="69">
        <v>55500000</v>
      </c>
      <c r="L22" s="69"/>
      <c r="M22" s="50"/>
    </row>
    <row r="23" spans="1:13" ht="12.75">
      <c r="A23" s="64"/>
      <c r="B23" s="36"/>
      <c r="C23" s="242" t="s">
        <v>179</v>
      </c>
      <c r="D23" s="235"/>
      <c r="E23" s="235"/>
      <c r="F23" s="235"/>
      <c r="G23" s="235"/>
      <c r="H23" s="235"/>
      <c r="I23" s="235"/>
      <c r="J23" s="69">
        <f>SUM('4. bevételek fel. szerint'!J24:L24)</f>
        <v>700</v>
      </c>
      <c r="K23" s="69">
        <v>700000</v>
      </c>
      <c r="L23" s="69"/>
      <c r="M23" s="50"/>
    </row>
    <row r="24" spans="1:13" ht="12.75">
      <c r="A24" s="106"/>
      <c r="B24" s="248" t="s">
        <v>181</v>
      </c>
      <c r="C24" s="248"/>
      <c r="D24" s="248"/>
      <c r="E24" s="248"/>
      <c r="F24" s="248"/>
      <c r="G24" s="248"/>
      <c r="H24" s="248"/>
      <c r="I24" s="248"/>
      <c r="J24" s="109">
        <f>SUM(J25:J35)</f>
        <v>68423</v>
      </c>
      <c r="K24" s="109">
        <v>68423000</v>
      </c>
      <c r="L24" s="109"/>
      <c r="M24" s="109"/>
    </row>
    <row r="25" spans="1:13" ht="12.75">
      <c r="A25" s="64"/>
      <c r="B25" s="11"/>
      <c r="C25" s="268" t="s">
        <v>182</v>
      </c>
      <c r="D25" s="246"/>
      <c r="E25" s="246"/>
      <c r="F25" s="246"/>
      <c r="G25" s="246"/>
      <c r="H25" s="246"/>
      <c r="I25" s="246"/>
      <c r="J25" s="69">
        <f>SUM('4. bevételek fel. szerint'!J26:L26)</f>
        <v>89</v>
      </c>
      <c r="K25" s="69">
        <v>89000</v>
      </c>
      <c r="L25" s="69"/>
      <c r="M25" s="50"/>
    </row>
    <row r="26" spans="1:13" ht="12.75">
      <c r="A26" s="64"/>
      <c r="B26" s="36"/>
      <c r="C26" s="268" t="s">
        <v>183</v>
      </c>
      <c r="D26" s="246"/>
      <c r="E26" s="246"/>
      <c r="F26" s="246"/>
      <c r="G26" s="246"/>
      <c r="H26" s="246"/>
      <c r="I26" s="246"/>
      <c r="J26" s="69">
        <f>SUM('4. bevételek fel. szerint'!J27:L27)</f>
        <v>45470</v>
      </c>
      <c r="K26" s="69">
        <v>45470000</v>
      </c>
      <c r="L26" s="69"/>
      <c r="M26" s="50"/>
    </row>
    <row r="27" spans="1:13" ht="12.75">
      <c r="A27" s="64"/>
      <c r="B27" s="36"/>
      <c r="C27" s="268" t="s">
        <v>184</v>
      </c>
      <c r="D27" s="246"/>
      <c r="E27" s="246"/>
      <c r="F27" s="246"/>
      <c r="G27" s="246"/>
      <c r="H27" s="246"/>
      <c r="I27" s="246"/>
      <c r="J27" s="69">
        <f>SUM('4. bevételek fel. szerint'!J28:L28)</f>
        <v>189</v>
      </c>
      <c r="K27" s="69">
        <v>189000</v>
      </c>
      <c r="L27" s="69"/>
      <c r="M27" s="50"/>
    </row>
    <row r="28" spans="1:13" ht="12.75">
      <c r="A28" s="64"/>
      <c r="B28" s="36"/>
      <c r="C28" s="242" t="s">
        <v>185</v>
      </c>
      <c r="D28" s="235"/>
      <c r="E28" s="235"/>
      <c r="F28" s="235"/>
      <c r="G28" s="235"/>
      <c r="H28" s="235"/>
      <c r="I28" s="235"/>
      <c r="J28" s="69">
        <f>SUM('4. bevételek fel. szerint'!J29:L29)</f>
        <v>3657</v>
      </c>
      <c r="K28" s="69">
        <v>3657000</v>
      </c>
      <c r="L28" s="69"/>
      <c r="M28" s="50"/>
    </row>
    <row r="29" spans="1:13" ht="12.75">
      <c r="A29" s="64"/>
      <c r="B29" s="36"/>
      <c r="C29" s="242" t="s">
        <v>186</v>
      </c>
      <c r="D29" s="235"/>
      <c r="E29" s="235"/>
      <c r="F29" s="235"/>
      <c r="G29" s="235"/>
      <c r="H29" s="235"/>
      <c r="I29" s="235"/>
      <c r="J29" s="69">
        <f>SUM('4. bevételek fel. szerint'!J30:L30)</f>
        <v>3946</v>
      </c>
      <c r="K29" s="69">
        <v>3946000</v>
      </c>
      <c r="L29" s="69"/>
      <c r="M29" s="50"/>
    </row>
    <row r="30" spans="1:13" ht="12.75">
      <c r="A30" s="64"/>
      <c r="B30" s="36"/>
      <c r="C30" s="236" t="s">
        <v>187</v>
      </c>
      <c r="D30" s="237"/>
      <c r="E30" s="237"/>
      <c r="F30" s="237"/>
      <c r="G30" s="237"/>
      <c r="H30" s="237"/>
      <c r="I30" s="238"/>
      <c r="J30" s="69">
        <f>SUM('4. bevételek fel. szerint'!J31:L31)</f>
        <v>14067</v>
      </c>
      <c r="K30" s="69">
        <v>14067000</v>
      </c>
      <c r="L30" s="69"/>
      <c r="M30" s="50"/>
    </row>
    <row r="31" spans="1:13" ht="12.75">
      <c r="A31" s="64"/>
      <c r="B31" s="36"/>
      <c r="C31" s="236" t="s">
        <v>188</v>
      </c>
      <c r="D31" s="237"/>
      <c r="E31" s="237"/>
      <c r="F31" s="237"/>
      <c r="G31" s="237"/>
      <c r="H31" s="237"/>
      <c r="I31" s="238"/>
      <c r="J31" s="69"/>
      <c r="K31" s="69"/>
      <c r="L31" s="69"/>
      <c r="M31" s="50"/>
    </row>
    <row r="32" spans="1:13" ht="12.75">
      <c r="A32" s="64"/>
      <c r="B32" s="36"/>
      <c r="C32" s="236" t="s">
        <v>189</v>
      </c>
      <c r="D32" s="237"/>
      <c r="E32" s="237"/>
      <c r="F32" s="237"/>
      <c r="G32" s="237"/>
      <c r="H32" s="237"/>
      <c r="I32" s="238"/>
      <c r="J32" s="69">
        <f>SUM('4. bevételek fel. szerint'!J33:L33)</f>
        <v>5</v>
      </c>
      <c r="K32" s="69">
        <v>5000</v>
      </c>
      <c r="L32" s="69"/>
      <c r="M32" s="50"/>
    </row>
    <row r="33" spans="1:13" ht="12.75">
      <c r="A33" s="64"/>
      <c r="B33" s="36"/>
      <c r="C33" s="242" t="s">
        <v>190</v>
      </c>
      <c r="D33" s="235"/>
      <c r="E33" s="235"/>
      <c r="F33" s="235"/>
      <c r="G33" s="235"/>
      <c r="H33" s="235"/>
      <c r="I33" s="235"/>
      <c r="J33" s="69">
        <f>SUM('4. bevételek fel. szerint'!J34:L34)</f>
        <v>1000</v>
      </c>
      <c r="K33" s="69">
        <v>1000000</v>
      </c>
      <c r="L33" s="69"/>
      <c r="M33" s="50"/>
    </row>
    <row r="34" spans="1:13" ht="12.75">
      <c r="A34" s="64"/>
      <c r="B34" s="36"/>
      <c r="C34" s="236" t="s">
        <v>328</v>
      </c>
      <c r="D34" s="237"/>
      <c r="E34" s="237"/>
      <c r="F34" s="237"/>
      <c r="G34" s="237"/>
      <c r="H34" s="237"/>
      <c r="I34" s="238"/>
      <c r="J34" s="69"/>
      <c r="K34" s="69"/>
      <c r="L34" s="69"/>
      <c r="M34" s="50"/>
    </row>
    <row r="35" spans="1:13" ht="12.75">
      <c r="A35" s="64"/>
      <c r="B35" s="16"/>
      <c r="C35" s="242" t="s">
        <v>191</v>
      </c>
      <c r="D35" s="235"/>
      <c r="E35" s="235"/>
      <c r="F35" s="235"/>
      <c r="G35" s="235"/>
      <c r="H35" s="235"/>
      <c r="I35" s="235"/>
      <c r="J35" s="69"/>
      <c r="K35" s="69"/>
      <c r="L35" s="69"/>
      <c r="M35" s="50"/>
    </row>
    <row r="36" spans="1:13" ht="12.75">
      <c r="A36" s="106"/>
      <c r="B36" s="248" t="s">
        <v>254</v>
      </c>
      <c r="C36" s="248"/>
      <c r="D36" s="248"/>
      <c r="E36" s="248"/>
      <c r="F36" s="248"/>
      <c r="G36" s="248"/>
      <c r="H36" s="248"/>
      <c r="I36" s="248"/>
      <c r="J36" s="69"/>
      <c r="K36" s="69"/>
      <c r="L36" s="69"/>
      <c r="M36" s="50"/>
    </row>
    <row r="37" spans="1:13" ht="12.75">
      <c r="A37" s="64"/>
      <c r="B37" s="110"/>
      <c r="C37" s="239" t="s">
        <v>198</v>
      </c>
      <c r="D37" s="243"/>
      <c r="E37" s="243"/>
      <c r="F37" s="243"/>
      <c r="G37" s="243"/>
      <c r="H37" s="243"/>
      <c r="I37" s="244"/>
      <c r="J37" s="69"/>
      <c r="K37" s="69"/>
      <c r="L37" s="69"/>
      <c r="M37" s="50"/>
    </row>
    <row r="38" spans="1:13" ht="12.75">
      <c r="A38" s="64"/>
      <c r="B38" s="114"/>
      <c r="C38" s="236" t="s">
        <v>329</v>
      </c>
      <c r="D38" s="237"/>
      <c r="E38" s="237"/>
      <c r="F38" s="237"/>
      <c r="G38" s="237"/>
      <c r="H38" s="237"/>
      <c r="I38" s="238"/>
      <c r="J38" s="69"/>
      <c r="K38" s="69"/>
      <c r="L38" s="69"/>
      <c r="M38" s="50"/>
    </row>
    <row r="39" spans="1:13" ht="25.5" customHeight="1">
      <c r="A39" s="64"/>
      <c r="B39" s="114"/>
      <c r="C39" s="249" t="s">
        <v>330</v>
      </c>
      <c r="D39" s="250"/>
      <c r="E39" s="250"/>
      <c r="F39" s="250"/>
      <c r="G39" s="250"/>
      <c r="H39" s="250"/>
      <c r="I39" s="251"/>
      <c r="J39" s="69"/>
      <c r="K39" s="69"/>
      <c r="L39" s="69"/>
      <c r="M39" s="50"/>
    </row>
    <row r="40" spans="1:13" ht="12.75">
      <c r="A40" s="64"/>
      <c r="B40" s="114"/>
      <c r="C40" s="239" t="s">
        <v>0</v>
      </c>
      <c r="D40" s="243"/>
      <c r="E40" s="243"/>
      <c r="F40" s="243"/>
      <c r="G40" s="243"/>
      <c r="H40" s="243"/>
      <c r="I40" s="244"/>
      <c r="J40" s="69"/>
      <c r="K40" s="69"/>
      <c r="L40" s="69"/>
      <c r="M40" s="50"/>
    </row>
    <row r="41" spans="1:13" ht="12.75">
      <c r="A41" s="64"/>
      <c r="B41" s="114"/>
      <c r="C41" s="239" t="s">
        <v>199</v>
      </c>
      <c r="D41" s="243"/>
      <c r="E41" s="243"/>
      <c r="F41" s="243"/>
      <c r="G41" s="243"/>
      <c r="H41" s="243"/>
      <c r="I41" s="244"/>
      <c r="J41" s="69"/>
      <c r="K41" s="69"/>
      <c r="L41" s="69"/>
      <c r="M41" s="50"/>
    </row>
    <row r="42" spans="1:13" ht="12.75">
      <c r="A42" s="252"/>
      <c r="B42" s="253"/>
      <c r="C42" s="253"/>
      <c r="D42" s="253"/>
      <c r="E42" s="253"/>
      <c r="F42" s="253"/>
      <c r="G42" s="253"/>
      <c r="H42" s="253"/>
      <c r="I42" s="254"/>
      <c r="J42" s="69"/>
      <c r="K42" s="69"/>
      <c r="L42" s="69"/>
      <c r="M42" s="50"/>
    </row>
    <row r="43" spans="1:13" ht="12.75">
      <c r="A43" s="233" t="s">
        <v>114</v>
      </c>
      <c r="B43" s="233"/>
      <c r="C43" s="233"/>
      <c r="D43" s="233"/>
      <c r="E43" s="233"/>
      <c r="F43" s="233"/>
      <c r="G43" s="233"/>
      <c r="H43" s="233"/>
      <c r="I43" s="233"/>
      <c r="J43" s="68">
        <f>J44+J50+J56</f>
        <v>1000</v>
      </c>
      <c r="K43" s="68">
        <v>464786043</v>
      </c>
      <c r="L43" s="68"/>
      <c r="M43" s="68"/>
    </row>
    <row r="44" spans="1:13" ht="12.75">
      <c r="A44" s="122"/>
      <c r="B44" s="255" t="s">
        <v>180</v>
      </c>
      <c r="C44" s="256"/>
      <c r="D44" s="256"/>
      <c r="E44" s="256"/>
      <c r="F44" s="256"/>
      <c r="G44" s="256"/>
      <c r="H44" s="256"/>
      <c r="I44" s="257"/>
      <c r="J44" s="109"/>
      <c r="K44" s="109"/>
      <c r="L44" s="109"/>
      <c r="M44" s="109"/>
    </row>
    <row r="45" spans="1:13" ht="12.75">
      <c r="A45" s="123"/>
      <c r="B45" s="36"/>
      <c r="C45" s="269" t="s">
        <v>172</v>
      </c>
      <c r="D45" s="270"/>
      <c r="E45" s="270"/>
      <c r="F45" s="270"/>
      <c r="G45" s="270"/>
      <c r="H45" s="270"/>
      <c r="I45" s="270"/>
      <c r="J45" s="69"/>
      <c r="K45" s="69"/>
      <c r="L45" s="69"/>
      <c r="M45" s="50"/>
    </row>
    <row r="46" spans="1:13" ht="12.75">
      <c r="A46" s="123"/>
      <c r="B46" s="36"/>
      <c r="C46" s="271" t="s">
        <v>168</v>
      </c>
      <c r="D46" s="272"/>
      <c r="E46" s="272"/>
      <c r="F46" s="272"/>
      <c r="G46" s="272"/>
      <c r="H46" s="272"/>
      <c r="I46" s="272"/>
      <c r="J46" s="69"/>
      <c r="K46" s="69"/>
      <c r="L46" s="69"/>
      <c r="M46" s="50"/>
    </row>
    <row r="47" spans="1:13" ht="12.75">
      <c r="A47" s="123"/>
      <c r="B47" s="36"/>
      <c r="C47" s="271" t="s">
        <v>169</v>
      </c>
      <c r="D47" s="272"/>
      <c r="E47" s="272"/>
      <c r="F47" s="272"/>
      <c r="G47" s="272"/>
      <c r="H47" s="272"/>
      <c r="I47" s="272"/>
      <c r="J47" s="69"/>
      <c r="K47" s="69"/>
      <c r="L47" s="69"/>
      <c r="M47" s="50"/>
    </row>
    <row r="48" spans="1:13" ht="12.75">
      <c r="A48" s="123"/>
      <c r="B48" s="36"/>
      <c r="C48" s="258" t="s">
        <v>170</v>
      </c>
      <c r="D48" s="259"/>
      <c r="E48" s="259"/>
      <c r="F48" s="259"/>
      <c r="G48" s="259"/>
      <c r="H48" s="259"/>
      <c r="I48" s="259"/>
      <c r="J48" s="69"/>
      <c r="K48" s="69"/>
      <c r="L48" s="69"/>
      <c r="M48" s="50"/>
    </row>
    <row r="49" spans="1:13" ht="12.75">
      <c r="A49" s="123"/>
      <c r="B49" s="36"/>
      <c r="C49" s="271" t="s">
        <v>173</v>
      </c>
      <c r="D49" s="272"/>
      <c r="E49" s="272"/>
      <c r="F49" s="272"/>
      <c r="G49" s="272"/>
      <c r="H49" s="272"/>
      <c r="I49" s="272"/>
      <c r="J49" s="69"/>
      <c r="K49" s="69">
        <v>463786043</v>
      </c>
      <c r="L49" s="69"/>
      <c r="M49" s="50"/>
    </row>
    <row r="50" spans="1:13" ht="12.75">
      <c r="A50" s="106"/>
      <c r="B50" s="247" t="s">
        <v>192</v>
      </c>
      <c r="C50" s="248"/>
      <c r="D50" s="248"/>
      <c r="E50" s="248"/>
      <c r="F50" s="248"/>
      <c r="G50" s="248"/>
      <c r="H50" s="248"/>
      <c r="I50" s="248"/>
      <c r="J50" s="109"/>
      <c r="K50" s="69"/>
      <c r="L50" s="69"/>
      <c r="M50" s="50"/>
    </row>
    <row r="51" spans="1:13" ht="12.75">
      <c r="A51" s="64"/>
      <c r="B51" s="111"/>
      <c r="C51" s="236" t="s">
        <v>193</v>
      </c>
      <c r="D51" s="237"/>
      <c r="E51" s="237"/>
      <c r="F51" s="237"/>
      <c r="G51" s="237"/>
      <c r="H51" s="237"/>
      <c r="I51" s="238"/>
      <c r="J51" s="69"/>
      <c r="K51" s="69"/>
      <c r="L51" s="69"/>
      <c r="M51" s="50"/>
    </row>
    <row r="52" spans="1:13" ht="12.75">
      <c r="A52" s="64"/>
      <c r="B52" s="121"/>
      <c r="C52" s="236" t="s">
        <v>194</v>
      </c>
      <c r="D52" s="237"/>
      <c r="E52" s="237"/>
      <c r="F52" s="237"/>
      <c r="G52" s="237"/>
      <c r="H52" s="237"/>
      <c r="I52" s="238"/>
      <c r="J52" s="69"/>
      <c r="K52" s="69"/>
      <c r="L52" s="69"/>
      <c r="M52" s="50"/>
    </row>
    <row r="53" spans="1:13" ht="12.75">
      <c r="A53" s="64"/>
      <c r="B53" s="121"/>
      <c r="C53" s="236" t="s">
        <v>195</v>
      </c>
      <c r="D53" s="237"/>
      <c r="E53" s="237"/>
      <c r="F53" s="237"/>
      <c r="G53" s="237"/>
      <c r="H53" s="237"/>
      <c r="I53" s="238"/>
      <c r="J53" s="69"/>
      <c r="K53" s="69"/>
      <c r="L53" s="69"/>
      <c r="M53" s="50"/>
    </row>
    <row r="54" spans="1:13" ht="12.75">
      <c r="A54" s="64"/>
      <c r="B54" s="36"/>
      <c r="C54" s="242" t="s">
        <v>196</v>
      </c>
      <c r="D54" s="242"/>
      <c r="E54" s="242"/>
      <c r="F54" s="242"/>
      <c r="G54" s="242"/>
      <c r="H54" s="242"/>
      <c r="I54" s="242"/>
      <c r="J54" s="69"/>
      <c r="K54" s="69"/>
      <c r="L54" s="69"/>
      <c r="M54" s="50"/>
    </row>
    <row r="55" spans="1:13" ht="12.75">
      <c r="A55" s="64"/>
      <c r="B55" s="36"/>
      <c r="C55" s="242" t="s">
        <v>197</v>
      </c>
      <c r="D55" s="242"/>
      <c r="E55" s="242"/>
      <c r="F55" s="242"/>
      <c r="G55" s="242"/>
      <c r="H55" s="242"/>
      <c r="I55" s="242"/>
      <c r="J55" s="69"/>
      <c r="K55" s="69"/>
      <c r="L55" s="69"/>
      <c r="M55" s="50"/>
    </row>
    <row r="56" spans="1:13" ht="12.75">
      <c r="A56" s="106"/>
      <c r="B56" s="248" t="s">
        <v>115</v>
      </c>
      <c r="C56" s="235"/>
      <c r="D56" s="235"/>
      <c r="E56" s="235"/>
      <c r="F56" s="235"/>
      <c r="G56" s="235"/>
      <c r="H56" s="235"/>
      <c r="I56" s="235"/>
      <c r="J56" s="109">
        <f>SUM(J57:J61)</f>
        <v>1000</v>
      </c>
      <c r="K56" s="109">
        <v>1000000</v>
      </c>
      <c r="L56" s="109"/>
      <c r="M56" s="109"/>
    </row>
    <row r="57" spans="1:13" ht="12.75">
      <c r="A57" s="64"/>
      <c r="B57" s="110"/>
      <c r="C57" s="239" t="s">
        <v>198</v>
      </c>
      <c r="D57" s="243"/>
      <c r="E57" s="243"/>
      <c r="F57" s="243"/>
      <c r="G57" s="243"/>
      <c r="H57" s="243"/>
      <c r="I57" s="244"/>
      <c r="J57" s="69"/>
      <c r="K57" s="69"/>
      <c r="L57" s="69"/>
      <c r="M57" s="50"/>
    </row>
    <row r="58" spans="1:13" ht="12.75">
      <c r="A58" s="64"/>
      <c r="B58" s="114"/>
      <c r="C58" s="236" t="s">
        <v>331</v>
      </c>
      <c r="D58" s="237"/>
      <c r="E58" s="237"/>
      <c r="F58" s="237"/>
      <c r="G58" s="237"/>
      <c r="H58" s="237"/>
      <c r="I58" s="238"/>
      <c r="J58" s="69"/>
      <c r="K58" s="69"/>
      <c r="L58" s="69"/>
      <c r="M58" s="50"/>
    </row>
    <row r="59" spans="1:13" ht="25.5" customHeight="1">
      <c r="A59" s="64"/>
      <c r="B59" s="114"/>
      <c r="C59" s="249" t="s">
        <v>332</v>
      </c>
      <c r="D59" s="250"/>
      <c r="E59" s="250"/>
      <c r="F59" s="250"/>
      <c r="G59" s="250"/>
      <c r="H59" s="250"/>
      <c r="I59" s="251"/>
      <c r="J59" s="69"/>
      <c r="K59" s="69"/>
      <c r="L59" s="69"/>
      <c r="M59" s="50"/>
    </row>
    <row r="60" spans="1:13" ht="12.75">
      <c r="A60" s="64"/>
      <c r="B60" s="114"/>
      <c r="C60" s="239" t="s">
        <v>0</v>
      </c>
      <c r="D60" s="243"/>
      <c r="E60" s="243"/>
      <c r="F60" s="243"/>
      <c r="G60" s="243"/>
      <c r="H60" s="243"/>
      <c r="I60" s="244"/>
      <c r="J60" s="69">
        <f>SUM('4. bevételek fel. szerint'!J61:L61)</f>
        <v>500</v>
      </c>
      <c r="K60" s="69">
        <v>500000</v>
      </c>
      <c r="L60" s="69"/>
      <c r="M60" s="50"/>
    </row>
    <row r="61" spans="1:13" ht="12.75">
      <c r="A61" s="64"/>
      <c r="B61" s="114"/>
      <c r="C61" s="239" t="s">
        <v>200</v>
      </c>
      <c r="D61" s="243"/>
      <c r="E61" s="243"/>
      <c r="F61" s="243"/>
      <c r="G61" s="243"/>
      <c r="H61" s="243"/>
      <c r="I61" s="244"/>
      <c r="J61" s="69">
        <f>SUM('4. bevételek fel. szerint'!J62:L62)</f>
        <v>500</v>
      </c>
      <c r="K61" s="69">
        <v>500000</v>
      </c>
      <c r="L61" s="69"/>
      <c r="M61" s="50"/>
    </row>
    <row r="62" spans="1:13" ht="12.75">
      <c r="A62" s="252"/>
      <c r="B62" s="253"/>
      <c r="C62" s="253"/>
      <c r="D62" s="253"/>
      <c r="E62" s="253"/>
      <c r="F62" s="253"/>
      <c r="G62" s="253"/>
      <c r="H62" s="253"/>
      <c r="I62" s="254"/>
      <c r="J62" s="69"/>
      <c r="K62" s="69"/>
      <c r="L62" s="69"/>
      <c r="M62" s="50"/>
    </row>
    <row r="63" spans="1:13" ht="12.75">
      <c r="A63" s="233" t="s">
        <v>1</v>
      </c>
      <c r="B63" s="233"/>
      <c r="C63" s="233"/>
      <c r="D63" s="233"/>
      <c r="E63" s="233"/>
      <c r="F63" s="233"/>
      <c r="G63" s="233"/>
      <c r="H63" s="233"/>
      <c r="I63" s="233"/>
      <c r="J63" s="68">
        <f>J9+J43</f>
        <v>469543</v>
      </c>
      <c r="K63" s="68">
        <f>K9+K43</f>
        <v>973706454</v>
      </c>
      <c r="L63" s="68"/>
      <c r="M63" s="68"/>
    </row>
    <row r="64" spans="1:13" ht="12.75">
      <c r="A64" s="273"/>
      <c r="B64" s="274"/>
      <c r="C64" s="274"/>
      <c r="D64" s="274"/>
      <c r="E64" s="274"/>
      <c r="F64" s="274"/>
      <c r="G64" s="274"/>
      <c r="H64" s="274"/>
      <c r="I64" s="275"/>
      <c r="J64" s="69"/>
      <c r="K64" s="69"/>
      <c r="L64" s="69"/>
      <c r="M64" s="50"/>
    </row>
    <row r="65" spans="1:13" ht="25.5" customHeight="1">
      <c r="A65" s="245" t="s">
        <v>201</v>
      </c>
      <c r="B65" s="235"/>
      <c r="C65" s="235"/>
      <c r="D65" s="235"/>
      <c r="E65" s="235"/>
      <c r="F65" s="235"/>
      <c r="G65" s="235"/>
      <c r="H65" s="235"/>
      <c r="I65" s="235"/>
      <c r="J65" s="75">
        <f>SUM(J66:J67)</f>
        <v>280180</v>
      </c>
      <c r="K65" s="75">
        <v>140182814</v>
      </c>
      <c r="L65" s="75"/>
      <c r="M65" s="75"/>
    </row>
    <row r="66" spans="1:13" ht="12.75">
      <c r="A66" s="35"/>
      <c r="B66" s="235" t="s">
        <v>116</v>
      </c>
      <c r="C66" s="235"/>
      <c r="D66" s="235"/>
      <c r="E66" s="235"/>
      <c r="F66" s="235"/>
      <c r="G66" s="235"/>
      <c r="H66" s="235"/>
      <c r="I66" s="235"/>
      <c r="J66" s="69">
        <f>SUM('4. bevételek fel. szerint'!J67:L67)</f>
        <v>280180</v>
      </c>
      <c r="K66" s="69">
        <v>140182814</v>
      </c>
      <c r="L66" s="69"/>
      <c r="M66" s="50"/>
    </row>
    <row r="67" spans="1:13" ht="12.75">
      <c r="A67" s="106"/>
      <c r="B67" s="235" t="s">
        <v>117</v>
      </c>
      <c r="C67" s="235"/>
      <c r="D67" s="235"/>
      <c r="E67" s="235"/>
      <c r="F67" s="235"/>
      <c r="G67" s="235"/>
      <c r="H67" s="235"/>
      <c r="I67" s="235"/>
      <c r="J67" s="69"/>
      <c r="K67" s="69"/>
      <c r="L67" s="69"/>
      <c r="M67" s="50"/>
    </row>
    <row r="68" spans="1:13" ht="12.75">
      <c r="A68" s="234"/>
      <c r="B68" s="235"/>
      <c r="C68" s="235"/>
      <c r="D68" s="235"/>
      <c r="E68" s="235"/>
      <c r="F68" s="235"/>
      <c r="G68" s="235"/>
      <c r="H68" s="235"/>
      <c r="I68" s="235"/>
      <c r="J68" s="69"/>
      <c r="K68" s="69"/>
      <c r="L68" s="69"/>
      <c r="M68" s="50"/>
    </row>
    <row r="69" spans="1:13" ht="12.75">
      <c r="A69" s="233" t="s">
        <v>2</v>
      </c>
      <c r="B69" s="233"/>
      <c r="C69" s="233"/>
      <c r="D69" s="233"/>
      <c r="E69" s="233"/>
      <c r="F69" s="233"/>
      <c r="G69" s="233"/>
      <c r="H69" s="233"/>
      <c r="I69" s="233"/>
      <c r="J69" s="68">
        <f>J70+J81</f>
        <v>6356</v>
      </c>
      <c r="K69" s="69">
        <v>146913816</v>
      </c>
      <c r="L69" s="69"/>
      <c r="M69" s="50"/>
    </row>
    <row r="70" spans="1:13" ht="12.75">
      <c r="A70" s="35"/>
      <c r="B70" s="235" t="s">
        <v>118</v>
      </c>
      <c r="C70" s="235"/>
      <c r="D70" s="235"/>
      <c r="E70" s="235"/>
      <c r="F70" s="235"/>
      <c r="G70" s="235"/>
      <c r="H70" s="235"/>
      <c r="I70" s="235"/>
      <c r="J70" s="69">
        <f>SUM(J71:J80)</f>
        <v>6356</v>
      </c>
      <c r="K70" s="69">
        <v>146913816</v>
      </c>
      <c r="L70" s="69"/>
      <c r="M70" s="50"/>
    </row>
    <row r="71" spans="1:13" ht="12.75">
      <c r="A71" s="64"/>
      <c r="B71" s="108"/>
      <c r="C71" s="239" t="s">
        <v>336</v>
      </c>
      <c r="D71" s="240"/>
      <c r="E71" s="240"/>
      <c r="F71" s="240"/>
      <c r="G71" s="240"/>
      <c r="H71" s="240"/>
      <c r="I71" s="241"/>
      <c r="J71" s="69"/>
      <c r="K71" s="228"/>
      <c r="L71" s="69"/>
      <c r="M71" s="50"/>
    </row>
    <row r="72" spans="1:13" ht="12.75">
      <c r="A72" s="64"/>
      <c r="B72" s="113"/>
      <c r="C72" s="239" t="s">
        <v>4</v>
      </c>
      <c r="D72" s="240"/>
      <c r="E72" s="240"/>
      <c r="F72" s="240"/>
      <c r="G72" s="240"/>
      <c r="H72" s="240"/>
      <c r="I72" s="241"/>
      <c r="J72" s="69"/>
      <c r="K72" s="228">
        <v>140557986</v>
      </c>
      <c r="L72" s="69"/>
      <c r="M72" s="50"/>
    </row>
    <row r="73" spans="1:13" ht="12.75">
      <c r="A73" s="64"/>
      <c r="B73" s="113"/>
      <c r="C73" s="239" t="s">
        <v>202</v>
      </c>
      <c r="D73" s="240"/>
      <c r="E73" s="240"/>
      <c r="F73" s="240"/>
      <c r="G73" s="240"/>
      <c r="H73" s="240"/>
      <c r="I73" s="241"/>
      <c r="J73" s="69">
        <f>SUM('4. bevételek fel. szerint'!J74:L74)</f>
        <v>6356</v>
      </c>
      <c r="K73" s="69">
        <v>6355830</v>
      </c>
      <c r="L73" s="69"/>
      <c r="M73" s="50"/>
    </row>
    <row r="74" spans="1:13" ht="12.75">
      <c r="A74" s="64"/>
      <c r="B74" s="113"/>
      <c r="C74" s="236" t="s">
        <v>203</v>
      </c>
      <c r="D74" s="237"/>
      <c r="E74" s="237"/>
      <c r="F74" s="237"/>
      <c r="G74" s="237"/>
      <c r="H74" s="237"/>
      <c r="I74" s="238"/>
      <c r="J74" s="69"/>
      <c r="K74" s="69"/>
      <c r="L74" s="69"/>
      <c r="M74" s="50"/>
    </row>
    <row r="75" spans="1:13" ht="12.75">
      <c r="A75" s="64"/>
      <c r="B75" s="113"/>
      <c r="C75" s="239" t="s">
        <v>5</v>
      </c>
      <c r="D75" s="240"/>
      <c r="E75" s="240"/>
      <c r="F75" s="240"/>
      <c r="G75" s="240"/>
      <c r="H75" s="240"/>
      <c r="I75" s="241"/>
      <c r="J75" s="69"/>
      <c r="K75" s="69"/>
      <c r="L75" s="69"/>
      <c r="M75" s="50"/>
    </row>
    <row r="76" spans="1:13" ht="12.75">
      <c r="A76" s="64"/>
      <c r="B76" s="113"/>
      <c r="C76" s="239" t="s">
        <v>335</v>
      </c>
      <c r="D76" s="240"/>
      <c r="E76" s="240"/>
      <c r="F76" s="240"/>
      <c r="G76" s="240"/>
      <c r="H76" s="240"/>
      <c r="I76" s="241"/>
      <c r="J76" s="69"/>
      <c r="K76" s="69"/>
      <c r="L76" s="69"/>
      <c r="M76" s="50"/>
    </row>
    <row r="77" spans="1:13" ht="12.75">
      <c r="A77" s="64"/>
      <c r="B77" s="113"/>
      <c r="C77" s="236" t="s">
        <v>334</v>
      </c>
      <c r="D77" s="237"/>
      <c r="E77" s="237"/>
      <c r="F77" s="237"/>
      <c r="G77" s="237"/>
      <c r="H77" s="237"/>
      <c r="I77" s="238"/>
      <c r="J77" s="69"/>
      <c r="K77" s="69"/>
      <c r="L77" s="69"/>
      <c r="M77" s="50"/>
    </row>
    <row r="78" spans="1:13" ht="12.75">
      <c r="A78" s="64"/>
      <c r="B78" s="113"/>
      <c r="C78" s="239" t="s">
        <v>6</v>
      </c>
      <c r="D78" s="240"/>
      <c r="E78" s="240"/>
      <c r="F78" s="240"/>
      <c r="G78" s="240"/>
      <c r="H78" s="240"/>
      <c r="I78" s="241"/>
      <c r="J78" s="69"/>
      <c r="K78" s="69"/>
      <c r="L78" s="69"/>
      <c r="M78" s="50"/>
    </row>
    <row r="79" spans="1:13" ht="12.75">
      <c r="A79" s="64"/>
      <c r="B79" s="113"/>
      <c r="C79" s="239" t="s">
        <v>205</v>
      </c>
      <c r="D79" s="240"/>
      <c r="E79" s="240"/>
      <c r="F79" s="240"/>
      <c r="G79" s="240"/>
      <c r="H79" s="240"/>
      <c r="I79" s="241"/>
      <c r="J79" s="69"/>
      <c r="K79" s="69"/>
      <c r="L79" s="69"/>
      <c r="M79" s="50"/>
    </row>
    <row r="80" spans="1:13" ht="12.75">
      <c r="A80" s="64"/>
      <c r="B80" s="107"/>
      <c r="C80" s="236" t="s">
        <v>333</v>
      </c>
      <c r="D80" s="237"/>
      <c r="E80" s="237"/>
      <c r="F80" s="237"/>
      <c r="G80" s="237"/>
      <c r="H80" s="237"/>
      <c r="I80" s="238"/>
      <c r="J80" s="69"/>
      <c r="K80" s="69"/>
      <c r="L80" s="69"/>
      <c r="M80" s="50"/>
    </row>
    <row r="81" spans="1:13" ht="12.75">
      <c r="A81" s="106"/>
      <c r="B81" s="246" t="s">
        <v>119</v>
      </c>
      <c r="C81" s="246"/>
      <c r="D81" s="246"/>
      <c r="E81" s="246"/>
      <c r="F81" s="246"/>
      <c r="G81" s="246"/>
      <c r="H81" s="246"/>
      <c r="I81" s="246"/>
      <c r="J81" s="69"/>
      <c r="K81" s="69"/>
      <c r="L81" s="69"/>
      <c r="M81" s="50"/>
    </row>
    <row r="82" spans="1:13" ht="12.75">
      <c r="A82" s="64"/>
      <c r="B82" s="116"/>
      <c r="C82" s="239" t="s">
        <v>336</v>
      </c>
      <c r="D82" s="240"/>
      <c r="E82" s="240"/>
      <c r="F82" s="240"/>
      <c r="G82" s="240"/>
      <c r="H82" s="240"/>
      <c r="I82" s="241"/>
      <c r="J82" s="69"/>
      <c r="K82" s="69"/>
      <c r="L82" s="69"/>
      <c r="M82" s="50"/>
    </row>
    <row r="83" spans="1:13" ht="12.75">
      <c r="A83" s="64"/>
      <c r="B83" s="117"/>
      <c r="C83" s="239" t="s">
        <v>4</v>
      </c>
      <c r="D83" s="240"/>
      <c r="E83" s="240"/>
      <c r="F83" s="240"/>
      <c r="G83" s="240"/>
      <c r="H83" s="240"/>
      <c r="I83" s="241"/>
      <c r="J83" s="69"/>
      <c r="K83" s="69"/>
      <c r="L83" s="69"/>
      <c r="M83" s="50"/>
    </row>
    <row r="84" spans="1:13" ht="12.75">
      <c r="A84" s="64"/>
      <c r="B84" s="117"/>
      <c r="C84" s="239" t="s">
        <v>202</v>
      </c>
      <c r="D84" s="240"/>
      <c r="E84" s="240"/>
      <c r="F84" s="240"/>
      <c r="G84" s="240"/>
      <c r="H84" s="240"/>
      <c r="I84" s="241"/>
      <c r="J84" s="69"/>
      <c r="K84" s="69"/>
      <c r="L84" s="69"/>
      <c r="M84" s="50"/>
    </row>
    <row r="85" spans="1:13" ht="12.75">
      <c r="A85" s="64"/>
      <c r="B85" s="117"/>
      <c r="C85" s="236" t="s">
        <v>203</v>
      </c>
      <c r="D85" s="237"/>
      <c r="E85" s="237"/>
      <c r="F85" s="237"/>
      <c r="G85" s="237"/>
      <c r="H85" s="237"/>
      <c r="I85" s="238"/>
      <c r="J85" s="69"/>
      <c r="K85" s="69"/>
      <c r="L85" s="69"/>
      <c r="M85" s="50"/>
    </row>
    <row r="86" spans="1:13" ht="12.75">
      <c r="A86" s="64"/>
      <c r="B86" s="117"/>
      <c r="C86" s="239" t="s">
        <v>5</v>
      </c>
      <c r="D86" s="240"/>
      <c r="E86" s="240"/>
      <c r="F86" s="240"/>
      <c r="G86" s="240"/>
      <c r="H86" s="240"/>
      <c r="I86" s="241"/>
      <c r="J86" s="69"/>
      <c r="K86" s="69"/>
      <c r="L86" s="69"/>
      <c r="M86" s="50"/>
    </row>
    <row r="87" spans="1:13" ht="12.75">
      <c r="A87" s="64"/>
      <c r="B87" s="117"/>
      <c r="C87" s="239" t="s">
        <v>335</v>
      </c>
      <c r="D87" s="240"/>
      <c r="E87" s="240"/>
      <c r="F87" s="240"/>
      <c r="G87" s="240"/>
      <c r="H87" s="240"/>
      <c r="I87" s="241"/>
      <c r="J87" s="69"/>
      <c r="K87" s="69"/>
      <c r="L87" s="69"/>
      <c r="M87" s="50"/>
    </row>
    <row r="88" spans="1:13" ht="12.75">
      <c r="A88" s="64"/>
      <c r="B88" s="117"/>
      <c r="C88" s="236" t="s">
        <v>334</v>
      </c>
      <c r="D88" s="237"/>
      <c r="E88" s="237"/>
      <c r="F88" s="237"/>
      <c r="G88" s="237"/>
      <c r="H88" s="237"/>
      <c r="I88" s="238"/>
      <c r="J88" s="69"/>
      <c r="K88" s="69"/>
      <c r="L88" s="69"/>
      <c r="M88" s="50"/>
    </row>
    <row r="89" spans="1:13" ht="12.75">
      <c r="A89" s="64"/>
      <c r="B89" s="117"/>
      <c r="C89" s="239" t="s">
        <v>6</v>
      </c>
      <c r="D89" s="240"/>
      <c r="E89" s="240"/>
      <c r="F89" s="240"/>
      <c r="G89" s="240"/>
      <c r="H89" s="240"/>
      <c r="I89" s="241"/>
      <c r="J89" s="69"/>
      <c r="K89" s="69"/>
      <c r="L89" s="69"/>
      <c r="M89" s="50"/>
    </row>
    <row r="90" spans="1:13" ht="12.75">
      <c r="A90" s="64"/>
      <c r="B90" s="117"/>
      <c r="C90" s="239" t="s">
        <v>205</v>
      </c>
      <c r="D90" s="240"/>
      <c r="E90" s="240"/>
      <c r="F90" s="240"/>
      <c r="G90" s="240"/>
      <c r="H90" s="240"/>
      <c r="I90" s="241"/>
      <c r="J90" s="69"/>
      <c r="K90" s="69"/>
      <c r="L90" s="69"/>
      <c r="M90" s="50"/>
    </row>
    <row r="91" spans="1:13" ht="12.75">
      <c r="A91" s="64"/>
      <c r="B91" s="117"/>
      <c r="C91" s="236" t="s">
        <v>333</v>
      </c>
      <c r="D91" s="237"/>
      <c r="E91" s="237"/>
      <c r="F91" s="237"/>
      <c r="G91" s="237"/>
      <c r="H91" s="237"/>
      <c r="I91" s="238"/>
      <c r="J91" s="69"/>
      <c r="K91" s="69"/>
      <c r="L91" s="69"/>
      <c r="M91" s="50"/>
    </row>
    <row r="92" spans="1:13" ht="12.75">
      <c r="A92" s="234"/>
      <c r="B92" s="234"/>
      <c r="C92" s="235"/>
      <c r="D92" s="235"/>
      <c r="E92" s="235"/>
      <c r="F92" s="235"/>
      <c r="G92" s="235"/>
      <c r="H92" s="235"/>
      <c r="I92" s="235"/>
      <c r="J92" s="69"/>
      <c r="K92" s="69"/>
      <c r="L92" s="69"/>
      <c r="M92" s="50"/>
    </row>
    <row r="93" spans="1:13" ht="12.75">
      <c r="A93" s="233" t="s">
        <v>206</v>
      </c>
      <c r="B93" s="233"/>
      <c r="C93" s="233"/>
      <c r="D93" s="233"/>
      <c r="E93" s="233"/>
      <c r="F93" s="233"/>
      <c r="G93" s="233"/>
      <c r="H93" s="233"/>
      <c r="I93" s="233"/>
      <c r="J93" s="68">
        <f>J63+J65+J69</f>
        <v>756079</v>
      </c>
      <c r="K93" s="68">
        <v>1260803084</v>
      </c>
      <c r="L93" s="68"/>
      <c r="M93" s="68"/>
    </row>
  </sheetData>
  <sheetProtection/>
  <mergeCells count="89">
    <mergeCell ref="C54:I54"/>
    <mergeCell ref="C79:I79"/>
    <mergeCell ref="C76:I76"/>
    <mergeCell ref="C75:I75"/>
    <mergeCell ref="C73:I73"/>
    <mergeCell ref="C77:I77"/>
    <mergeCell ref="C74:I74"/>
    <mergeCell ref="A64:I64"/>
    <mergeCell ref="B66:I66"/>
    <mergeCell ref="C71:I71"/>
    <mergeCell ref="C72:I72"/>
    <mergeCell ref="B70:I70"/>
    <mergeCell ref="B36:I36"/>
    <mergeCell ref="C52:I52"/>
    <mergeCell ref="C53:I53"/>
    <mergeCell ref="C45:I45"/>
    <mergeCell ref="C46:I46"/>
    <mergeCell ref="C47:I47"/>
    <mergeCell ref="C51:I51"/>
    <mergeCell ref="C49:I49"/>
    <mergeCell ref="B17:I17"/>
    <mergeCell ref="C31:I31"/>
    <mergeCell ref="C38:I38"/>
    <mergeCell ref="C20:I20"/>
    <mergeCell ref="C34:I34"/>
    <mergeCell ref="C21:I21"/>
    <mergeCell ref="C22:I22"/>
    <mergeCell ref="C37:I37"/>
    <mergeCell ref="C25:I25"/>
    <mergeCell ref="C26:I26"/>
    <mergeCell ref="B24:I24"/>
    <mergeCell ref="C18:I18"/>
    <mergeCell ref="C30:I30"/>
    <mergeCell ref="C32:I32"/>
    <mergeCell ref="C19:I19"/>
    <mergeCell ref="C27:I27"/>
    <mergeCell ref="C28:I28"/>
    <mergeCell ref="C29:I29"/>
    <mergeCell ref="C23:I23"/>
    <mergeCell ref="A3:M3"/>
    <mergeCell ref="A4:M4"/>
    <mergeCell ref="A5:M5"/>
    <mergeCell ref="A8:I8"/>
    <mergeCell ref="A9:I9"/>
    <mergeCell ref="B10:I10"/>
    <mergeCell ref="C15:I15"/>
    <mergeCell ref="C16:I16"/>
    <mergeCell ref="C11:I11"/>
    <mergeCell ref="C12:I12"/>
    <mergeCell ref="C13:I13"/>
    <mergeCell ref="C14:I14"/>
    <mergeCell ref="C55:I55"/>
    <mergeCell ref="A63:I63"/>
    <mergeCell ref="C57:I57"/>
    <mergeCell ref="C60:I60"/>
    <mergeCell ref="C58:I58"/>
    <mergeCell ref="C59:I59"/>
    <mergeCell ref="A62:I62"/>
    <mergeCell ref="C61:I61"/>
    <mergeCell ref="A68:I68"/>
    <mergeCell ref="C33:I33"/>
    <mergeCell ref="A43:I43"/>
    <mergeCell ref="B50:I50"/>
    <mergeCell ref="B56:I56"/>
    <mergeCell ref="C39:I39"/>
    <mergeCell ref="A42:I42"/>
    <mergeCell ref="C40:I40"/>
    <mergeCell ref="B44:I44"/>
    <mergeCell ref="C48:I48"/>
    <mergeCell ref="C35:I35"/>
    <mergeCell ref="A93:I93"/>
    <mergeCell ref="C41:I41"/>
    <mergeCell ref="C90:I90"/>
    <mergeCell ref="C86:I86"/>
    <mergeCell ref="A65:I65"/>
    <mergeCell ref="C78:I78"/>
    <mergeCell ref="C82:I82"/>
    <mergeCell ref="B81:I81"/>
    <mergeCell ref="B67:I67"/>
    <mergeCell ref="A69:I69"/>
    <mergeCell ref="A92:I92"/>
    <mergeCell ref="C91:I91"/>
    <mergeCell ref="C83:I83"/>
    <mergeCell ref="C84:I84"/>
    <mergeCell ref="C87:I87"/>
    <mergeCell ref="C85:I85"/>
    <mergeCell ref="C88:I88"/>
    <mergeCell ref="C89:I89"/>
    <mergeCell ref="C80:I80"/>
  </mergeCells>
  <printOptions/>
  <pageMargins left="0.984251968503937" right="0.7874015748031497" top="0.3937007874015748" bottom="0.3937007874015748" header="0.1968503937007874" footer="0.1968503937007874"/>
  <pageSetup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54.28125" style="43" customWidth="1"/>
    <col min="2" max="2" width="0.2890625" style="43" hidden="1" customWidth="1"/>
    <col min="3" max="3" width="17.140625" style="43" customWidth="1"/>
    <col min="4" max="7" width="12.140625" style="43" customWidth="1"/>
    <col min="8" max="8" width="18.8515625" style="43" customWidth="1"/>
    <col min="9" max="12" width="12.140625" style="43" customWidth="1"/>
    <col min="13" max="13" width="14.28125" style="43" bestFit="1" customWidth="1"/>
    <col min="14" max="14" width="7.7109375" style="43" customWidth="1"/>
    <col min="15" max="15" width="11.140625" style="43" customWidth="1"/>
    <col min="16" max="16384" width="9.140625" style="43" customWidth="1"/>
  </cols>
  <sheetData>
    <row r="1" spans="1:13" ht="14.25">
      <c r="A1" s="42"/>
      <c r="B1" s="42"/>
      <c r="F1" s="187" t="s">
        <v>300</v>
      </c>
      <c r="M1" s="44"/>
    </row>
    <row r="2" spans="1:13" ht="14.25">
      <c r="A2" s="42"/>
      <c r="B2" s="42"/>
      <c r="F2" s="187"/>
      <c r="G2" s="187"/>
      <c r="M2" s="44"/>
    </row>
    <row r="3" spans="1:15" ht="15">
      <c r="A3" s="330" t="s">
        <v>460</v>
      </c>
      <c r="B3" s="330"/>
      <c r="C3" s="330"/>
      <c r="D3" s="330"/>
      <c r="E3" s="330"/>
      <c r="F3" s="330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330" t="s">
        <v>365</v>
      </c>
      <c r="B4" s="330"/>
      <c r="C4" s="330"/>
      <c r="D4" s="330"/>
      <c r="E4" s="330"/>
      <c r="F4" s="330"/>
      <c r="G4" s="45"/>
      <c r="H4" s="45"/>
      <c r="I4" s="45"/>
      <c r="J4" s="45"/>
      <c r="K4" s="45"/>
      <c r="L4" s="45"/>
      <c r="M4" s="45"/>
      <c r="N4" s="45"/>
      <c r="O4" s="45"/>
    </row>
    <row r="5" spans="1:15" s="47" customFormat="1" ht="12.75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6" spans="1:15" s="47" customFormat="1" ht="12.75" customHeight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</row>
    <row r="7" spans="1:15" s="47" customFormat="1" ht="12.75" customHeight="1">
      <c r="A7" s="190"/>
      <c r="B7" s="190"/>
      <c r="C7" s="190"/>
      <c r="D7" s="190"/>
      <c r="E7" s="190"/>
      <c r="F7" s="53" t="s">
        <v>146</v>
      </c>
      <c r="G7" s="190"/>
      <c r="H7" s="190"/>
      <c r="I7" s="190"/>
      <c r="J7" s="190"/>
      <c r="K7" s="190"/>
      <c r="L7" s="190"/>
      <c r="M7" s="190"/>
      <c r="N7" s="190"/>
      <c r="O7" s="190"/>
    </row>
    <row r="8" spans="1:15" s="47" customFormat="1" ht="12.75" customHeight="1">
      <c r="A8" s="329" t="s">
        <v>308</v>
      </c>
      <c r="B8" s="193"/>
      <c r="C8" s="329" t="s">
        <v>325</v>
      </c>
      <c r="D8" s="328" t="s">
        <v>326</v>
      </c>
      <c r="E8" s="328"/>
      <c r="F8" s="328"/>
      <c r="G8" s="191"/>
      <c r="H8" s="191"/>
      <c r="I8" s="191"/>
      <c r="J8" s="191"/>
      <c r="K8" s="191"/>
      <c r="L8" s="191"/>
      <c r="M8" s="191"/>
      <c r="N8" s="191"/>
      <c r="O8" s="191"/>
    </row>
    <row r="9" spans="1:15" s="47" customFormat="1" ht="25.5" customHeight="1">
      <c r="A9" s="329"/>
      <c r="B9" s="193"/>
      <c r="C9" s="329"/>
      <c r="D9" s="195" t="s">
        <v>310</v>
      </c>
      <c r="E9" s="195" t="s">
        <v>311</v>
      </c>
      <c r="F9" s="196" t="s">
        <v>312</v>
      </c>
      <c r="G9" s="191"/>
      <c r="H9" s="191"/>
      <c r="I9" s="191"/>
      <c r="J9" s="191"/>
      <c r="K9" s="191"/>
      <c r="L9" s="191"/>
      <c r="M9" s="191"/>
      <c r="N9" s="191"/>
      <c r="O9" s="191"/>
    </row>
    <row r="10" spans="1:15" s="47" customFormat="1" ht="25.5" customHeight="1">
      <c r="A10" s="197" t="s">
        <v>309</v>
      </c>
      <c r="B10" s="194"/>
      <c r="C10" s="193">
        <v>0</v>
      </c>
      <c r="D10" s="201">
        <v>0</v>
      </c>
      <c r="E10" s="202"/>
      <c r="F10" s="202"/>
      <c r="G10" s="191"/>
      <c r="H10" s="191"/>
      <c r="I10" s="191"/>
      <c r="J10" s="191"/>
      <c r="K10" s="191"/>
      <c r="L10" s="191"/>
      <c r="M10" s="191"/>
      <c r="N10" s="191"/>
      <c r="O10" s="191"/>
    </row>
    <row r="11" spans="1:15" s="47" customFormat="1" ht="12.75" customHeight="1">
      <c r="A11" s="194" t="s">
        <v>313</v>
      </c>
      <c r="B11" s="194"/>
      <c r="C11" s="193">
        <v>0</v>
      </c>
      <c r="D11" s="202">
        <v>0</v>
      </c>
      <c r="E11" s="202"/>
      <c r="F11" s="202"/>
      <c r="G11" s="191"/>
      <c r="H11" s="191"/>
      <c r="I11" s="191"/>
      <c r="J11" s="191"/>
      <c r="K11" s="191"/>
      <c r="L11" s="191"/>
      <c r="M11" s="191"/>
      <c r="N11" s="191"/>
      <c r="O11" s="191"/>
    </row>
    <row r="12" spans="1:6" s="192" customFormat="1" ht="25.5" customHeight="1">
      <c r="A12" s="197" t="s">
        <v>314</v>
      </c>
      <c r="B12" s="198"/>
      <c r="C12" s="193">
        <f>SUM(C13:C18)</f>
        <v>23</v>
      </c>
      <c r="D12" s="201">
        <f>SUM(D13:D18)</f>
        <v>583</v>
      </c>
      <c r="E12" s="202"/>
      <c r="F12" s="202"/>
    </row>
    <row r="13" spans="1:6" s="192" customFormat="1" ht="12.75" customHeight="1">
      <c r="A13" s="197" t="s">
        <v>317</v>
      </c>
      <c r="B13" s="198"/>
      <c r="C13" s="193">
        <v>13</v>
      </c>
      <c r="D13" s="202">
        <v>476</v>
      </c>
      <c r="E13" s="202"/>
      <c r="F13" s="202"/>
    </row>
    <row r="14" spans="1:6" s="192" customFormat="1" ht="12.75" customHeight="1">
      <c r="A14" s="197" t="s">
        <v>318</v>
      </c>
      <c r="B14" s="198"/>
      <c r="C14" s="193">
        <v>2</v>
      </c>
      <c r="D14" s="202">
        <v>26</v>
      </c>
      <c r="E14" s="202"/>
      <c r="F14" s="202"/>
    </row>
    <row r="15" spans="1:6" s="192" customFormat="1" ht="12.75" customHeight="1">
      <c r="A15" s="197" t="s">
        <v>319</v>
      </c>
      <c r="B15" s="198"/>
      <c r="C15" s="193">
        <v>2</v>
      </c>
      <c r="D15" s="202">
        <v>12</v>
      </c>
      <c r="E15" s="202"/>
      <c r="F15" s="202"/>
    </row>
    <row r="16" spans="1:6" s="192" customFormat="1" ht="12.75" customHeight="1">
      <c r="A16" s="197" t="s">
        <v>320</v>
      </c>
      <c r="B16" s="198"/>
      <c r="C16" s="193">
        <v>0</v>
      </c>
      <c r="D16" s="202">
        <v>0</v>
      </c>
      <c r="E16" s="202"/>
      <c r="F16" s="202"/>
    </row>
    <row r="17" spans="1:6" s="192" customFormat="1" ht="12.75" customHeight="1">
      <c r="A17" s="197" t="s">
        <v>321</v>
      </c>
      <c r="B17" s="198"/>
      <c r="C17" s="193">
        <v>3</v>
      </c>
      <c r="D17" s="202">
        <v>24</v>
      </c>
      <c r="E17" s="202"/>
      <c r="F17" s="202"/>
    </row>
    <row r="18" spans="1:6" s="192" customFormat="1" ht="12.75" customHeight="1">
      <c r="A18" s="197" t="s">
        <v>322</v>
      </c>
      <c r="B18" s="198"/>
      <c r="C18" s="193">
        <v>3</v>
      </c>
      <c r="D18" s="202">
        <v>45</v>
      </c>
      <c r="E18" s="202"/>
      <c r="F18" s="202"/>
    </row>
    <row r="19" spans="1:15" s="47" customFormat="1" ht="25.5" customHeight="1">
      <c r="A19" s="197" t="s">
        <v>315</v>
      </c>
      <c r="B19" s="194"/>
      <c r="C19" s="193">
        <f>SUM(C20:C21)</f>
        <v>2</v>
      </c>
      <c r="D19" s="201">
        <f>SUM(D20:D21)</f>
        <v>620</v>
      </c>
      <c r="E19" s="202"/>
      <c r="F19" s="202"/>
      <c r="G19" s="191"/>
      <c r="H19" s="191"/>
      <c r="I19" s="191"/>
      <c r="J19" s="191"/>
      <c r="K19" s="191"/>
      <c r="L19" s="191"/>
      <c r="M19" s="191"/>
      <c r="N19" s="191"/>
      <c r="O19" s="191"/>
    </row>
    <row r="20" spans="1:15" s="47" customFormat="1" ht="12.75" customHeight="1">
      <c r="A20" s="197" t="s">
        <v>323</v>
      </c>
      <c r="B20" s="194"/>
      <c r="C20" s="193">
        <v>1</v>
      </c>
      <c r="D20" s="202">
        <v>500</v>
      </c>
      <c r="E20" s="202"/>
      <c r="F20" s="202"/>
      <c r="G20" s="191"/>
      <c r="H20" s="191"/>
      <c r="I20" s="191"/>
      <c r="J20" s="191"/>
      <c r="K20" s="191"/>
      <c r="L20" s="191"/>
      <c r="M20" s="191"/>
      <c r="N20" s="191"/>
      <c r="O20" s="191"/>
    </row>
    <row r="21" spans="1:15" s="47" customFormat="1" ht="12.75" customHeight="1">
      <c r="A21" s="197" t="s">
        <v>324</v>
      </c>
      <c r="B21" s="194"/>
      <c r="C21" s="193">
        <v>1</v>
      </c>
      <c r="D21" s="202">
        <v>120</v>
      </c>
      <c r="E21" s="202"/>
      <c r="F21" s="202"/>
      <c r="G21" s="191"/>
      <c r="H21" s="191"/>
      <c r="I21" s="191"/>
      <c r="J21" s="191"/>
      <c r="K21" s="191"/>
      <c r="L21" s="191"/>
      <c r="M21" s="191"/>
      <c r="N21" s="191"/>
      <c r="O21" s="191"/>
    </row>
    <row r="22" spans="1:15" s="47" customFormat="1" ht="12.75" customHeight="1">
      <c r="A22" s="198" t="s">
        <v>316</v>
      </c>
      <c r="B22" s="194"/>
      <c r="C22" s="193">
        <v>0</v>
      </c>
      <c r="D22" s="202">
        <v>0</v>
      </c>
      <c r="E22" s="202"/>
      <c r="F22" s="202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1:15" s="47" customFormat="1" ht="12.75" customHeight="1">
      <c r="A23" s="199" t="s">
        <v>327</v>
      </c>
      <c r="B23" s="194"/>
      <c r="C23" s="200">
        <f>C10+C11+C12+C19+C22</f>
        <v>25</v>
      </c>
      <c r="D23" s="203">
        <f>D10+D11+D12+D19+D22</f>
        <v>1203</v>
      </c>
      <c r="E23" s="203"/>
      <c r="F23" s="203"/>
      <c r="G23" s="191"/>
      <c r="H23" s="191"/>
      <c r="I23" s="191"/>
      <c r="J23" s="191"/>
      <c r="K23" s="191"/>
      <c r="L23" s="191"/>
      <c r="M23" s="191"/>
      <c r="N23" s="191"/>
      <c r="O23" s="191"/>
    </row>
    <row r="24" spans="1:15" s="47" customFormat="1" ht="12.75" customHeight="1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</row>
    <row r="25" spans="1:15" s="47" customFormat="1" ht="12.75" customHeight="1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</row>
    <row r="26" spans="1:15" s="47" customFormat="1" ht="12.75" customHeight="1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</row>
    <row r="27" spans="1:15" s="47" customFormat="1" ht="12.75" customHeight="1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</row>
    <row r="28" spans="1:15" s="47" customFormat="1" ht="12.7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</row>
    <row r="29" spans="1:15" s="47" customFormat="1" ht="12.75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</row>
    <row r="30" spans="1:15" ht="15">
      <c r="A30" s="192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5"/>
      <c r="M30" s="45"/>
      <c r="N30" s="45"/>
      <c r="O30" s="45"/>
    </row>
    <row r="31" spans="1:15" ht="15">
      <c r="A31" s="192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15">
      <c r="A32" s="192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6" ht="15">
      <c r="A33" s="192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2"/>
    </row>
    <row r="34" spans="1:3" ht="12.75">
      <c r="A34" s="47"/>
      <c r="C34" s="51"/>
    </row>
    <row r="35" spans="1:13" ht="12.75">
      <c r="A35" s="47"/>
      <c r="B35" s="48"/>
      <c r="C35" s="48"/>
      <c r="D35" s="51"/>
      <c r="E35" s="51"/>
      <c r="F35" s="51"/>
      <c r="G35" s="48"/>
      <c r="H35" s="48"/>
      <c r="I35" s="48"/>
      <c r="J35" s="48"/>
      <c r="K35" s="48"/>
      <c r="L35" s="48"/>
      <c r="M35" s="48"/>
    </row>
    <row r="36" spans="1:6" ht="12.75">
      <c r="A36" s="47"/>
      <c r="D36" s="52"/>
      <c r="E36" s="52"/>
      <c r="F36" s="52"/>
    </row>
    <row r="37" spans="1:15" ht="15">
      <c r="A37" s="47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5"/>
      <c r="M37" s="45"/>
      <c r="N37" s="45"/>
      <c r="O37" s="45"/>
    </row>
    <row r="38" spans="1:15" ht="15">
      <c r="A38" s="47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</sheetData>
  <sheetProtection/>
  <mergeCells count="5">
    <mergeCell ref="D8:F8"/>
    <mergeCell ref="C8:C9"/>
    <mergeCell ref="A8:A9"/>
    <mergeCell ref="A3:F3"/>
    <mergeCell ref="A4:F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  <ignoredErrors>
    <ignoredError sqref="C19:D19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7.7109375" style="0" customWidth="1"/>
    <col min="2" max="2" width="56.140625" style="0" customWidth="1"/>
    <col min="3" max="5" width="11.7109375" style="0" customWidth="1"/>
  </cols>
  <sheetData>
    <row r="1" ht="12.75">
      <c r="E1" s="49" t="s">
        <v>459</v>
      </c>
    </row>
    <row r="4" spans="1:5" ht="12.75">
      <c r="A4" s="230" t="s">
        <v>123</v>
      </c>
      <c r="B4" s="230"/>
      <c r="C4" s="230"/>
      <c r="D4" s="231"/>
      <c r="E4" s="231"/>
    </row>
    <row r="6" spans="3:5" ht="12.75">
      <c r="C6" s="40"/>
      <c r="E6" s="40" t="s">
        <v>146</v>
      </c>
    </row>
    <row r="7" spans="1:5" ht="25.5" customHeight="1">
      <c r="A7" s="263" t="s">
        <v>124</v>
      </c>
      <c r="B7" s="287"/>
      <c r="C7" s="88" t="s">
        <v>133</v>
      </c>
      <c r="D7" s="88" t="s">
        <v>134</v>
      </c>
      <c r="E7" s="78" t="s">
        <v>132</v>
      </c>
    </row>
    <row r="8" spans="1:5" ht="12.75">
      <c r="A8" s="1"/>
      <c r="B8" s="84"/>
      <c r="C8" s="72"/>
      <c r="D8" s="72"/>
      <c r="E8" s="72"/>
    </row>
    <row r="9" spans="1:5" ht="12.75">
      <c r="A9" s="1"/>
      <c r="B9" s="28"/>
      <c r="C9" s="21"/>
      <c r="D9" s="21"/>
      <c r="E9" s="21"/>
    </row>
    <row r="10" spans="1:5" ht="12.75">
      <c r="A10" s="1"/>
      <c r="B10" s="28"/>
      <c r="C10" s="21"/>
      <c r="D10" s="21"/>
      <c r="E10" s="21"/>
    </row>
    <row r="11" spans="1:5" ht="12.75">
      <c r="A11" s="1"/>
      <c r="B11" s="28"/>
      <c r="C11" s="21"/>
      <c r="D11" s="21"/>
      <c r="E11" s="21"/>
    </row>
    <row r="12" spans="1:5" ht="12.75">
      <c r="A12" s="1"/>
      <c r="B12" s="28"/>
      <c r="C12" s="21"/>
      <c r="D12" s="21"/>
      <c r="E12" s="21"/>
    </row>
    <row r="13" spans="1:5" ht="12.75">
      <c r="A13" s="1"/>
      <c r="B13" s="28"/>
      <c r="C13" s="21"/>
      <c r="D13" s="21"/>
      <c r="E13" s="21"/>
    </row>
    <row r="14" spans="1:5" ht="12.75">
      <c r="A14" s="1"/>
      <c r="B14" s="28"/>
      <c r="C14" s="21"/>
      <c r="D14" s="21"/>
      <c r="E14" s="21"/>
    </row>
    <row r="15" spans="1:5" ht="12.75">
      <c r="A15" s="1"/>
      <c r="B15" s="28"/>
      <c r="C15" s="21"/>
      <c r="D15" s="21"/>
      <c r="E15" s="21"/>
    </row>
    <row r="16" spans="1:5" ht="12.75">
      <c r="A16" s="1"/>
      <c r="B16" s="28"/>
      <c r="C16" s="21"/>
      <c r="D16" s="21"/>
      <c r="E16" s="21"/>
    </row>
    <row r="17" spans="1:5" ht="12.75">
      <c r="A17" s="1"/>
      <c r="B17" s="28"/>
      <c r="C17" s="21"/>
      <c r="D17" s="21"/>
      <c r="E17" s="21"/>
    </row>
    <row r="18" spans="1:5" ht="12.75">
      <c r="A18" s="1"/>
      <c r="B18" s="28"/>
      <c r="C18" s="21"/>
      <c r="D18" s="21"/>
      <c r="E18" s="21"/>
    </row>
    <row r="19" spans="1:5" ht="12.75">
      <c r="A19" s="1"/>
      <c r="B19" s="28"/>
      <c r="C19" s="21"/>
      <c r="D19" s="21"/>
      <c r="E19" s="21"/>
    </row>
    <row r="20" spans="1:5" ht="12.75">
      <c r="A20" s="1"/>
      <c r="B20" s="28"/>
      <c r="C20" s="21"/>
      <c r="D20" s="21"/>
      <c r="E20" s="21"/>
    </row>
    <row r="21" spans="1:5" ht="12.75">
      <c r="A21" s="1"/>
      <c r="B21" s="28"/>
      <c r="C21" s="21"/>
      <c r="D21" s="21"/>
      <c r="E21" s="21"/>
    </row>
    <row r="22" spans="1:5" ht="12.75">
      <c r="A22" s="1"/>
      <c r="B22" s="28"/>
      <c r="C22" s="21"/>
      <c r="D22" s="21"/>
      <c r="E22" s="21"/>
    </row>
    <row r="23" spans="1:5" ht="12.75">
      <c r="A23" s="1"/>
      <c r="B23" s="28"/>
      <c r="C23" s="21"/>
      <c r="D23" s="21"/>
      <c r="E23" s="21"/>
    </row>
    <row r="24" spans="1:5" ht="12.75">
      <c r="A24" s="1"/>
      <c r="B24" s="28"/>
      <c r="C24" s="21"/>
      <c r="D24" s="21"/>
      <c r="E24" s="21"/>
    </row>
    <row r="25" spans="1:5" ht="12.75">
      <c r="A25" s="1"/>
      <c r="B25" s="28"/>
      <c r="C25" s="21"/>
      <c r="D25" s="21"/>
      <c r="E25" s="21"/>
    </row>
    <row r="26" spans="1:5" ht="12.75">
      <c r="A26" s="1"/>
      <c r="B26" s="28"/>
      <c r="C26" s="21"/>
      <c r="D26" s="21"/>
      <c r="E26" s="21"/>
    </row>
    <row r="27" spans="1:5" ht="12.75">
      <c r="A27" s="1"/>
      <c r="B27" s="28"/>
      <c r="C27" s="21"/>
      <c r="D27" s="21"/>
      <c r="E27" s="21"/>
    </row>
    <row r="28" spans="1:5" ht="12.75">
      <c r="A28" s="1"/>
      <c r="B28" s="28"/>
      <c r="C28" s="21"/>
      <c r="D28" s="21"/>
      <c r="E28" s="21"/>
    </row>
    <row r="29" spans="1:5" ht="12.75">
      <c r="A29" s="1"/>
      <c r="B29" s="28"/>
      <c r="C29" s="21"/>
      <c r="D29" s="21"/>
      <c r="E29" s="21"/>
    </row>
    <row r="30" spans="1:5" ht="12.75">
      <c r="A30" s="1"/>
      <c r="B30" s="28"/>
      <c r="C30" s="21"/>
      <c r="D30" s="21"/>
      <c r="E30" s="21"/>
    </row>
    <row r="31" spans="1:5" ht="12.75">
      <c r="A31" s="1"/>
      <c r="B31" s="28"/>
      <c r="C31" s="21"/>
      <c r="D31" s="21"/>
      <c r="E31" s="21"/>
    </row>
    <row r="32" spans="1:5" ht="12.75">
      <c r="A32" s="1"/>
      <c r="B32" s="28"/>
      <c r="C32" s="21"/>
      <c r="D32" s="21"/>
      <c r="E32" s="21"/>
    </row>
    <row r="33" spans="1:5" ht="12.75">
      <c r="A33" s="1"/>
      <c r="B33" s="28"/>
      <c r="C33" s="21"/>
      <c r="D33" s="21"/>
      <c r="E33" s="21"/>
    </row>
    <row r="34" spans="1:5" ht="12.75">
      <c r="A34" s="1"/>
      <c r="B34" s="28"/>
      <c r="C34" s="21"/>
      <c r="D34" s="21"/>
      <c r="E34" s="21"/>
    </row>
    <row r="35" spans="1:5" ht="12.75">
      <c r="A35" s="1"/>
      <c r="B35" s="28"/>
      <c r="C35" s="21"/>
      <c r="D35" s="21"/>
      <c r="E35" s="21"/>
    </row>
    <row r="36" spans="1:5" ht="12.75">
      <c r="A36" s="1"/>
      <c r="B36" s="28"/>
      <c r="C36" s="21"/>
      <c r="D36" s="21"/>
      <c r="E36" s="21"/>
    </row>
    <row r="37" spans="1:5" ht="12.75">
      <c r="A37" s="1"/>
      <c r="B37" s="28"/>
      <c r="C37" s="21"/>
      <c r="D37" s="21"/>
      <c r="E37" s="21"/>
    </row>
    <row r="38" spans="1:5" ht="12.75">
      <c r="A38" s="1"/>
      <c r="B38" s="28"/>
      <c r="C38" s="21"/>
      <c r="D38" s="21"/>
      <c r="E38" s="21"/>
    </row>
    <row r="39" spans="1:5" ht="12.75">
      <c r="A39" s="1"/>
      <c r="B39" s="28"/>
      <c r="C39" s="21"/>
      <c r="D39" s="21"/>
      <c r="E39" s="21"/>
    </row>
    <row r="40" spans="1:5" ht="12.75">
      <c r="A40" s="1"/>
      <c r="B40" s="28"/>
      <c r="C40" s="21"/>
      <c r="D40" s="21"/>
      <c r="E40" s="21"/>
    </row>
    <row r="41" spans="1:5" ht="12.75">
      <c r="A41" s="1"/>
      <c r="B41" s="28"/>
      <c r="C41" s="21"/>
      <c r="D41" s="21"/>
      <c r="E41" s="21"/>
    </row>
    <row r="42" spans="1:5" ht="12.75">
      <c r="A42" s="1"/>
      <c r="B42" s="28"/>
      <c r="C42" s="21"/>
      <c r="D42" s="21"/>
      <c r="E42" s="21"/>
    </row>
    <row r="43" spans="1:5" ht="12.75">
      <c r="A43" s="1"/>
      <c r="B43" s="28"/>
      <c r="C43" s="21"/>
      <c r="D43" s="21"/>
      <c r="E43" s="21"/>
    </row>
    <row r="44" spans="1:5" ht="12.75">
      <c r="A44" s="1"/>
      <c r="B44" s="28"/>
      <c r="C44" s="21"/>
      <c r="D44" s="21"/>
      <c r="E44" s="21"/>
    </row>
    <row r="45" spans="1:5" ht="12.75">
      <c r="A45" s="1"/>
      <c r="B45" s="28"/>
      <c r="C45" s="21"/>
      <c r="D45" s="21"/>
      <c r="E45" s="21"/>
    </row>
  </sheetData>
  <sheetProtection/>
  <mergeCells count="2">
    <mergeCell ref="A7:B7"/>
    <mergeCell ref="A4:E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4" sqref="A4:J4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7" width="10.57421875" style="0" customWidth="1"/>
    <col min="8" max="8" width="15.421875" style="0" customWidth="1"/>
    <col min="9" max="9" width="10.57421875" style="0" customWidth="1"/>
    <col min="13" max="13" width="10.00390625" style="0" bestFit="1" customWidth="1"/>
    <col min="24" max="24" width="11.00390625" style="0" bestFit="1" customWidth="1"/>
  </cols>
  <sheetData>
    <row r="1" spans="9:12" ht="12.75">
      <c r="I1" s="40"/>
      <c r="J1" s="49" t="s">
        <v>208</v>
      </c>
      <c r="K1" s="40"/>
      <c r="L1" s="40"/>
    </row>
    <row r="4" spans="1:12" ht="12.75">
      <c r="A4" s="230" t="s">
        <v>463</v>
      </c>
      <c r="B4" s="230"/>
      <c r="C4" s="230"/>
      <c r="D4" s="230"/>
      <c r="E4" s="230"/>
      <c r="F4" s="230"/>
      <c r="G4" s="230"/>
      <c r="H4" s="231"/>
      <c r="I4" s="231"/>
      <c r="J4" s="231"/>
      <c r="K4" s="19"/>
      <c r="L4" s="19"/>
    </row>
    <row r="5" spans="1:12" ht="12.75">
      <c r="A5" s="230" t="s">
        <v>163</v>
      </c>
      <c r="B5" s="230"/>
      <c r="C5" s="230"/>
      <c r="D5" s="230"/>
      <c r="E5" s="230"/>
      <c r="F5" s="230"/>
      <c r="G5" s="230"/>
      <c r="H5" s="231"/>
      <c r="I5" s="231"/>
      <c r="J5" s="231"/>
      <c r="K5" s="19"/>
      <c r="L5" s="19"/>
    </row>
    <row r="6" spans="1:12" ht="12.75">
      <c r="A6" s="230" t="s">
        <v>228</v>
      </c>
      <c r="B6" s="230"/>
      <c r="C6" s="230"/>
      <c r="D6" s="230"/>
      <c r="E6" s="230"/>
      <c r="F6" s="230"/>
      <c r="G6" s="230"/>
      <c r="H6" s="231"/>
      <c r="I6" s="231"/>
      <c r="J6" s="231"/>
      <c r="K6" s="19"/>
      <c r="L6" s="19"/>
    </row>
    <row r="7" spans="1:12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9" ht="12.75">
      <c r="A8" s="17"/>
      <c r="B8" s="17"/>
      <c r="C8" s="17"/>
      <c r="D8" s="17"/>
      <c r="E8" s="17"/>
      <c r="F8" s="17"/>
      <c r="G8" s="7" t="s">
        <v>146</v>
      </c>
      <c r="I8" s="40" t="s">
        <v>445</v>
      </c>
    </row>
    <row r="9" spans="1:10" ht="25.5">
      <c r="A9" s="263" t="s">
        <v>122</v>
      </c>
      <c r="B9" s="276"/>
      <c r="C9" s="276"/>
      <c r="D9" s="276"/>
      <c r="E9" s="276"/>
      <c r="F9" s="118"/>
      <c r="G9" s="71" t="s">
        <v>133</v>
      </c>
      <c r="H9" s="71" t="s">
        <v>134</v>
      </c>
      <c r="I9" s="72" t="s">
        <v>132</v>
      </c>
      <c r="J9" s="71" t="s">
        <v>135</v>
      </c>
    </row>
    <row r="10" spans="1:10" ht="12.75">
      <c r="A10" s="62" t="s">
        <v>226</v>
      </c>
      <c r="B10" s="37"/>
      <c r="C10" s="37"/>
      <c r="D10" s="37"/>
      <c r="E10" s="37"/>
      <c r="F10" s="37"/>
      <c r="G10" s="68">
        <f>SUM(G11:G15)</f>
        <v>547367</v>
      </c>
      <c r="H10" s="68">
        <v>588305211</v>
      </c>
      <c r="I10" s="68"/>
      <c r="J10" s="77"/>
    </row>
    <row r="11" spans="1:10" ht="12.75">
      <c r="A11" s="64"/>
      <c r="B11" s="31" t="s">
        <v>151</v>
      </c>
      <c r="C11" s="2"/>
      <c r="D11" s="37"/>
      <c r="E11" s="37"/>
      <c r="F11" s="37"/>
      <c r="G11" s="50">
        <f>SUM('5. kiadások fel. szerint'!G12:I12)</f>
        <v>181614</v>
      </c>
      <c r="H11" s="50">
        <v>184266000</v>
      </c>
      <c r="I11" s="50"/>
      <c r="J11" s="76"/>
    </row>
    <row r="12" spans="1:10" ht="12.75">
      <c r="A12" s="64"/>
      <c r="B12" s="31" t="s">
        <v>222</v>
      </c>
      <c r="C12" s="37"/>
      <c r="D12" s="37"/>
      <c r="E12" s="37"/>
      <c r="F12" s="37"/>
      <c r="G12" s="50">
        <f>SUM('5. kiadások fel. szerint'!G13:I13)</f>
        <v>39666</v>
      </c>
      <c r="H12" s="50">
        <v>40249440</v>
      </c>
      <c r="I12" s="50"/>
      <c r="J12" s="76"/>
    </row>
    <row r="13" spans="1:10" ht="12.75">
      <c r="A13" s="64"/>
      <c r="B13" s="31" t="s">
        <v>152</v>
      </c>
      <c r="C13" s="37"/>
      <c r="D13" s="37"/>
      <c r="E13" s="37"/>
      <c r="F13" s="37"/>
      <c r="G13" s="50">
        <f>SUM('5. kiadások fel. szerint'!G14:I14)</f>
        <v>253634</v>
      </c>
      <c r="H13" s="50">
        <v>255194800</v>
      </c>
      <c r="I13" s="50"/>
      <c r="J13" s="76"/>
    </row>
    <row r="14" spans="1:10" ht="12.75">
      <c r="A14" s="64"/>
      <c r="B14" s="31" t="s">
        <v>121</v>
      </c>
      <c r="C14" s="37"/>
      <c r="D14" s="37"/>
      <c r="E14" s="37"/>
      <c r="F14" s="37"/>
      <c r="G14" s="50">
        <f>SUM('5. kiadások fel. szerint'!G15:I15)</f>
        <v>6404</v>
      </c>
      <c r="H14" s="50">
        <v>6404000</v>
      </c>
      <c r="I14" s="50"/>
      <c r="J14" s="76"/>
    </row>
    <row r="15" spans="1:10" ht="12.75">
      <c r="A15" s="64"/>
      <c r="B15" s="31" t="s">
        <v>153</v>
      </c>
      <c r="C15" s="37"/>
      <c r="D15" s="37"/>
      <c r="E15" s="37"/>
      <c r="F15" s="37"/>
      <c r="G15" s="50">
        <f>SUM('5. kiadások fel. szerint'!G16:I16)</f>
        <v>66049</v>
      </c>
      <c r="H15" s="227">
        <v>102190971</v>
      </c>
      <c r="I15" s="50"/>
      <c r="J15" s="76"/>
    </row>
    <row r="16" spans="1:10" ht="12.75">
      <c r="A16" s="5" t="s">
        <v>212</v>
      </c>
      <c r="B16" s="37"/>
      <c r="C16" s="37"/>
      <c r="D16" s="37"/>
      <c r="E16" s="37"/>
      <c r="F16" s="37"/>
      <c r="G16" s="68">
        <f>SUM(G17:G19)</f>
        <v>202356</v>
      </c>
      <c r="H16" s="68">
        <v>666142043</v>
      </c>
      <c r="I16" s="68"/>
      <c r="J16" s="77"/>
    </row>
    <row r="17" spans="1:10" ht="12.75">
      <c r="A17" s="64"/>
      <c r="B17" s="31" t="s">
        <v>209</v>
      </c>
      <c r="C17" s="37"/>
      <c r="D17" s="37"/>
      <c r="E17" s="37"/>
      <c r="F17" s="37"/>
      <c r="G17" s="50">
        <f>SUM('5. kiadások fel. szerint'!G18:I18)</f>
        <v>136126</v>
      </c>
      <c r="H17" s="50">
        <v>599912043</v>
      </c>
      <c r="I17" s="50"/>
      <c r="J17" s="76"/>
    </row>
    <row r="18" spans="1:10" ht="12.75">
      <c r="A18" s="64"/>
      <c r="B18" s="31" t="s">
        <v>210</v>
      </c>
      <c r="C18" s="37"/>
      <c r="D18" s="37"/>
      <c r="E18" s="37"/>
      <c r="F18" s="37"/>
      <c r="G18" s="50">
        <f>SUM('5. kiadások fel. szerint'!G19:I19)</f>
        <v>61072</v>
      </c>
      <c r="H18" s="50">
        <v>61072000</v>
      </c>
      <c r="I18" s="50"/>
      <c r="J18" s="76"/>
    </row>
    <row r="19" spans="1:10" ht="12.75">
      <c r="A19" s="64"/>
      <c r="B19" s="31" t="s">
        <v>211</v>
      </c>
      <c r="C19" s="2"/>
      <c r="D19" s="2"/>
      <c r="E19" s="2"/>
      <c r="F19" s="2"/>
      <c r="G19" s="50">
        <f>SUM('5. kiadások fel. szerint'!G20:I20)</f>
        <v>5158</v>
      </c>
      <c r="H19" s="50">
        <v>5158000</v>
      </c>
      <c r="I19" s="50"/>
      <c r="J19" s="76"/>
    </row>
    <row r="20" spans="1:10" ht="12.75">
      <c r="A20" s="5" t="s">
        <v>224</v>
      </c>
      <c r="B20" s="2"/>
      <c r="C20" s="2"/>
      <c r="D20" s="2"/>
      <c r="E20" s="2"/>
      <c r="F20" s="2"/>
      <c r="G20" s="68">
        <f>G10+G16</f>
        <v>749723</v>
      </c>
      <c r="H20" s="68">
        <v>1254419568</v>
      </c>
      <c r="I20" s="68"/>
      <c r="J20" s="77"/>
    </row>
    <row r="21" spans="1:10" ht="12.75">
      <c r="A21" s="5" t="s">
        <v>213</v>
      </c>
      <c r="B21" s="2"/>
      <c r="C21" s="2"/>
      <c r="D21" s="2"/>
      <c r="E21" s="2"/>
      <c r="F21" s="2"/>
      <c r="G21" s="68">
        <f>G22+G26</f>
        <v>6356</v>
      </c>
      <c r="H21" s="68">
        <v>6355830</v>
      </c>
      <c r="I21" s="68"/>
      <c r="J21" s="77"/>
    </row>
    <row r="22" spans="1:10" ht="12.75">
      <c r="A22" s="25"/>
      <c r="B22" s="1" t="s">
        <v>55</v>
      </c>
      <c r="C22" s="2"/>
      <c r="D22" s="2"/>
      <c r="E22" s="2"/>
      <c r="F22" s="2"/>
      <c r="G22" s="69">
        <f>SUM(G23:G25)</f>
        <v>6356</v>
      </c>
      <c r="H22" s="69">
        <v>6355830</v>
      </c>
      <c r="I22" s="69"/>
      <c r="J22" s="215"/>
    </row>
    <row r="23" spans="1:10" ht="12.75">
      <c r="A23" s="12"/>
      <c r="B23" s="11"/>
      <c r="C23" s="37" t="s">
        <v>227</v>
      </c>
      <c r="D23" s="2"/>
      <c r="E23" s="2"/>
      <c r="F23" s="2"/>
      <c r="G23" s="69">
        <f>SUM('5. kiadások fel. szerint'!G24:I24)</f>
        <v>6356</v>
      </c>
      <c r="H23" s="69">
        <v>6355830</v>
      </c>
      <c r="I23" s="69"/>
      <c r="J23" s="215"/>
    </row>
    <row r="24" spans="1:10" ht="12.75">
      <c r="A24" s="12"/>
      <c r="B24" s="36"/>
      <c r="C24" s="37" t="s">
        <v>220</v>
      </c>
      <c r="D24" s="2"/>
      <c r="E24" s="2"/>
      <c r="F24" s="2"/>
      <c r="G24" s="69"/>
      <c r="H24" s="69"/>
      <c r="I24" s="69"/>
      <c r="J24" s="215"/>
    </row>
    <row r="25" spans="1:10" ht="12.75">
      <c r="A25" s="12"/>
      <c r="B25" s="16"/>
      <c r="C25" s="37" t="s">
        <v>221</v>
      </c>
      <c r="D25" s="2"/>
      <c r="E25" s="2"/>
      <c r="F25" s="2"/>
      <c r="G25" s="69"/>
      <c r="H25" s="69"/>
      <c r="I25" s="69"/>
      <c r="J25" s="215"/>
    </row>
    <row r="26" spans="1:10" ht="12.75">
      <c r="A26" s="12"/>
      <c r="B26" s="1" t="s">
        <v>56</v>
      </c>
      <c r="C26" s="2"/>
      <c r="D26" s="2"/>
      <c r="E26" s="2"/>
      <c r="F26" s="2"/>
      <c r="G26" s="69"/>
      <c r="H26" s="69"/>
      <c r="I26" s="69"/>
      <c r="J26" s="215"/>
    </row>
    <row r="27" spans="1:10" ht="12.75">
      <c r="A27" s="12"/>
      <c r="B27" s="4"/>
      <c r="C27" s="31" t="s">
        <v>227</v>
      </c>
      <c r="D27" s="2"/>
      <c r="E27" s="2"/>
      <c r="F27" s="2"/>
      <c r="G27" s="69"/>
      <c r="H27" s="69"/>
      <c r="I27" s="69"/>
      <c r="J27" s="215"/>
    </row>
    <row r="28" spans="1:10" ht="12.75">
      <c r="A28" s="12"/>
      <c r="B28" s="7"/>
      <c r="C28" s="31" t="s">
        <v>220</v>
      </c>
      <c r="D28" s="2"/>
      <c r="E28" s="2"/>
      <c r="F28" s="2"/>
      <c r="G28" s="69"/>
      <c r="H28" s="69"/>
      <c r="I28" s="69"/>
      <c r="J28" s="215"/>
    </row>
    <row r="29" spans="1:10" ht="12.75">
      <c r="A29" s="12"/>
      <c r="B29" s="7"/>
      <c r="C29" s="31" t="s">
        <v>221</v>
      </c>
      <c r="D29" s="2"/>
      <c r="E29" s="2"/>
      <c r="F29" s="2"/>
      <c r="G29" s="69"/>
      <c r="H29" s="69"/>
      <c r="I29" s="69"/>
      <c r="J29" s="215"/>
    </row>
    <row r="30" spans="1:10" ht="12.75">
      <c r="A30" s="5" t="s">
        <v>225</v>
      </c>
      <c r="B30" s="2"/>
      <c r="C30" s="2"/>
      <c r="D30" s="2"/>
      <c r="E30" s="2"/>
      <c r="F30" s="2"/>
      <c r="G30" s="68">
        <f>G10+G16+G21</f>
        <v>756079</v>
      </c>
      <c r="H30" s="68">
        <v>1260803084</v>
      </c>
      <c r="I30" s="68"/>
      <c r="J30" s="77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ht="12.75">
      <c r="A39" s="9"/>
    </row>
    <row r="41" spans="1:9" ht="12.75">
      <c r="A41" s="61"/>
      <c r="B41" s="10"/>
      <c r="C41" s="10"/>
      <c r="D41" s="10"/>
      <c r="E41" s="10"/>
      <c r="F41" s="10"/>
      <c r="I41" s="9"/>
    </row>
    <row r="42" spans="4:6" ht="12.75">
      <c r="D42" s="10"/>
      <c r="E42" s="10"/>
      <c r="F42" s="10"/>
    </row>
    <row r="43" spans="2:6" ht="12.75">
      <c r="B43" s="10"/>
      <c r="C43" s="10"/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1:9" ht="12.75">
      <c r="A53" s="9"/>
      <c r="B53" s="10"/>
      <c r="C53" s="10"/>
      <c r="D53" s="10"/>
      <c r="E53" s="10"/>
      <c r="F53" s="10"/>
      <c r="I53" s="9"/>
    </row>
    <row r="54" spans="2:6" ht="12.75">
      <c r="B54" s="10"/>
      <c r="C54" s="10"/>
      <c r="D54" s="10"/>
      <c r="E54" s="10"/>
      <c r="F54" s="10"/>
    </row>
    <row r="55" spans="2:6" ht="12.75">
      <c r="B55" s="10"/>
      <c r="C55" s="10"/>
      <c r="D55" s="10"/>
      <c r="E55" s="10"/>
      <c r="F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spans="1:9" ht="12.75">
      <c r="A63" s="9"/>
      <c r="I63" s="9"/>
    </row>
    <row r="64" ht="12.75">
      <c r="A64" s="9"/>
    </row>
    <row r="65" ht="12.75">
      <c r="I65" s="9"/>
    </row>
    <row r="67" spans="1:7" ht="12.75">
      <c r="A67" s="7"/>
      <c r="B67" s="7"/>
      <c r="C67" s="7"/>
      <c r="D67" s="7"/>
      <c r="E67" s="7"/>
      <c r="F67" s="7"/>
      <c r="G67" s="7"/>
    </row>
  </sheetData>
  <sheetProtection/>
  <mergeCells count="4">
    <mergeCell ref="A9:E9"/>
    <mergeCell ref="A4:J4"/>
    <mergeCell ref="A5:J5"/>
    <mergeCell ref="A6:J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3">
      <selection activeCell="A3" sqref="A3:L3"/>
    </sheetView>
  </sheetViews>
  <sheetFormatPr defaultColWidth="9.140625" defaultRowHeight="12.75"/>
  <cols>
    <col min="9" max="9" width="17.57421875" style="0" customWidth="1"/>
    <col min="10" max="12" width="10.57421875" style="0" customWidth="1"/>
  </cols>
  <sheetData>
    <row r="1" ht="12.75">
      <c r="L1" s="49" t="s">
        <v>229</v>
      </c>
    </row>
    <row r="3" spans="1:13" ht="12.75">
      <c r="A3" s="230" t="s">
        <v>463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18"/>
    </row>
    <row r="4" spans="1:13" ht="12.75">
      <c r="A4" s="230" t="s">
        <v>165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18"/>
    </row>
    <row r="5" spans="1:13" ht="12.75">
      <c r="A5" s="230" t="s">
        <v>120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18"/>
    </row>
    <row r="6" spans="1:13" ht="12.75">
      <c r="A6" s="230" t="s">
        <v>230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19"/>
    </row>
    <row r="8" spans="1:12" ht="12.75">
      <c r="A8" s="17"/>
      <c r="B8" s="17"/>
      <c r="C8" s="17"/>
      <c r="D8" s="17"/>
      <c r="E8" s="17"/>
      <c r="F8" s="17"/>
      <c r="G8" s="17"/>
      <c r="H8" s="17"/>
      <c r="I8" s="17"/>
      <c r="L8" s="40" t="s">
        <v>146</v>
      </c>
    </row>
    <row r="9" spans="1:13" ht="38.25">
      <c r="A9" s="263" t="s">
        <v>122</v>
      </c>
      <c r="B9" s="264"/>
      <c r="C9" s="264"/>
      <c r="D9" s="264"/>
      <c r="E9" s="264"/>
      <c r="F9" s="264"/>
      <c r="G9" s="264"/>
      <c r="H9" s="264"/>
      <c r="I9" s="265"/>
      <c r="J9" s="119" t="s">
        <v>7</v>
      </c>
      <c r="K9" s="119" t="s">
        <v>8</v>
      </c>
      <c r="L9" s="93" t="s">
        <v>9</v>
      </c>
      <c r="M9" s="124"/>
    </row>
    <row r="10" spans="1:13" ht="12.75">
      <c r="A10" s="233" t="s">
        <v>113</v>
      </c>
      <c r="B10" s="233"/>
      <c r="C10" s="233"/>
      <c r="D10" s="233"/>
      <c r="E10" s="233"/>
      <c r="F10" s="233"/>
      <c r="G10" s="233"/>
      <c r="H10" s="233"/>
      <c r="I10" s="233"/>
      <c r="J10" s="68">
        <f>J11+J18+J25+J37</f>
        <v>429191</v>
      </c>
      <c r="K10" s="68">
        <f>K11+K18+K25+K37</f>
        <v>9782</v>
      </c>
      <c r="L10" s="68">
        <f>L11+L18+L25+L37</f>
        <v>29570</v>
      </c>
      <c r="M10" s="125"/>
    </row>
    <row r="11" spans="1:13" ht="12.75">
      <c r="A11" s="106"/>
      <c r="B11" s="247" t="s">
        <v>159</v>
      </c>
      <c r="C11" s="248"/>
      <c r="D11" s="248"/>
      <c r="E11" s="248"/>
      <c r="F11" s="248"/>
      <c r="G11" s="248"/>
      <c r="H11" s="248"/>
      <c r="I11" s="248"/>
      <c r="J11" s="109">
        <f>SUM(J12:J17)</f>
        <v>153700</v>
      </c>
      <c r="K11" s="109">
        <f>SUM(K12:K17)</f>
        <v>1000</v>
      </c>
      <c r="L11" s="109">
        <f>SUM(L12:L17)</f>
        <v>29220</v>
      </c>
      <c r="M11" s="125"/>
    </row>
    <row r="12" spans="1:13" ht="12.75">
      <c r="A12" s="64"/>
      <c r="B12" s="111"/>
      <c r="C12" s="236" t="s">
        <v>166</v>
      </c>
      <c r="D12" s="237"/>
      <c r="E12" s="237"/>
      <c r="F12" s="237"/>
      <c r="G12" s="237"/>
      <c r="H12" s="237"/>
      <c r="I12" s="238"/>
      <c r="J12" s="69">
        <f>'6. PMH'!J14+'7. Óvoda'!I14+'8. Önkormányzat'!I13</f>
        <v>138732</v>
      </c>
      <c r="K12" s="69"/>
      <c r="L12" s="69">
        <f>'6. PMH'!L14+'7. Óvoda'!K14+'8. Önkormányzat'!K13</f>
        <v>29220</v>
      </c>
      <c r="M12" s="125"/>
    </row>
    <row r="13" spans="1:13" ht="12.75">
      <c r="A13" s="64"/>
      <c r="B13" s="121"/>
      <c r="C13" s="236" t="s">
        <v>167</v>
      </c>
      <c r="D13" s="237"/>
      <c r="E13" s="237"/>
      <c r="F13" s="237"/>
      <c r="G13" s="237"/>
      <c r="H13" s="237"/>
      <c r="I13" s="238"/>
      <c r="J13" s="69"/>
      <c r="K13" s="69"/>
      <c r="L13" s="69"/>
      <c r="M13" s="125"/>
    </row>
    <row r="14" spans="1:13" ht="12.75">
      <c r="A14" s="64"/>
      <c r="B14" s="121"/>
      <c r="C14" s="236" t="s">
        <v>168</v>
      </c>
      <c r="D14" s="237"/>
      <c r="E14" s="237"/>
      <c r="F14" s="237"/>
      <c r="G14" s="237"/>
      <c r="H14" s="237"/>
      <c r="I14" s="238"/>
      <c r="J14" s="69"/>
      <c r="K14" s="69"/>
      <c r="L14" s="69"/>
      <c r="M14" s="125"/>
    </row>
    <row r="15" spans="1:13" ht="12.75">
      <c r="A15" s="64"/>
      <c r="B15" s="121"/>
      <c r="C15" s="236" t="s">
        <v>169</v>
      </c>
      <c r="D15" s="237"/>
      <c r="E15" s="237"/>
      <c r="F15" s="237"/>
      <c r="G15" s="237"/>
      <c r="H15" s="237"/>
      <c r="I15" s="238"/>
      <c r="J15" s="69"/>
      <c r="K15" s="69"/>
      <c r="L15" s="69"/>
      <c r="M15" s="125"/>
    </row>
    <row r="16" spans="1:13" ht="12.75">
      <c r="A16" s="64"/>
      <c r="B16" s="121"/>
      <c r="C16" s="236" t="s">
        <v>170</v>
      </c>
      <c r="D16" s="237"/>
      <c r="E16" s="237"/>
      <c r="F16" s="237"/>
      <c r="G16" s="237"/>
      <c r="H16" s="237"/>
      <c r="I16" s="238"/>
      <c r="J16" s="69"/>
      <c r="K16" s="69"/>
      <c r="L16" s="69"/>
      <c r="M16" s="125"/>
    </row>
    <row r="17" spans="1:13" ht="12.75">
      <c r="A17" s="64"/>
      <c r="B17" s="121"/>
      <c r="C17" s="260" t="s">
        <v>171</v>
      </c>
      <c r="D17" s="261"/>
      <c r="E17" s="261"/>
      <c r="F17" s="261"/>
      <c r="G17" s="261"/>
      <c r="H17" s="261"/>
      <c r="I17" s="262"/>
      <c r="J17" s="69">
        <f>'6. PMH'!J19+'7. Óvoda'!I19+'8. Önkormányzat'!I18</f>
        <v>14968</v>
      </c>
      <c r="K17" s="69">
        <f>'6. PMH'!K19+'7. Óvoda'!J19+'8. Önkormányzat'!J18</f>
        <v>1000</v>
      </c>
      <c r="L17" s="69"/>
      <c r="M17" s="125"/>
    </row>
    <row r="18" spans="1:13" ht="12.75">
      <c r="A18" s="106"/>
      <c r="B18" s="248" t="s">
        <v>252</v>
      </c>
      <c r="C18" s="248"/>
      <c r="D18" s="248"/>
      <c r="E18" s="248"/>
      <c r="F18" s="248"/>
      <c r="G18" s="248"/>
      <c r="H18" s="248"/>
      <c r="I18" s="248"/>
      <c r="J18" s="109">
        <f>SUM(J19:J24)</f>
        <v>216150</v>
      </c>
      <c r="K18" s="109"/>
      <c r="L18" s="109">
        <f>SUM(L19:L24)</f>
        <v>50</v>
      </c>
      <c r="M18" s="125"/>
    </row>
    <row r="19" spans="1:13" ht="12.75">
      <c r="A19" s="64"/>
      <c r="B19" s="11"/>
      <c r="C19" s="242" t="s">
        <v>174</v>
      </c>
      <c r="D19" s="235"/>
      <c r="E19" s="235"/>
      <c r="F19" s="235"/>
      <c r="G19" s="235"/>
      <c r="H19" s="235"/>
      <c r="I19" s="235"/>
      <c r="J19" s="69"/>
      <c r="K19" s="69"/>
      <c r="L19" s="69"/>
      <c r="M19" s="125"/>
    </row>
    <row r="20" spans="1:13" ht="12.75">
      <c r="A20" s="64"/>
      <c r="B20" s="36"/>
      <c r="C20" s="266" t="s">
        <v>175</v>
      </c>
      <c r="D20" s="267"/>
      <c r="E20" s="267"/>
      <c r="F20" s="267"/>
      <c r="G20" s="267"/>
      <c r="H20" s="267"/>
      <c r="I20" s="267"/>
      <c r="J20" s="69"/>
      <c r="K20" s="69"/>
      <c r="L20" s="69"/>
      <c r="M20" s="125"/>
    </row>
    <row r="21" spans="1:13" ht="12.75">
      <c r="A21" s="64"/>
      <c r="B21" s="36"/>
      <c r="C21" s="242" t="s">
        <v>176</v>
      </c>
      <c r="D21" s="235"/>
      <c r="E21" s="235"/>
      <c r="F21" s="235"/>
      <c r="G21" s="235"/>
      <c r="H21" s="235"/>
      <c r="I21" s="235"/>
      <c r="J21" s="69"/>
      <c r="K21" s="69"/>
      <c r="L21" s="69"/>
      <c r="M21" s="125"/>
    </row>
    <row r="22" spans="1:13" ht="12.75">
      <c r="A22" s="64"/>
      <c r="B22" s="36"/>
      <c r="C22" s="242" t="s">
        <v>177</v>
      </c>
      <c r="D22" s="235"/>
      <c r="E22" s="235"/>
      <c r="F22" s="235"/>
      <c r="G22" s="235"/>
      <c r="H22" s="235"/>
      <c r="I22" s="235"/>
      <c r="J22" s="69">
        <f>'6. PMH'!J24+'7. Óvoda'!I24+'8. Önkormányzat'!I23</f>
        <v>160000</v>
      </c>
      <c r="K22" s="69"/>
      <c r="L22" s="69"/>
      <c r="M22" s="125"/>
    </row>
    <row r="23" spans="1:13" ht="12.75">
      <c r="A23" s="64"/>
      <c r="B23" s="36"/>
      <c r="C23" s="242" t="s">
        <v>178</v>
      </c>
      <c r="D23" s="235"/>
      <c r="E23" s="235"/>
      <c r="F23" s="235"/>
      <c r="G23" s="235"/>
      <c r="H23" s="235"/>
      <c r="I23" s="235"/>
      <c r="J23" s="69">
        <f>'6. PMH'!J25+'7. Óvoda'!I25+'8. Önkormányzat'!I24</f>
        <v>55500</v>
      </c>
      <c r="K23" s="69"/>
      <c r="L23" s="69"/>
      <c r="M23" s="125"/>
    </row>
    <row r="24" spans="1:13" ht="12.75">
      <c r="A24" s="64"/>
      <c r="B24" s="36"/>
      <c r="C24" s="242" t="s">
        <v>179</v>
      </c>
      <c r="D24" s="235"/>
      <c r="E24" s="235"/>
      <c r="F24" s="235"/>
      <c r="G24" s="235"/>
      <c r="H24" s="235"/>
      <c r="I24" s="235"/>
      <c r="J24" s="69">
        <f>'6. PMH'!J26+'7. Óvoda'!I26+'8. Önkormányzat'!I25</f>
        <v>650</v>
      </c>
      <c r="K24" s="69"/>
      <c r="L24" s="69">
        <f>'6. PMH'!L26+'7. Óvoda'!K26+'8. Önkormányzat'!K25</f>
        <v>50</v>
      </c>
      <c r="M24" s="125"/>
    </row>
    <row r="25" spans="1:13" ht="12.75">
      <c r="A25" s="106"/>
      <c r="B25" s="248" t="s">
        <v>181</v>
      </c>
      <c r="C25" s="248"/>
      <c r="D25" s="248"/>
      <c r="E25" s="248"/>
      <c r="F25" s="248"/>
      <c r="G25" s="248"/>
      <c r="H25" s="248"/>
      <c r="I25" s="248"/>
      <c r="J25" s="109">
        <f>SUM(J26:J36)</f>
        <v>59341</v>
      </c>
      <c r="K25" s="109">
        <f>SUM(K26:K36)</f>
        <v>8782</v>
      </c>
      <c r="L25" s="109">
        <f>SUM(L26:L36)</f>
        <v>300</v>
      </c>
      <c r="M25" s="126"/>
    </row>
    <row r="26" spans="1:13" ht="12.75">
      <c r="A26" s="64"/>
      <c r="B26" s="11"/>
      <c r="C26" s="268" t="s">
        <v>182</v>
      </c>
      <c r="D26" s="246"/>
      <c r="E26" s="246"/>
      <c r="F26" s="246"/>
      <c r="G26" s="246"/>
      <c r="H26" s="246"/>
      <c r="I26" s="246"/>
      <c r="J26" s="69"/>
      <c r="K26" s="69">
        <f>'6. PMH'!K28+'7. Óvoda'!J28+'8. Önkormányzat'!J27</f>
        <v>89</v>
      </c>
      <c r="L26" s="69"/>
      <c r="M26" s="125"/>
    </row>
    <row r="27" spans="1:13" ht="12.75">
      <c r="A27" s="64"/>
      <c r="B27" s="36"/>
      <c r="C27" s="268" t="s">
        <v>183</v>
      </c>
      <c r="D27" s="246"/>
      <c r="E27" s="246"/>
      <c r="F27" s="246"/>
      <c r="G27" s="246"/>
      <c r="H27" s="246"/>
      <c r="I27" s="246"/>
      <c r="J27" s="69">
        <f>'6. PMH'!J29+'7. Óvoda'!I29+'8. Önkormányzat'!I28</f>
        <v>38428</v>
      </c>
      <c r="K27" s="69">
        <f>'6. PMH'!K29+'7. Óvoda'!J29+'8. Önkormányzat'!J28</f>
        <v>6742</v>
      </c>
      <c r="L27" s="69">
        <f>'6. PMH'!L29+'7. Óvoda'!K29+'8. Önkormányzat'!K28</f>
        <v>300</v>
      </c>
      <c r="M27" s="125"/>
    </row>
    <row r="28" spans="1:13" ht="12.75">
      <c r="A28" s="64"/>
      <c r="B28" s="36"/>
      <c r="C28" s="268" t="s">
        <v>184</v>
      </c>
      <c r="D28" s="246"/>
      <c r="E28" s="246"/>
      <c r="F28" s="246"/>
      <c r="G28" s="246"/>
      <c r="H28" s="246"/>
      <c r="I28" s="246"/>
      <c r="J28" s="69">
        <f>'6. PMH'!J30+'7. Óvoda'!I30+'8. Önkormányzat'!I29</f>
        <v>90</v>
      </c>
      <c r="K28" s="69">
        <f>'6. PMH'!K30+'7. Óvoda'!J30+'8. Önkormányzat'!J29</f>
        <v>99</v>
      </c>
      <c r="L28" s="69"/>
      <c r="M28" s="125"/>
    </row>
    <row r="29" spans="1:13" ht="12.75">
      <c r="A29" s="64"/>
      <c r="B29" s="36"/>
      <c r="C29" s="242" t="s">
        <v>185</v>
      </c>
      <c r="D29" s="235"/>
      <c r="E29" s="235"/>
      <c r="F29" s="235"/>
      <c r="G29" s="235"/>
      <c r="H29" s="235"/>
      <c r="I29" s="235"/>
      <c r="J29" s="69">
        <f>'6. PMH'!J31+'7. Óvoda'!I31+'8. Önkormányzat'!I30</f>
        <v>3657</v>
      </c>
      <c r="K29" s="69"/>
      <c r="L29" s="69"/>
      <c r="M29" s="125"/>
    </row>
    <row r="30" spans="1:13" ht="12.75">
      <c r="A30" s="64"/>
      <c r="B30" s="36"/>
      <c r="C30" s="242" t="s">
        <v>186</v>
      </c>
      <c r="D30" s="235"/>
      <c r="E30" s="235"/>
      <c r="F30" s="235"/>
      <c r="G30" s="235"/>
      <c r="H30" s="235"/>
      <c r="I30" s="235"/>
      <c r="J30" s="69">
        <f>'6. PMH'!J32+'7. Óvoda'!I32+'8. Önkormányzat'!I31</f>
        <v>3946</v>
      </c>
      <c r="K30" s="69"/>
      <c r="L30" s="69"/>
      <c r="M30" s="125"/>
    </row>
    <row r="31" spans="1:13" ht="12.75">
      <c r="A31" s="64"/>
      <c r="B31" s="36"/>
      <c r="C31" s="236" t="s">
        <v>187</v>
      </c>
      <c r="D31" s="237"/>
      <c r="E31" s="237"/>
      <c r="F31" s="237"/>
      <c r="G31" s="237"/>
      <c r="H31" s="237"/>
      <c r="I31" s="238"/>
      <c r="J31" s="69">
        <f>'6. PMH'!J33+'7. Óvoda'!I33+'8. Önkormányzat'!I32</f>
        <v>12215</v>
      </c>
      <c r="K31" s="69">
        <f>'6. PMH'!K33+'7. Óvoda'!J33+'8. Önkormányzat'!J32</f>
        <v>1852</v>
      </c>
      <c r="L31" s="69"/>
      <c r="M31" s="125"/>
    </row>
    <row r="32" spans="1:13" ht="12.75">
      <c r="A32" s="64"/>
      <c r="B32" s="36"/>
      <c r="C32" s="236" t="s">
        <v>188</v>
      </c>
      <c r="D32" s="237"/>
      <c r="E32" s="237"/>
      <c r="F32" s="237"/>
      <c r="G32" s="237"/>
      <c r="H32" s="237"/>
      <c r="I32" s="238"/>
      <c r="J32" s="69"/>
      <c r="K32" s="69"/>
      <c r="L32" s="69"/>
      <c r="M32" s="125"/>
    </row>
    <row r="33" spans="1:13" ht="12.75">
      <c r="A33" s="64"/>
      <c r="B33" s="36"/>
      <c r="C33" s="236" t="s">
        <v>189</v>
      </c>
      <c r="D33" s="237"/>
      <c r="E33" s="237"/>
      <c r="F33" s="237"/>
      <c r="G33" s="237"/>
      <c r="H33" s="237"/>
      <c r="I33" s="238"/>
      <c r="J33" s="69">
        <f>'6. PMH'!J35+'7. Óvoda'!I35+'8. Önkormányzat'!I34</f>
        <v>5</v>
      </c>
      <c r="K33" s="69"/>
      <c r="L33" s="69"/>
      <c r="M33" s="125"/>
    </row>
    <row r="34" spans="1:13" ht="12.75">
      <c r="A34" s="64"/>
      <c r="B34" s="36"/>
      <c r="C34" s="242" t="s">
        <v>190</v>
      </c>
      <c r="D34" s="235"/>
      <c r="E34" s="235"/>
      <c r="F34" s="235"/>
      <c r="G34" s="235"/>
      <c r="H34" s="235"/>
      <c r="I34" s="235"/>
      <c r="J34" s="69">
        <f>'6. PMH'!J36+'7. Óvoda'!I36+'8. Önkormányzat'!I35</f>
        <v>1000</v>
      </c>
      <c r="K34" s="69"/>
      <c r="L34" s="69"/>
      <c r="M34" s="125"/>
    </row>
    <row r="35" spans="1:13" ht="12.75">
      <c r="A35" s="64"/>
      <c r="B35" s="36"/>
      <c r="C35" s="236" t="s">
        <v>328</v>
      </c>
      <c r="D35" s="237"/>
      <c r="E35" s="237"/>
      <c r="F35" s="237"/>
      <c r="G35" s="237"/>
      <c r="H35" s="237"/>
      <c r="I35" s="238"/>
      <c r="J35" s="69"/>
      <c r="K35" s="69"/>
      <c r="L35" s="69"/>
      <c r="M35" s="125"/>
    </row>
    <row r="36" spans="1:13" ht="12.75">
      <c r="A36" s="64"/>
      <c r="B36" s="16"/>
      <c r="C36" s="242" t="s">
        <v>191</v>
      </c>
      <c r="D36" s="235"/>
      <c r="E36" s="235"/>
      <c r="F36" s="235"/>
      <c r="G36" s="235"/>
      <c r="H36" s="235"/>
      <c r="I36" s="235"/>
      <c r="J36" s="69"/>
      <c r="K36" s="69"/>
      <c r="L36" s="69"/>
      <c r="M36" s="125"/>
    </row>
    <row r="37" spans="1:13" ht="12.75">
      <c r="A37" s="106"/>
      <c r="B37" s="248" t="s">
        <v>254</v>
      </c>
      <c r="C37" s="248"/>
      <c r="D37" s="248"/>
      <c r="E37" s="248"/>
      <c r="F37" s="248"/>
      <c r="G37" s="248"/>
      <c r="H37" s="248"/>
      <c r="I37" s="248"/>
      <c r="J37" s="109"/>
      <c r="K37" s="109"/>
      <c r="L37" s="109"/>
      <c r="M37" s="125"/>
    </row>
    <row r="38" spans="1:13" ht="12.75">
      <c r="A38" s="64"/>
      <c r="B38" s="110"/>
      <c r="C38" s="239" t="s">
        <v>198</v>
      </c>
      <c r="D38" s="243"/>
      <c r="E38" s="243"/>
      <c r="F38" s="243"/>
      <c r="G38" s="243"/>
      <c r="H38" s="243"/>
      <c r="I38" s="244"/>
      <c r="J38" s="69"/>
      <c r="K38" s="69"/>
      <c r="L38" s="69"/>
      <c r="M38" s="125"/>
    </row>
    <row r="39" spans="1:13" ht="12.75">
      <c r="A39" s="64"/>
      <c r="B39" s="114"/>
      <c r="C39" s="236" t="s">
        <v>329</v>
      </c>
      <c r="D39" s="237"/>
      <c r="E39" s="237"/>
      <c r="F39" s="237"/>
      <c r="G39" s="237"/>
      <c r="H39" s="237"/>
      <c r="I39" s="238"/>
      <c r="J39" s="69"/>
      <c r="K39" s="69"/>
      <c r="L39" s="69"/>
      <c r="M39" s="125"/>
    </row>
    <row r="40" spans="1:13" ht="25.5" customHeight="1">
      <c r="A40" s="64"/>
      <c r="B40" s="114"/>
      <c r="C40" s="249" t="s">
        <v>330</v>
      </c>
      <c r="D40" s="250"/>
      <c r="E40" s="250"/>
      <c r="F40" s="250"/>
      <c r="G40" s="250"/>
      <c r="H40" s="250"/>
      <c r="I40" s="251"/>
      <c r="J40" s="69"/>
      <c r="K40" s="69"/>
      <c r="L40" s="69"/>
      <c r="M40" s="125"/>
    </row>
    <row r="41" spans="1:13" ht="12.75">
      <c r="A41" s="64"/>
      <c r="B41" s="114"/>
      <c r="C41" s="239" t="s">
        <v>0</v>
      </c>
      <c r="D41" s="243"/>
      <c r="E41" s="243"/>
      <c r="F41" s="243"/>
      <c r="G41" s="243"/>
      <c r="H41" s="243"/>
      <c r="I41" s="244"/>
      <c r="J41" s="69"/>
      <c r="K41" s="69"/>
      <c r="L41" s="69"/>
      <c r="M41" s="125"/>
    </row>
    <row r="42" spans="1:13" ht="12.75">
      <c r="A42" s="64"/>
      <c r="B42" s="114"/>
      <c r="C42" s="239" t="s">
        <v>199</v>
      </c>
      <c r="D42" s="243"/>
      <c r="E42" s="243"/>
      <c r="F42" s="243"/>
      <c r="G42" s="243"/>
      <c r="H42" s="243"/>
      <c r="I42" s="244"/>
      <c r="J42" s="69"/>
      <c r="K42" s="69"/>
      <c r="L42" s="69"/>
      <c r="M42" s="125"/>
    </row>
    <row r="43" spans="1:13" ht="12.75">
      <c r="A43" s="252"/>
      <c r="B43" s="253"/>
      <c r="C43" s="253"/>
      <c r="D43" s="253"/>
      <c r="E43" s="253"/>
      <c r="F43" s="253"/>
      <c r="G43" s="253"/>
      <c r="H43" s="253"/>
      <c r="I43" s="254"/>
      <c r="J43" s="68"/>
      <c r="K43" s="68"/>
      <c r="L43" s="68"/>
      <c r="M43" s="125"/>
    </row>
    <row r="44" spans="1:13" ht="12.75">
      <c r="A44" s="233" t="s">
        <v>114</v>
      </c>
      <c r="B44" s="233"/>
      <c r="C44" s="233"/>
      <c r="D44" s="233"/>
      <c r="E44" s="233"/>
      <c r="F44" s="233"/>
      <c r="G44" s="233"/>
      <c r="H44" s="233"/>
      <c r="I44" s="233"/>
      <c r="J44" s="68">
        <f>J45+J51+J57</f>
        <v>500</v>
      </c>
      <c r="K44" s="68">
        <f>K45+K51+K57</f>
        <v>500</v>
      </c>
      <c r="L44" s="68"/>
      <c r="M44" s="125"/>
    </row>
    <row r="45" spans="1:13" ht="12.75">
      <c r="A45" s="122"/>
      <c r="B45" s="255" t="s">
        <v>180</v>
      </c>
      <c r="C45" s="256"/>
      <c r="D45" s="256"/>
      <c r="E45" s="256"/>
      <c r="F45" s="256"/>
      <c r="G45" s="256"/>
      <c r="H45" s="256"/>
      <c r="I45" s="257"/>
      <c r="J45" s="109"/>
      <c r="K45" s="109"/>
      <c r="L45" s="109"/>
      <c r="M45" s="125"/>
    </row>
    <row r="46" spans="1:13" ht="12.75">
      <c r="A46" s="123"/>
      <c r="B46" s="36"/>
      <c r="C46" s="269" t="s">
        <v>172</v>
      </c>
      <c r="D46" s="270"/>
      <c r="E46" s="270"/>
      <c r="F46" s="270"/>
      <c r="G46" s="270"/>
      <c r="H46" s="270"/>
      <c r="I46" s="270"/>
      <c r="J46" s="69"/>
      <c r="K46" s="69"/>
      <c r="L46" s="69"/>
      <c r="M46" s="125"/>
    </row>
    <row r="47" spans="1:13" ht="12.75">
      <c r="A47" s="123"/>
      <c r="B47" s="36"/>
      <c r="C47" s="271" t="s">
        <v>168</v>
      </c>
      <c r="D47" s="272"/>
      <c r="E47" s="272"/>
      <c r="F47" s="272"/>
      <c r="G47" s="272"/>
      <c r="H47" s="272"/>
      <c r="I47" s="272"/>
      <c r="J47" s="69"/>
      <c r="K47" s="69"/>
      <c r="L47" s="69"/>
      <c r="M47" s="125"/>
    </row>
    <row r="48" spans="1:13" ht="12.75">
      <c r="A48" s="123"/>
      <c r="B48" s="36"/>
      <c r="C48" s="271" t="s">
        <v>169</v>
      </c>
      <c r="D48" s="272"/>
      <c r="E48" s="272"/>
      <c r="F48" s="272"/>
      <c r="G48" s="272"/>
      <c r="H48" s="272"/>
      <c r="I48" s="272"/>
      <c r="J48" s="69"/>
      <c r="K48" s="69"/>
      <c r="L48" s="69"/>
      <c r="M48" s="125"/>
    </row>
    <row r="49" spans="1:13" ht="12.75">
      <c r="A49" s="123"/>
      <c r="B49" s="36"/>
      <c r="C49" s="258" t="s">
        <v>170</v>
      </c>
      <c r="D49" s="259"/>
      <c r="E49" s="259"/>
      <c r="F49" s="259"/>
      <c r="G49" s="259"/>
      <c r="H49" s="259"/>
      <c r="I49" s="259"/>
      <c r="J49" s="69"/>
      <c r="K49" s="69"/>
      <c r="L49" s="69"/>
      <c r="M49" s="125"/>
    </row>
    <row r="50" spans="1:13" ht="12.75">
      <c r="A50" s="123"/>
      <c r="B50" s="36"/>
      <c r="C50" s="271" t="s">
        <v>173</v>
      </c>
      <c r="D50" s="272"/>
      <c r="E50" s="272"/>
      <c r="F50" s="272"/>
      <c r="G50" s="272"/>
      <c r="H50" s="272"/>
      <c r="I50" s="272"/>
      <c r="J50" s="69"/>
      <c r="K50" s="69"/>
      <c r="L50" s="69"/>
      <c r="M50" s="125"/>
    </row>
    <row r="51" spans="1:13" ht="12.75">
      <c r="A51" s="106"/>
      <c r="B51" s="247" t="s">
        <v>192</v>
      </c>
      <c r="C51" s="248"/>
      <c r="D51" s="248"/>
      <c r="E51" s="248"/>
      <c r="F51" s="248"/>
      <c r="G51" s="248"/>
      <c r="H51" s="248"/>
      <c r="I51" s="248"/>
      <c r="J51" s="68"/>
      <c r="K51" s="68"/>
      <c r="L51" s="68"/>
      <c r="M51" s="125"/>
    </row>
    <row r="52" spans="1:13" ht="12.75">
      <c r="A52" s="64"/>
      <c r="B52" s="111"/>
      <c r="C52" s="236" t="s">
        <v>193</v>
      </c>
      <c r="D52" s="237"/>
      <c r="E52" s="237"/>
      <c r="F52" s="237"/>
      <c r="G52" s="237"/>
      <c r="H52" s="237"/>
      <c r="I52" s="238"/>
      <c r="J52" s="69"/>
      <c r="K52" s="69"/>
      <c r="L52" s="69"/>
      <c r="M52" s="125"/>
    </row>
    <row r="53" spans="1:13" ht="12.75">
      <c r="A53" s="64"/>
      <c r="B53" s="121"/>
      <c r="C53" s="236" t="s">
        <v>194</v>
      </c>
      <c r="D53" s="237"/>
      <c r="E53" s="237"/>
      <c r="F53" s="237"/>
      <c r="G53" s="237"/>
      <c r="H53" s="237"/>
      <c r="I53" s="238"/>
      <c r="J53" s="69"/>
      <c r="K53" s="69"/>
      <c r="L53" s="69"/>
      <c r="M53" s="125"/>
    </row>
    <row r="54" spans="1:13" ht="12.75">
      <c r="A54" s="64"/>
      <c r="B54" s="121"/>
      <c r="C54" s="236" t="s">
        <v>195</v>
      </c>
      <c r="D54" s="237"/>
      <c r="E54" s="237"/>
      <c r="F54" s="237"/>
      <c r="G54" s="237"/>
      <c r="H54" s="237"/>
      <c r="I54" s="238"/>
      <c r="J54" s="69"/>
      <c r="K54" s="69"/>
      <c r="L54" s="69"/>
      <c r="M54" s="125"/>
    </row>
    <row r="55" spans="1:13" ht="12.75">
      <c r="A55" s="64"/>
      <c r="B55" s="36"/>
      <c r="C55" s="242" t="s">
        <v>196</v>
      </c>
      <c r="D55" s="242"/>
      <c r="E55" s="242"/>
      <c r="F55" s="242"/>
      <c r="G55" s="242"/>
      <c r="H55" s="242"/>
      <c r="I55" s="242"/>
      <c r="J55" s="69"/>
      <c r="K55" s="69"/>
      <c r="L55" s="69"/>
      <c r="M55" s="125"/>
    </row>
    <row r="56" spans="1:13" ht="12.75">
      <c r="A56" s="64"/>
      <c r="B56" s="36"/>
      <c r="C56" s="242" t="s">
        <v>197</v>
      </c>
      <c r="D56" s="242"/>
      <c r="E56" s="242"/>
      <c r="F56" s="242"/>
      <c r="G56" s="242"/>
      <c r="H56" s="242"/>
      <c r="I56" s="242"/>
      <c r="J56" s="69"/>
      <c r="K56" s="69"/>
      <c r="L56" s="69"/>
      <c r="M56" s="125"/>
    </row>
    <row r="57" spans="1:13" ht="12.75">
      <c r="A57" s="106"/>
      <c r="B57" s="248" t="s">
        <v>115</v>
      </c>
      <c r="C57" s="235"/>
      <c r="D57" s="235"/>
      <c r="E57" s="235"/>
      <c r="F57" s="235"/>
      <c r="G57" s="235"/>
      <c r="H57" s="235"/>
      <c r="I57" s="235"/>
      <c r="J57" s="109">
        <f>SUM(J58:J62)</f>
        <v>500</v>
      </c>
      <c r="K57" s="109">
        <f>SUM(K58:K62)</f>
        <v>500</v>
      </c>
      <c r="L57" s="109"/>
      <c r="M57" s="125"/>
    </row>
    <row r="58" spans="1:13" ht="12.75">
      <c r="A58" s="64"/>
      <c r="B58" s="110"/>
      <c r="C58" s="239" t="s">
        <v>198</v>
      </c>
      <c r="D58" s="243"/>
      <c r="E58" s="243"/>
      <c r="F58" s="243"/>
      <c r="G58" s="243"/>
      <c r="H58" s="243"/>
      <c r="I58" s="244"/>
      <c r="J58" s="69"/>
      <c r="K58" s="69"/>
      <c r="L58" s="69"/>
      <c r="M58" s="125"/>
    </row>
    <row r="59" spans="1:13" ht="12.75">
      <c r="A59" s="64"/>
      <c r="B59" s="114"/>
      <c r="C59" s="236" t="s">
        <v>331</v>
      </c>
      <c r="D59" s="237"/>
      <c r="E59" s="237"/>
      <c r="F59" s="237"/>
      <c r="G59" s="237"/>
      <c r="H59" s="237"/>
      <c r="I59" s="238"/>
      <c r="J59" s="69"/>
      <c r="K59" s="69"/>
      <c r="L59" s="69"/>
      <c r="M59" s="125"/>
    </row>
    <row r="60" spans="1:13" ht="25.5" customHeight="1">
      <c r="A60" s="64"/>
      <c r="B60" s="114"/>
      <c r="C60" s="249" t="s">
        <v>332</v>
      </c>
      <c r="D60" s="250"/>
      <c r="E60" s="250"/>
      <c r="F60" s="250"/>
      <c r="G60" s="250"/>
      <c r="H60" s="250"/>
      <c r="I60" s="251"/>
      <c r="J60" s="69"/>
      <c r="K60" s="69"/>
      <c r="L60" s="69"/>
      <c r="M60" s="125"/>
    </row>
    <row r="61" spans="1:13" ht="12.75">
      <c r="A61" s="64"/>
      <c r="B61" s="114"/>
      <c r="C61" s="239" t="s">
        <v>0</v>
      </c>
      <c r="D61" s="243"/>
      <c r="E61" s="243"/>
      <c r="F61" s="243"/>
      <c r="G61" s="243"/>
      <c r="H61" s="243"/>
      <c r="I61" s="244"/>
      <c r="J61" s="69"/>
      <c r="K61" s="69">
        <f>'6. PMH'!K63+'7. Óvoda'!J63+'8. Önkormányzat'!J62</f>
        <v>500</v>
      </c>
      <c r="L61" s="69"/>
      <c r="M61" s="125"/>
    </row>
    <row r="62" spans="1:13" ht="12.75">
      <c r="A62" s="64"/>
      <c r="B62" s="114"/>
      <c r="C62" s="239" t="s">
        <v>200</v>
      </c>
      <c r="D62" s="243"/>
      <c r="E62" s="243"/>
      <c r="F62" s="243"/>
      <c r="G62" s="243"/>
      <c r="H62" s="243"/>
      <c r="I62" s="244"/>
      <c r="J62" s="69">
        <f>'6. PMH'!J64+'7. Óvoda'!I64+'8. Önkormányzat'!I63</f>
        <v>500</v>
      </c>
      <c r="K62" s="69"/>
      <c r="L62" s="69"/>
      <c r="M62" s="125"/>
    </row>
    <row r="63" spans="1:13" ht="12.75">
      <c r="A63" s="252"/>
      <c r="B63" s="253"/>
      <c r="C63" s="253"/>
      <c r="D63" s="253"/>
      <c r="E63" s="253"/>
      <c r="F63" s="253"/>
      <c r="G63" s="253"/>
      <c r="H63" s="253"/>
      <c r="I63" s="254"/>
      <c r="J63" s="68"/>
      <c r="K63" s="68"/>
      <c r="L63" s="68"/>
      <c r="M63" s="125"/>
    </row>
    <row r="64" spans="1:13" ht="12.75">
      <c r="A64" s="233" t="s">
        <v>1</v>
      </c>
      <c r="B64" s="233"/>
      <c r="C64" s="233"/>
      <c r="D64" s="233"/>
      <c r="E64" s="233"/>
      <c r="F64" s="233"/>
      <c r="G64" s="233"/>
      <c r="H64" s="233"/>
      <c r="I64" s="233"/>
      <c r="J64" s="68">
        <f>J10+J44</f>
        <v>429691</v>
      </c>
      <c r="K64" s="68">
        <f>K10+K44</f>
        <v>10282</v>
      </c>
      <c r="L64" s="68">
        <f>L10+L44</f>
        <v>29570</v>
      </c>
      <c r="M64" s="125"/>
    </row>
    <row r="65" spans="1:13" ht="12.75">
      <c r="A65" s="273"/>
      <c r="B65" s="274"/>
      <c r="C65" s="274"/>
      <c r="D65" s="274"/>
      <c r="E65" s="274"/>
      <c r="F65" s="274"/>
      <c r="G65" s="274"/>
      <c r="H65" s="274"/>
      <c r="I65" s="275"/>
      <c r="J65" s="68"/>
      <c r="K65" s="68"/>
      <c r="L65" s="68"/>
      <c r="M65" s="125"/>
    </row>
    <row r="66" spans="1:13" ht="25.5" customHeight="1">
      <c r="A66" s="245" t="s">
        <v>201</v>
      </c>
      <c r="B66" s="235"/>
      <c r="C66" s="235"/>
      <c r="D66" s="235"/>
      <c r="E66" s="235"/>
      <c r="F66" s="235"/>
      <c r="G66" s="235"/>
      <c r="H66" s="235"/>
      <c r="I66" s="235"/>
      <c r="J66" s="90">
        <f>SUM(J67:J68)</f>
        <v>144794</v>
      </c>
      <c r="K66" s="90">
        <f>SUM(K67:K68)</f>
        <v>57254</v>
      </c>
      <c r="L66" s="90">
        <f>SUM(L67:L68)</f>
        <v>78132</v>
      </c>
      <c r="M66" s="127"/>
    </row>
    <row r="67" spans="1:13" ht="12.75">
      <c r="A67" s="35"/>
      <c r="B67" s="235" t="s">
        <v>116</v>
      </c>
      <c r="C67" s="235"/>
      <c r="D67" s="235"/>
      <c r="E67" s="235"/>
      <c r="F67" s="235"/>
      <c r="G67" s="235"/>
      <c r="H67" s="235"/>
      <c r="I67" s="235"/>
      <c r="J67" s="69">
        <f>'6. PMH'!J69+'7. Óvoda'!I69+'8. Önkormányzat'!I68</f>
        <v>144794</v>
      </c>
      <c r="K67" s="69">
        <f>'6. PMH'!K69+'7. Óvoda'!J69+'8. Önkormányzat'!J68</f>
        <v>57254</v>
      </c>
      <c r="L67" s="69">
        <f>'6. PMH'!L69+'7. Óvoda'!K69+'8. Önkormányzat'!K68</f>
        <v>78132</v>
      </c>
      <c r="M67" s="125"/>
    </row>
    <row r="68" spans="1:13" ht="12.75">
      <c r="A68" s="106"/>
      <c r="B68" s="235" t="s">
        <v>117</v>
      </c>
      <c r="C68" s="235"/>
      <c r="D68" s="235"/>
      <c r="E68" s="235"/>
      <c r="F68" s="235"/>
      <c r="G68" s="235"/>
      <c r="H68" s="235"/>
      <c r="I68" s="235"/>
      <c r="J68" s="69"/>
      <c r="K68" s="69"/>
      <c r="L68" s="69"/>
      <c r="M68" s="125"/>
    </row>
    <row r="69" spans="1:13" ht="12.75">
      <c r="A69" s="234"/>
      <c r="B69" s="235"/>
      <c r="C69" s="235"/>
      <c r="D69" s="235"/>
      <c r="E69" s="235"/>
      <c r="F69" s="235"/>
      <c r="G69" s="235"/>
      <c r="H69" s="235"/>
      <c r="I69" s="235"/>
      <c r="J69" s="68"/>
      <c r="K69" s="68"/>
      <c r="L69" s="68"/>
      <c r="M69" s="125"/>
    </row>
    <row r="70" spans="1:13" ht="12.75">
      <c r="A70" s="233" t="s">
        <v>2</v>
      </c>
      <c r="B70" s="233"/>
      <c r="C70" s="233"/>
      <c r="D70" s="233"/>
      <c r="E70" s="233"/>
      <c r="F70" s="233"/>
      <c r="G70" s="233"/>
      <c r="H70" s="233"/>
      <c r="I70" s="233"/>
      <c r="J70" s="68">
        <f>J71+J82</f>
        <v>6356</v>
      </c>
      <c r="K70" s="68"/>
      <c r="L70" s="68"/>
      <c r="M70" s="125"/>
    </row>
    <row r="71" spans="1:13" ht="12.75">
      <c r="A71" s="35"/>
      <c r="B71" s="235" t="s">
        <v>118</v>
      </c>
      <c r="C71" s="235"/>
      <c r="D71" s="235"/>
      <c r="E71" s="235"/>
      <c r="F71" s="235"/>
      <c r="G71" s="235"/>
      <c r="H71" s="235"/>
      <c r="I71" s="235"/>
      <c r="J71" s="69">
        <f>SUM(J72:J81)</f>
        <v>6356</v>
      </c>
      <c r="K71" s="69"/>
      <c r="L71" s="69"/>
      <c r="M71" s="125"/>
    </row>
    <row r="72" spans="1:13" ht="12.75">
      <c r="A72" s="64"/>
      <c r="B72" s="108"/>
      <c r="C72" s="239" t="s">
        <v>336</v>
      </c>
      <c r="D72" s="240"/>
      <c r="E72" s="240"/>
      <c r="F72" s="240"/>
      <c r="G72" s="240"/>
      <c r="H72" s="240"/>
      <c r="I72" s="241"/>
      <c r="J72" s="69"/>
      <c r="K72" s="69"/>
      <c r="L72" s="69"/>
      <c r="M72" s="125"/>
    </row>
    <row r="73" spans="1:13" ht="12.75">
      <c r="A73" s="64"/>
      <c r="B73" s="113"/>
      <c r="C73" s="239" t="s">
        <v>4</v>
      </c>
      <c r="D73" s="240"/>
      <c r="E73" s="240"/>
      <c r="F73" s="240"/>
      <c r="G73" s="240"/>
      <c r="H73" s="240"/>
      <c r="I73" s="241"/>
      <c r="J73" s="69"/>
      <c r="K73" s="69"/>
      <c r="L73" s="69"/>
      <c r="M73" s="125"/>
    </row>
    <row r="74" spans="1:13" ht="12.75">
      <c r="A74" s="64"/>
      <c r="B74" s="113"/>
      <c r="C74" s="239" t="s">
        <v>202</v>
      </c>
      <c r="D74" s="240"/>
      <c r="E74" s="240"/>
      <c r="F74" s="240"/>
      <c r="G74" s="240"/>
      <c r="H74" s="240"/>
      <c r="I74" s="241"/>
      <c r="J74" s="69">
        <f>'6. PMH'!J76+'7. Óvoda'!I76+'8. Önkormányzat'!I75</f>
        <v>6356</v>
      </c>
      <c r="K74" s="69"/>
      <c r="L74" s="69"/>
      <c r="M74" s="125"/>
    </row>
    <row r="75" spans="1:13" ht="12.75">
      <c r="A75" s="64"/>
      <c r="B75" s="113"/>
      <c r="C75" s="236" t="s">
        <v>203</v>
      </c>
      <c r="D75" s="237"/>
      <c r="E75" s="237"/>
      <c r="F75" s="237"/>
      <c r="G75" s="237"/>
      <c r="H75" s="237"/>
      <c r="I75" s="238"/>
      <c r="J75" s="69"/>
      <c r="K75" s="69"/>
      <c r="L75" s="69"/>
      <c r="M75" s="125"/>
    </row>
    <row r="76" spans="1:13" ht="12.75">
      <c r="A76" s="64"/>
      <c r="B76" s="113"/>
      <c r="C76" s="239" t="s">
        <v>5</v>
      </c>
      <c r="D76" s="240"/>
      <c r="E76" s="240"/>
      <c r="F76" s="240"/>
      <c r="G76" s="240"/>
      <c r="H76" s="240"/>
      <c r="I76" s="241"/>
      <c r="J76" s="69"/>
      <c r="K76" s="69"/>
      <c r="L76" s="69"/>
      <c r="M76" s="125"/>
    </row>
    <row r="77" spans="1:13" ht="12.75">
      <c r="A77" s="64"/>
      <c r="B77" s="113"/>
      <c r="C77" s="239" t="s">
        <v>335</v>
      </c>
      <c r="D77" s="240"/>
      <c r="E77" s="240"/>
      <c r="F77" s="240"/>
      <c r="G77" s="240"/>
      <c r="H77" s="240"/>
      <c r="I77" s="241"/>
      <c r="J77" s="69"/>
      <c r="K77" s="69"/>
      <c r="L77" s="69"/>
      <c r="M77" s="125"/>
    </row>
    <row r="78" spans="1:13" ht="12.75">
      <c r="A78" s="64"/>
      <c r="B78" s="113"/>
      <c r="C78" s="236" t="s">
        <v>334</v>
      </c>
      <c r="D78" s="237"/>
      <c r="E78" s="237"/>
      <c r="F78" s="237"/>
      <c r="G78" s="237"/>
      <c r="H78" s="237"/>
      <c r="I78" s="238"/>
      <c r="J78" s="69"/>
      <c r="K78" s="69"/>
      <c r="L78" s="69"/>
      <c r="M78" s="125"/>
    </row>
    <row r="79" spans="1:13" ht="12.75">
      <c r="A79" s="64"/>
      <c r="B79" s="113"/>
      <c r="C79" s="239" t="s">
        <v>6</v>
      </c>
      <c r="D79" s="240"/>
      <c r="E79" s="240"/>
      <c r="F79" s="240"/>
      <c r="G79" s="240"/>
      <c r="H79" s="240"/>
      <c r="I79" s="241"/>
      <c r="J79" s="69"/>
      <c r="K79" s="69"/>
      <c r="L79" s="69"/>
      <c r="M79" s="125"/>
    </row>
    <row r="80" spans="1:13" ht="12.75">
      <c r="A80" s="64"/>
      <c r="B80" s="113"/>
      <c r="C80" s="239" t="s">
        <v>205</v>
      </c>
      <c r="D80" s="240"/>
      <c r="E80" s="240"/>
      <c r="F80" s="240"/>
      <c r="G80" s="240"/>
      <c r="H80" s="240"/>
      <c r="I80" s="241"/>
      <c r="J80" s="69"/>
      <c r="K80" s="69"/>
      <c r="L80" s="69"/>
      <c r="M80" s="125"/>
    </row>
    <row r="81" spans="1:13" ht="12.75">
      <c r="A81" s="64"/>
      <c r="B81" s="107"/>
      <c r="C81" s="236" t="s">
        <v>333</v>
      </c>
      <c r="D81" s="237"/>
      <c r="E81" s="237"/>
      <c r="F81" s="237"/>
      <c r="G81" s="237"/>
      <c r="H81" s="237"/>
      <c r="I81" s="238"/>
      <c r="J81" s="69"/>
      <c r="K81" s="69"/>
      <c r="L81" s="69"/>
      <c r="M81" s="125"/>
    </row>
    <row r="82" spans="1:13" ht="12.75">
      <c r="A82" s="106"/>
      <c r="B82" s="246" t="s">
        <v>119</v>
      </c>
      <c r="C82" s="246"/>
      <c r="D82" s="246"/>
      <c r="E82" s="246"/>
      <c r="F82" s="246"/>
      <c r="G82" s="246"/>
      <c r="H82" s="246"/>
      <c r="I82" s="246"/>
      <c r="J82" s="69"/>
      <c r="K82" s="69"/>
      <c r="L82" s="69"/>
      <c r="M82" s="125"/>
    </row>
    <row r="83" spans="1:13" ht="12.75">
      <c r="A83" s="64"/>
      <c r="B83" s="116"/>
      <c r="C83" s="239" t="s">
        <v>336</v>
      </c>
      <c r="D83" s="240"/>
      <c r="E83" s="240"/>
      <c r="F83" s="240"/>
      <c r="G83" s="240"/>
      <c r="H83" s="240"/>
      <c r="I83" s="241"/>
      <c r="J83" s="69"/>
      <c r="K83" s="69"/>
      <c r="L83" s="69"/>
      <c r="M83" s="125"/>
    </row>
    <row r="84" spans="1:13" ht="12.75">
      <c r="A84" s="64"/>
      <c r="B84" s="117"/>
      <c r="C84" s="239" t="s">
        <v>4</v>
      </c>
      <c r="D84" s="240"/>
      <c r="E84" s="240"/>
      <c r="F84" s="240"/>
      <c r="G84" s="240"/>
      <c r="H84" s="240"/>
      <c r="I84" s="241"/>
      <c r="J84" s="69"/>
      <c r="K84" s="69"/>
      <c r="L84" s="69"/>
      <c r="M84" s="125"/>
    </row>
    <row r="85" spans="1:13" ht="12.75">
      <c r="A85" s="64"/>
      <c r="B85" s="117"/>
      <c r="C85" s="239" t="s">
        <v>202</v>
      </c>
      <c r="D85" s="240"/>
      <c r="E85" s="240"/>
      <c r="F85" s="240"/>
      <c r="G85" s="240"/>
      <c r="H85" s="240"/>
      <c r="I85" s="241"/>
      <c r="J85" s="69"/>
      <c r="K85" s="69"/>
      <c r="L85" s="69"/>
      <c r="M85" s="125"/>
    </row>
    <row r="86" spans="1:13" ht="12.75">
      <c r="A86" s="64"/>
      <c r="B86" s="117"/>
      <c r="C86" s="236" t="s">
        <v>203</v>
      </c>
      <c r="D86" s="237"/>
      <c r="E86" s="237"/>
      <c r="F86" s="237"/>
      <c r="G86" s="237"/>
      <c r="H86" s="237"/>
      <c r="I86" s="238"/>
      <c r="J86" s="69"/>
      <c r="K86" s="69"/>
      <c r="L86" s="69"/>
      <c r="M86" s="125"/>
    </row>
    <row r="87" spans="1:13" ht="12.75">
      <c r="A87" s="64"/>
      <c r="B87" s="117"/>
      <c r="C87" s="239" t="s">
        <v>5</v>
      </c>
      <c r="D87" s="240"/>
      <c r="E87" s="240"/>
      <c r="F87" s="240"/>
      <c r="G87" s="240"/>
      <c r="H87" s="240"/>
      <c r="I87" s="241"/>
      <c r="J87" s="69"/>
      <c r="K87" s="69"/>
      <c r="L87" s="69"/>
      <c r="M87" s="125"/>
    </row>
    <row r="88" spans="1:13" ht="12.75">
      <c r="A88" s="64"/>
      <c r="B88" s="117"/>
      <c r="C88" s="239" t="s">
        <v>335</v>
      </c>
      <c r="D88" s="240"/>
      <c r="E88" s="240"/>
      <c r="F88" s="240"/>
      <c r="G88" s="240"/>
      <c r="H88" s="240"/>
      <c r="I88" s="241"/>
      <c r="J88" s="69"/>
      <c r="K88" s="69"/>
      <c r="L88" s="69"/>
      <c r="M88" s="125"/>
    </row>
    <row r="89" spans="1:13" ht="12.75">
      <c r="A89" s="64"/>
      <c r="B89" s="117"/>
      <c r="C89" s="236" t="s">
        <v>334</v>
      </c>
      <c r="D89" s="237"/>
      <c r="E89" s="237"/>
      <c r="F89" s="237"/>
      <c r="G89" s="237"/>
      <c r="H89" s="237"/>
      <c r="I89" s="238"/>
      <c r="J89" s="69"/>
      <c r="K89" s="69"/>
      <c r="L89" s="69"/>
      <c r="M89" s="125"/>
    </row>
    <row r="90" spans="1:13" ht="12.75">
      <c r="A90" s="64"/>
      <c r="B90" s="117"/>
      <c r="C90" s="239" t="s">
        <v>6</v>
      </c>
      <c r="D90" s="240"/>
      <c r="E90" s="240"/>
      <c r="F90" s="240"/>
      <c r="G90" s="240"/>
      <c r="H90" s="240"/>
      <c r="I90" s="241"/>
      <c r="J90" s="69"/>
      <c r="K90" s="69"/>
      <c r="L90" s="69"/>
      <c r="M90" s="125"/>
    </row>
    <row r="91" spans="1:13" ht="12.75">
      <c r="A91" s="64"/>
      <c r="B91" s="117"/>
      <c r="C91" s="239" t="s">
        <v>205</v>
      </c>
      <c r="D91" s="240"/>
      <c r="E91" s="240"/>
      <c r="F91" s="240"/>
      <c r="G91" s="240"/>
      <c r="H91" s="240"/>
      <c r="I91" s="241"/>
      <c r="J91" s="69"/>
      <c r="K91" s="69"/>
      <c r="L91" s="69"/>
      <c r="M91" s="125"/>
    </row>
    <row r="92" spans="1:13" ht="12.75">
      <c r="A92" s="64"/>
      <c r="B92" s="117"/>
      <c r="C92" s="236" t="s">
        <v>333</v>
      </c>
      <c r="D92" s="237"/>
      <c r="E92" s="237"/>
      <c r="F92" s="237"/>
      <c r="G92" s="237"/>
      <c r="H92" s="237"/>
      <c r="I92" s="238"/>
      <c r="J92" s="69"/>
      <c r="K92" s="69"/>
      <c r="L92" s="69"/>
      <c r="M92" s="125"/>
    </row>
    <row r="93" spans="1:13" ht="12.75">
      <c r="A93" s="234"/>
      <c r="B93" s="234"/>
      <c r="C93" s="235"/>
      <c r="D93" s="235"/>
      <c r="E93" s="235"/>
      <c r="F93" s="235"/>
      <c r="G93" s="235"/>
      <c r="H93" s="235"/>
      <c r="I93" s="235"/>
      <c r="J93" s="68"/>
      <c r="K93" s="68"/>
      <c r="L93" s="68"/>
      <c r="M93" s="125"/>
    </row>
    <row r="94" spans="1:14" ht="12.75">
      <c r="A94" s="233" t="s">
        <v>206</v>
      </c>
      <c r="B94" s="233"/>
      <c r="C94" s="233"/>
      <c r="D94" s="233"/>
      <c r="E94" s="233"/>
      <c r="F94" s="233"/>
      <c r="G94" s="233"/>
      <c r="H94" s="233"/>
      <c r="I94" s="233"/>
      <c r="J94" s="68">
        <f>J64+J66+J70</f>
        <v>580841</v>
      </c>
      <c r="K94" s="68">
        <f>K64+K66+K70</f>
        <v>67536</v>
      </c>
      <c r="L94" s="68">
        <f>L64+L66+L70</f>
        <v>107702</v>
      </c>
      <c r="M94" s="125"/>
      <c r="N94" s="87"/>
    </row>
    <row r="96" ht="12.75">
      <c r="L96" s="87"/>
    </row>
  </sheetData>
  <sheetProtection/>
  <mergeCells count="90">
    <mergeCell ref="C83:I83"/>
    <mergeCell ref="C84:I84"/>
    <mergeCell ref="C78:I78"/>
    <mergeCell ref="C79:I79"/>
    <mergeCell ref="C80:I80"/>
    <mergeCell ref="A70:I70"/>
    <mergeCell ref="B71:I71"/>
    <mergeCell ref="C74:I74"/>
    <mergeCell ref="C75:I75"/>
    <mergeCell ref="C72:I72"/>
    <mergeCell ref="A66:I66"/>
    <mergeCell ref="A3:L3"/>
    <mergeCell ref="A4:L4"/>
    <mergeCell ref="A5:L5"/>
    <mergeCell ref="A6:L6"/>
    <mergeCell ref="C58:I58"/>
    <mergeCell ref="C61:I61"/>
    <mergeCell ref="C59:I59"/>
    <mergeCell ref="C54:I54"/>
    <mergeCell ref="C60:I60"/>
    <mergeCell ref="A93:I93"/>
    <mergeCell ref="A94:I94"/>
    <mergeCell ref="C85:I85"/>
    <mergeCell ref="C88:I88"/>
    <mergeCell ref="C89:I89"/>
    <mergeCell ref="C92:I92"/>
    <mergeCell ref="C91:I91"/>
    <mergeCell ref="C90:I90"/>
    <mergeCell ref="C87:I87"/>
    <mergeCell ref="C86:I86"/>
    <mergeCell ref="C73:I73"/>
    <mergeCell ref="C76:I76"/>
    <mergeCell ref="C77:I77"/>
    <mergeCell ref="C81:I81"/>
    <mergeCell ref="B82:I82"/>
    <mergeCell ref="B67:I67"/>
    <mergeCell ref="B68:I68"/>
    <mergeCell ref="A69:I69"/>
    <mergeCell ref="C62:I62"/>
    <mergeCell ref="A63:I63"/>
    <mergeCell ref="A64:I64"/>
    <mergeCell ref="A65:I65"/>
    <mergeCell ref="C56:I56"/>
    <mergeCell ref="B57:I57"/>
    <mergeCell ref="C47:I47"/>
    <mergeCell ref="C48:I48"/>
    <mergeCell ref="C49:I49"/>
    <mergeCell ref="C50:I50"/>
    <mergeCell ref="B51:I51"/>
    <mergeCell ref="C52:I52"/>
    <mergeCell ref="C53:I53"/>
    <mergeCell ref="C35:I35"/>
    <mergeCell ref="C55:I55"/>
    <mergeCell ref="C38:I38"/>
    <mergeCell ref="C41:I41"/>
    <mergeCell ref="C42:I42"/>
    <mergeCell ref="A43:I43"/>
    <mergeCell ref="A44:I44"/>
    <mergeCell ref="B45:I45"/>
    <mergeCell ref="C39:I39"/>
    <mergeCell ref="B25:I25"/>
    <mergeCell ref="C27:I27"/>
    <mergeCell ref="C28:I28"/>
    <mergeCell ref="C29:I29"/>
    <mergeCell ref="C30:I30"/>
    <mergeCell ref="C46:I46"/>
    <mergeCell ref="C33:I33"/>
    <mergeCell ref="C34:I34"/>
    <mergeCell ref="C36:I36"/>
    <mergeCell ref="B37:I37"/>
    <mergeCell ref="C15:I15"/>
    <mergeCell ref="C40:I40"/>
    <mergeCell ref="C17:I17"/>
    <mergeCell ref="B18:I18"/>
    <mergeCell ref="C31:I31"/>
    <mergeCell ref="C32:I32"/>
    <mergeCell ref="C21:I21"/>
    <mergeCell ref="C22:I22"/>
    <mergeCell ref="C23:I23"/>
    <mergeCell ref="C24:I24"/>
    <mergeCell ref="C16:I16"/>
    <mergeCell ref="C26:I26"/>
    <mergeCell ref="C19:I19"/>
    <mergeCell ref="C20:I20"/>
    <mergeCell ref="A9:I9"/>
    <mergeCell ref="A10:I10"/>
    <mergeCell ref="B11:I11"/>
    <mergeCell ref="C12:I12"/>
    <mergeCell ref="C13:I13"/>
    <mergeCell ref="C14:I14"/>
  </mergeCells>
  <printOptions/>
  <pageMargins left="0.984251968503937" right="0.7874015748031497" top="0.3937007874015748" bottom="0.3937007874015748" header="0.1968503937007874" footer="0.1968503937007874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4" sqref="A4:J4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9" width="10.57421875" style="0" customWidth="1"/>
  </cols>
  <sheetData>
    <row r="1" spans="9:12" ht="12.75">
      <c r="I1" s="40"/>
      <c r="J1" s="49" t="s">
        <v>231</v>
      </c>
      <c r="K1" s="40"/>
      <c r="L1" s="40"/>
    </row>
    <row r="4" spans="1:12" ht="12.75">
      <c r="A4" s="230" t="s">
        <v>463</v>
      </c>
      <c r="B4" s="230"/>
      <c r="C4" s="230"/>
      <c r="D4" s="230"/>
      <c r="E4" s="230"/>
      <c r="F4" s="230"/>
      <c r="G4" s="230"/>
      <c r="H4" s="231"/>
      <c r="I4" s="231"/>
      <c r="J4" s="231"/>
      <c r="K4" s="19"/>
      <c r="L4" s="19"/>
    </row>
    <row r="5" spans="1:12" ht="12.75">
      <c r="A5" s="230" t="s">
        <v>163</v>
      </c>
      <c r="B5" s="230"/>
      <c r="C5" s="230"/>
      <c r="D5" s="230"/>
      <c r="E5" s="230"/>
      <c r="F5" s="230"/>
      <c r="G5" s="230"/>
      <c r="H5" s="231"/>
      <c r="I5" s="231"/>
      <c r="J5" s="231"/>
      <c r="K5" s="19"/>
      <c r="L5" s="19"/>
    </row>
    <row r="6" spans="1:12" ht="12.75">
      <c r="A6" s="230" t="s">
        <v>228</v>
      </c>
      <c r="B6" s="230"/>
      <c r="C6" s="230"/>
      <c r="D6" s="230"/>
      <c r="E6" s="230"/>
      <c r="F6" s="230"/>
      <c r="G6" s="230"/>
      <c r="H6" s="231"/>
      <c r="I6" s="231"/>
      <c r="J6" s="231"/>
      <c r="K6" s="19"/>
      <c r="L6" s="19"/>
    </row>
    <row r="7" spans="1:12" ht="12.75">
      <c r="A7" s="230" t="s">
        <v>230</v>
      </c>
      <c r="B7" s="230"/>
      <c r="C7" s="230"/>
      <c r="D7" s="230"/>
      <c r="E7" s="230"/>
      <c r="F7" s="230"/>
      <c r="G7" s="230"/>
      <c r="H7" s="230"/>
      <c r="I7" s="230"/>
      <c r="J7" s="230"/>
      <c r="K7" s="19"/>
      <c r="L7" s="19"/>
    </row>
    <row r="8" spans="1:12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9" ht="12.75">
      <c r="A9" s="17"/>
      <c r="B9" s="17"/>
      <c r="C9" s="17"/>
      <c r="D9" s="17"/>
      <c r="E9" s="17"/>
      <c r="F9" s="17"/>
      <c r="I9" s="40" t="s">
        <v>146</v>
      </c>
    </row>
    <row r="10" spans="1:10" ht="38.25">
      <c r="A10" s="263" t="s">
        <v>122</v>
      </c>
      <c r="B10" s="276"/>
      <c r="C10" s="276"/>
      <c r="D10" s="276"/>
      <c r="E10" s="276"/>
      <c r="F10" s="118"/>
      <c r="G10" s="119" t="s">
        <v>7</v>
      </c>
      <c r="H10" s="119" t="s">
        <v>8</v>
      </c>
      <c r="I10" s="93" t="s">
        <v>9</v>
      </c>
      <c r="J10" s="124"/>
    </row>
    <row r="11" spans="1:10" ht="12.75">
      <c r="A11" s="62" t="s">
        <v>226</v>
      </c>
      <c r="B11" s="37"/>
      <c r="C11" s="37"/>
      <c r="D11" s="37"/>
      <c r="E11" s="37"/>
      <c r="F11" s="37"/>
      <c r="G11" s="68">
        <f>SUM(G12:G16)</f>
        <v>398891</v>
      </c>
      <c r="H11" s="68">
        <f>SUM(H12:H16)</f>
        <v>44794</v>
      </c>
      <c r="I11" s="68">
        <f>SUM(I12:I16)</f>
        <v>103682</v>
      </c>
      <c r="J11" s="128"/>
    </row>
    <row r="12" spans="1:10" ht="12.75">
      <c r="A12" s="64"/>
      <c r="B12" s="31" t="s">
        <v>151</v>
      </c>
      <c r="C12" s="2"/>
      <c r="D12" s="37"/>
      <c r="E12" s="37"/>
      <c r="F12" s="37"/>
      <c r="G12" s="69">
        <f>'6. PMH'!J102+'7. Óvoda'!I102+'8. Önkormányzat'!I101</f>
        <v>111712</v>
      </c>
      <c r="H12" s="69">
        <f>'6. PMH'!K102+'7. Óvoda'!J102+'8. Önkormányzat'!J101</f>
        <v>3670</v>
      </c>
      <c r="I12" s="69">
        <f>'6. PMH'!L102+'7. Óvoda'!K102+'8. Önkormányzat'!K101</f>
        <v>66232</v>
      </c>
      <c r="J12" s="129"/>
    </row>
    <row r="13" spans="1:10" ht="12.75">
      <c r="A13" s="64"/>
      <c r="B13" s="31" t="s">
        <v>222</v>
      </c>
      <c r="C13" s="37"/>
      <c r="D13" s="37"/>
      <c r="E13" s="37"/>
      <c r="F13" s="37"/>
      <c r="G13" s="69">
        <f>'6. PMH'!J103+'7. Óvoda'!I103+'8. Önkormányzat'!I102</f>
        <v>23096</v>
      </c>
      <c r="H13" s="69">
        <f>'6. PMH'!K103+'7. Óvoda'!J103+'8. Önkormányzat'!J102</f>
        <v>1337</v>
      </c>
      <c r="I13" s="69">
        <f>'6. PMH'!L103+'7. Óvoda'!K103+'8. Önkormányzat'!K102</f>
        <v>15233</v>
      </c>
      <c r="J13" s="129"/>
    </row>
    <row r="14" spans="1:10" ht="12.75">
      <c r="A14" s="64"/>
      <c r="B14" s="31" t="s">
        <v>152</v>
      </c>
      <c r="C14" s="37"/>
      <c r="D14" s="37"/>
      <c r="E14" s="37"/>
      <c r="F14" s="37"/>
      <c r="G14" s="69">
        <f>'6. PMH'!J104+'7. Óvoda'!I104+'8. Önkormányzat'!I103</f>
        <v>195790</v>
      </c>
      <c r="H14" s="69">
        <f>'6. PMH'!K104+'7. Óvoda'!J104+'8. Önkormányzat'!J103</f>
        <v>35627</v>
      </c>
      <c r="I14" s="69">
        <f>'6. PMH'!L104+'7. Óvoda'!K104+'8. Önkormányzat'!K103</f>
        <v>22217</v>
      </c>
      <c r="J14" s="129"/>
    </row>
    <row r="15" spans="1:10" ht="12.75">
      <c r="A15" s="64"/>
      <c r="B15" s="31" t="s">
        <v>121</v>
      </c>
      <c r="C15" s="37"/>
      <c r="D15" s="37"/>
      <c r="E15" s="37"/>
      <c r="F15" s="37"/>
      <c r="G15" s="69">
        <f>'6. PMH'!J105+'7. Óvoda'!I105+'8. Önkormányzat'!I104</f>
        <v>4604</v>
      </c>
      <c r="H15" s="69">
        <f>'6. PMH'!K105+'7. Óvoda'!J105+'8. Önkormányzat'!J104</f>
        <v>1800</v>
      </c>
      <c r="I15" s="69"/>
      <c r="J15" s="129"/>
    </row>
    <row r="16" spans="1:10" ht="12.75">
      <c r="A16" s="64"/>
      <c r="B16" s="31" t="s">
        <v>153</v>
      </c>
      <c r="C16" s="37"/>
      <c r="D16" s="37"/>
      <c r="E16" s="37"/>
      <c r="F16" s="37"/>
      <c r="G16" s="69">
        <f>'6. PMH'!J106+'7. Óvoda'!I106+'8. Önkormányzat'!I105</f>
        <v>63689</v>
      </c>
      <c r="H16" s="69">
        <f>'6. PMH'!K106+'7. Óvoda'!J106+'8. Önkormányzat'!J105</f>
        <v>2360</v>
      </c>
      <c r="I16" s="69"/>
      <c r="J16" s="129"/>
    </row>
    <row r="17" spans="1:10" ht="12.75">
      <c r="A17" s="5" t="s">
        <v>212</v>
      </c>
      <c r="B17" s="37"/>
      <c r="C17" s="37"/>
      <c r="D17" s="37"/>
      <c r="E17" s="37"/>
      <c r="F17" s="37"/>
      <c r="G17" s="68">
        <f>SUM(G18:G20)</f>
        <v>184096</v>
      </c>
      <c r="H17" s="68">
        <f>SUM(H18:H20)</f>
        <v>13120</v>
      </c>
      <c r="I17" s="68">
        <f>SUM(I18:I20)</f>
        <v>5140</v>
      </c>
      <c r="J17" s="128"/>
    </row>
    <row r="18" spans="1:10" ht="12.75">
      <c r="A18" s="64"/>
      <c r="B18" s="31" t="s">
        <v>209</v>
      </c>
      <c r="C18" s="37"/>
      <c r="D18" s="37"/>
      <c r="E18" s="37"/>
      <c r="F18" s="37"/>
      <c r="G18" s="69">
        <f>'6. PMH'!J108+'7. Óvoda'!I108+'8. Önkormányzat'!I107</f>
        <v>122866</v>
      </c>
      <c r="H18" s="69">
        <f>'6. PMH'!K108+'7. Óvoda'!J108+'8. Önkormányzat'!J107</f>
        <v>8120</v>
      </c>
      <c r="I18" s="69">
        <f>'6. PMH'!L108+'7. Óvoda'!K108+'8. Önkormányzat'!K107</f>
        <v>5140</v>
      </c>
      <c r="J18" s="129"/>
    </row>
    <row r="19" spans="1:10" ht="12.75">
      <c r="A19" s="64"/>
      <c r="B19" s="31" t="s">
        <v>210</v>
      </c>
      <c r="C19" s="37"/>
      <c r="D19" s="37"/>
      <c r="E19" s="37"/>
      <c r="F19" s="37"/>
      <c r="G19" s="69">
        <f>'6. PMH'!J109+'7. Óvoda'!I109+'8. Önkormányzat'!I108</f>
        <v>57572</v>
      </c>
      <c r="H19" s="69">
        <f>'6. PMH'!K109+'7. Óvoda'!J109+'8. Önkormányzat'!J108</f>
        <v>3500</v>
      </c>
      <c r="I19" s="69"/>
      <c r="J19" s="129"/>
    </row>
    <row r="20" spans="1:10" ht="12.75">
      <c r="A20" s="64"/>
      <c r="B20" s="31" t="s">
        <v>211</v>
      </c>
      <c r="C20" s="2"/>
      <c r="D20" s="2"/>
      <c r="E20" s="2"/>
      <c r="F20" s="2"/>
      <c r="G20" s="69">
        <f>'6. PMH'!J110+'7. Óvoda'!I110+'8. Önkormányzat'!I109</f>
        <v>3658</v>
      </c>
      <c r="H20" s="69">
        <f>'6. PMH'!K110+'7. Óvoda'!J110+'8. Önkormányzat'!J109</f>
        <v>1500</v>
      </c>
      <c r="I20" s="69"/>
      <c r="J20" s="129"/>
    </row>
    <row r="21" spans="1:10" ht="12.75">
      <c r="A21" s="5" t="s">
        <v>224</v>
      </c>
      <c r="B21" s="2"/>
      <c r="C21" s="2"/>
      <c r="D21" s="2"/>
      <c r="E21" s="2"/>
      <c r="F21" s="2"/>
      <c r="G21" s="68">
        <f>G11+G17</f>
        <v>582987</v>
      </c>
      <c r="H21" s="68">
        <f>H11+H17</f>
        <v>57914</v>
      </c>
      <c r="I21" s="68">
        <f>I11+I17</f>
        <v>108822</v>
      </c>
      <c r="J21" s="128"/>
    </row>
    <row r="22" spans="1:10" ht="12.75">
      <c r="A22" s="5" t="s">
        <v>213</v>
      </c>
      <c r="B22" s="2"/>
      <c r="C22" s="2"/>
      <c r="D22" s="2"/>
      <c r="E22" s="2"/>
      <c r="F22" s="2"/>
      <c r="G22" s="68">
        <f>G23+G27</f>
        <v>6356</v>
      </c>
      <c r="H22" s="68"/>
      <c r="I22" s="68"/>
      <c r="J22" s="128"/>
    </row>
    <row r="23" spans="1:10" ht="12.75">
      <c r="A23" s="25"/>
      <c r="B23" s="1" t="s">
        <v>55</v>
      </c>
      <c r="C23" s="2"/>
      <c r="D23" s="2"/>
      <c r="E23" s="2"/>
      <c r="F23" s="2"/>
      <c r="G23" s="69">
        <f>SUM(G24:G26)</f>
        <v>6356</v>
      </c>
      <c r="H23" s="69"/>
      <c r="I23" s="69"/>
      <c r="J23" s="128"/>
    </row>
    <row r="24" spans="1:10" ht="12.75">
      <c r="A24" s="12"/>
      <c r="B24" s="11"/>
      <c r="C24" s="37" t="s">
        <v>227</v>
      </c>
      <c r="D24" s="2"/>
      <c r="E24" s="2"/>
      <c r="F24" s="2"/>
      <c r="G24" s="69">
        <v>6356</v>
      </c>
      <c r="H24" s="69"/>
      <c r="I24" s="69"/>
      <c r="J24" s="128"/>
    </row>
    <row r="25" spans="1:10" ht="12.75">
      <c r="A25" s="12"/>
      <c r="B25" s="36"/>
      <c r="C25" s="37" t="s">
        <v>220</v>
      </c>
      <c r="D25" s="2"/>
      <c r="E25" s="2"/>
      <c r="F25" s="2"/>
      <c r="G25" s="69"/>
      <c r="H25" s="69"/>
      <c r="I25" s="69"/>
      <c r="J25" s="128"/>
    </row>
    <row r="26" spans="1:10" ht="12.75">
      <c r="A26" s="12"/>
      <c r="B26" s="16"/>
      <c r="C26" s="37" t="s">
        <v>221</v>
      </c>
      <c r="D26" s="2"/>
      <c r="E26" s="2"/>
      <c r="F26" s="2"/>
      <c r="G26" s="69"/>
      <c r="H26" s="69"/>
      <c r="I26" s="69"/>
      <c r="J26" s="128"/>
    </row>
    <row r="27" spans="1:10" ht="12.75">
      <c r="A27" s="12"/>
      <c r="B27" s="1" t="s">
        <v>56</v>
      </c>
      <c r="C27" s="2"/>
      <c r="D27" s="2"/>
      <c r="E27" s="2"/>
      <c r="F27" s="2"/>
      <c r="G27" s="69"/>
      <c r="H27" s="69"/>
      <c r="I27" s="69"/>
      <c r="J27" s="128"/>
    </row>
    <row r="28" spans="1:10" ht="12.75">
      <c r="A28" s="12"/>
      <c r="B28" s="4"/>
      <c r="C28" s="31" t="s">
        <v>227</v>
      </c>
      <c r="D28" s="2"/>
      <c r="E28" s="2"/>
      <c r="F28" s="2"/>
      <c r="G28" s="69"/>
      <c r="H28" s="69"/>
      <c r="I28" s="69"/>
      <c r="J28" s="128"/>
    </row>
    <row r="29" spans="1:10" ht="12.75">
      <c r="A29" s="12"/>
      <c r="B29" s="7"/>
      <c r="C29" s="31" t="s">
        <v>220</v>
      </c>
      <c r="D29" s="2"/>
      <c r="E29" s="2"/>
      <c r="F29" s="2"/>
      <c r="G29" s="69"/>
      <c r="H29" s="69"/>
      <c r="I29" s="69"/>
      <c r="J29" s="128"/>
    </row>
    <row r="30" spans="1:10" ht="12.75">
      <c r="A30" s="12"/>
      <c r="B30" s="7"/>
      <c r="C30" s="31" t="s">
        <v>221</v>
      </c>
      <c r="D30" s="2"/>
      <c r="E30" s="2"/>
      <c r="F30" s="2"/>
      <c r="G30" s="69"/>
      <c r="H30" s="69"/>
      <c r="I30" s="69"/>
      <c r="J30" s="128"/>
    </row>
    <row r="31" spans="1:11" ht="12.75">
      <c r="A31" s="5" t="s">
        <v>225</v>
      </c>
      <c r="B31" s="2"/>
      <c r="C31" s="2"/>
      <c r="D31" s="2"/>
      <c r="E31" s="2"/>
      <c r="F31" s="2"/>
      <c r="G31" s="68">
        <f>G21+G22</f>
        <v>589343</v>
      </c>
      <c r="H31" s="68">
        <f>H21+H22</f>
        <v>57914</v>
      </c>
      <c r="I31" s="68">
        <f>I21+I22</f>
        <v>108822</v>
      </c>
      <c r="J31" s="128"/>
      <c r="K31" s="87"/>
    </row>
    <row r="33" ht="12.75">
      <c r="I33" s="8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ht="12.75">
      <c r="A40" s="9"/>
    </row>
    <row r="42" spans="1:9" ht="12.75">
      <c r="A42" s="61"/>
      <c r="B42" s="10"/>
      <c r="C42" s="10"/>
      <c r="D42" s="10"/>
      <c r="E42" s="10"/>
      <c r="F42" s="10"/>
      <c r="I42" s="9"/>
    </row>
    <row r="43" spans="4:6" ht="12.75"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2:6" ht="12.75">
      <c r="B53" s="10"/>
      <c r="C53" s="10"/>
      <c r="D53" s="10"/>
      <c r="E53" s="10"/>
      <c r="F53" s="10"/>
    </row>
    <row r="54" spans="1:9" ht="12.75">
      <c r="A54" s="9"/>
      <c r="B54" s="10"/>
      <c r="C54" s="10"/>
      <c r="D54" s="10"/>
      <c r="E54" s="10"/>
      <c r="F54" s="10"/>
      <c r="I54" s="9"/>
    </row>
    <row r="55" spans="2:6" ht="12.75">
      <c r="B55" s="10"/>
      <c r="C55" s="10"/>
      <c r="D55" s="10"/>
      <c r="E55" s="10"/>
      <c r="F55" s="10"/>
    </row>
    <row r="56" spans="2:6" ht="12.75">
      <c r="B56" s="10"/>
      <c r="C56" s="10"/>
      <c r="D56" s="10"/>
      <c r="E56" s="10"/>
      <c r="F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spans="1:9" ht="12.75">
      <c r="A64" s="9"/>
      <c r="I64" s="9"/>
    </row>
    <row r="65" ht="12.75">
      <c r="A65" s="9"/>
    </row>
    <row r="66" ht="12.75">
      <c r="I66" s="9"/>
    </row>
    <row r="68" spans="1:7" ht="12.75">
      <c r="A68" s="7"/>
      <c r="B68" s="7"/>
      <c r="C68" s="7"/>
      <c r="D68" s="7"/>
      <c r="E68" s="7"/>
      <c r="F68" s="7"/>
      <c r="G68" s="7"/>
    </row>
  </sheetData>
  <sheetProtection/>
  <mergeCells count="5">
    <mergeCell ref="A4:J4"/>
    <mergeCell ref="A5:J5"/>
    <mergeCell ref="A6:J6"/>
    <mergeCell ref="A10:E10"/>
    <mergeCell ref="A7:J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4"/>
  <sheetViews>
    <sheetView zoomScalePageLayoutView="0" workbookViewId="0" topLeftCell="A1">
      <selection activeCell="A3" sqref="A3:U3"/>
    </sheetView>
  </sheetViews>
  <sheetFormatPr defaultColWidth="9.140625" defaultRowHeight="12.75"/>
  <cols>
    <col min="9" max="9" width="17.57421875" style="0" customWidth="1"/>
    <col min="10" max="13" width="10.57421875" style="0" customWidth="1"/>
    <col min="14" max="14" width="11.8515625" style="0" customWidth="1"/>
    <col min="15" max="15" width="11.421875" style="0" customWidth="1"/>
    <col min="16" max="18" width="10.57421875" style="0" customWidth="1"/>
  </cols>
  <sheetData>
    <row r="1" ht="12.75">
      <c r="U1" s="49" t="s">
        <v>232</v>
      </c>
    </row>
    <row r="3" spans="1:21" ht="12.75">
      <c r="A3" s="230" t="s">
        <v>463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1:21" ht="12.75">
      <c r="A4" s="230" t="s">
        <v>233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</row>
    <row r="5" spans="1:21" ht="12.75">
      <c r="A5" s="230" t="s">
        <v>234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</row>
    <row r="6" spans="1:21" ht="12.75">
      <c r="A6" s="230" t="s">
        <v>359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</row>
    <row r="7" spans="1:21" ht="12.75">
      <c r="A7" s="230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</row>
    <row r="9" spans="1:18" ht="12.75">
      <c r="A9" s="17"/>
      <c r="B9" s="17"/>
      <c r="C9" s="17"/>
      <c r="D9" s="17"/>
      <c r="E9" s="17"/>
      <c r="F9" s="17"/>
      <c r="G9" s="17"/>
      <c r="H9" s="17"/>
      <c r="I9" s="17"/>
      <c r="L9" s="7" t="s">
        <v>146</v>
      </c>
      <c r="O9" t="s">
        <v>457</v>
      </c>
      <c r="Q9" s="40"/>
      <c r="R9" s="40"/>
    </row>
    <row r="10" spans="1:21" ht="25.5" customHeight="1">
      <c r="A10" s="277" t="s">
        <v>122</v>
      </c>
      <c r="B10" s="278"/>
      <c r="C10" s="278"/>
      <c r="D10" s="278"/>
      <c r="E10" s="278"/>
      <c r="F10" s="278"/>
      <c r="G10" s="278"/>
      <c r="H10" s="278"/>
      <c r="I10" s="279"/>
      <c r="J10" s="283" t="s">
        <v>133</v>
      </c>
      <c r="K10" s="284"/>
      <c r="L10" s="285"/>
      <c r="M10" s="283" t="s">
        <v>134</v>
      </c>
      <c r="N10" s="284"/>
      <c r="O10" s="285"/>
      <c r="P10" s="286" t="s">
        <v>132</v>
      </c>
      <c r="Q10" s="276"/>
      <c r="R10" s="287"/>
      <c r="S10" s="288" t="s">
        <v>135</v>
      </c>
      <c r="T10" s="288"/>
      <c r="U10" s="288"/>
    </row>
    <row r="11" spans="1:21" ht="51">
      <c r="A11" s="280"/>
      <c r="B11" s="281"/>
      <c r="C11" s="281"/>
      <c r="D11" s="281"/>
      <c r="E11" s="281"/>
      <c r="F11" s="281"/>
      <c r="G11" s="281"/>
      <c r="H11" s="281"/>
      <c r="I11" s="282"/>
      <c r="J11" s="119" t="s">
        <v>7</v>
      </c>
      <c r="K11" s="119" t="s">
        <v>8</v>
      </c>
      <c r="L11" s="93" t="s">
        <v>9</v>
      </c>
      <c r="M11" s="119" t="s">
        <v>7</v>
      </c>
      <c r="N11" s="119" t="s">
        <v>8</v>
      </c>
      <c r="O11" s="93" t="s">
        <v>9</v>
      </c>
      <c r="P11" s="119" t="s">
        <v>7</v>
      </c>
      <c r="Q11" s="119" t="s">
        <v>8</v>
      </c>
      <c r="R11" s="93" t="s">
        <v>9</v>
      </c>
      <c r="S11" s="119" t="s">
        <v>7</v>
      </c>
      <c r="T11" s="119" t="s">
        <v>8</v>
      </c>
      <c r="U11" s="93" t="s">
        <v>9</v>
      </c>
    </row>
    <row r="12" spans="1:21" ht="12.75">
      <c r="A12" s="233" t="s">
        <v>113</v>
      </c>
      <c r="B12" s="233"/>
      <c r="C12" s="233"/>
      <c r="D12" s="233"/>
      <c r="E12" s="233"/>
      <c r="F12" s="233"/>
      <c r="G12" s="233"/>
      <c r="H12" s="233"/>
      <c r="I12" s="233"/>
      <c r="J12" s="68">
        <f>J13+J20+J27+J39</f>
        <v>15538</v>
      </c>
      <c r="K12" s="68">
        <f>K13+K20+K27+K39</f>
        <v>9622</v>
      </c>
      <c r="L12" s="68">
        <f>L13+L20+L27+L39</f>
        <v>350</v>
      </c>
      <c r="M12" s="68">
        <v>15538000</v>
      </c>
      <c r="N12" s="68">
        <v>9622000</v>
      </c>
      <c r="O12" s="68">
        <v>350000</v>
      </c>
      <c r="P12" s="68"/>
      <c r="Q12" s="68"/>
      <c r="R12" s="68"/>
      <c r="S12" s="68"/>
      <c r="T12" s="20"/>
      <c r="U12" s="20"/>
    </row>
    <row r="13" spans="1:21" ht="12.75">
      <c r="A13" s="106"/>
      <c r="B13" s="247" t="s">
        <v>159</v>
      </c>
      <c r="C13" s="248"/>
      <c r="D13" s="248"/>
      <c r="E13" s="248"/>
      <c r="F13" s="248"/>
      <c r="G13" s="248"/>
      <c r="H13" s="248"/>
      <c r="I13" s="248"/>
      <c r="J13" s="109"/>
      <c r="K13" s="109">
        <f>SUM(K14:K19)</f>
        <v>1000</v>
      </c>
      <c r="L13" s="109"/>
      <c r="M13" s="109"/>
      <c r="N13" s="109">
        <v>1000000</v>
      </c>
      <c r="O13" s="109"/>
      <c r="P13" s="109"/>
      <c r="Q13" s="109"/>
      <c r="R13" s="109"/>
      <c r="S13" s="109"/>
      <c r="T13" s="185"/>
      <c r="U13" s="185"/>
    </row>
    <row r="14" spans="1:21" ht="12.75">
      <c r="A14" s="64"/>
      <c r="B14" s="111"/>
      <c r="C14" s="236" t="s">
        <v>166</v>
      </c>
      <c r="D14" s="237"/>
      <c r="E14" s="237"/>
      <c r="F14" s="237"/>
      <c r="G14" s="237"/>
      <c r="H14" s="237"/>
      <c r="I14" s="238"/>
      <c r="J14" s="69"/>
      <c r="K14" s="69"/>
      <c r="L14" s="69"/>
      <c r="M14" s="69"/>
      <c r="N14" s="69"/>
      <c r="O14" s="69"/>
      <c r="P14" s="69"/>
      <c r="Q14" s="69"/>
      <c r="R14" s="69"/>
      <c r="S14" s="50"/>
      <c r="T14" s="21"/>
      <c r="U14" s="21"/>
    </row>
    <row r="15" spans="1:21" ht="12.75">
      <c r="A15" s="64"/>
      <c r="B15" s="121"/>
      <c r="C15" s="236" t="s">
        <v>167</v>
      </c>
      <c r="D15" s="237"/>
      <c r="E15" s="237"/>
      <c r="F15" s="237"/>
      <c r="G15" s="237"/>
      <c r="H15" s="237"/>
      <c r="I15" s="238"/>
      <c r="J15" s="69"/>
      <c r="K15" s="69"/>
      <c r="L15" s="69"/>
      <c r="M15" s="69"/>
      <c r="N15" s="69"/>
      <c r="O15" s="69"/>
      <c r="P15" s="69"/>
      <c r="Q15" s="69"/>
      <c r="R15" s="69"/>
      <c r="S15" s="50"/>
      <c r="T15" s="21"/>
      <c r="U15" s="21"/>
    </row>
    <row r="16" spans="1:21" ht="12.75">
      <c r="A16" s="64"/>
      <c r="B16" s="121"/>
      <c r="C16" s="236" t="s">
        <v>168</v>
      </c>
      <c r="D16" s="237"/>
      <c r="E16" s="237"/>
      <c r="F16" s="237"/>
      <c r="G16" s="237"/>
      <c r="H16" s="237"/>
      <c r="I16" s="238"/>
      <c r="J16" s="69"/>
      <c r="K16" s="69"/>
      <c r="L16" s="69"/>
      <c r="M16" s="69"/>
      <c r="N16" s="69"/>
      <c r="O16" s="69"/>
      <c r="P16" s="69"/>
      <c r="Q16" s="69"/>
      <c r="R16" s="69"/>
      <c r="S16" s="50"/>
      <c r="T16" s="21"/>
      <c r="U16" s="21"/>
    </row>
    <row r="17" spans="1:21" ht="12.75">
      <c r="A17" s="64"/>
      <c r="B17" s="121"/>
      <c r="C17" s="236" t="s">
        <v>169</v>
      </c>
      <c r="D17" s="237"/>
      <c r="E17" s="237"/>
      <c r="F17" s="237"/>
      <c r="G17" s="237"/>
      <c r="H17" s="237"/>
      <c r="I17" s="238"/>
      <c r="J17" s="69"/>
      <c r="K17" s="69"/>
      <c r="L17" s="69"/>
      <c r="M17" s="69"/>
      <c r="N17" s="69"/>
      <c r="O17" s="69"/>
      <c r="P17" s="69"/>
      <c r="Q17" s="69"/>
      <c r="R17" s="69"/>
      <c r="S17" s="50"/>
      <c r="T17" s="21"/>
      <c r="U17" s="21"/>
    </row>
    <row r="18" spans="1:21" ht="12.75">
      <c r="A18" s="64"/>
      <c r="B18" s="121"/>
      <c r="C18" s="236" t="s">
        <v>170</v>
      </c>
      <c r="D18" s="237"/>
      <c r="E18" s="237"/>
      <c r="F18" s="237"/>
      <c r="G18" s="237"/>
      <c r="H18" s="237"/>
      <c r="I18" s="238"/>
      <c r="J18" s="69"/>
      <c r="K18" s="69"/>
      <c r="L18" s="69"/>
      <c r="M18" s="69"/>
      <c r="N18" s="69"/>
      <c r="O18" s="69"/>
      <c r="P18" s="69"/>
      <c r="Q18" s="69"/>
      <c r="R18" s="69"/>
      <c r="S18" s="50"/>
      <c r="T18" s="21"/>
      <c r="U18" s="21"/>
    </row>
    <row r="19" spans="1:21" ht="12.75">
      <c r="A19" s="64"/>
      <c r="B19" s="121"/>
      <c r="C19" s="260" t="s">
        <v>171</v>
      </c>
      <c r="D19" s="261"/>
      <c r="E19" s="261"/>
      <c r="F19" s="261"/>
      <c r="G19" s="261"/>
      <c r="H19" s="261"/>
      <c r="I19" s="262"/>
      <c r="J19" s="69"/>
      <c r="K19" s="69">
        <v>1000</v>
      </c>
      <c r="L19" s="69"/>
      <c r="M19" s="69"/>
      <c r="N19" s="69">
        <v>1000000</v>
      </c>
      <c r="O19" s="69"/>
      <c r="P19" s="69"/>
      <c r="Q19" s="69"/>
      <c r="R19" s="69"/>
      <c r="S19" s="50"/>
      <c r="T19" s="21"/>
      <c r="U19" s="21"/>
    </row>
    <row r="20" spans="1:21" ht="12.75">
      <c r="A20" s="106"/>
      <c r="B20" s="248" t="s">
        <v>252</v>
      </c>
      <c r="C20" s="248"/>
      <c r="D20" s="248"/>
      <c r="E20" s="248"/>
      <c r="F20" s="248"/>
      <c r="G20" s="248"/>
      <c r="H20" s="248"/>
      <c r="I20" s="248"/>
      <c r="J20" s="109"/>
      <c r="K20" s="109"/>
      <c r="L20" s="109">
        <f>SUM(L21:L26)</f>
        <v>50</v>
      </c>
      <c r="M20" s="109"/>
      <c r="N20" s="109"/>
      <c r="O20" s="109">
        <v>50000</v>
      </c>
      <c r="P20" s="109"/>
      <c r="Q20" s="109"/>
      <c r="R20" s="109"/>
      <c r="S20" s="109"/>
      <c r="T20" s="185"/>
      <c r="U20" s="185"/>
    </row>
    <row r="21" spans="1:21" ht="12.75">
      <c r="A21" s="64"/>
      <c r="B21" s="11"/>
      <c r="C21" s="242" t="s">
        <v>174</v>
      </c>
      <c r="D21" s="235"/>
      <c r="E21" s="235"/>
      <c r="F21" s="235"/>
      <c r="G21" s="235"/>
      <c r="H21" s="235"/>
      <c r="I21" s="235"/>
      <c r="J21" s="69"/>
      <c r="K21" s="69"/>
      <c r="L21" s="69"/>
      <c r="M21" s="69"/>
      <c r="N21" s="69"/>
      <c r="O21" s="69"/>
      <c r="P21" s="69"/>
      <c r="Q21" s="69"/>
      <c r="R21" s="69"/>
      <c r="S21" s="50"/>
      <c r="T21" s="21"/>
      <c r="U21" s="21"/>
    </row>
    <row r="22" spans="1:21" ht="12.75">
      <c r="A22" s="64"/>
      <c r="B22" s="36"/>
      <c r="C22" s="266" t="s">
        <v>175</v>
      </c>
      <c r="D22" s="267"/>
      <c r="E22" s="267"/>
      <c r="F22" s="267"/>
      <c r="G22" s="267"/>
      <c r="H22" s="267"/>
      <c r="I22" s="267"/>
      <c r="J22" s="69"/>
      <c r="K22" s="69"/>
      <c r="L22" s="69"/>
      <c r="M22" s="69"/>
      <c r="N22" s="69"/>
      <c r="O22" s="69"/>
      <c r="P22" s="69"/>
      <c r="Q22" s="69"/>
      <c r="R22" s="69"/>
      <c r="S22" s="50"/>
      <c r="T22" s="21"/>
      <c r="U22" s="21"/>
    </row>
    <row r="23" spans="1:21" ht="12.75">
      <c r="A23" s="64"/>
      <c r="B23" s="36"/>
      <c r="C23" s="242" t="s">
        <v>176</v>
      </c>
      <c r="D23" s="235"/>
      <c r="E23" s="235"/>
      <c r="F23" s="235"/>
      <c r="G23" s="235"/>
      <c r="H23" s="235"/>
      <c r="I23" s="235"/>
      <c r="J23" s="69"/>
      <c r="K23" s="69"/>
      <c r="L23" s="69"/>
      <c r="M23" s="69"/>
      <c r="N23" s="69"/>
      <c r="O23" s="69"/>
      <c r="P23" s="69"/>
      <c r="Q23" s="69"/>
      <c r="R23" s="69"/>
      <c r="S23" s="50"/>
      <c r="T23" s="21"/>
      <c r="U23" s="21"/>
    </row>
    <row r="24" spans="1:21" ht="12.75">
      <c r="A24" s="64"/>
      <c r="B24" s="36"/>
      <c r="C24" s="242" t="s">
        <v>177</v>
      </c>
      <c r="D24" s="235"/>
      <c r="E24" s="235"/>
      <c r="F24" s="235"/>
      <c r="G24" s="235"/>
      <c r="H24" s="235"/>
      <c r="I24" s="235"/>
      <c r="J24" s="69"/>
      <c r="K24" s="69"/>
      <c r="L24" s="69"/>
      <c r="M24" s="69"/>
      <c r="N24" s="69"/>
      <c r="O24" s="69"/>
      <c r="P24" s="69"/>
      <c r="Q24" s="69"/>
      <c r="R24" s="69"/>
      <c r="S24" s="50"/>
      <c r="T24" s="21"/>
      <c r="U24" s="21"/>
    </row>
    <row r="25" spans="1:21" ht="12.75">
      <c r="A25" s="64"/>
      <c r="B25" s="36"/>
      <c r="C25" s="242" t="s">
        <v>178</v>
      </c>
      <c r="D25" s="235"/>
      <c r="E25" s="235"/>
      <c r="F25" s="235"/>
      <c r="G25" s="235"/>
      <c r="H25" s="235"/>
      <c r="I25" s="235"/>
      <c r="J25" s="69"/>
      <c r="K25" s="69"/>
      <c r="L25" s="69"/>
      <c r="M25" s="69"/>
      <c r="N25" s="69"/>
      <c r="O25" s="69"/>
      <c r="P25" s="69"/>
      <c r="Q25" s="69"/>
      <c r="R25" s="69"/>
      <c r="S25" s="50"/>
      <c r="T25" s="21"/>
      <c r="U25" s="21"/>
    </row>
    <row r="26" spans="1:21" ht="12.75">
      <c r="A26" s="64"/>
      <c r="B26" s="36"/>
      <c r="C26" s="242" t="s">
        <v>179</v>
      </c>
      <c r="D26" s="235"/>
      <c r="E26" s="235"/>
      <c r="F26" s="235"/>
      <c r="G26" s="235"/>
      <c r="H26" s="235"/>
      <c r="I26" s="235"/>
      <c r="J26" s="69"/>
      <c r="K26" s="69"/>
      <c r="L26" s="69">
        <v>50</v>
      </c>
      <c r="M26" s="69"/>
      <c r="N26" s="69"/>
      <c r="O26" s="69">
        <v>50000</v>
      </c>
      <c r="P26" s="69"/>
      <c r="Q26" s="69"/>
      <c r="R26" s="69"/>
      <c r="S26" s="50"/>
      <c r="T26" s="21"/>
      <c r="U26" s="21"/>
    </row>
    <row r="27" spans="1:21" ht="12.75">
      <c r="A27" s="106"/>
      <c r="B27" s="248" t="s">
        <v>181</v>
      </c>
      <c r="C27" s="248"/>
      <c r="D27" s="248"/>
      <c r="E27" s="248"/>
      <c r="F27" s="248"/>
      <c r="G27" s="248"/>
      <c r="H27" s="248"/>
      <c r="I27" s="248"/>
      <c r="J27" s="109">
        <f>SUM(J28:J38)</f>
        <v>15538</v>
      </c>
      <c r="K27" s="109">
        <f>SUM(K28:K38)</f>
        <v>8622</v>
      </c>
      <c r="L27" s="109">
        <f>SUM(L28:L38)</f>
        <v>300</v>
      </c>
      <c r="M27" s="109">
        <v>15538000</v>
      </c>
      <c r="N27" s="109">
        <v>8622000</v>
      </c>
      <c r="O27" s="109">
        <v>300000</v>
      </c>
      <c r="P27" s="109"/>
      <c r="Q27" s="109"/>
      <c r="R27" s="109"/>
      <c r="S27" s="109"/>
      <c r="T27" s="185"/>
      <c r="U27" s="185"/>
    </row>
    <row r="28" spans="1:21" ht="12.75">
      <c r="A28" s="64"/>
      <c r="B28" s="11"/>
      <c r="C28" s="268" t="s">
        <v>182</v>
      </c>
      <c r="D28" s="246"/>
      <c r="E28" s="246"/>
      <c r="F28" s="246"/>
      <c r="G28" s="246"/>
      <c r="H28" s="246"/>
      <c r="I28" s="246"/>
      <c r="J28" s="69"/>
      <c r="K28" s="69"/>
      <c r="L28" s="69"/>
      <c r="M28" s="69"/>
      <c r="N28" s="69"/>
      <c r="O28" s="69"/>
      <c r="P28" s="69"/>
      <c r="Q28" s="69"/>
      <c r="R28" s="69"/>
      <c r="S28" s="50"/>
      <c r="T28" s="21"/>
      <c r="U28" s="21"/>
    </row>
    <row r="29" spans="1:21" ht="12.75">
      <c r="A29" s="64"/>
      <c r="B29" s="36"/>
      <c r="C29" s="268" t="s">
        <v>183</v>
      </c>
      <c r="D29" s="246"/>
      <c r="E29" s="246"/>
      <c r="F29" s="246"/>
      <c r="G29" s="246"/>
      <c r="H29" s="246"/>
      <c r="I29" s="246"/>
      <c r="J29" s="69">
        <v>8289</v>
      </c>
      <c r="K29" s="69">
        <v>6703</v>
      </c>
      <c r="L29" s="69">
        <v>300</v>
      </c>
      <c r="M29" s="69">
        <v>8289000</v>
      </c>
      <c r="N29" s="69">
        <v>6703000</v>
      </c>
      <c r="O29" s="69">
        <v>300000</v>
      </c>
      <c r="P29" s="69"/>
      <c r="Q29" s="69"/>
      <c r="R29" s="69"/>
      <c r="S29" s="50"/>
      <c r="T29" s="21"/>
      <c r="U29" s="21"/>
    </row>
    <row r="30" spans="1:21" ht="12.75">
      <c r="A30" s="64"/>
      <c r="B30" s="36"/>
      <c r="C30" s="268" t="s">
        <v>184</v>
      </c>
      <c r="D30" s="246"/>
      <c r="E30" s="246"/>
      <c r="F30" s="246"/>
      <c r="G30" s="246"/>
      <c r="H30" s="246"/>
      <c r="I30" s="246"/>
      <c r="J30" s="69"/>
      <c r="K30" s="69">
        <v>87</v>
      </c>
      <c r="L30" s="69"/>
      <c r="M30" s="69"/>
      <c r="N30" s="69">
        <v>87000</v>
      </c>
      <c r="O30" s="69"/>
      <c r="P30" s="69"/>
      <c r="Q30" s="69"/>
      <c r="R30" s="69"/>
      <c r="S30" s="50"/>
      <c r="T30" s="21"/>
      <c r="U30" s="21"/>
    </row>
    <row r="31" spans="1:21" ht="12.75">
      <c r="A31" s="64"/>
      <c r="B31" s="36"/>
      <c r="C31" s="242" t="s">
        <v>185</v>
      </c>
      <c r="D31" s="235"/>
      <c r="E31" s="235"/>
      <c r="F31" s="235"/>
      <c r="G31" s="235"/>
      <c r="H31" s="235"/>
      <c r="I31" s="235"/>
      <c r="J31" s="69"/>
      <c r="K31" s="69"/>
      <c r="L31" s="69"/>
      <c r="M31" s="69"/>
      <c r="N31" s="69"/>
      <c r="O31" s="69"/>
      <c r="P31" s="69"/>
      <c r="Q31" s="69"/>
      <c r="R31" s="69"/>
      <c r="S31" s="50"/>
      <c r="T31" s="21"/>
      <c r="U31" s="21"/>
    </row>
    <row r="32" spans="1:21" ht="12.75">
      <c r="A32" s="64"/>
      <c r="B32" s="36"/>
      <c r="C32" s="242" t="s">
        <v>186</v>
      </c>
      <c r="D32" s="235"/>
      <c r="E32" s="235"/>
      <c r="F32" s="235"/>
      <c r="G32" s="235"/>
      <c r="H32" s="235"/>
      <c r="I32" s="235"/>
      <c r="J32" s="69">
        <v>3946</v>
      </c>
      <c r="K32" s="69"/>
      <c r="L32" s="69"/>
      <c r="M32" s="69">
        <v>3946000</v>
      </c>
      <c r="N32" s="69"/>
      <c r="O32" s="69"/>
      <c r="P32" s="69"/>
      <c r="Q32" s="69"/>
      <c r="R32" s="69"/>
      <c r="S32" s="50"/>
      <c r="T32" s="21"/>
      <c r="U32" s="21"/>
    </row>
    <row r="33" spans="1:21" ht="12.75">
      <c r="A33" s="64"/>
      <c r="B33" s="36"/>
      <c r="C33" s="236" t="s">
        <v>187</v>
      </c>
      <c r="D33" s="237"/>
      <c r="E33" s="237"/>
      <c r="F33" s="237"/>
      <c r="G33" s="237"/>
      <c r="H33" s="237"/>
      <c r="I33" s="238"/>
      <c r="J33" s="69">
        <v>3303</v>
      </c>
      <c r="K33" s="69">
        <v>1832</v>
      </c>
      <c r="L33" s="69"/>
      <c r="M33" s="69">
        <v>3303000</v>
      </c>
      <c r="N33" s="69">
        <v>1832000</v>
      </c>
      <c r="O33" s="69"/>
      <c r="P33" s="69"/>
      <c r="Q33" s="69"/>
      <c r="R33" s="69"/>
      <c r="S33" s="50"/>
      <c r="T33" s="21"/>
      <c r="U33" s="21"/>
    </row>
    <row r="34" spans="1:21" ht="12.75">
      <c r="A34" s="64"/>
      <c r="B34" s="36"/>
      <c r="C34" s="236" t="s">
        <v>188</v>
      </c>
      <c r="D34" s="237"/>
      <c r="E34" s="237"/>
      <c r="F34" s="237"/>
      <c r="G34" s="237"/>
      <c r="H34" s="237"/>
      <c r="I34" s="238"/>
      <c r="J34" s="69"/>
      <c r="K34" s="69"/>
      <c r="L34" s="69"/>
      <c r="M34" s="69"/>
      <c r="N34" s="69"/>
      <c r="O34" s="69"/>
      <c r="P34" s="69"/>
      <c r="Q34" s="69"/>
      <c r="R34" s="69"/>
      <c r="S34" s="50"/>
      <c r="T34" s="21"/>
      <c r="U34" s="21"/>
    </row>
    <row r="35" spans="1:21" ht="12.75">
      <c r="A35" s="64"/>
      <c r="B35" s="36"/>
      <c r="C35" s="236" t="s">
        <v>189</v>
      </c>
      <c r="D35" s="237"/>
      <c r="E35" s="237"/>
      <c r="F35" s="237"/>
      <c r="G35" s="237"/>
      <c r="H35" s="237"/>
      <c r="I35" s="238"/>
      <c r="J35" s="69"/>
      <c r="K35" s="69"/>
      <c r="L35" s="69"/>
      <c r="M35" s="69"/>
      <c r="N35" s="69"/>
      <c r="O35" s="69"/>
      <c r="P35" s="69"/>
      <c r="Q35" s="69"/>
      <c r="R35" s="69"/>
      <c r="S35" s="50"/>
      <c r="T35" s="21"/>
      <c r="U35" s="21"/>
    </row>
    <row r="36" spans="1:21" ht="12.75">
      <c r="A36" s="64"/>
      <c r="B36" s="36"/>
      <c r="C36" s="242" t="s">
        <v>190</v>
      </c>
      <c r="D36" s="235"/>
      <c r="E36" s="235"/>
      <c r="F36" s="235"/>
      <c r="G36" s="235"/>
      <c r="H36" s="235"/>
      <c r="I36" s="235"/>
      <c r="J36" s="69"/>
      <c r="K36" s="69"/>
      <c r="L36" s="69"/>
      <c r="M36" s="69"/>
      <c r="N36" s="69"/>
      <c r="O36" s="69"/>
      <c r="P36" s="69"/>
      <c r="Q36" s="69"/>
      <c r="R36" s="69"/>
      <c r="S36" s="50"/>
      <c r="T36" s="21"/>
      <c r="U36" s="21"/>
    </row>
    <row r="37" spans="1:21" ht="12.75">
      <c r="A37" s="64"/>
      <c r="B37" s="36"/>
      <c r="C37" s="236" t="s">
        <v>328</v>
      </c>
      <c r="D37" s="237"/>
      <c r="E37" s="237"/>
      <c r="F37" s="237"/>
      <c r="G37" s="237"/>
      <c r="H37" s="237"/>
      <c r="I37" s="238"/>
      <c r="J37" s="69"/>
      <c r="K37" s="69"/>
      <c r="L37" s="69"/>
      <c r="M37" s="69"/>
      <c r="N37" s="69"/>
      <c r="O37" s="69"/>
      <c r="P37" s="69"/>
      <c r="Q37" s="69"/>
      <c r="R37" s="69"/>
      <c r="S37" s="50"/>
      <c r="T37" s="21"/>
      <c r="U37" s="21"/>
    </row>
    <row r="38" spans="1:21" ht="12.75">
      <c r="A38" s="64"/>
      <c r="B38" s="16"/>
      <c r="C38" s="242" t="s">
        <v>191</v>
      </c>
      <c r="D38" s="235"/>
      <c r="E38" s="235"/>
      <c r="F38" s="235"/>
      <c r="G38" s="235"/>
      <c r="H38" s="235"/>
      <c r="I38" s="235"/>
      <c r="J38" s="69"/>
      <c r="K38" s="69"/>
      <c r="L38" s="69"/>
      <c r="M38" s="69"/>
      <c r="N38" s="69"/>
      <c r="O38" s="69"/>
      <c r="P38" s="69"/>
      <c r="Q38" s="69"/>
      <c r="R38" s="69"/>
      <c r="S38" s="50"/>
      <c r="T38" s="21"/>
      <c r="U38" s="21"/>
    </row>
    <row r="39" spans="1:21" ht="12.75">
      <c r="A39" s="106"/>
      <c r="B39" s="248" t="s">
        <v>158</v>
      </c>
      <c r="C39" s="248"/>
      <c r="D39" s="248"/>
      <c r="E39" s="248"/>
      <c r="F39" s="248"/>
      <c r="G39" s="248"/>
      <c r="H39" s="248"/>
      <c r="I39" s="248"/>
      <c r="J39" s="69"/>
      <c r="K39" s="69"/>
      <c r="L39" s="69"/>
      <c r="M39" s="69"/>
      <c r="N39" s="69"/>
      <c r="O39" s="69"/>
      <c r="P39" s="69"/>
      <c r="Q39" s="69"/>
      <c r="R39" s="69"/>
      <c r="S39" s="50"/>
      <c r="T39" s="21"/>
      <c r="U39" s="21"/>
    </row>
    <row r="40" spans="1:21" ht="12.75">
      <c r="A40" s="64"/>
      <c r="B40" s="110"/>
      <c r="C40" s="239" t="s">
        <v>198</v>
      </c>
      <c r="D40" s="243"/>
      <c r="E40" s="243"/>
      <c r="F40" s="243"/>
      <c r="G40" s="243"/>
      <c r="H40" s="243"/>
      <c r="I40" s="244"/>
      <c r="J40" s="69"/>
      <c r="K40" s="69"/>
      <c r="L40" s="69"/>
      <c r="M40" s="69"/>
      <c r="N40" s="69"/>
      <c r="O40" s="69"/>
      <c r="P40" s="69"/>
      <c r="Q40" s="69"/>
      <c r="R40" s="69"/>
      <c r="S40" s="50"/>
      <c r="T40" s="21"/>
      <c r="U40" s="21"/>
    </row>
    <row r="41" spans="1:21" ht="12.75">
      <c r="A41" s="64"/>
      <c r="B41" s="114"/>
      <c r="C41" s="236" t="s">
        <v>329</v>
      </c>
      <c r="D41" s="237"/>
      <c r="E41" s="237"/>
      <c r="F41" s="237"/>
      <c r="G41" s="237"/>
      <c r="H41" s="237"/>
      <c r="I41" s="238"/>
      <c r="J41" s="69"/>
      <c r="K41" s="69"/>
      <c r="L41" s="69"/>
      <c r="M41" s="69"/>
      <c r="N41" s="69"/>
      <c r="O41" s="69"/>
      <c r="P41" s="69"/>
      <c r="Q41" s="69"/>
      <c r="R41" s="69"/>
      <c r="S41" s="50"/>
      <c r="T41" s="21"/>
      <c r="U41" s="21"/>
    </row>
    <row r="42" spans="1:21" ht="25.5" customHeight="1">
      <c r="A42" s="64"/>
      <c r="B42" s="114"/>
      <c r="C42" s="249" t="s">
        <v>330</v>
      </c>
      <c r="D42" s="250"/>
      <c r="E42" s="250"/>
      <c r="F42" s="250"/>
      <c r="G42" s="250"/>
      <c r="H42" s="250"/>
      <c r="I42" s="251"/>
      <c r="J42" s="69"/>
      <c r="K42" s="69"/>
      <c r="L42" s="69"/>
      <c r="M42" s="69"/>
      <c r="N42" s="69"/>
      <c r="O42" s="69"/>
      <c r="P42" s="69"/>
      <c r="Q42" s="69"/>
      <c r="R42" s="69"/>
      <c r="S42" s="50"/>
      <c r="T42" s="21"/>
      <c r="U42" s="21"/>
    </row>
    <row r="43" spans="1:21" ht="12.75">
      <c r="A43" s="64"/>
      <c r="B43" s="114"/>
      <c r="C43" s="239" t="s">
        <v>0</v>
      </c>
      <c r="D43" s="243"/>
      <c r="E43" s="243"/>
      <c r="F43" s="243"/>
      <c r="G43" s="243"/>
      <c r="H43" s="243"/>
      <c r="I43" s="244"/>
      <c r="J43" s="69"/>
      <c r="K43" s="69"/>
      <c r="L43" s="69"/>
      <c r="M43" s="69"/>
      <c r="N43" s="69"/>
      <c r="O43" s="69"/>
      <c r="P43" s="69"/>
      <c r="Q43" s="69"/>
      <c r="R43" s="69"/>
      <c r="S43" s="50"/>
      <c r="T43" s="21"/>
      <c r="U43" s="21"/>
    </row>
    <row r="44" spans="1:21" ht="12.75">
      <c r="A44" s="64"/>
      <c r="B44" s="114"/>
      <c r="C44" s="239" t="s">
        <v>199</v>
      </c>
      <c r="D44" s="243"/>
      <c r="E44" s="243"/>
      <c r="F44" s="243"/>
      <c r="G44" s="243"/>
      <c r="H44" s="243"/>
      <c r="I44" s="244"/>
      <c r="J44" s="69"/>
      <c r="K44" s="69"/>
      <c r="L44" s="69"/>
      <c r="M44" s="69"/>
      <c r="N44" s="69"/>
      <c r="O44" s="69"/>
      <c r="P44" s="69"/>
      <c r="Q44" s="69"/>
      <c r="R44" s="69"/>
      <c r="S44" s="50"/>
      <c r="T44" s="21"/>
      <c r="U44" s="21"/>
    </row>
    <row r="45" spans="1:21" ht="12.75">
      <c r="A45" s="252"/>
      <c r="B45" s="253"/>
      <c r="C45" s="253"/>
      <c r="D45" s="253"/>
      <c r="E45" s="253"/>
      <c r="F45" s="253"/>
      <c r="G45" s="253"/>
      <c r="H45" s="253"/>
      <c r="I45" s="254"/>
      <c r="J45" s="69"/>
      <c r="K45" s="69"/>
      <c r="L45" s="69"/>
      <c r="M45" s="69"/>
      <c r="N45" s="69"/>
      <c r="O45" s="69"/>
      <c r="P45" s="69"/>
      <c r="Q45" s="69"/>
      <c r="R45" s="69"/>
      <c r="S45" s="50"/>
      <c r="T45" s="21"/>
      <c r="U45" s="21"/>
    </row>
    <row r="46" spans="1:21" ht="12.75">
      <c r="A46" s="233" t="s">
        <v>114</v>
      </c>
      <c r="B46" s="233"/>
      <c r="C46" s="233"/>
      <c r="D46" s="233"/>
      <c r="E46" s="233"/>
      <c r="F46" s="233"/>
      <c r="G46" s="233"/>
      <c r="H46" s="233"/>
      <c r="I46" s="233"/>
      <c r="J46" s="69"/>
      <c r="K46" s="69"/>
      <c r="L46" s="69"/>
      <c r="M46" s="69"/>
      <c r="N46" s="69"/>
      <c r="O46" s="69"/>
      <c r="P46" s="69"/>
      <c r="Q46" s="69"/>
      <c r="R46" s="69"/>
      <c r="S46" s="50"/>
      <c r="T46" s="21"/>
      <c r="U46" s="21"/>
    </row>
    <row r="47" spans="1:21" ht="12.75">
      <c r="A47" s="122"/>
      <c r="B47" s="255" t="s">
        <v>180</v>
      </c>
      <c r="C47" s="256"/>
      <c r="D47" s="256"/>
      <c r="E47" s="256"/>
      <c r="F47" s="256"/>
      <c r="G47" s="256"/>
      <c r="H47" s="256"/>
      <c r="I47" s="257"/>
      <c r="J47" s="69"/>
      <c r="K47" s="69"/>
      <c r="L47" s="69"/>
      <c r="M47" s="69"/>
      <c r="N47" s="69"/>
      <c r="O47" s="69"/>
      <c r="P47" s="69"/>
      <c r="Q47" s="69"/>
      <c r="R47" s="69"/>
      <c r="S47" s="50"/>
      <c r="T47" s="21"/>
      <c r="U47" s="21"/>
    </row>
    <row r="48" spans="1:21" ht="12.75">
      <c r="A48" s="123"/>
      <c r="B48" s="36"/>
      <c r="C48" s="269" t="s">
        <v>172</v>
      </c>
      <c r="D48" s="270"/>
      <c r="E48" s="270"/>
      <c r="F48" s="270"/>
      <c r="G48" s="270"/>
      <c r="H48" s="270"/>
      <c r="I48" s="270"/>
      <c r="J48" s="69"/>
      <c r="K48" s="69"/>
      <c r="L48" s="69"/>
      <c r="M48" s="69"/>
      <c r="N48" s="69"/>
      <c r="O48" s="69"/>
      <c r="P48" s="69"/>
      <c r="Q48" s="69"/>
      <c r="R48" s="69"/>
      <c r="S48" s="50"/>
      <c r="T48" s="21"/>
      <c r="U48" s="21"/>
    </row>
    <row r="49" spans="1:21" ht="12.75">
      <c r="A49" s="123"/>
      <c r="B49" s="36"/>
      <c r="C49" s="271" t="s">
        <v>168</v>
      </c>
      <c r="D49" s="272"/>
      <c r="E49" s="272"/>
      <c r="F49" s="272"/>
      <c r="G49" s="272"/>
      <c r="H49" s="272"/>
      <c r="I49" s="272"/>
      <c r="J49" s="69"/>
      <c r="K49" s="69"/>
      <c r="L49" s="69"/>
      <c r="M49" s="69"/>
      <c r="N49" s="69"/>
      <c r="O49" s="69"/>
      <c r="P49" s="69"/>
      <c r="Q49" s="69"/>
      <c r="R49" s="69"/>
      <c r="S49" s="50"/>
      <c r="T49" s="21"/>
      <c r="U49" s="21"/>
    </row>
    <row r="50" spans="1:21" ht="12.75">
      <c r="A50" s="123"/>
      <c r="B50" s="36"/>
      <c r="C50" s="271" t="s">
        <v>169</v>
      </c>
      <c r="D50" s="272"/>
      <c r="E50" s="272"/>
      <c r="F50" s="272"/>
      <c r="G50" s="272"/>
      <c r="H50" s="272"/>
      <c r="I50" s="272"/>
      <c r="J50" s="69"/>
      <c r="K50" s="69"/>
      <c r="L50" s="69"/>
      <c r="M50" s="69"/>
      <c r="N50" s="69"/>
      <c r="O50" s="69"/>
      <c r="P50" s="69"/>
      <c r="Q50" s="69"/>
      <c r="R50" s="69"/>
      <c r="S50" s="50"/>
      <c r="T50" s="21"/>
      <c r="U50" s="21"/>
    </row>
    <row r="51" spans="1:21" ht="12.75">
      <c r="A51" s="123"/>
      <c r="B51" s="36"/>
      <c r="C51" s="258" t="s">
        <v>170</v>
      </c>
      <c r="D51" s="259"/>
      <c r="E51" s="259"/>
      <c r="F51" s="259"/>
      <c r="G51" s="259"/>
      <c r="H51" s="259"/>
      <c r="I51" s="259"/>
      <c r="J51" s="69"/>
      <c r="K51" s="69"/>
      <c r="L51" s="69"/>
      <c r="M51" s="69"/>
      <c r="N51" s="69"/>
      <c r="O51" s="69"/>
      <c r="P51" s="69"/>
      <c r="Q51" s="69"/>
      <c r="R51" s="69"/>
      <c r="S51" s="50"/>
      <c r="T51" s="21"/>
      <c r="U51" s="21"/>
    </row>
    <row r="52" spans="1:21" ht="12.75">
      <c r="A52" s="123"/>
      <c r="B52" s="36"/>
      <c r="C52" s="271" t="s">
        <v>173</v>
      </c>
      <c r="D52" s="272"/>
      <c r="E52" s="272"/>
      <c r="F52" s="272"/>
      <c r="G52" s="272"/>
      <c r="H52" s="272"/>
      <c r="I52" s="272"/>
      <c r="J52" s="69"/>
      <c r="K52" s="69"/>
      <c r="L52" s="69"/>
      <c r="M52" s="69"/>
      <c r="N52" s="69"/>
      <c r="O52" s="69"/>
      <c r="P52" s="69"/>
      <c r="Q52" s="69"/>
      <c r="R52" s="69"/>
      <c r="S52" s="50"/>
      <c r="T52" s="21"/>
      <c r="U52" s="21"/>
    </row>
    <row r="53" spans="1:21" ht="12.75">
      <c r="A53" s="106"/>
      <c r="B53" s="247" t="s">
        <v>192</v>
      </c>
      <c r="C53" s="248"/>
      <c r="D53" s="248"/>
      <c r="E53" s="248"/>
      <c r="F53" s="248"/>
      <c r="G53" s="248"/>
      <c r="H53" s="248"/>
      <c r="I53" s="248"/>
      <c r="J53" s="69"/>
      <c r="K53" s="69"/>
      <c r="L53" s="69"/>
      <c r="M53" s="69"/>
      <c r="N53" s="69"/>
      <c r="O53" s="69"/>
      <c r="P53" s="69"/>
      <c r="Q53" s="69"/>
      <c r="R53" s="69"/>
      <c r="S53" s="50"/>
      <c r="T53" s="21"/>
      <c r="U53" s="21"/>
    </row>
    <row r="54" spans="1:21" ht="12.75">
      <c r="A54" s="64"/>
      <c r="B54" s="111"/>
      <c r="C54" s="236" t="s">
        <v>193</v>
      </c>
      <c r="D54" s="237"/>
      <c r="E54" s="237"/>
      <c r="F54" s="237"/>
      <c r="G54" s="237"/>
      <c r="H54" s="237"/>
      <c r="I54" s="238"/>
      <c r="J54" s="69"/>
      <c r="K54" s="69"/>
      <c r="L54" s="69"/>
      <c r="M54" s="69"/>
      <c r="N54" s="69"/>
      <c r="O54" s="69"/>
      <c r="P54" s="69"/>
      <c r="Q54" s="69"/>
      <c r="R54" s="69"/>
      <c r="S54" s="50"/>
      <c r="T54" s="21"/>
      <c r="U54" s="21"/>
    </row>
    <row r="55" spans="1:21" ht="12.75">
      <c r="A55" s="64"/>
      <c r="B55" s="121"/>
      <c r="C55" s="236" t="s">
        <v>194</v>
      </c>
      <c r="D55" s="237"/>
      <c r="E55" s="237"/>
      <c r="F55" s="237"/>
      <c r="G55" s="237"/>
      <c r="H55" s="237"/>
      <c r="I55" s="238"/>
      <c r="J55" s="69"/>
      <c r="K55" s="69"/>
      <c r="L55" s="69"/>
      <c r="M55" s="69"/>
      <c r="N55" s="69"/>
      <c r="O55" s="69"/>
      <c r="P55" s="69"/>
      <c r="Q55" s="69"/>
      <c r="R55" s="69"/>
      <c r="S55" s="50"/>
      <c r="T55" s="21"/>
      <c r="U55" s="21"/>
    </row>
    <row r="56" spans="1:21" ht="12.75">
      <c r="A56" s="64"/>
      <c r="B56" s="121"/>
      <c r="C56" s="236" t="s">
        <v>195</v>
      </c>
      <c r="D56" s="237"/>
      <c r="E56" s="237"/>
      <c r="F56" s="237"/>
      <c r="G56" s="237"/>
      <c r="H56" s="237"/>
      <c r="I56" s="238"/>
      <c r="J56" s="69"/>
      <c r="K56" s="69"/>
      <c r="L56" s="69"/>
      <c r="M56" s="69"/>
      <c r="N56" s="69"/>
      <c r="O56" s="69"/>
      <c r="P56" s="69"/>
      <c r="Q56" s="69"/>
      <c r="R56" s="69"/>
      <c r="S56" s="50"/>
      <c r="T56" s="21"/>
      <c r="U56" s="21"/>
    </row>
    <row r="57" spans="1:21" ht="12.75">
      <c r="A57" s="64"/>
      <c r="B57" s="36"/>
      <c r="C57" s="242" t="s">
        <v>196</v>
      </c>
      <c r="D57" s="242"/>
      <c r="E57" s="242"/>
      <c r="F57" s="242"/>
      <c r="G57" s="242"/>
      <c r="H57" s="242"/>
      <c r="I57" s="242"/>
      <c r="J57" s="69"/>
      <c r="K57" s="69"/>
      <c r="L57" s="69"/>
      <c r="M57" s="69"/>
      <c r="N57" s="69"/>
      <c r="O57" s="69"/>
      <c r="P57" s="69"/>
      <c r="Q57" s="69"/>
      <c r="R57" s="69"/>
      <c r="S57" s="50"/>
      <c r="T57" s="21"/>
      <c r="U57" s="21"/>
    </row>
    <row r="58" spans="1:21" ht="12.75">
      <c r="A58" s="64"/>
      <c r="B58" s="36"/>
      <c r="C58" s="242" t="s">
        <v>197</v>
      </c>
      <c r="D58" s="242"/>
      <c r="E58" s="242"/>
      <c r="F58" s="242"/>
      <c r="G58" s="242"/>
      <c r="H58" s="242"/>
      <c r="I58" s="242"/>
      <c r="J58" s="69"/>
      <c r="K58" s="69"/>
      <c r="L58" s="69"/>
      <c r="M58" s="69"/>
      <c r="N58" s="69"/>
      <c r="O58" s="69"/>
      <c r="P58" s="69"/>
      <c r="Q58" s="69"/>
      <c r="R58" s="69"/>
      <c r="S58" s="50"/>
      <c r="T58" s="21"/>
      <c r="U58" s="21"/>
    </row>
    <row r="59" spans="1:21" ht="12.75">
      <c r="A59" s="106"/>
      <c r="B59" s="248" t="s">
        <v>115</v>
      </c>
      <c r="C59" s="235"/>
      <c r="D59" s="235"/>
      <c r="E59" s="235"/>
      <c r="F59" s="235"/>
      <c r="G59" s="235"/>
      <c r="H59" s="235"/>
      <c r="I59" s="235"/>
      <c r="J59" s="69"/>
      <c r="K59" s="69"/>
      <c r="L59" s="69"/>
      <c r="M59" s="69"/>
      <c r="N59" s="69"/>
      <c r="O59" s="69"/>
      <c r="P59" s="69"/>
      <c r="Q59" s="69"/>
      <c r="R59" s="69"/>
      <c r="S59" s="50"/>
      <c r="T59" s="21"/>
      <c r="U59" s="21"/>
    </row>
    <row r="60" spans="1:21" ht="12.75">
      <c r="A60" s="64"/>
      <c r="B60" s="110"/>
      <c r="C60" s="239" t="s">
        <v>198</v>
      </c>
      <c r="D60" s="243"/>
      <c r="E60" s="243"/>
      <c r="F60" s="243"/>
      <c r="G60" s="243"/>
      <c r="H60" s="243"/>
      <c r="I60" s="244"/>
      <c r="J60" s="69"/>
      <c r="K60" s="69"/>
      <c r="L60" s="69"/>
      <c r="M60" s="69"/>
      <c r="N60" s="69"/>
      <c r="O60" s="69"/>
      <c r="P60" s="69"/>
      <c r="Q60" s="69"/>
      <c r="R60" s="69"/>
      <c r="S60" s="50"/>
      <c r="T60" s="21"/>
      <c r="U60" s="21"/>
    </row>
    <row r="61" spans="1:21" ht="12.75">
      <c r="A61" s="64"/>
      <c r="B61" s="114"/>
      <c r="C61" s="236" t="s">
        <v>331</v>
      </c>
      <c r="D61" s="237"/>
      <c r="E61" s="237"/>
      <c r="F61" s="237"/>
      <c r="G61" s="237"/>
      <c r="H61" s="237"/>
      <c r="I61" s="238"/>
      <c r="J61" s="69"/>
      <c r="K61" s="69"/>
      <c r="L61" s="69"/>
      <c r="M61" s="69"/>
      <c r="N61" s="69"/>
      <c r="O61" s="69"/>
      <c r="P61" s="69"/>
      <c r="Q61" s="69"/>
      <c r="R61" s="69"/>
      <c r="S61" s="50"/>
      <c r="T61" s="21"/>
      <c r="U61" s="21"/>
    </row>
    <row r="62" spans="1:21" ht="25.5" customHeight="1">
      <c r="A62" s="64"/>
      <c r="B62" s="114"/>
      <c r="C62" s="249" t="s">
        <v>332</v>
      </c>
      <c r="D62" s="250"/>
      <c r="E62" s="250"/>
      <c r="F62" s="250"/>
      <c r="G62" s="250"/>
      <c r="H62" s="250"/>
      <c r="I62" s="251"/>
      <c r="J62" s="69"/>
      <c r="K62" s="69"/>
      <c r="L62" s="69"/>
      <c r="M62" s="69"/>
      <c r="N62" s="69"/>
      <c r="O62" s="69"/>
      <c r="P62" s="69"/>
      <c r="Q62" s="69"/>
      <c r="R62" s="69"/>
      <c r="S62" s="50"/>
      <c r="T62" s="21"/>
      <c r="U62" s="21"/>
    </row>
    <row r="63" spans="1:21" ht="12.75">
      <c r="A63" s="64"/>
      <c r="B63" s="114"/>
      <c r="C63" s="239" t="s">
        <v>0</v>
      </c>
      <c r="D63" s="243"/>
      <c r="E63" s="243"/>
      <c r="F63" s="243"/>
      <c r="G63" s="243"/>
      <c r="H63" s="243"/>
      <c r="I63" s="244"/>
      <c r="J63" s="69"/>
      <c r="K63" s="69"/>
      <c r="L63" s="69"/>
      <c r="M63" s="69"/>
      <c r="N63" s="69"/>
      <c r="O63" s="69"/>
      <c r="P63" s="69"/>
      <c r="Q63" s="69"/>
      <c r="R63" s="69"/>
      <c r="S63" s="50"/>
      <c r="T63" s="21"/>
      <c r="U63" s="21"/>
    </row>
    <row r="64" spans="1:21" ht="12.75">
      <c r="A64" s="64"/>
      <c r="B64" s="114"/>
      <c r="C64" s="239" t="s">
        <v>200</v>
      </c>
      <c r="D64" s="243"/>
      <c r="E64" s="243"/>
      <c r="F64" s="243"/>
      <c r="G64" s="243"/>
      <c r="H64" s="243"/>
      <c r="I64" s="244"/>
      <c r="J64" s="69"/>
      <c r="K64" s="69"/>
      <c r="L64" s="69"/>
      <c r="M64" s="69"/>
      <c r="N64" s="69"/>
      <c r="O64" s="69"/>
      <c r="P64" s="69"/>
      <c r="Q64" s="69"/>
      <c r="R64" s="69"/>
      <c r="S64" s="50"/>
      <c r="T64" s="21"/>
      <c r="U64" s="21"/>
    </row>
    <row r="65" spans="1:21" ht="12.75">
      <c r="A65" s="252"/>
      <c r="B65" s="253"/>
      <c r="C65" s="253"/>
      <c r="D65" s="253"/>
      <c r="E65" s="253"/>
      <c r="F65" s="253"/>
      <c r="G65" s="253"/>
      <c r="H65" s="253"/>
      <c r="I65" s="254"/>
      <c r="J65" s="69"/>
      <c r="K65" s="69"/>
      <c r="L65" s="69"/>
      <c r="M65" s="69"/>
      <c r="N65" s="69"/>
      <c r="O65" s="69"/>
      <c r="P65" s="69"/>
      <c r="Q65" s="69"/>
      <c r="R65" s="69"/>
      <c r="S65" s="50"/>
      <c r="T65" s="21"/>
      <c r="U65" s="21"/>
    </row>
    <row r="66" spans="1:21" ht="12.75">
      <c r="A66" s="233" t="s">
        <v>1</v>
      </c>
      <c r="B66" s="233"/>
      <c r="C66" s="233"/>
      <c r="D66" s="233"/>
      <c r="E66" s="233"/>
      <c r="F66" s="233"/>
      <c r="G66" s="233"/>
      <c r="H66" s="233"/>
      <c r="I66" s="233"/>
      <c r="J66" s="68">
        <f>J46+J12</f>
        <v>15538</v>
      </c>
      <c r="K66" s="68">
        <f>K46+K12</f>
        <v>9622</v>
      </c>
      <c r="L66" s="68">
        <f>L46+L12</f>
        <v>350</v>
      </c>
      <c r="M66" s="68"/>
      <c r="N66" s="68"/>
      <c r="O66" s="68"/>
      <c r="P66" s="68"/>
      <c r="Q66" s="68"/>
      <c r="R66" s="68"/>
      <c r="S66" s="68"/>
      <c r="T66" s="20"/>
      <c r="U66" s="20"/>
    </row>
    <row r="67" spans="1:21" ht="12.75">
      <c r="A67" s="273"/>
      <c r="B67" s="274"/>
      <c r="C67" s="274"/>
      <c r="D67" s="274"/>
      <c r="E67" s="274"/>
      <c r="F67" s="274"/>
      <c r="G67" s="274"/>
      <c r="H67" s="274"/>
      <c r="I67" s="275"/>
      <c r="J67" s="69"/>
      <c r="K67" s="69"/>
      <c r="L67" s="69"/>
      <c r="M67" s="69"/>
      <c r="N67" s="69"/>
      <c r="O67" s="69"/>
      <c r="P67" s="69"/>
      <c r="Q67" s="69"/>
      <c r="R67" s="69"/>
      <c r="S67" s="50"/>
      <c r="T67" s="21"/>
      <c r="U67" s="21"/>
    </row>
    <row r="68" spans="1:21" ht="25.5" customHeight="1">
      <c r="A68" s="245" t="s">
        <v>201</v>
      </c>
      <c r="B68" s="235"/>
      <c r="C68" s="235"/>
      <c r="D68" s="235"/>
      <c r="E68" s="235"/>
      <c r="F68" s="235"/>
      <c r="G68" s="235"/>
      <c r="H68" s="235"/>
      <c r="I68" s="235"/>
      <c r="J68" s="75"/>
      <c r="K68" s="75"/>
      <c r="L68" s="75">
        <f>L69+L70</f>
        <v>688</v>
      </c>
      <c r="M68" s="75"/>
      <c r="N68" s="75"/>
      <c r="O68" s="75">
        <v>854057</v>
      </c>
      <c r="P68" s="75"/>
      <c r="Q68" s="75"/>
      <c r="R68" s="75"/>
      <c r="S68" s="75"/>
      <c r="T68" s="20"/>
      <c r="U68" s="20"/>
    </row>
    <row r="69" spans="1:21" ht="12.75">
      <c r="A69" s="35"/>
      <c r="B69" s="235" t="s">
        <v>116</v>
      </c>
      <c r="C69" s="235"/>
      <c r="D69" s="235"/>
      <c r="E69" s="235"/>
      <c r="F69" s="235"/>
      <c r="G69" s="235"/>
      <c r="H69" s="235"/>
      <c r="I69" s="235"/>
      <c r="J69" s="69"/>
      <c r="K69" s="69"/>
      <c r="L69" s="69">
        <v>688</v>
      </c>
      <c r="M69" s="69"/>
      <c r="N69" s="69"/>
      <c r="O69" s="69">
        <v>854057</v>
      </c>
      <c r="P69" s="69"/>
      <c r="Q69" s="69"/>
      <c r="R69" s="69"/>
      <c r="S69" s="50"/>
      <c r="T69" s="21"/>
      <c r="U69" s="21"/>
    </row>
    <row r="70" spans="1:21" ht="12.75">
      <c r="A70" s="106"/>
      <c r="B70" s="235" t="s">
        <v>117</v>
      </c>
      <c r="C70" s="235"/>
      <c r="D70" s="235"/>
      <c r="E70" s="235"/>
      <c r="F70" s="235"/>
      <c r="G70" s="235"/>
      <c r="H70" s="235"/>
      <c r="I70" s="235"/>
      <c r="J70" s="69"/>
      <c r="K70" s="69"/>
      <c r="L70" s="69"/>
      <c r="M70" s="69"/>
      <c r="N70" s="69"/>
      <c r="O70" s="69"/>
      <c r="P70" s="69"/>
      <c r="Q70" s="69"/>
      <c r="R70" s="69"/>
      <c r="S70" s="50"/>
      <c r="T70" s="21"/>
      <c r="U70" s="21"/>
    </row>
    <row r="71" spans="1:21" ht="12.75">
      <c r="A71" s="234"/>
      <c r="B71" s="235"/>
      <c r="C71" s="235"/>
      <c r="D71" s="235"/>
      <c r="E71" s="235"/>
      <c r="F71" s="235"/>
      <c r="G71" s="235"/>
      <c r="H71" s="235"/>
      <c r="I71" s="235"/>
      <c r="J71" s="69"/>
      <c r="K71" s="69"/>
      <c r="L71" s="69"/>
      <c r="M71" s="69"/>
      <c r="N71" s="69"/>
      <c r="O71" s="69"/>
      <c r="P71" s="69"/>
      <c r="Q71" s="69"/>
      <c r="R71" s="69"/>
      <c r="S71" s="50"/>
      <c r="T71" s="21"/>
      <c r="U71" s="21"/>
    </row>
    <row r="72" spans="1:21" ht="12.75">
      <c r="A72" s="233" t="s">
        <v>2</v>
      </c>
      <c r="B72" s="233"/>
      <c r="C72" s="233"/>
      <c r="D72" s="233"/>
      <c r="E72" s="233"/>
      <c r="F72" s="233"/>
      <c r="G72" s="233"/>
      <c r="H72" s="233"/>
      <c r="I72" s="233"/>
      <c r="J72" s="68">
        <f>J73+J84</f>
        <v>49149</v>
      </c>
      <c r="K72" s="68"/>
      <c r="L72" s="68">
        <f>L73+L84</f>
        <v>106664</v>
      </c>
      <c r="M72" s="68">
        <v>49402638</v>
      </c>
      <c r="N72" s="68">
        <v>1548180</v>
      </c>
      <c r="O72" s="68">
        <v>106664000</v>
      </c>
      <c r="P72" s="68"/>
      <c r="Q72" s="68"/>
      <c r="R72" s="68"/>
      <c r="S72" s="68"/>
      <c r="T72" s="20"/>
      <c r="U72" s="20"/>
    </row>
    <row r="73" spans="1:21" ht="12.75">
      <c r="A73" s="35"/>
      <c r="B73" s="235" t="s">
        <v>118</v>
      </c>
      <c r="C73" s="235"/>
      <c r="D73" s="235"/>
      <c r="E73" s="235"/>
      <c r="F73" s="235"/>
      <c r="G73" s="235"/>
      <c r="H73" s="235"/>
      <c r="I73" s="235"/>
      <c r="J73" s="69">
        <f>SUM(J74:J83)</f>
        <v>46863</v>
      </c>
      <c r="K73" s="69"/>
      <c r="L73" s="69">
        <f>SUM(L74:L83)</f>
        <v>101524</v>
      </c>
      <c r="M73" s="69">
        <v>47116638</v>
      </c>
      <c r="N73" s="69"/>
      <c r="O73" s="69">
        <v>101524000</v>
      </c>
      <c r="P73" s="69"/>
      <c r="Q73" s="69"/>
      <c r="R73" s="69"/>
      <c r="S73" s="50"/>
      <c r="T73" s="21"/>
      <c r="U73" s="21"/>
    </row>
    <row r="74" spans="1:21" ht="12.75">
      <c r="A74" s="64"/>
      <c r="B74" s="108"/>
      <c r="C74" s="239" t="s">
        <v>336</v>
      </c>
      <c r="D74" s="240"/>
      <c r="E74" s="240"/>
      <c r="F74" s="240"/>
      <c r="G74" s="240"/>
      <c r="H74" s="240"/>
      <c r="I74" s="241"/>
      <c r="J74" s="69"/>
      <c r="K74" s="69"/>
      <c r="L74" s="69"/>
      <c r="M74" s="69"/>
      <c r="N74" s="69"/>
      <c r="O74" s="69"/>
      <c r="P74" s="69"/>
      <c r="Q74" s="69"/>
      <c r="R74" s="69"/>
      <c r="S74" s="50"/>
      <c r="T74" s="21"/>
      <c r="U74" s="21"/>
    </row>
    <row r="75" spans="1:21" ht="12.75">
      <c r="A75" s="64"/>
      <c r="B75" s="113"/>
      <c r="C75" s="239" t="s">
        <v>4</v>
      </c>
      <c r="D75" s="240"/>
      <c r="E75" s="240"/>
      <c r="F75" s="240"/>
      <c r="G75" s="240"/>
      <c r="H75" s="240"/>
      <c r="I75" s="241"/>
      <c r="J75" s="69"/>
      <c r="K75" s="69"/>
      <c r="L75" s="69"/>
      <c r="M75" s="69"/>
      <c r="N75" s="69"/>
      <c r="O75" s="69"/>
      <c r="P75" s="69"/>
      <c r="Q75" s="69"/>
      <c r="R75" s="69"/>
      <c r="S75" s="50"/>
      <c r="T75" s="21"/>
      <c r="U75" s="21"/>
    </row>
    <row r="76" spans="1:21" ht="12.75">
      <c r="A76" s="64"/>
      <c r="B76" s="113"/>
      <c r="C76" s="239" t="s">
        <v>202</v>
      </c>
      <c r="D76" s="240"/>
      <c r="E76" s="240"/>
      <c r="F76" s="240"/>
      <c r="G76" s="240"/>
      <c r="H76" s="240"/>
      <c r="I76" s="241"/>
      <c r="J76" s="69"/>
      <c r="K76" s="69"/>
      <c r="L76" s="69"/>
      <c r="M76" s="69"/>
      <c r="N76" s="69"/>
      <c r="O76" s="69"/>
      <c r="P76" s="69"/>
      <c r="Q76" s="69"/>
      <c r="R76" s="69"/>
      <c r="S76" s="50"/>
      <c r="T76" s="21"/>
      <c r="U76" s="21"/>
    </row>
    <row r="77" spans="1:21" ht="12.75">
      <c r="A77" s="64"/>
      <c r="B77" s="113"/>
      <c r="C77" s="236" t="s">
        <v>203</v>
      </c>
      <c r="D77" s="237"/>
      <c r="E77" s="237"/>
      <c r="F77" s="237"/>
      <c r="G77" s="237"/>
      <c r="H77" s="237"/>
      <c r="I77" s="238"/>
      <c r="J77" s="69"/>
      <c r="K77" s="69"/>
      <c r="L77" s="69"/>
      <c r="M77" s="69"/>
      <c r="N77" s="69"/>
      <c r="O77" s="69"/>
      <c r="P77" s="69"/>
      <c r="Q77" s="69"/>
      <c r="R77" s="69"/>
      <c r="S77" s="50"/>
      <c r="T77" s="21"/>
      <c r="U77" s="21"/>
    </row>
    <row r="78" spans="1:21" ht="12.75">
      <c r="A78" s="64"/>
      <c r="B78" s="113"/>
      <c r="C78" s="239" t="s">
        <v>5</v>
      </c>
      <c r="D78" s="240"/>
      <c r="E78" s="240"/>
      <c r="F78" s="240"/>
      <c r="G78" s="240"/>
      <c r="H78" s="240"/>
      <c r="I78" s="241"/>
      <c r="J78" s="69">
        <v>46863</v>
      </c>
      <c r="K78" s="69"/>
      <c r="L78" s="69">
        <v>101524</v>
      </c>
      <c r="M78" s="69">
        <v>47116638</v>
      </c>
      <c r="N78" s="69">
        <v>1548180</v>
      </c>
      <c r="O78" s="69">
        <v>101524000</v>
      </c>
      <c r="P78" s="69"/>
      <c r="Q78" s="69"/>
      <c r="R78" s="69"/>
      <c r="S78" s="50"/>
      <c r="T78" s="21"/>
      <c r="U78" s="21"/>
    </row>
    <row r="79" spans="1:21" ht="12.75">
      <c r="A79" s="64"/>
      <c r="B79" s="113"/>
      <c r="C79" s="239" t="s">
        <v>335</v>
      </c>
      <c r="D79" s="240"/>
      <c r="E79" s="240"/>
      <c r="F79" s="240"/>
      <c r="G79" s="240"/>
      <c r="H79" s="240"/>
      <c r="I79" s="241"/>
      <c r="J79" s="69"/>
      <c r="K79" s="69"/>
      <c r="L79" s="69"/>
      <c r="M79" s="69"/>
      <c r="N79" s="69"/>
      <c r="O79" s="69"/>
      <c r="P79" s="69"/>
      <c r="Q79" s="69"/>
      <c r="R79" s="69"/>
      <c r="S79" s="50"/>
      <c r="T79" s="21"/>
      <c r="U79" s="21"/>
    </row>
    <row r="80" spans="1:21" ht="12.75">
      <c r="A80" s="64"/>
      <c r="B80" s="113"/>
      <c r="C80" s="236" t="s">
        <v>334</v>
      </c>
      <c r="D80" s="237"/>
      <c r="E80" s="237"/>
      <c r="F80" s="237"/>
      <c r="G80" s="237"/>
      <c r="H80" s="237"/>
      <c r="I80" s="238"/>
      <c r="J80" s="69"/>
      <c r="K80" s="69"/>
      <c r="L80" s="69"/>
      <c r="M80" s="69"/>
      <c r="N80" s="69"/>
      <c r="O80" s="69"/>
      <c r="P80" s="69"/>
      <c r="Q80" s="69"/>
      <c r="R80" s="69"/>
      <c r="S80" s="50"/>
      <c r="T80" s="21"/>
      <c r="U80" s="21"/>
    </row>
    <row r="81" spans="1:21" ht="12.75">
      <c r="A81" s="64"/>
      <c r="B81" s="113"/>
      <c r="C81" s="239" t="s">
        <v>6</v>
      </c>
      <c r="D81" s="240"/>
      <c r="E81" s="240"/>
      <c r="F81" s="240"/>
      <c r="G81" s="240"/>
      <c r="H81" s="240"/>
      <c r="I81" s="241"/>
      <c r="J81" s="69"/>
      <c r="K81" s="69"/>
      <c r="L81" s="69"/>
      <c r="M81" s="69"/>
      <c r="N81" s="69"/>
      <c r="O81" s="69"/>
      <c r="P81" s="69"/>
      <c r="Q81" s="69"/>
      <c r="R81" s="69"/>
      <c r="S81" s="50"/>
      <c r="T81" s="21"/>
      <c r="U81" s="21"/>
    </row>
    <row r="82" spans="1:21" ht="12.75">
      <c r="A82" s="64"/>
      <c r="B82" s="113"/>
      <c r="C82" s="239" t="s">
        <v>205</v>
      </c>
      <c r="D82" s="240"/>
      <c r="E82" s="240"/>
      <c r="F82" s="240"/>
      <c r="G82" s="240"/>
      <c r="H82" s="240"/>
      <c r="I82" s="241"/>
      <c r="J82" s="69"/>
      <c r="K82" s="69"/>
      <c r="L82" s="69"/>
      <c r="M82" s="69"/>
      <c r="N82" s="69"/>
      <c r="O82" s="69"/>
      <c r="P82" s="69"/>
      <c r="Q82" s="69"/>
      <c r="R82" s="69"/>
      <c r="S82" s="50"/>
      <c r="T82" s="21"/>
      <c r="U82" s="21"/>
    </row>
    <row r="83" spans="1:21" ht="12.75">
      <c r="A83" s="64"/>
      <c r="B83" s="107"/>
      <c r="C83" s="236" t="s">
        <v>333</v>
      </c>
      <c r="D83" s="237"/>
      <c r="E83" s="237"/>
      <c r="F83" s="237"/>
      <c r="G83" s="237"/>
      <c r="H83" s="237"/>
      <c r="I83" s="238"/>
      <c r="J83" s="69"/>
      <c r="K83" s="69"/>
      <c r="L83" s="69"/>
      <c r="M83" s="69"/>
      <c r="N83" s="69"/>
      <c r="O83" s="69"/>
      <c r="P83" s="69"/>
      <c r="Q83" s="69"/>
      <c r="R83" s="69"/>
      <c r="S83" s="50"/>
      <c r="T83" s="21"/>
      <c r="U83" s="21"/>
    </row>
    <row r="84" spans="1:21" ht="12.75">
      <c r="A84" s="106"/>
      <c r="B84" s="246" t="s">
        <v>119</v>
      </c>
      <c r="C84" s="246"/>
      <c r="D84" s="246"/>
      <c r="E84" s="246"/>
      <c r="F84" s="246"/>
      <c r="G84" s="246"/>
      <c r="H84" s="246"/>
      <c r="I84" s="246"/>
      <c r="J84" s="69">
        <f>SUM(J85:J94)</f>
        <v>2286</v>
      </c>
      <c r="K84" s="69"/>
      <c r="L84" s="69">
        <f>SUM(L85:L94)</f>
        <v>5140</v>
      </c>
      <c r="M84" s="69">
        <v>2286000</v>
      </c>
      <c r="N84" s="69"/>
      <c r="O84" s="69">
        <v>5140000</v>
      </c>
      <c r="P84" s="69"/>
      <c r="Q84" s="69"/>
      <c r="R84" s="69"/>
      <c r="S84" s="50"/>
      <c r="T84" s="21"/>
      <c r="U84" s="21"/>
    </row>
    <row r="85" spans="1:21" ht="12.75">
      <c r="A85" s="64"/>
      <c r="B85" s="116"/>
      <c r="C85" s="239" t="s">
        <v>336</v>
      </c>
      <c r="D85" s="240"/>
      <c r="E85" s="240"/>
      <c r="F85" s="240"/>
      <c r="G85" s="240"/>
      <c r="H85" s="240"/>
      <c r="I85" s="241"/>
      <c r="J85" s="69"/>
      <c r="K85" s="69"/>
      <c r="L85" s="69"/>
      <c r="M85" s="69"/>
      <c r="N85" s="69"/>
      <c r="O85" s="69"/>
      <c r="P85" s="69"/>
      <c r="Q85" s="69"/>
      <c r="R85" s="69"/>
      <c r="S85" s="50"/>
      <c r="T85" s="21"/>
      <c r="U85" s="21"/>
    </row>
    <row r="86" spans="1:21" ht="12.75">
      <c r="A86" s="64"/>
      <c r="B86" s="117"/>
      <c r="C86" s="239" t="s">
        <v>4</v>
      </c>
      <c r="D86" s="240"/>
      <c r="E86" s="240"/>
      <c r="F86" s="240"/>
      <c r="G86" s="240"/>
      <c r="H86" s="240"/>
      <c r="I86" s="241"/>
      <c r="J86" s="69"/>
      <c r="K86" s="69"/>
      <c r="L86" s="69"/>
      <c r="M86" s="69"/>
      <c r="N86" s="69"/>
      <c r="O86" s="69"/>
      <c r="P86" s="69"/>
      <c r="Q86" s="69"/>
      <c r="R86" s="69"/>
      <c r="S86" s="50"/>
      <c r="T86" s="21"/>
      <c r="U86" s="21"/>
    </row>
    <row r="87" spans="1:21" ht="12.75">
      <c r="A87" s="64"/>
      <c r="B87" s="117"/>
      <c r="C87" s="239" t="s">
        <v>202</v>
      </c>
      <c r="D87" s="240"/>
      <c r="E87" s="240"/>
      <c r="F87" s="240"/>
      <c r="G87" s="240"/>
      <c r="H87" s="240"/>
      <c r="I87" s="241"/>
      <c r="J87" s="69"/>
      <c r="K87" s="69"/>
      <c r="L87" s="69"/>
      <c r="M87" s="69"/>
      <c r="N87" s="69"/>
      <c r="O87" s="69"/>
      <c r="P87" s="69"/>
      <c r="Q87" s="69"/>
      <c r="R87" s="69"/>
      <c r="S87" s="50"/>
      <c r="T87" s="21"/>
      <c r="U87" s="21"/>
    </row>
    <row r="88" spans="1:21" ht="12.75">
      <c r="A88" s="64"/>
      <c r="B88" s="117"/>
      <c r="C88" s="236" t="s">
        <v>203</v>
      </c>
      <c r="D88" s="237"/>
      <c r="E88" s="237"/>
      <c r="F88" s="237"/>
      <c r="G88" s="237"/>
      <c r="H88" s="237"/>
      <c r="I88" s="238"/>
      <c r="J88" s="69"/>
      <c r="K88" s="69"/>
      <c r="L88" s="69"/>
      <c r="M88" s="69"/>
      <c r="N88" s="69"/>
      <c r="O88" s="69"/>
      <c r="P88" s="69"/>
      <c r="Q88" s="69"/>
      <c r="R88" s="69"/>
      <c r="S88" s="50"/>
      <c r="T88" s="21"/>
      <c r="U88" s="21"/>
    </row>
    <row r="89" spans="1:21" ht="12.75">
      <c r="A89" s="64"/>
      <c r="B89" s="117"/>
      <c r="C89" s="239" t="s">
        <v>5</v>
      </c>
      <c r="D89" s="240"/>
      <c r="E89" s="240"/>
      <c r="F89" s="240"/>
      <c r="G89" s="240"/>
      <c r="H89" s="240"/>
      <c r="I89" s="241"/>
      <c r="J89" s="69">
        <v>2286</v>
      </c>
      <c r="K89" s="69"/>
      <c r="L89" s="69">
        <v>5140</v>
      </c>
      <c r="M89" s="69">
        <v>2286000</v>
      </c>
      <c r="N89" s="69"/>
      <c r="O89" s="69">
        <v>5140000</v>
      </c>
      <c r="P89" s="69"/>
      <c r="Q89" s="69"/>
      <c r="R89" s="69"/>
      <c r="S89" s="50"/>
      <c r="T89" s="21"/>
      <c r="U89" s="21"/>
    </row>
    <row r="90" spans="1:21" ht="12.75">
      <c r="A90" s="64"/>
      <c r="B90" s="117"/>
      <c r="C90" s="239" t="s">
        <v>335</v>
      </c>
      <c r="D90" s="240"/>
      <c r="E90" s="240"/>
      <c r="F90" s="240"/>
      <c r="G90" s="240"/>
      <c r="H90" s="240"/>
      <c r="I90" s="241"/>
      <c r="J90" s="69"/>
      <c r="K90" s="69"/>
      <c r="L90" s="69"/>
      <c r="M90" s="69"/>
      <c r="N90" s="69"/>
      <c r="O90" s="69"/>
      <c r="P90" s="69"/>
      <c r="Q90" s="69"/>
      <c r="R90" s="69"/>
      <c r="S90" s="50"/>
      <c r="T90" s="21"/>
      <c r="U90" s="21"/>
    </row>
    <row r="91" spans="1:21" ht="12.75">
      <c r="A91" s="64"/>
      <c r="B91" s="117"/>
      <c r="C91" s="236" t="s">
        <v>334</v>
      </c>
      <c r="D91" s="237"/>
      <c r="E91" s="237"/>
      <c r="F91" s="237"/>
      <c r="G91" s="237"/>
      <c r="H91" s="237"/>
      <c r="I91" s="238"/>
      <c r="J91" s="69"/>
      <c r="K91" s="69"/>
      <c r="L91" s="69"/>
      <c r="M91" s="69"/>
      <c r="N91" s="69"/>
      <c r="O91" s="69"/>
      <c r="P91" s="69"/>
      <c r="Q91" s="69"/>
      <c r="R91" s="69"/>
      <c r="S91" s="50"/>
      <c r="T91" s="21"/>
      <c r="U91" s="21"/>
    </row>
    <row r="92" spans="1:21" ht="12.75">
      <c r="A92" s="64"/>
      <c r="B92" s="117"/>
      <c r="C92" s="239" t="s">
        <v>6</v>
      </c>
      <c r="D92" s="240"/>
      <c r="E92" s="240"/>
      <c r="F92" s="240"/>
      <c r="G92" s="240"/>
      <c r="H92" s="240"/>
      <c r="I92" s="241"/>
      <c r="J92" s="69"/>
      <c r="K92" s="69"/>
      <c r="L92" s="69"/>
      <c r="M92" s="69"/>
      <c r="N92" s="69"/>
      <c r="O92" s="69"/>
      <c r="P92" s="69"/>
      <c r="Q92" s="69"/>
      <c r="R92" s="69"/>
      <c r="S92" s="50"/>
      <c r="T92" s="21"/>
      <c r="U92" s="21"/>
    </row>
    <row r="93" spans="1:21" ht="12.75">
      <c r="A93" s="64"/>
      <c r="B93" s="117"/>
      <c r="C93" s="239" t="s">
        <v>205</v>
      </c>
      <c r="D93" s="240"/>
      <c r="E93" s="240"/>
      <c r="F93" s="240"/>
      <c r="G93" s="240"/>
      <c r="H93" s="240"/>
      <c r="I93" s="241"/>
      <c r="J93" s="69"/>
      <c r="K93" s="69"/>
      <c r="L93" s="69"/>
      <c r="M93" s="69"/>
      <c r="N93" s="69"/>
      <c r="O93" s="69"/>
      <c r="P93" s="69"/>
      <c r="Q93" s="69"/>
      <c r="R93" s="69"/>
      <c r="S93" s="50"/>
      <c r="T93" s="21"/>
      <c r="U93" s="21"/>
    </row>
    <row r="94" spans="1:21" ht="12.75">
      <c r="A94" s="64"/>
      <c r="B94" s="117"/>
      <c r="C94" s="236" t="s">
        <v>333</v>
      </c>
      <c r="D94" s="237"/>
      <c r="E94" s="237"/>
      <c r="F94" s="237"/>
      <c r="G94" s="237"/>
      <c r="H94" s="237"/>
      <c r="I94" s="238"/>
      <c r="J94" s="69"/>
      <c r="K94" s="69"/>
      <c r="L94" s="69"/>
      <c r="M94" s="69"/>
      <c r="N94" s="69"/>
      <c r="O94" s="69"/>
      <c r="P94" s="69"/>
      <c r="Q94" s="69"/>
      <c r="R94" s="69"/>
      <c r="S94" s="50"/>
      <c r="T94" s="21"/>
      <c r="U94" s="21"/>
    </row>
    <row r="95" spans="1:21" ht="12.75">
      <c r="A95" s="234"/>
      <c r="B95" s="234"/>
      <c r="C95" s="235"/>
      <c r="D95" s="235"/>
      <c r="E95" s="235"/>
      <c r="F95" s="235"/>
      <c r="G95" s="235"/>
      <c r="H95" s="235"/>
      <c r="I95" s="235"/>
      <c r="J95" s="69"/>
      <c r="K95" s="69"/>
      <c r="L95" s="69"/>
      <c r="M95" s="69"/>
      <c r="N95" s="69"/>
      <c r="O95" s="69"/>
      <c r="P95" s="69"/>
      <c r="Q95" s="69"/>
      <c r="R95" s="69"/>
      <c r="S95" s="50"/>
      <c r="T95" s="21"/>
      <c r="U95" s="21"/>
    </row>
    <row r="96" spans="1:21" ht="12.75">
      <c r="A96" s="233" t="s">
        <v>206</v>
      </c>
      <c r="B96" s="233"/>
      <c r="C96" s="233"/>
      <c r="D96" s="233"/>
      <c r="E96" s="233"/>
      <c r="F96" s="233"/>
      <c r="G96" s="233"/>
      <c r="H96" s="233"/>
      <c r="I96" s="233"/>
      <c r="J96" s="68">
        <f>J66+J68+J72</f>
        <v>64687</v>
      </c>
      <c r="K96" s="68">
        <f>K66+K68+K72</f>
        <v>9622</v>
      </c>
      <c r="L96" s="68">
        <f>L66+L68+L72</f>
        <v>107702</v>
      </c>
      <c r="M96" s="68">
        <v>64940638</v>
      </c>
      <c r="N96" s="68">
        <v>11170180</v>
      </c>
      <c r="O96" s="68">
        <v>107868057</v>
      </c>
      <c r="P96" s="68"/>
      <c r="Q96" s="68"/>
      <c r="R96" s="68"/>
      <c r="S96" s="68"/>
      <c r="T96" s="20"/>
      <c r="U96" s="20"/>
    </row>
    <row r="97" spans="1:21" ht="12.75">
      <c r="A97" s="96"/>
      <c r="B97" s="96"/>
      <c r="C97" s="96"/>
      <c r="D97" s="96"/>
      <c r="E97" s="96"/>
      <c r="F97" s="96"/>
      <c r="G97" s="96"/>
      <c r="H97" s="96"/>
      <c r="I97" s="96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6"/>
      <c r="U97" s="6"/>
    </row>
    <row r="98" spans="1:21" ht="12.75">
      <c r="A98" s="96"/>
      <c r="B98" s="96"/>
      <c r="C98" s="96"/>
      <c r="D98" s="96"/>
      <c r="E98" s="96"/>
      <c r="F98" s="96"/>
      <c r="G98" s="96"/>
      <c r="H98" s="96"/>
      <c r="I98" s="96"/>
      <c r="J98" s="94"/>
      <c r="K98" s="94"/>
      <c r="L98" s="94"/>
      <c r="M98" s="63"/>
      <c r="N98" s="63"/>
      <c r="O98" s="63"/>
      <c r="P98" s="63"/>
      <c r="Q98" s="63"/>
      <c r="R98" s="63"/>
      <c r="S98" s="63"/>
      <c r="T98" s="7"/>
      <c r="U98" s="7"/>
    </row>
    <row r="99" spans="1:21" ht="12.75">
      <c r="A99" s="277" t="s">
        <v>122</v>
      </c>
      <c r="B99" s="278"/>
      <c r="C99" s="278"/>
      <c r="D99" s="278"/>
      <c r="E99" s="278"/>
      <c r="F99" s="278"/>
      <c r="G99" s="278"/>
      <c r="H99" s="278"/>
      <c r="I99" s="279"/>
      <c r="J99" s="283" t="s">
        <v>133</v>
      </c>
      <c r="K99" s="284"/>
      <c r="L99" s="285"/>
      <c r="M99" s="283" t="s">
        <v>134</v>
      </c>
      <c r="N99" s="284"/>
      <c r="O99" s="285"/>
      <c r="P99" s="286" t="s">
        <v>132</v>
      </c>
      <c r="Q99" s="276"/>
      <c r="R99" s="287"/>
      <c r="S99" s="288" t="s">
        <v>135</v>
      </c>
      <c r="T99" s="288"/>
      <c r="U99" s="288"/>
    </row>
    <row r="100" spans="1:21" ht="51">
      <c r="A100" s="280"/>
      <c r="B100" s="281"/>
      <c r="C100" s="281"/>
      <c r="D100" s="281"/>
      <c r="E100" s="281"/>
      <c r="F100" s="281"/>
      <c r="G100" s="281"/>
      <c r="H100" s="281"/>
      <c r="I100" s="282"/>
      <c r="J100" s="119" t="s">
        <v>7</v>
      </c>
      <c r="K100" s="119" t="s">
        <v>8</v>
      </c>
      <c r="L100" s="93" t="s">
        <v>9</v>
      </c>
      <c r="M100" s="119" t="s">
        <v>7</v>
      </c>
      <c r="N100" s="119" t="s">
        <v>8</v>
      </c>
      <c r="O100" s="93" t="s">
        <v>9</v>
      </c>
      <c r="P100" s="119" t="s">
        <v>7</v>
      </c>
      <c r="Q100" s="119" t="s">
        <v>8</v>
      </c>
      <c r="R100" s="93" t="s">
        <v>9</v>
      </c>
      <c r="S100" s="119" t="s">
        <v>7</v>
      </c>
      <c r="T100" s="119" t="s">
        <v>8</v>
      </c>
      <c r="U100" s="93" t="s">
        <v>9</v>
      </c>
    </row>
    <row r="101" spans="1:21" ht="12.75">
      <c r="A101" s="62" t="s">
        <v>226</v>
      </c>
      <c r="B101" s="37"/>
      <c r="C101" s="37"/>
      <c r="D101" s="37"/>
      <c r="E101" s="37"/>
      <c r="F101" s="37"/>
      <c r="G101" s="37"/>
      <c r="H101" s="37"/>
      <c r="I101" s="28"/>
      <c r="J101" s="68">
        <f>SUM(J102:J106)</f>
        <v>70903</v>
      </c>
      <c r="K101" s="68"/>
      <c r="L101" s="68">
        <f>SUM(L102:L106)</f>
        <v>103682</v>
      </c>
      <c r="M101" s="50">
        <v>71322695</v>
      </c>
      <c r="N101" s="50">
        <v>1548180</v>
      </c>
      <c r="O101" s="50">
        <v>102682000</v>
      </c>
      <c r="P101" s="50"/>
      <c r="Q101" s="50"/>
      <c r="R101" s="50"/>
      <c r="S101" s="21"/>
      <c r="T101" s="21"/>
      <c r="U101" s="21"/>
    </row>
    <row r="102" spans="1:21" ht="12.75">
      <c r="A102" s="64"/>
      <c r="B102" s="31" t="s">
        <v>151</v>
      </c>
      <c r="C102" s="2"/>
      <c r="D102" s="37"/>
      <c r="E102" s="37"/>
      <c r="F102" s="37"/>
      <c r="G102" s="37"/>
      <c r="H102" s="37"/>
      <c r="I102" s="28"/>
      <c r="J102" s="50">
        <v>14103</v>
      </c>
      <c r="K102" s="50"/>
      <c r="L102" s="50">
        <v>66232</v>
      </c>
      <c r="M102" s="50">
        <v>14310900</v>
      </c>
      <c r="N102" s="50">
        <v>1269000</v>
      </c>
      <c r="O102" s="50">
        <v>73608695</v>
      </c>
      <c r="P102" s="50"/>
      <c r="Q102" s="50"/>
      <c r="R102" s="50"/>
      <c r="S102" s="21"/>
      <c r="T102" s="21"/>
      <c r="U102" s="21"/>
    </row>
    <row r="103" spans="1:21" ht="12.75">
      <c r="A103" s="64"/>
      <c r="B103" s="31" t="s">
        <v>222</v>
      </c>
      <c r="C103" s="37"/>
      <c r="D103" s="37"/>
      <c r="E103" s="37"/>
      <c r="F103" s="37"/>
      <c r="G103" s="37"/>
      <c r="H103" s="37"/>
      <c r="I103" s="28"/>
      <c r="J103" s="50">
        <v>3218</v>
      </c>
      <c r="K103" s="50"/>
      <c r="L103" s="50">
        <v>15233</v>
      </c>
      <c r="M103" s="50">
        <v>3263738</v>
      </c>
      <c r="N103" s="50">
        <v>279180</v>
      </c>
      <c r="O103" s="50">
        <v>15233000</v>
      </c>
      <c r="P103" s="50"/>
      <c r="Q103" s="50"/>
      <c r="R103" s="50"/>
      <c r="S103" s="21"/>
      <c r="T103" s="21"/>
      <c r="U103" s="21"/>
    </row>
    <row r="104" spans="1:21" ht="12.75">
      <c r="A104" s="64"/>
      <c r="B104" s="31" t="s">
        <v>152</v>
      </c>
      <c r="C104" s="37"/>
      <c r="D104" s="37"/>
      <c r="E104" s="37"/>
      <c r="F104" s="37"/>
      <c r="G104" s="37"/>
      <c r="H104" s="37"/>
      <c r="I104" s="28"/>
      <c r="J104" s="50">
        <v>53582</v>
      </c>
      <c r="K104" s="50"/>
      <c r="L104" s="50">
        <v>22217</v>
      </c>
      <c r="M104" s="50">
        <v>53748057</v>
      </c>
      <c r="N104" s="50"/>
      <c r="O104" s="50">
        <v>22217000</v>
      </c>
      <c r="P104" s="50"/>
      <c r="Q104" s="50"/>
      <c r="R104" s="50"/>
      <c r="S104" s="21"/>
      <c r="T104" s="21"/>
      <c r="U104" s="21"/>
    </row>
    <row r="105" spans="1:21" ht="12.75">
      <c r="A105" s="64"/>
      <c r="B105" s="31" t="s">
        <v>121</v>
      </c>
      <c r="C105" s="37"/>
      <c r="D105" s="37"/>
      <c r="E105" s="37"/>
      <c r="F105" s="37"/>
      <c r="G105" s="37"/>
      <c r="H105" s="37"/>
      <c r="I105" s="28"/>
      <c r="J105" s="50"/>
      <c r="K105" s="50"/>
      <c r="L105" s="50"/>
      <c r="M105" s="50"/>
      <c r="N105" s="50"/>
      <c r="O105" s="50"/>
      <c r="P105" s="50"/>
      <c r="Q105" s="50"/>
      <c r="R105" s="50"/>
      <c r="S105" s="21"/>
      <c r="T105" s="21"/>
      <c r="U105" s="21"/>
    </row>
    <row r="106" spans="1:21" ht="12.75">
      <c r="A106" s="64"/>
      <c r="B106" s="31" t="s">
        <v>153</v>
      </c>
      <c r="C106" s="37"/>
      <c r="D106" s="37"/>
      <c r="E106" s="37"/>
      <c r="F106" s="37"/>
      <c r="G106" s="37"/>
      <c r="H106" s="37"/>
      <c r="I106" s="28"/>
      <c r="J106" s="50"/>
      <c r="K106" s="50"/>
      <c r="L106" s="50"/>
      <c r="M106" s="50"/>
      <c r="N106" s="50"/>
      <c r="O106" s="50"/>
      <c r="P106" s="50"/>
      <c r="Q106" s="50"/>
      <c r="R106" s="50"/>
      <c r="S106" s="21"/>
      <c r="T106" s="21"/>
      <c r="U106" s="21"/>
    </row>
    <row r="107" spans="1:21" ht="12.75">
      <c r="A107" s="5" t="s">
        <v>212</v>
      </c>
      <c r="B107" s="37"/>
      <c r="C107" s="37"/>
      <c r="D107" s="37"/>
      <c r="E107" s="37"/>
      <c r="F107" s="37"/>
      <c r="G107" s="37"/>
      <c r="H107" s="37"/>
      <c r="I107" s="28"/>
      <c r="J107" s="68">
        <f>SUM(J108:J110)</f>
        <v>2286</v>
      </c>
      <c r="K107" s="68"/>
      <c r="L107" s="68">
        <f>SUM(L108:L110)</f>
        <v>5140</v>
      </c>
      <c r="M107" s="68">
        <v>2286000</v>
      </c>
      <c r="N107" s="68"/>
      <c r="O107" s="68">
        <v>5140000</v>
      </c>
      <c r="P107" s="68"/>
      <c r="Q107" s="68"/>
      <c r="R107" s="68"/>
      <c r="S107" s="20"/>
      <c r="T107" s="20"/>
      <c r="U107" s="20"/>
    </row>
    <row r="108" spans="1:21" ht="12.75">
      <c r="A108" s="64"/>
      <c r="B108" s="31" t="s">
        <v>209</v>
      </c>
      <c r="C108" s="37"/>
      <c r="D108" s="37"/>
      <c r="E108" s="37"/>
      <c r="F108" s="37"/>
      <c r="G108" s="37"/>
      <c r="H108" s="37"/>
      <c r="I108" s="28"/>
      <c r="J108" s="50">
        <v>2286</v>
      </c>
      <c r="K108" s="50"/>
      <c r="L108" s="50">
        <v>5140</v>
      </c>
      <c r="M108" s="50">
        <v>2286000</v>
      </c>
      <c r="N108" s="50"/>
      <c r="O108" s="50">
        <v>5140000</v>
      </c>
      <c r="P108" s="50"/>
      <c r="Q108" s="50"/>
      <c r="R108" s="50"/>
      <c r="S108" s="21"/>
      <c r="T108" s="21"/>
      <c r="U108" s="21"/>
    </row>
    <row r="109" spans="1:21" ht="12.75">
      <c r="A109" s="64"/>
      <c r="B109" s="31" t="s">
        <v>210</v>
      </c>
      <c r="C109" s="37"/>
      <c r="D109" s="37"/>
      <c r="E109" s="37"/>
      <c r="F109" s="37"/>
      <c r="G109" s="37"/>
      <c r="H109" s="37"/>
      <c r="I109" s="28"/>
      <c r="J109" s="50"/>
      <c r="K109" s="50"/>
      <c r="L109" s="50"/>
      <c r="M109" s="50"/>
      <c r="N109" s="50"/>
      <c r="O109" s="50"/>
      <c r="P109" s="50"/>
      <c r="Q109" s="50"/>
      <c r="R109" s="50"/>
      <c r="S109" s="21"/>
      <c r="T109" s="21"/>
      <c r="U109" s="21"/>
    </row>
    <row r="110" spans="1:21" ht="12.75">
      <c r="A110" s="64"/>
      <c r="B110" s="31" t="s">
        <v>211</v>
      </c>
      <c r="C110" s="2"/>
      <c r="D110" s="2"/>
      <c r="E110" s="2"/>
      <c r="F110" s="2"/>
      <c r="G110" s="2"/>
      <c r="H110" s="2"/>
      <c r="I110" s="28"/>
      <c r="J110" s="50"/>
      <c r="K110" s="50"/>
      <c r="L110" s="50"/>
      <c r="M110" s="50"/>
      <c r="N110" s="50"/>
      <c r="O110" s="50"/>
      <c r="P110" s="50"/>
      <c r="Q110" s="50"/>
      <c r="R110" s="50"/>
      <c r="S110" s="21"/>
      <c r="T110" s="21"/>
      <c r="U110" s="21"/>
    </row>
    <row r="111" spans="1:21" ht="12.75">
      <c r="A111" s="5" t="s">
        <v>224</v>
      </c>
      <c r="B111" s="2"/>
      <c r="C111" s="2"/>
      <c r="D111" s="2"/>
      <c r="E111" s="2"/>
      <c r="F111" s="2"/>
      <c r="G111" s="2"/>
      <c r="H111" s="2"/>
      <c r="I111" s="28"/>
      <c r="J111" s="50"/>
      <c r="K111" s="50"/>
      <c r="L111" s="50"/>
      <c r="M111" s="50"/>
      <c r="N111" s="50"/>
      <c r="O111" s="50"/>
      <c r="P111" s="50"/>
      <c r="Q111" s="50"/>
      <c r="R111" s="50"/>
      <c r="S111" s="21"/>
      <c r="T111" s="21"/>
      <c r="U111" s="21"/>
    </row>
    <row r="112" spans="1:21" ht="12.75">
      <c r="A112" s="5" t="s">
        <v>213</v>
      </c>
      <c r="B112" s="2"/>
      <c r="C112" s="2"/>
      <c r="D112" s="2"/>
      <c r="E112" s="2"/>
      <c r="F112" s="2"/>
      <c r="G112" s="2"/>
      <c r="H112" s="2"/>
      <c r="I112" s="28"/>
      <c r="J112" s="50"/>
      <c r="K112" s="50"/>
      <c r="L112" s="50"/>
      <c r="M112" s="50"/>
      <c r="N112" s="50"/>
      <c r="O112" s="50"/>
      <c r="P112" s="50"/>
      <c r="Q112" s="50"/>
      <c r="R112" s="50"/>
      <c r="S112" s="21"/>
      <c r="T112" s="21"/>
      <c r="U112" s="21"/>
    </row>
    <row r="113" spans="1:21" ht="12.75">
      <c r="A113" s="25"/>
      <c r="B113" s="1" t="s">
        <v>55</v>
      </c>
      <c r="C113" s="2"/>
      <c r="D113" s="2"/>
      <c r="E113" s="2"/>
      <c r="F113" s="2"/>
      <c r="G113" s="2"/>
      <c r="H113" s="2"/>
      <c r="I113" s="28"/>
      <c r="J113" s="50"/>
      <c r="K113" s="50"/>
      <c r="L113" s="50"/>
      <c r="M113" s="50"/>
      <c r="N113" s="50"/>
      <c r="O113" s="50"/>
      <c r="P113" s="50"/>
      <c r="Q113" s="50"/>
      <c r="R113" s="50"/>
      <c r="S113" s="21"/>
      <c r="T113" s="21"/>
      <c r="U113" s="21"/>
    </row>
    <row r="114" spans="1:21" ht="12.75">
      <c r="A114" s="12"/>
      <c r="B114" s="11"/>
      <c r="C114" s="37" t="s">
        <v>227</v>
      </c>
      <c r="D114" s="2"/>
      <c r="E114" s="2"/>
      <c r="F114" s="2"/>
      <c r="G114" s="2"/>
      <c r="H114" s="2"/>
      <c r="I114" s="28"/>
      <c r="J114" s="50"/>
      <c r="K114" s="50"/>
      <c r="L114" s="50"/>
      <c r="M114" s="50"/>
      <c r="N114" s="50"/>
      <c r="O114" s="50"/>
      <c r="P114" s="50"/>
      <c r="Q114" s="50"/>
      <c r="R114" s="50"/>
      <c r="S114" s="21"/>
      <c r="T114" s="21"/>
      <c r="U114" s="21"/>
    </row>
    <row r="115" spans="1:21" ht="12.75">
      <c r="A115" s="12"/>
      <c r="B115" s="36"/>
      <c r="C115" s="37" t="s">
        <v>220</v>
      </c>
      <c r="D115" s="2"/>
      <c r="E115" s="2"/>
      <c r="F115" s="2"/>
      <c r="G115" s="2"/>
      <c r="H115" s="2"/>
      <c r="I115" s="28"/>
      <c r="J115" s="50"/>
      <c r="K115" s="50"/>
      <c r="L115" s="50"/>
      <c r="M115" s="50"/>
      <c r="N115" s="50"/>
      <c r="O115" s="50"/>
      <c r="P115" s="50"/>
      <c r="Q115" s="50"/>
      <c r="R115" s="50"/>
      <c r="S115" s="21"/>
      <c r="T115" s="21"/>
      <c r="U115" s="21"/>
    </row>
    <row r="116" spans="1:21" ht="12.75">
      <c r="A116" s="12"/>
      <c r="B116" s="16"/>
      <c r="C116" s="37" t="s">
        <v>221</v>
      </c>
      <c r="D116" s="2"/>
      <c r="E116" s="2"/>
      <c r="F116" s="2"/>
      <c r="G116" s="2"/>
      <c r="H116" s="2"/>
      <c r="I116" s="28"/>
      <c r="J116" s="50"/>
      <c r="K116" s="50"/>
      <c r="L116" s="50"/>
      <c r="M116" s="50"/>
      <c r="N116" s="50"/>
      <c r="O116" s="50"/>
      <c r="P116" s="50"/>
      <c r="Q116" s="50"/>
      <c r="R116" s="50"/>
      <c r="S116" s="21"/>
      <c r="T116" s="21"/>
      <c r="U116" s="21"/>
    </row>
    <row r="117" spans="1:21" ht="12.75">
      <c r="A117" s="12"/>
      <c r="B117" s="1" t="s">
        <v>56</v>
      </c>
      <c r="C117" s="2"/>
      <c r="D117" s="2"/>
      <c r="E117" s="2"/>
      <c r="F117" s="2"/>
      <c r="G117" s="2"/>
      <c r="H117" s="2"/>
      <c r="I117" s="28"/>
      <c r="J117" s="50"/>
      <c r="K117" s="50"/>
      <c r="L117" s="50"/>
      <c r="M117" s="50"/>
      <c r="N117" s="50"/>
      <c r="O117" s="50"/>
      <c r="P117" s="50"/>
      <c r="Q117" s="50"/>
      <c r="R117" s="50"/>
      <c r="S117" s="21"/>
      <c r="T117" s="21"/>
      <c r="U117" s="21"/>
    </row>
    <row r="118" spans="1:21" ht="12.75">
      <c r="A118" s="12"/>
      <c r="B118" s="4"/>
      <c r="C118" s="31" t="s">
        <v>227</v>
      </c>
      <c r="D118" s="2"/>
      <c r="E118" s="2"/>
      <c r="F118" s="2"/>
      <c r="G118" s="2"/>
      <c r="H118" s="2"/>
      <c r="I118" s="28"/>
      <c r="J118" s="50"/>
      <c r="K118" s="50"/>
      <c r="L118" s="50"/>
      <c r="M118" s="50"/>
      <c r="N118" s="50"/>
      <c r="O118" s="50"/>
      <c r="P118" s="50"/>
      <c r="Q118" s="50"/>
      <c r="R118" s="50"/>
      <c r="S118" s="21"/>
      <c r="T118" s="21"/>
      <c r="U118" s="21"/>
    </row>
    <row r="119" spans="1:21" ht="12.75">
      <c r="A119" s="12"/>
      <c r="B119" s="7"/>
      <c r="C119" s="31" t="s">
        <v>220</v>
      </c>
      <c r="D119" s="2"/>
      <c r="E119" s="2"/>
      <c r="F119" s="2"/>
      <c r="G119" s="2"/>
      <c r="H119" s="2"/>
      <c r="I119" s="28"/>
      <c r="J119" s="50"/>
      <c r="K119" s="50"/>
      <c r="L119" s="50"/>
      <c r="M119" s="50"/>
      <c r="N119" s="50"/>
      <c r="O119" s="50"/>
      <c r="P119" s="50"/>
      <c r="Q119" s="50"/>
      <c r="R119" s="50"/>
      <c r="S119" s="21"/>
      <c r="T119" s="21"/>
      <c r="U119" s="21"/>
    </row>
    <row r="120" spans="1:21" ht="12.75">
      <c r="A120" s="12"/>
      <c r="B120" s="7"/>
      <c r="C120" s="31" t="s">
        <v>221</v>
      </c>
      <c r="D120" s="2"/>
      <c r="E120" s="2"/>
      <c r="F120" s="2"/>
      <c r="G120" s="2"/>
      <c r="H120" s="2"/>
      <c r="I120" s="28"/>
      <c r="J120" s="50"/>
      <c r="K120" s="50"/>
      <c r="L120" s="50"/>
      <c r="M120" s="50"/>
      <c r="N120" s="50"/>
      <c r="O120" s="50"/>
      <c r="P120" s="50"/>
      <c r="Q120" s="50"/>
      <c r="R120" s="50"/>
      <c r="S120" s="21"/>
      <c r="T120" s="21"/>
      <c r="U120" s="21"/>
    </row>
    <row r="121" spans="1:21" ht="12.75">
      <c r="A121" s="5" t="s">
        <v>225</v>
      </c>
      <c r="B121" s="2"/>
      <c r="C121" s="2"/>
      <c r="D121" s="2"/>
      <c r="E121" s="2"/>
      <c r="F121" s="2"/>
      <c r="G121" s="2"/>
      <c r="H121" s="2"/>
      <c r="I121" s="28"/>
      <c r="J121" s="68">
        <f>J101+J107+J112</f>
        <v>73189</v>
      </c>
      <c r="K121" s="68">
        <f>K101+K107+K112</f>
        <v>0</v>
      </c>
      <c r="L121" s="68">
        <f>L101+L107+L112</f>
        <v>108822</v>
      </c>
      <c r="M121" s="68">
        <v>73608695</v>
      </c>
      <c r="N121" s="68">
        <v>1548180</v>
      </c>
      <c r="O121" s="68">
        <v>108822000</v>
      </c>
      <c r="P121" s="68"/>
      <c r="Q121" s="68"/>
      <c r="R121" s="68"/>
      <c r="S121" s="20"/>
      <c r="T121" s="20"/>
      <c r="U121" s="20"/>
    </row>
    <row r="123" ht="12.75">
      <c r="L123" s="87"/>
    </row>
    <row r="124" ht="12.75">
      <c r="L124" s="87"/>
    </row>
  </sheetData>
  <sheetProtection/>
  <mergeCells count="100">
    <mergeCell ref="C90:I90"/>
    <mergeCell ref="C42:I42"/>
    <mergeCell ref="C61:I61"/>
    <mergeCell ref="C62:I62"/>
    <mergeCell ref="C80:I80"/>
    <mergeCell ref="C81:I81"/>
    <mergeCell ref="C89:I89"/>
    <mergeCell ref="C78:I78"/>
    <mergeCell ref="B59:I59"/>
    <mergeCell ref="C60:I60"/>
    <mergeCell ref="A6:U6"/>
    <mergeCell ref="A99:I100"/>
    <mergeCell ref="J99:L99"/>
    <mergeCell ref="M99:O99"/>
    <mergeCell ref="P99:R99"/>
    <mergeCell ref="S99:U99"/>
    <mergeCell ref="A95:I95"/>
    <mergeCell ref="A96:I96"/>
    <mergeCell ref="C87:I87"/>
    <mergeCell ref="C91:I91"/>
    <mergeCell ref="S10:U10"/>
    <mergeCell ref="C75:I75"/>
    <mergeCell ref="C76:I76"/>
    <mergeCell ref="C77:I77"/>
    <mergeCell ref="A67:I67"/>
    <mergeCell ref="A68:I68"/>
    <mergeCell ref="B69:I69"/>
    <mergeCell ref="C37:I37"/>
    <mergeCell ref="C41:I41"/>
    <mergeCell ref="C74:I74"/>
    <mergeCell ref="C94:I94"/>
    <mergeCell ref="C79:I79"/>
    <mergeCell ref="C82:I82"/>
    <mergeCell ref="C83:I83"/>
    <mergeCell ref="B84:I84"/>
    <mergeCell ref="C85:I85"/>
    <mergeCell ref="C86:I86"/>
    <mergeCell ref="C88:I88"/>
    <mergeCell ref="C92:I92"/>
    <mergeCell ref="C93:I93"/>
    <mergeCell ref="C63:I63"/>
    <mergeCell ref="C64:I64"/>
    <mergeCell ref="B70:I70"/>
    <mergeCell ref="A71:I71"/>
    <mergeCell ref="A72:I72"/>
    <mergeCell ref="B73:I73"/>
    <mergeCell ref="A65:I65"/>
    <mergeCell ref="A66:I66"/>
    <mergeCell ref="B53:I53"/>
    <mergeCell ref="C54:I54"/>
    <mergeCell ref="C55:I55"/>
    <mergeCell ref="C56:I56"/>
    <mergeCell ref="C57:I57"/>
    <mergeCell ref="C58:I58"/>
    <mergeCell ref="A45:I45"/>
    <mergeCell ref="A46:I46"/>
    <mergeCell ref="B47:I47"/>
    <mergeCell ref="C48:I48"/>
    <mergeCell ref="C49:I49"/>
    <mergeCell ref="C50:I50"/>
    <mergeCell ref="C51:I51"/>
    <mergeCell ref="C52:I52"/>
    <mergeCell ref="C32:I32"/>
    <mergeCell ref="C33:I33"/>
    <mergeCell ref="C34:I34"/>
    <mergeCell ref="C35:I35"/>
    <mergeCell ref="B39:I39"/>
    <mergeCell ref="C40:I40"/>
    <mergeCell ref="C43:I43"/>
    <mergeCell ref="C44:I44"/>
    <mergeCell ref="C22:I22"/>
    <mergeCell ref="C23:I23"/>
    <mergeCell ref="C36:I36"/>
    <mergeCell ref="C38:I38"/>
    <mergeCell ref="C26:I26"/>
    <mergeCell ref="B27:I27"/>
    <mergeCell ref="C28:I28"/>
    <mergeCell ref="C29:I29"/>
    <mergeCell ref="C30:I30"/>
    <mergeCell ref="C31:I31"/>
    <mergeCell ref="C24:I24"/>
    <mergeCell ref="C25:I25"/>
    <mergeCell ref="C14:I14"/>
    <mergeCell ref="C15:I15"/>
    <mergeCell ref="C16:I16"/>
    <mergeCell ref="C17:I17"/>
    <mergeCell ref="C18:I18"/>
    <mergeCell ref="C19:I19"/>
    <mergeCell ref="B20:I20"/>
    <mergeCell ref="C21:I21"/>
    <mergeCell ref="A12:I12"/>
    <mergeCell ref="B13:I13"/>
    <mergeCell ref="A3:U3"/>
    <mergeCell ref="A4:U4"/>
    <mergeCell ref="A5:U5"/>
    <mergeCell ref="A7:U7"/>
    <mergeCell ref="A10:I11"/>
    <mergeCell ref="J10:L10"/>
    <mergeCell ref="M10:O10"/>
    <mergeCell ref="P10:R10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1"/>
  <sheetViews>
    <sheetView zoomScalePageLayoutView="0" workbookViewId="0" topLeftCell="A1">
      <selection activeCell="A3" sqref="A3:T3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49" t="s">
        <v>236</v>
      </c>
    </row>
    <row r="3" spans="1:20" ht="12.75">
      <c r="A3" s="230" t="s">
        <v>463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</row>
    <row r="4" spans="1:20" ht="12.75">
      <c r="A4" s="230" t="s">
        <v>233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</row>
    <row r="5" spans="1:20" ht="12.75">
      <c r="A5" s="230" t="s">
        <v>235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1:20" ht="12.75">
      <c r="A6" s="230" t="s">
        <v>359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</row>
    <row r="7" spans="1:20" ht="12.75">
      <c r="A7" s="230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</row>
    <row r="9" spans="1:17" ht="12.75">
      <c r="A9" s="17"/>
      <c r="B9" s="17"/>
      <c r="C9" s="17"/>
      <c r="D9" s="17"/>
      <c r="E9" s="17"/>
      <c r="F9" s="17"/>
      <c r="G9" s="17"/>
      <c r="H9" s="17"/>
      <c r="K9" t="s">
        <v>146</v>
      </c>
      <c r="N9" t="s">
        <v>447</v>
      </c>
      <c r="P9" s="40"/>
      <c r="Q9" s="40"/>
    </row>
    <row r="10" spans="1:20" ht="25.5" customHeight="1">
      <c r="A10" s="277" t="s">
        <v>122</v>
      </c>
      <c r="B10" s="278"/>
      <c r="C10" s="278"/>
      <c r="D10" s="278"/>
      <c r="E10" s="278"/>
      <c r="F10" s="278"/>
      <c r="G10" s="278"/>
      <c r="H10" s="279"/>
      <c r="I10" s="283" t="s">
        <v>133</v>
      </c>
      <c r="J10" s="284"/>
      <c r="K10" s="285"/>
      <c r="L10" s="283" t="s">
        <v>134</v>
      </c>
      <c r="M10" s="284"/>
      <c r="N10" s="285"/>
      <c r="O10" s="286" t="s">
        <v>132</v>
      </c>
      <c r="P10" s="276"/>
      <c r="Q10" s="287"/>
      <c r="R10" s="288" t="s">
        <v>135</v>
      </c>
      <c r="S10" s="288"/>
      <c r="T10" s="288"/>
    </row>
    <row r="11" spans="1:20" ht="51">
      <c r="A11" s="280"/>
      <c r="B11" s="281"/>
      <c r="C11" s="281"/>
      <c r="D11" s="281"/>
      <c r="E11" s="281"/>
      <c r="F11" s="281"/>
      <c r="G11" s="281"/>
      <c r="H11" s="282"/>
      <c r="I11" s="119" t="s">
        <v>7</v>
      </c>
      <c r="J11" s="119" t="s">
        <v>8</v>
      </c>
      <c r="K11" s="93" t="s">
        <v>9</v>
      </c>
      <c r="L11" s="119" t="s">
        <v>7</v>
      </c>
      <c r="M11" s="119" t="s">
        <v>8</v>
      </c>
      <c r="N11" s="93" t="s">
        <v>9</v>
      </c>
      <c r="O11" s="119" t="s">
        <v>7</v>
      </c>
      <c r="P11" s="119" t="s">
        <v>8</v>
      </c>
      <c r="Q11" s="93" t="s">
        <v>9</v>
      </c>
      <c r="R11" s="119" t="s">
        <v>7</v>
      </c>
      <c r="S11" s="119" t="s">
        <v>8</v>
      </c>
      <c r="T11" s="93" t="s">
        <v>9</v>
      </c>
    </row>
    <row r="12" spans="1:20" ht="12.75">
      <c r="A12" s="233" t="s">
        <v>113</v>
      </c>
      <c r="B12" s="233"/>
      <c r="C12" s="233"/>
      <c r="D12" s="233"/>
      <c r="E12" s="233"/>
      <c r="F12" s="233"/>
      <c r="G12" s="233"/>
      <c r="H12" s="233"/>
      <c r="I12" s="68"/>
      <c r="J12" s="68"/>
      <c r="K12" s="68"/>
      <c r="L12" s="50"/>
      <c r="M12" s="50"/>
      <c r="N12" s="50"/>
      <c r="O12" s="50"/>
      <c r="P12" s="50"/>
      <c r="Q12" s="50"/>
      <c r="R12" s="50"/>
      <c r="S12" s="21"/>
      <c r="T12" s="21"/>
    </row>
    <row r="13" spans="1:20" ht="12.75">
      <c r="A13" s="106"/>
      <c r="B13" s="247" t="s">
        <v>159</v>
      </c>
      <c r="C13" s="248"/>
      <c r="D13" s="248"/>
      <c r="E13" s="248"/>
      <c r="F13" s="248"/>
      <c r="G13" s="248"/>
      <c r="H13" s="248"/>
      <c r="I13" s="109"/>
      <c r="J13" s="109"/>
      <c r="K13" s="109"/>
      <c r="L13" s="50"/>
      <c r="M13" s="50"/>
      <c r="N13" s="50"/>
      <c r="O13" s="50"/>
      <c r="P13" s="50"/>
      <c r="Q13" s="50"/>
      <c r="R13" s="50"/>
      <c r="S13" s="21"/>
      <c r="T13" s="21"/>
    </row>
    <row r="14" spans="1:20" ht="12.75">
      <c r="A14" s="64"/>
      <c r="B14" s="111"/>
      <c r="C14" s="236" t="s">
        <v>166</v>
      </c>
      <c r="D14" s="237"/>
      <c r="E14" s="237"/>
      <c r="F14" s="237"/>
      <c r="G14" s="237"/>
      <c r="H14" s="238"/>
      <c r="I14" s="109"/>
      <c r="J14" s="109"/>
      <c r="K14" s="109"/>
      <c r="L14" s="50"/>
      <c r="M14" s="50"/>
      <c r="N14" s="50"/>
      <c r="O14" s="50"/>
      <c r="P14" s="50"/>
      <c r="Q14" s="50"/>
      <c r="R14" s="50"/>
      <c r="S14" s="21"/>
      <c r="T14" s="21"/>
    </row>
    <row r="15" spans="1:20" ht="12.75">
      <c r="A15" s="64"/>
      <c r="B15" s="121"/>
      <c r="C15" s="236" t="s">
        <v>167</v>
      </c>
      <c r="D15" s="237"/>
      <c r="E15" s="237"/>
      <c r="F15" s="237"/>
      <c r="G15" s="237"/>
      <c r="H15" s="238"/>
      <c r="I15" s="109"/>
      <c r="J15" s="109"/>
      <c r="K15" s="109"/>
      <c r="L15" s="50"/>
      <c r="M15" s="50"/>
      <c r="N15" s="50"/>
      <c r="O15" s="50"/>
      <c r="P15" s="50"/>
      <c r="Q15" s="50"/>
      <c r="R15" s="50"/>
      <c r="S15" s="21"/>
      <c r="T15" s="21"/>
    </row>
    <row r="16" spans="1:20" ht="12.75">
      <c r="A16" s="64"/>
      <c r="B16" s="121"/>
      <c r="C16" s="236" t="s">
        <v>168</v>
      </c>
      <c r="D16" s="237"/>
      <c r="E16" s="237"/>
      <c r="F16" s="237"/>
      <c r="G16" s="237"/>
      <c r="H16" s="238"/>
      <c r="I16" s="109"/>
      <c r="J16" s="109"/>
      <c r="K16" s="109"/>
      <c r="L16" s="50"/>
      <c r="M16" s="50"/>
      <c r="N16" s="50"/>
      <c r="O16" s="50"/>
      <c r="P16" s="50"/>
      <c r="Q16" s="50"/>
      <c r="R16" s="50"/>
      <c r="S16" s="21"/>
      <c r="T16" s="21"/>
    </row>
    <row r="17" spans="1:20" ht="12.75">
      <c r="A17" s="64"/>
      <c r="B17" s="121"/>
      <c r="C17" s="236" t="s">
        <v>169</v>
      </c>
      <c r="D17" s="237"/>
      <c r="E17" s="237"/>
      <c r="F17" s="237"/>
      <c r="G17" s="237"/>
      <c r="H17" s="238"/>
      <c r="I17" s="109"/>
      <c r="J17" s="109"/>
      <c r="K17" s="109"/>
      <c r="L17" s="50"/>
      <c r="M17" s="50"/>
      <c r="N17" s="50"/>
      <c r="O17" s="50"/>
      <c r="P17" s="50"/>
      <c r="Q17" s="50"/>
      <c r="R17" s="50"/>
      <c r="S17" s="21"/>
      <c r="T17" s="21"/>
    </row>
    <row r="18" spans="1:20" ht="12.75">
      <c r="A18" s="64"/>
      <c r="B18" s="121"/>
      <c r="C18" s="236" t="s">
        <v>170</v>
      </c>
      <c r="D18" s="237"/>
      <c r="E18" s="237"/>
      <c r="F18" s="237"/>
      <c r="G18" s="237"/>
      <c r="H18" s="238"/>
      <c r="I18" s="109"/>
      <c r="J18" s="109"/>
      <c r="K18" s="109"/>
      <c r="L18" s="50"/>
      <c r="M18" s="50"/>
      <c r="N18" s="50"/>
      <c r="O18" s="50"/>
      <c r="P18" s="50"/>
      <c r="Q18" s="50"/>
      <c r="R18" s="50"/>
      <c r="S18" s="21"/>
      <c r="T18" s="21"/>
    </row>
    <row r="19" spans="1:20" ht="12.75">
      <c r="A19" s="64"/>
      <c r="B19" s="121"/>
      <c r="C19" s="260" t="s">
        <v>171</v>
      </c>
      <c r="D19" s="261"/>
      <c r="E19" s="261"/>
      <c r="F19" s="261"/>
      <c r="G19" s="261"/>
      <c r="H19" s="262"/>
      <c r="I19" s="109"/>
      <c r="J19" s="109"/>
      <c r="K19" s="109"/>
      <c r="L19" s="50"/>
      <c r="M19" s="50"/>
      <c r="N19" s="50"/>
      <c r="O19" s="50"/>
      <c r="P19" s="50"/>
      <c r="Q19" s="50"/>
      <c r="R19" s="50"/>
      <c r="S19" s="21"/>
      <c r="T19" s="21"/>
    </row>
    <row r="20" spans="1:20" ht="12.75">
      <c r="A20" s="106"/>
      <c r="B20" s="248" t="s">
        <v>252</v>
      </c>
      <c r="C20" s="248"/>
      <c r="D20" s="248"/>
      <c r="E20" s="248"/>
      <c r="F20" s="248"/>
      <c r="G20" s="248"/>
      <c r="H20" s="248"/>
      <c r="I20" s="109"/>
      <c r="J20" s="109"/>
      <c r="K20" s="109"/>
      <c r="L20" s="50"/>
      <c r="M20" s="50"/>
      <c r="N20" s="50"/>
      <c r="O20" s="50"/>
      <c r="P20" s="50"/>
      <c r="Q20" s="50"/>
      <c r="R20" s="50"/>
      <c r="S20" s="21"/>
      <c r="T20" s="21"/>
    </row>
    <row r="21" spans="1:20" ht="12.75">
      <c r="A21" s="64"/>
      <c r="B21" s="11"/>
      <c r="C21" s="242" t="s">
        <v>174</v>
      </c>
      <c r="D21" s="235"/>
      <c r="E21" s="235"/>
      <c r="F21" s="235"/>
      <c r="G21" s="235"/>
      <c r="H21" s="235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21"/>
      <c r="T21" s="21"/>
    </row>
    <row r="22" spans="1:20" ht="12.75">
      <c r="A22" s="64"/>
      <c r="B22" s="36"/>
      <c r="C22" s="266" t="s">
        <v>175</v>
      </c>
      <c r="D22" s="267"/>
      <c r="E22" s="267"/>
      <c r="F22" s="267"/>
      <c r="G22" s="267"/>
      <c r="H22" s="267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21"/>
      <c r="T22" s="21"/>
    </row>
    <row r="23" spans="1:20" ht="12.75">
      <c r="A23" s="64"/>
      <c r="B23" s="36"/>
      <c r="C23" s="242" t="s">
        <v>176</v>
      </c>
      <c r="D23" s="235"/>
      <c r="E23" s="235"/>
      <c r="F23" s="235"/>
      <c r="G23" s="235"/>
      <c r="H23" s="235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21"/>
      <c r="T23" s="21"/>
    </row>
    <row r="24" spans="1:20" ht="12.75">
      <c r="A24" s="64"/>
      <c r="B24" s="36"/>
      <c r="C24" s="242" t="s">
        <v>177</v>
      </c>
      <c r="D24" s="235"/>
      <c r="E24" s="235"/>
      <c r="F24" s="235"/>
      <c r="G24" s="235"/>
      <c r="H24" s="235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21"/>
      <c r="T24" s="21"/>
    </row>
    <row r="25" spans="1:20" ht="12.75">
      <c r="A25" s="64"/>
      <c r="B25" s="36"/>
      <c r="C25" s="242" t="s">
        <v>178</v>
      </c>
      <c r="D25" s="235"/>
      <c r="E25" s="235"/>
      <c r="F25" s="235"/>
      <c r="G25" s="235"/>
      <c r="H25" s="235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21"/>
      <c r="T25" s="21"/>
    </row>
    <row r="26" spans="1:20" ht="12.75">
      <c r="A26" s="64"/>
      <c r="B26" s="36"/>
      <c r="C26" s="242" t="s">
        <v>179</v>
      </c>
      <c r="D26" s="235"/>
      <c r="E26" s="235"/>
      <c r="F26" s="235"/>
      <c r="G26" s="235"/>
      <c r="H26" s="235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21"/>
      <c r="T26" s="21"/>
    </row>
    <row r="27" spans="1:20" ht="12.75">
      <c r="A27" s="106"/>
      <c r="B27" s="248" t="s">
        <v>181</v>
      </c>
      <c r="C27" s="248"/>
      <c r="D27" s="248"/>
      <c r="E27" s="248"/>
      <c r="F27" s="248"/>
      <c r="G27" s="248"/>
      <c r="H27" s="248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21"/>
      <c r="T27" s="21"/>
    </row>
    <row r="28" spans="1:20" ht="12.75">
      <c r="A28" s="64"/>
      <c r="B28" s="11"/>
      <c r="C28" s="268" t="s">
        <v>182</v>
      </c>
      <c r="D28" s="246"/>
      <c r="E28" s="246"/>
      <c r="F28" s="246"/>
      <c r="G28" s="246"/>
      <c r="H28" s="246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21"/>
      <c r="T28" s="21"/>
    </row>
    <row r="29" spans="1:20" ht="12.75">
      <c r="A29" s="64"/>
      <c r="B29" s="36"/>
      <c r="C29" s="268" t="s">
        <v>183</v>
      </c>
      <c r="D29" s="246"/>
      <c r="E29" s="246"/>
      <c r="F29" s="246"/>
      <c r="G29" s="246"/>
      <c r="H29" s="246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21"/>
      <c r="T29" s="21"/>
    </row>
    <row r="30" spans="1:20" ht="12.75">
      <c r="A30" s="64"/>
      <c r="B30" s="36"/>
      <c r="C30" s="268" t="s">
        <v>184</v>
      </c>
      <c r="D30" s="246"/>
      <c r="E30" s="246"/>
      <c r="F30" s="246"/>
      <c r="G30" s="246"/>
      <c r="H30" s="246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21"/>
      <c r="T30" s="21"/>
    </row>
    <row r="31" spans="1:20" ht="12.75">
      <c r="A31" s="64"/>
      <c r="B31" s="36"/>
      <c r="C31" s="242" t="s">
        <v>185</v>
      </c>
      <c r="D31" s="235"/>
      <c r="E31" s="235"/>
      <c r="F31" s="235"/>
      <c r="G31" s="235"/>
      <c r="H31" s="235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21"/>
      <c r="T31" s="21"/>
    </row>
    <row r="32" spans="1:20" ht="12.75">
      <c r="A32" s="64"/>
      <c r="B32" s="36"/>
      <c r="C32" s="242" t="s">
        <v>186</v>
      </c>
      <c r="D32" s="235"/>
      <c r="E32" s="235"/>
      <c r="F32" s="235"/>
      <c r="G32" s="235"/>
      <c r="H32" s="235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21"/>
      <c r="T32" s="21"/>
    </row>
    <row r="33" spans="1:20" ht="12.75">
      <c r="A33" s="64"/>
      <c r="B33" s="36"/>
      <c r="C33" s="236" t="s">
        <v>187</v>
      </c>
      <c r="D33" s="237"/>
      <c r="E33" s="237"/>
      <c r="F33" s="237"/>
      <c r="G33" s="237"/>
      <c r="H33" s="238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21"/>
      <c r="T33" s="21"/>
    </row>
    <row r="34" spans="1:20" ht="12.75">
      <c r="A34" s="64"/>
      <c r="B34" s="36"/>
      <c r="C34" s="236" t="s">
        <v>188</v>
      </c>
      <c r="D34" s="237"/>
      <c r="E34" s="237"/>
      <c r="F34" s="237"/>
      <c r="G34" s="237"/>
      <c r="H34" s="238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21"/>
      <c r="T34" s="21"/>
    </row>
    <row r="35" spans="1:20" ht="12.75">
      <c r="A35" s="64"/>
      <c r="B35" s="36"/>
      <c r="C35" s="236" t="s">
        <v>189</v>
      </c>
      <c r="D35" s="237"/>
      <c r="E35" s="237"/>
      <c r="F35" s="237"/>
      <c r="G35" s="237"/>
      <c r="H35" s="238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21"/>
      <c r="T35" s="21"/>
    </row>
    <row r="36" spans="1:20" ht="12.75">
      <c r="A36" s="64"/>
      <c r="B36" s="36"/>
      <c r="C36" s="242" t="s">
        <v>190</v>
      </c>
      <c r="D36" s="235"/>
      <c r="E36" s="235"/>
      <c r="F36" s="235"/>
      <c r="G36" s="235"/>
      <c r="H36" s="235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21"/>
      <c r="T36" s="21"/>
    </row>
    <row r="37" spans="1:20" ht="12.75">
      <c r="A37" s="64"/>
      <c r="B37" s="36"/>
      <c r="C37" s="236" t="s">
        <v>328</v>
      </c>
      <c r="D37" s="237"/>
      <c r="E37" s="237"/>
      <c r="F37" s="237"/>
      <c r="G37" s="237"/>
      <c r="H37" s="238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21"/>
      <c r="T37" s="21"/>
    </row>
    <row r="38" spans="1:20" ht="12.75">
      <c r="A38" s="64"/>
      <c r="B38" s="16"/>
      <c r="C38" s="242" t="s">
        <v>191</v>
      </c>
      <c r="D38" s="235"/>
      <c r="E38" s="235"/>
      <c r="F38" s="235"/>
      <c r="G38" s="235"/>
      <c r="H38" s="235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21"/>
      <c r="T38" s="21"/>
    </row>
    <row r="39" spans="1:20" ht="12.75">
      <c r="A39" s="106"/>
      <c r="B39" s="248" t="s">
        <v>158</v>
      </c>
      <c r="C39" s="248"/>
      <c r="D39" s="248"/>
      <c r="E39" s="248"/>
      <c r="F39" s="248"/>
      <c r="G39" s="248"/>
      <c r="H39" s="248"/>
      <c r="I39" s="109"/>
      <c r="J39" s="109"/>
      <c r="K39" s="109"/>
      <c r="L39" s="50"/>
      <c r="M39" s="50"/>
      <c r="N39" s="50"/>
      <c r="O39" s="50"/>
      <c r="P39" s="50"/>
      <c r="Q39" s="50"/>
      <c r="R39" s="50"/>
      <c r="S39" s="21"/>
      <c r="T39" s="21"/>
    </row>
    <row r="40" spans="1:20" ht="12.75">
      <c r="A40" s="64"/>
      <c r="B40" s="110"/>
      <c r="C40" s="239" t="s">
        <v>198</v>
      </c>
      <c r="D40" s="243"/>
      <c r="E40" s="243"/>
      <c r="F40" s="243"/>
      <c r="G40" s="243"/>
      <c r="H40" s="244"/>
      <c r="I40" s="69"/>
      <c r="J40" s="69"/>
      <c r="K40" s="69"/>
      <c r="L40" s="50"/>
      <c r="M40" s="50"/>
      <c r="N40" s="50"/>
      <c r="O40" s="50"/>
      <c r="P40" s="50"/>
      <c r="Q40" s="50"/>
      <c r="R40" s="50"/>
      <c r="S40" s="21"/>
      <c r="T40" s="21"/>
    </row>
    <row r="41" spans="1:20" ht="12.75">
      <c r="A41" s="64"/>
      <c r="B41" s="114"/>
      <c r="C41" s="236" t="s">
        <v>329</v>
      </c>
      <c r="D41" s="237"/>
      <c r="E41" s="237"/>
      <c r="F41" s="237"/>
      <c r="G41" s="237"/>
      <c r="H41" s="238"/>
      <c r="I41" s="69"/>
      <c r="J41" s="69"/>
      <c r="K41" s="69"/>
      <c r="L41" s="50"/>
      <c r="M41" s="50"/>
      <c r="N41" s="50"/>
      <c r="O41" s="50"/>
      <c r="P41" s="50"/>
      <c r="Q41" s="50"/>
      <c r="R41" s="50"/>
      <c r="S41" s="21"/>
      <c r="T41" s="21"/>
    </row>
    <row r="42" spans="1:20" ht="25.5" customHeight="1">
      <c r="A42" s="64"/>
      <c r="B42" s="114"/>
      <c r="C42" s="249" t="s">
        <v>330</v>
      </c>
      <c r="D42" s="250"/>
      <c r="E42" s="250"/>
      <c r="F42" s="250"/>
      <c r="G42" s="250"/>
      <c r="H42" s="251"/>
      <c r="I42" s="69"/>
      <c r="J42" s="69"/>
      <c r="K42" s="69"/>
      <c r="L42" s="50"/>
      <c r="M42" s="50"/>
      <c r="N42" s="50"/>
      <c r="O42" s="50"/>
      <c r="P42" s="50"/>
      <c r="Q42" s="50"/>
      <c r="R42" s="50"/>
      <c r="S42" s="21"/>
      <c r="T42" s="21"/>
    </row>
    <row r="43" spans="1:20" ht="12.75">
      <c r="A43" s="64"/>
      <c r="B43" s="114"/>
      <c r="C43" s="239" t="s">
        <v>0</v>
      </c>
      <c r="D43" s="243"/>
      <c r="E43" s="243"/>
      <c r="F43" s="243"/>
      <c r="G43" s="243"/>
      <c r="H43" s="244"/>
      <c r="I43" s="69"/>
      <c r="J43" s="69"/>
      <c r="K43" s="69"/>
      <c r="L43" s="50"/>
      <c r="M43" s="50"/>
      <c r="N43" s="50"/>
      <c r="O43" s="50"/>
      <c r="P43" s="50"/>
      <c r="Q43" s="50"/>
      <c r="R43" s="50"/>
      <c r="S43" s="21"/>
      <c r="T43" s="21"/>
    </row>
    <row r="44" spans="1:20" ht="12.75">
      <c r="A44" s="64"/>
      <c r="B44" s="114"/>
      <c r="C44" s="239" t="s">
        <v>199</v>
      </c>
      <c r="D44" s="243"/>
      <c r="E44" s="243"/>
      <c r="F44" s="243"/>
      <c r="G44" s="243"/>
      <c r="H44" s="244"/>
      <c r="I44" s="69"/>
      <c r="J44" s="69"/>
      <c r="K44" s="69"/>
      <c r="L44" s="50"/>
      <c r="M44" s="50"/>
      <c r="N44" s="50"/>
      <c r="O44" s="50"/>
      <c r="P44" s="50"/>
      <c r="Q44" s="50"/>
      <c r="R44" s="50"/>
      <c r="S44" s="21"/>
      <c r="T44" s="21"/>
    </row>
    <row r="45" spans="1:20" ht="12.75">
      <c r="A45" s="252"/>
      <c r="B45" s="253"/>
      <c r="C45" s="253"/>
      <c r="D45" s="253"/>
      <c r="E45" s="253"/>
      <c r="F45" s="253"/>
      <c r="G45" s="253"/>
      <c r="H45" s="254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21"/>
      <c r="T45" s="21"/>
    </row>
    <row r="46" spans="1:20" ht="12.75">
      <c r="A46" s="233" t="s">
        <v>114</v>
      </c>
      <c r="B46" s="233"/>
      <c r="C46" s="233"/>
      <c r="D46" s="233"/>
      <c r="E46" s="233"/>
      <c r="F46" s="233"/>
      <c r="G46" s="233"/>
      <c r="H46" s="233"/>
      <c r="I46" s="68"/>
      <c r="J46" s="68"/>
      <c r="K46" s="68"/>
      <c r="L46" s="50"/>
      <c r="M46" s="50"/>
      <c r="N46" s="50"/>
      <c r="O46" s="50"/>
      <c r="P46" s="50"/>
      <c r="Q46" s="50"/>
      <c r="R46" s="50"/>
      <c r="S46" s="21"/>
      <c r="T46" s="21"/>
    </row>
    <row r="47" spans="1:20" ht="12.75">
      <c r="A47" s="122"/>
      <c r="B47" s="255" t="s">
        <v>180</v>
      </c>
      <c r="C47" s="256"/>
      <c r="D47" s="256"/>
      <c r="E47" s="256"/>
      <c r="F47" s="256"/>
      <c r="G47" s="256"/>
      <c r="H47" s="257"/>
      <c r="I47" s="68"/>
      <c r="J47" s="68"/>
      <c r="K47" s="68"/>
      <c r="L47" s="50"/>
      <c r="M47" s="50"/>
      <c r="N47" s="50"/>
      <c r="O47" s="50"/>
      <c r="P47" s="50"/>
      <c r="Q47" s="50"/>
      <c r="R47" s="50"/>
      <c r="S47" s="21"/>
      <c r="T47" s="21"/>
    </row>
    <row r="48" spans="1:20" ht="12.75">
      <c r="A48" s="123"/>
      <c r="B48" s="36"/>
      <c r="C48" s="269" t="s">
        <v>172</v>
      </c>
      <c r="D48" s="270"/>
      <c r="E48" s="270"/>
      <c r="F48" s="270"/>
      <c r="G48" s="270"/>
      <c r="H48" s="270"/>
      <c r="I48" s="68"/>
      <c r="J48" s="68"/>
      <c r="K48" s="68"/>
      <c r="L48" s="50"/>
      <c r="M48" s="50"/>
      <c r="N48" s="50"/>
      <c r="O48" s="50"/>
      <c r="P48" s="50"/>
      <c r="Q48" s="50"/>
      <c r="R48" s="50"/>
      <c r="S48" s="21"/>
      <c r="T48" s="21"/>
    </row>
    <row r="49" spans="1:20" ht="12.75">
      <c r="A49" s="123"/>
      <c r="B49" s="36"/>
      <c r="C49" s="271" t="s">
        <v>168</v>
      </c>
      <c r="D49" s="272"/>
      <c r="E49" s="272"/>
      <c r="F49" s="272"/>
      <c r="G49" s="272"/>
      <c r="H49" s="272"/>
      <c r="I49" s="68"/>
      <c r="J49" s="68"/>
      <c r="K49" s="68"/>
      <c r="L49" s="50"/>
      <c r="M49" s="50"/>
      <c r="N49" s="50"/>
      <c r="O49" s="50"/>
      <c r="P49" s="50"/>
      <c r="Q49" s="50"/>
      <c r="R49" s="50"/>
      <c r="S49" s="21"/>
      <c r="T49" s="21"/>
    </row>
    <row r="50" spans="1:20" ht="12.75">
      <c r="A50" s="123"/>
      <c r="B50" s="36"/>
      <c r="C50" s="271" t="s">
        <v>169</v>
      </c>
      <c r="D50" s="272"/>
      <c r="E50" s="272"/>
      <c r="F50" s="272"/>
      <c r="G50" s="272"/>
      <c r="H50" s="272"/>
      <c r="I50" s="68"/>
      <c r="J50" s="68"/>
      <c r="K50" s="68"/>
      <c r="L50" s="50"/>
      <c r="M50" s="50"/>
      <c r="N50" s="50"/>
      <c r="O50" s="50"/>
      <c r="P50" s="50"/>
      <c r="Q50" s="50"/>
      <c r="R50" s="50"/>
      <c r="S50" s="21"/>
      <c r="T50" s="21"/>
    </row>
    <row r="51" spans="1:20" ht="12.75">
      <c r="A51" s="123"/>
      <c r="B51" s="36"/>
      <c r="C51" s="258" t="s">
        <v>170</v>
      </c>
      <c r="D51" s="259"/>
      <c r="E51" s="259"/>
      <c r="F51" s="259"/>
      <c r="G51" s="259"/>
      <c r="H51" s="259"/>
      <c r="I51" s="68"/>
      <c r="J51" s="68"/>
      <c r="K51" s="68"/>
      <c r="L51" s="50"/>
      <c r="M51" s="50"/>
      <c r="N51" s="50"/>
      <c r="O51" s="50"/>
      <c r="P51" s="50"/>
      <c r="Q51" s="50"/>
      <c r="R51" s="50"/>
      <c r="S51" s="21"/>
      <c r="T51" s="21"/>
    </row>
    <row r="52" spans="1:20" ht="12.75">
      <c r="A52" s="123"/>
      <c r="B52" s="36"/>
      <c r="C52" s="271" t="s">
        <v>173</v>
      </c>
      <c r="D52" s="272"/>
      <c r="E52" s="272"/>
      <c r="F52" s="272"/>
      <c r="G52" s="272"/>
      <c r="H52" s="272"/>
      <c r="I52" s="68"/>
      <c r="J52" s="68"/>
      <c r="K52" s="68"/>
      <c r="L52" s="50"/>
      <c r="M52" s="50"/>
      <c r="N52" s="50"/>
      <c r="O52" s="50"/>
      <c r="P52" s="50"/>
      <c r="Q52" s="50"/>
      <c r="R52" s="50"/>
      <c r="S52" s="21"/>
      <c r="T52" s="21"/>
    </row>
    <row r="53" spans="1:20" ht="12.75">
      <c r="A53" s="106"/>
      <c r="B53" s="247" t="s">
        <v>192</v>
      </c>
      <c r="C53" s="248"/>
      <c r="D53" s="248"/>
      <c r="E53" s="248"/>
      <c r="F53" s="248"/>
      <c r="G53" s="248"/>
      <c r="H53" s="248"/>
      <c r="I53" s="68"/>
      <c r="J53" s="68"/>
      <c r="K53" s="68"/>
      <c r="L53" s="50"/>
      <c r="M53" s="50"/>
      <c r="N53" s="50"/>
      <c r="O53" s="50"/>
      <c r="P53" s="50"/>
      <c r="Q53" s="50"/>
      <c r="R53" s="50"/>
      <c r="S53" s="21"/>
      <c r="T53" s="21"/>
    </row>
    <row r="54" spans="1:20" ht="12.75">
      <c r="A54" s="64"/>
      <c r="B54" s="111"/>
      <c r="C54" s="236" t="s">
        <v>193</v>
      </c>
      <c r="D54" s="237"/>
      <c r="E54" s="237"/>
      <c r="F54" s="237"/>
      <c r="G54" s="237"/>
      <c r="H54" s="238"/>
      <c r="I54" s="68"/>
      <c r="J54" s="68"/>
      <c r="K54" s="68"/>
      <c r="L54" s="50"/>
      <c r="M54" s="50"/>
      <c r="N54" s="50"/>
      <c r="O54" s="50"/>
      <c r="P54" s="50"/>
      <c r="Q54" s="50"/>
      <c r="R54" s="50"/>
      <c r="S54" s="21"/>
      <c r="T54" s="21"/>
    </row>
    <row r="55" spans="1:20" ht="12.75">
      <c r="A55" s="64"/>
      <c r="B55" s="121"/>
      <c r="C55" s="236" t="s">
        <v>194</v>
      </c>
      <c r="D55" s="237"/>
      <c r="E55" s="237"/>
      <c r="F55" s="237"/>
      <c r="G55" s="237"/>
      <c r="H55" s="238"/>
      <c r="I55" s="68"/>
      <c r="J55" s="68"/>
      <c r="K55" s="68"/>
      <c r="L55" s="50"/>
      <c r="M55" s="50"/>
      <c r="N55" s="50"/>
      <c r="O55" s="50"/>
      <c r="P55" s="50"/>
      <c r="Q55" s="50"/>
      <c r="R55" s="50"/>
      <c r="S55" s="21"/>
      <c r="T55" s="21"/>
    </row>
    <row r="56" spans="1:20" ht="12.75">
      <c r="A56" s="64"/>
      <c r="B56" s="121"/>
      <c r="C56" s="236" t="s">
        <v>195</v>
      </c>
      <c r="D56" s="237"/>
      <c r="E56" s="237"/>
      <c r="F56" s="237"/>
      <c r="G56" s="237"/>
      <c r="H56" s="238"/>
      <c r="I56" s="68"/>
      <c r="J56" s="68"/>
      <c r="K56" s="68"/>
      <c r="L56" s="50"/>
      <c r="M56" s="50"/>
      <c r="N56" s="50"/>
      <c r="O56" s="50"/>
      <c r="P56" s="50"/>
      <c r="Q56" s="50"/>
      <c r="R56" s="50"/>
      <c r="S56" s="21"/>
      <c r="T56" s="21"/>
    </row>
    <row r="57" spans="1:20" ht="12.75">
      <c r="A57" s="64"/>
      <c r="B57" s="36"/>
      <c r="C57" s="242" t="s">
        <v>196</v>
      </c>
      <c r="D57" s="242"/>
      <c r="E57" s="242"/>
      <c r="F57" s="242"/>
      <c r="G57" s="242"/>
      <c r="H57" s="242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21"/>
      <c r="T57" s="21"/>
    </row>
    <row r="58" spans="1:20" ht="12.75">
      <c r="A58" s="64"/>
      <c r="B58" s="36"/>
      <c r="C58" s="242" t="s">
        <v>197</v>
      </c>
      <c r="D58" s="242"/>
      <c r="E58" s="242"/>
      <c r="F58" s="242"/>
      <c r="G58" s="242"/>
      <c r="H58" s="242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21"/>
      <c r="T58" s="21"/>
    </row>
    <row r="59" spans="1:20" ht="12.75">
      <c r="A59" s="106"/>
      <c r="B59" s="248" t="s">
        <v>115</v>
      </c>
      <c r="C59" s="235"/>
      <c r="D59" s="235"/>
      <c r="E59" s="235"/>
      <c r="F59" s="235"/>
      <c r="G59" s="235"/>
      <c r="H59" s="235"/>
      <c r="I59" s="109"/>
      <c r="J59" s="109"/>
      <c r="K59" s="109"/>
      <c r="L59" s="50"/>
      <c r="M59" s="50"/>
      <c r="N59" s="50"/>
      <c r="O59" s="50"/>
      <c r="P59" s="50"/>
      <c r="Q59" s="50"/>
      <c r="R59" s="50"/>
      <c r="S59" s="21"/>
      <c r="T59" s="21"/>
    </row>
    <row r="60" spans="1:20" ht="12.75">
      <c r="A60" s="64"/>
      <c r="B60" s="110"/>
      <c r="C60" s="239" t="s">
        <v>198</v>
      </c>
      <c r="D60" s="243"/>
      <c r="E60" s="243"/>
      <c r="F60" s="243"/>
      <c r="G60" s="243"/>
      <c r="H60" s="244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21"/>
      <c r="T60" s="21"/>
    </row>
    <row r="61" spans="1:20" ht="12.75">
      <c r="A61" s="64"/>
      <c r="B61" s="114"/>
      <c r="C61" s="236" t="s">
        <v>331</v>
      </c>
      <c r="D61" s="237"/>
      <c r="E61" s="237"/>
      <c r="F61" s="237"/>
      <c r="G61" s="237"/>
      <c r="H61" s="238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21"/>
      <c r="T61" s="21"/>
    </row>
    <row r="62" spans="1:20" ht="25.5" customHeight="1">
      <c r="A62" s="64"/>
      <c r="B62" s="114"/>
      <c r="C62" s="249" t="s">
        <v>332</v>
      </c>
      <c r="D62" s="250"/>
      <c r="E62" s="250"/>
      <c r="F62" s="250"/>
      <c r="G62" s="250"/>
      <c r="H62" s="251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21"/>
      <c r="T62" s="21"/>
    </row>
    <row r="63" spans="1:20" ht="12.75">
      <c r="A63" s="64"/>
      <c r="B63" s="114"/>
      <c r="C63" s="239" t="s">
        <v>0</v>
      </c>
      <c r="D63" s="243"/>
      <c r="E63" s="243"/>
      <c r="F63" s="243"/>
      <c r="G63" s="243"/>
      <c r="H63" s="244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21"/>
      <c r="T63" s="21"/>
    </row>
    <row r="64" spans="1:20" ht="12.75">
      <c r="A64" s="64"/>
      <c r="B64" s="114"/>
      <c r="C64" s="239" t="s">
        <v>200</v>
      </c>
      <c r="D64" s="243"/>
      <c r="E64" s="243"/>
      <c r="F64" s="243"/>
      <c r="G64" s="243"/>
      <c r="H64" s="244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21"/>
      <c r="T64" s="21"/>
    </row>
    <row r="65" spans="1:20" ht="12.75">
      <c r="A65" s="252"/>
      <c r="B65" s="253"/>
      <c r="C65" s="253"/>
      <c r="D65" s="253"/>
      <c r="E65" s="253"/>
      <c r="F65" s="253"/>
      <c r="G65" s="253"/>
      <c r="H65" s="254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21"/>
      <c r="T65" s="21"/>
    </row>
    <row r="66" spans="1:20" ht="12.75">
      <c r="A66" s="233" t="s">
        <v>1</v>
      </c>
      <c r="B66" s="233"/>
      <c r="C66" s="233"/>
      <c r="D66" s="233"/>
      <c r="E66" s="233"/>
      <c r="F66" s="233"/>
      <c r="G66" s="233"/>
      <c r="H66" s="233"/>
      <c r="I66" s="68"/>
      <c r="J66" s="68"/>
      <c r="K66" s="68"/>
      <c r="L66" s="50"/>
      <c r="M66" s="50"/>
      <c r="N66" s="50"/>
      <c r="O66" s="50"/>
      <c r="P66" s="50"/>
      <c r="Q66" s="50"/>
      <c r="R66" s="50"/>
      <c r="S66" s="21"/>
      <c r="T66" s="21"/>
    </row>
    <row r="67" spans="1:20" ht="12.75">
      <c r="A67" s="273"/>
      <c r="B67" s="274"/>
      <c r="C67" s="274"/>
      <c r="D67" s="274"/>
      <c r="E67" s="274"/>
      <c r="F67" s="274"/>
      <c r="G67" s="274"/>
      <c r="H67" s="275"/>
      <c r="I67" s="68"/>
      <c r="J67" s="68"/>
      <c r="K67" s="68"/>
      <c r="L67" s="50"/>
      <c r="M67" s="50"/>
      <c r="N67" s="50"/>
      <c r="O67" s="50"/>
      <c r="P67" s="50"/>
      <c r="Q67" s="50"/>
      <c r="R67" s="50"/>
      <c r="S67" s="21"/>
      <c r="T67" s="21"/>
    </row>
    <row r="68" spans="1:20" ht="25.5" customHeight="1">
      <c r="A68" s="245" t="s">
        <v>201</v>
      </c>
      <c r="B68" s="235"/>
      <c r="C68" s="235"/>
      <c r="D68" s="235"/>
      <c r="E68" s="235"/>
      <c r="F68" s="235"/>
      <c r="G68" s="235"/>
      <c r="H68" s="235"/>
      <c r="I68" s="75">
        <f>I69+I70</f>
        <v>43</v>
      </c>
      <c r="J68" s="75"/>
      <c r="K68" s="75"/>
      <c r="L68" s="73">
        <v>437743</v>
      </c>
      <c r="M68" s="73"/>
      <c r="N68" s="73"/>
      <c r="O68" s="73"/>
      <c r="P68" s="73"/>
      <c r="Q68" s="73"/>
      <c r="R68" s="73"/>
      <c r="S68" s="21"/>
      <c r="T68" s="21"/>
    </row>
    <row r="69" spans="1:20" ht="12.75">
      <c r="A69" s="35"/>
      <c r="B69" s="235" t="s">
        <v>116</v>
      </c>
      <c r="C69" s="235"/>
      <c r="D69" s="235"/>
      <c r="E69" s="235"/>
      <c r="F69" s="235"/>
      <c r="G69" s="235"/>
      <c r="H69" s="235"/>
      <c r="I69" s="50">
        <v>43</v>
      </c>
      <c r="J69" s="50"/>
      <c r="K69" s="50"/>
      <c r="L69" s="50">
        <v>437743</v>
      </c>
      <c r="M69" s="50"/>
      <c r="N69" s="50"/>
      <c r="O69" s="50"/>
      <c r="P69" s="50"/>
      <c r="Q69" s="50"/>
      <c r="R69" s="50"/>
      <c r="S69" s="21"/>
      <c r="T69" s="21"/>
    </row>
    <row r="70" spans="1:20" ht="12.75">
      <c r="A70" s="106"/>
      <c r="B70" s="235" t="s">
        <v>117</v>
      </c>
      <c r="C70" s="235"/>
      <c r="D70" s="235"/>
      <c r="E70" s="235"/>
      <c r="F70" s="235"/>
      <c r="G70" s="235"/>
      <c r="H70" s="235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21"/>
      <c r="T70" s="21"/>
    </row>
    <row r="71" spans="1:20" ht="12.75">
      <c r="A71" s="234"/>
      <c r="B71" s="235"/>
      <c r="C71" s="235"/>
      <c r="D71" s="235"/>
      <c r="E71" s="235"/>
      <c r="F71" s="235"/>
      <c r="G71" s="235"/>
      <c r="H71" s="235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21"/>
      <c r="T71" s="21"/>
    </row>
    <row r="72" spans="1:20" ht="12.75">
      <c r="A72" s="233" t="s">
        <v>2</v>
      </c>
      <c r="B72" s="233"/>
      <c r="C72" s="233"/>
      <c r="D72" s="233"/>
      <c r="E72" s="233"/>
      <c r="F72" s="233"/>
      <c r="G72" s="233"/>
      <c r="H72" s="233"/>
      <c r="I72" s="68">
        <f>I73+I84</f>
        <v>38478</v>
      </c>
      <c r="J72" s="68"/>
      <c r="K72" s="50"/>
      <c r="L72" s="50">
        <v>38478000</v>
      </c>
      <c r="M72" s="50"/>
      <c r="N72" s="50"/>
      <c r="O72" s="50"/>
      <c r="P72" s="50"/>
      <c r="Q72" s="50"/>
      <c r="R72" s="50"/>
      <c r="S72" s="21"/>
      <c r="T72" s="21"/>
    </row>
    <row r="73" spans="1:20" ht="12.75">
      <c r="A73" s="35"/>
      <c r="B73" s="235" t="s">
        <v>118</v>
      </c>
      <c r="C73" s="235"/>
      <c r="D73" s="235"/>
      <c r="E73" s="235"/>
      <c r="F73" s="235"/>
      <c r="G73" s="235"/>
      <c r="H73" s="235"/>
      <c r="I73" s="50">
        <f>SUM(I74:I83)</f>
        <v>37708</v>
      </c>
      <c r="J73" s="50"/>
      <c r="K73" s="50"/>
      <c r="L73" s="50">
        <v>37708000</v>
      </c>
      <c r="M73" s="50"/>
      <c r="N73" s="50"/>
      <c r="O73" s="50"/>
      <c r="P73" s="50"/>
      <c r="Q73" s="50"/>
      <c r="R73" s="50"/>
      <c r="S73" s="21"/>
      <c r="T73" s="21"/>
    </row>
    <row r="74" spans="1:20" ht="12.75">
      <c r="A74" s="64"/>
      <c r="B74" s="108"/>
      <c r="C74" s="239" t="s">
        <v>336</v>
      </c>
      <c r="D74" s="240"/>
      <c r="E74" s="240"/>
      <c r="F74" s="240"/>
      <c r="G74" s="240"/>
      <c r="H74" s="241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21"/>
      <c r="T74" s="21"/>
    </row>
    <row r="75" spans="1:20" ht="12.75">
      <c r="A75" s="64"/>
      <c r="B75" s="113"/>
      <c r="C75" s="239" t="s">
        <v>4</v>
      </c>
      <c r="D75" s="240"/>
      <c r="E75" s="240"/>
      <c r="F75" s="240"/>
      <c r="G75" s="240"/>
      <c r="H75" s="241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21"/>
      <c r="T75" s="21"/>
    </row>
    <row r="76" spans="1:20" ht="12.75">
      <c r="A76" s="64"/>
      <c r="B76" s="113"/>
      <c r="C76" s="239" t="s">
        <v>202</v>
      </c>
      <c r="D76" s="240"/>
      <c r="E76" s="240"/>
      <c r="F76" s="240"/>
      <c r="G76" s="240"/>
      <c r="H76" s="241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21"/>
      <c r="T76" s="21"/>
    </row>
    <row r="77" spans="1:20" ht="12.75">
      <c r="A77" s="64"/>
      <c r="B77" s="113"/>
      <c r="C77" s="236" t="s">
        <v>203</v>
      </c>
      <c r="D77" s="237"/>
      <c r="E77" s="237"/>
      <c r="F77" s="237"/>
      <c r="G77" s="237"/>
      <c r="H77" s="238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21"/>
      <c r="T77" s="21"/>
    </row>
    <row r="78" spans="1:20" ht="12.75">
      <c r="A78" s="64"/>
      <c r="B78" s="113"/>
      <c r="C78" s="239" t="s">
        <v>5</v>
      </c>
      <c r="D78" s="240"/>
      <c r="E78" s="240"/>
      <c r="F78" s="240"/>
      <c r="G78" s="240"/>
      <c r="H78" s="241"/>
      <c r="I78" s="50">
        <v>37708</v>
      </c>
      <c r="J78" s="50"/>
      <c r="K78" s="50"/>
      <c r="L78" s="50">
        <v>37708000</v>
      </c>
      <c r="M78" s="50"/>
      <c r="N78" s="50"/>
      <c r="O78" s="50"/>
      <c r="P78" s="50"/>
      <c r="Q78" s="50"/>
      <c r="R78" s="50"/>
      <c r="S78" s="21"/>
      <c r="T78" s="21"/>
    </row>
    <row r="79" spans="1:20" ht="12.75">
      <c r="A79" s="64"/>
      <c r="B79" s="113"/>
      <c r="C79" s="239" t="s">
        <v>335</v>
      </c>
      <c r="D79" s="240"/>
      <c r="E79" s="240"/>
      <c r="F79" s="240"/>
      <c r="G79" s="240"/>
      <c r="H79" s="241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21"/>
      <c r="T79" s="21"/>
    </row>
    <row r="80" spans="1:20" ht="12.75">
      <c r="A80" s="64"/>
      <c r="B80" s="113"/>
      <c r="C80" s="236" t="s">
        <v>334</v>
      </c>
      <c r="D80" s="237"/>
      <c r="E80" s="237"/>
      <c r="F80" s="237"/>
      <c r="G80" s="237"/>
      <c r="H80" s="238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21"/>
      <c r="T80" s="21"/>
    </row>
    <row r="81" spans="1:20" ht="12.75">
      <c r="A81" s="64"/>
      <c r="B81" s="113"/>
      <c r="C81" s="239" t="s">
        <v>6</v>
      </c>
      <c r="D81" s="240"/>
      <c r="E81" s="240"/>
      <c r="F81" s="240"/>
      <c r="G81" s="240"/>
      <c r="H81" s="241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21"/>
      <c r="T81" s="21"/>
    </row>
    <row r="82" spans="1:20" ht="12.75">
      <c r="A82" s="64"/>
      <c r="B82" s="113"/>
      <c r="C82" s="239" t="s">
        <v>205</v>
      </c>
      <c r="D82" s="240"/>
      <c r="E82" s="240"/>
      <c r="F82" s="240"/>
      <c r="G82" s="240"/>
      <c r="H82" s="241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21"/>
      <c r="T82" s="21"/>
    </row>
    <row r="83" spans="1:20" ht="12.75">
      <c r="A83" s="64"/>
      <c r="B83" s="107"/>
      <c r="C83" s="236" t="s">
        <v>333</v>
      </c>
      <c r="D83" s="237"/>
      <c r="E83" s="237"/>
      <c r="F83" s="237"/>
      <c r="G83" s="237"/>
      <c r="H83" s="238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21"/>
      <c r="T83" s="21"/>
    </row>
    <row r="84" spans="1:20" ht="12.75">
      <c r="A84" s="106"/>
      <c r="B84" s="246" t="s">
        <v>119</v>
      </c>
      <c r="C84" s="246"/>
      <c r="D84" s="246"/>
      <c r="E84" s="246"/>
      <c r="F84" s="246"/>
      <c r="G84" s="246"/>
      <c r="H84" s="246"/>
      <c r="I84" s="50">
        <f>SUM(I85:I94)</f>
        <v>770</v>
      </c>
      <c r="J84" s="50"/>
      <c r="K84" s="50"/>
      <c r="L84" s="50">
        <v>770000</v>
      </c>
      <c r="M84" s="50"/>
      <c r="N84" s="50"/>
      <c r="O84" s="50"/>
      <c r="P84" s="50"/>
      <c r="Q84" s="50"/>
      <c r="R84" s="50"/>
      <c r="S84" s="21"/>
      <c r="T84" s="21"/>
    </row>
    <row r="85" spans="1:20" ht="12.75">
      <c r="A85" s="64"/>
      <c r="B85" s="116"/>
      <c r="C85" s="239" t="s">
        <v>336</v>
      </c>
      <c r="D85" s="240"/>
      <c r="E85" s="240"/>
      <c r="F85" s="240"/>
      <c r="G85" s="240"/>
      <c r="H85" s="241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21"/>
      <c r="T85" s="21"/>
    </row>
    <row r="86" spans="1:20" ht="12.75">
      <c r="A86" s="64"/>
      <c r="B86" s="117"/>
      <c r="C86" s="239" t="s">
        <v>4</v>
      </c>
      <c r="D86" s="240"/>
      <c r="E86" s="240"/>
      <c r="F86" s="240"/>
      <c r="G86" s="240"/>
      <c r="H86" s="241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21"/>
      <c r="T86" s="21"/>
    </row>
    <row r="87" spans="1:20" ht="12.75">
      <c r="A87" s="64"/>
      <c r="B87" s="117"/>
      <c r="C87" s="239" t="s">
        <v>202</v>
      </c>
      <c r="D87" s="240"/>
      <c r="E87" s="240"/>
      <c r="F87" s="240"/>
      <c r="G87" s="240"/>
      <c r="H87" s="241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21"/>
      <c r="T87" s="21"/>
    </row>
    <row r="88" spans="1:20" ht="12.75">
      <c r="A88" s="64"/>
      <c r="B88" s="117"/>
      <c r="C88" s="236" t="s">
        <v>203</v>
      </c>
      <c r="D88" s="237"/>
      <c r="E88" s="237"/>
      <c r="F88" s="237"/>
      <c r="G88" s="237"/>
      <c r="H88" s="238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21"/>
      <c r="T88" s="21"/>
    </row>
    <row r="89" spans="1:20" ht="12.75">
      <c r="A89" s="64"/>
      <c r="B89" s="117"/>
      <c r="C89" s="239" t="s">
        <v>5</v>
      </c>
      <c r="D89" s="240"/>
      <c r="E89" s="240"/>
      <c r="F89" s="240"/>
      <c r="G89" s="240"/>
      <c r="H89" s="241"/>
      <c r="I89" s="50">
        <v>770</v>
      </c>
      <c r="J89" s="50"/>
      <c r="K89" s="50"/>
      <c r="L89" s="50">
        <v>770000</v>
      </c>
      <c r="M89" s="50"/>
      <c r="N89" s="50"/>
      <c r="O89" s="50"/>
      <c r="P89" s="50"/>
      <c r="Q89" s="50"/>
      <c r="R89" s="50"/>
      <c r="S89" s="21"/>
      <c r="T89" s="21"/>
    </row>
    <row r="90" spans="1:20" ht="12.75">
      <c r="A90" s="64"/>
      <c r="B90" s="117"/>
      <c r="C90" s="239" t="s">
        <v>335</v>
      </c>
      <c r="D90" s="240"/>
      <c r="E90" s="240"/>
      <c r="F90" s="240"/>
      <c r="G90" s="240"/>
      <c r="H90" s="241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21"/>
      <c r="T90" s="21"/>
    </row>
    <row r="91" spans="1:20" ht="12.75">
      <c r="A91" s="64"/>
      <c r="B91" s="117"/>
      <c r="C91" s="236" t="s">
        <v>334</v>
      </c>
      <c r="D91" s="237"/>
      <c r="E91" s="237"/>
      <c r="F91" s="237"/>
      <c r="G91" s="237"/>
      <c r="H91" s="238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21"/>
      <c r="T91" s="21"/>
    </row>
    <row r="92" spans="1:20" ht="12.75">
      <c r="A92" s="64"/>
      <c r="B92" s="117"/>
      <c r="C92" s="239" t="s">
        <v>6</v>
      </c>
      <c r="D92" s="240"/>
      <c r="E92" s="240"/>
      <c r="F92" s="240"/>
      <c r="G92" s="240"/>
      <c r="H92" s="241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21"/>
      <c r="T92" s="21"/>
    </row>
    <row r="93" spans="1:20" ht="12.75">
      <c r="A93" s="64"/>
      <c r="B93" s="117"/>
      <c r="C93" s="239" t="s">
        <v>205</v>
      </c>
      <c r="D93" s="240"/>
      <c r="E93" s="240"/>
      <c r="F93" s="240"/>
      <c r="G93" s="240"/>
      <c r="H93" s="241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21"/>
      <c r="T93" s="21"/>
    </row>
    <row r="94" spans="1:20" ht="12.75">
      <c r="A94" s="64"/>
      <c r="B94" s="117"/>
      <c r="C94" s="236" t="s">
        <v>333</v>
      </c>
      <c r="D94" s="237"/>
      <c r="E94" s="237"/>
      <c r="F94" s="237"/>
      <c r="G94" s="237"/>
      <c r="H94" s="238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21"/>
      <c r="T94" s="21"/>
    </row>
    <row r="95" spans="1:20" ht="12.75">
      <c r="A95" s="234"/>
      <c r="B95" s="234"/>
      <c r="C95" s="235"/>
      <c r="D95" s="235"/>
      <c r="E95" s="235"/>
      <c r="F95" s="235"/>
      <c r="G95" s="235"/>
      <c r="H95" s="235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21"/>
      <c r="T95" s="21"/>
    </row>
    <row r="96" spans="1:20" ht="12.75">
      <c r="A96" s="233" t="s">
        <v>206</v>
      </c>
      <c r="B96" s="233"/>
      <c r="C96" s="233"/>
      <c r="D96" s="233"/>
      <c r="E96" s="233"/>
      <c r="F96" s="233"/>
      <c r="G96" s="233"/>
      <c r="H96" s="233"/>
      <c r="I96" s="68">
        <f>I66+I68+I72</f>
        <v>38521</v>
      </c>
      <c r="J96" s="68"/>
      <c r="K96" s="68"/>
      <c r="L96" s="50">
        <v>38915743</v>
      </c>
      <c r="M96" s="50"/>
      <c r="N96" s="50"/>
      <c r="O96" s="50"/>
      <c r="P96" s="50"/>
      <c r="Q96" s="50"/>
      <c r="R96" s="50"/>
      <c r="S96" s="21"/>
      <c r="T96" s="21"/>
    </row>
    <row r="97" spans="1:20" ht="12.75">
      <c r="A97" s="96"/>
      <c r="B97" s="96"/>
      <c r="C97" s="96"/>
      <c r="D97" s="96"/>
      <c r="E97" s="96"/>
      <c r="F97" s="96"/>
      <c r="G97" s="96"/>
      <c r="H97" s="96"/>
      <c r="I97" s="94"/>
      <c r="J97" s="94"/>
      <c r="K97" s="94"/>
      <c r="L97" s="63"/>
      <c r="M97" s="63"/>
      <c r="N97" s="63"/>
      <c r="O97" s="63"/>
      <c r="P97" s="63"/>
      <c r="Q97" s="63"/>
      <c r="R97" s="63"/>
      <c r="S97" s="7"/>
      <c r="T97" s="7"/>
    </row>
    <row r="98" spans="16:17" ht="12.75">
      <c r="P98" s="40"/>
      <c r="Q98" s="40" t="s">
        <v>146</v>
      </c>
    </row>
    <row r="99" spans="1:20" ht="12.75">
      <c r="A99" s="277" t="s">
        <v>122</v>
      </c>
      <c r="B99" s="278"/>
      <c r="C99" s="278"/>
      <c r="D99" s="278"/>
      <c r="E99" s="278"/>
      <c r="F99" s="278"/>
      <c r="G99" s="278"/>
      <c r="H99" s="279"/>
      <c r="I99" s="283" t="s">
        <v>133</v>
      </c>
      <c r="J99" s="284"/>
      <c r="K99" s="285"/>
      <c r="L99" s="283" t="s">
        <v>134</v>
      </c>
      <c r="M99" s="284"/>
      <c r="N99" s="285"/>
      <c r="O99" s="286" t="s">
        <v>132</v>
      </c>
      <c r="P99" s="276"/>
      <c r="Q99" s="287"/>
      <c r="R99" s="288" t="s">
        <v>135</v>
      </c>
      <c r="S99" s="288"/>
      <c r="T99" s="288"/>
    </row>
    <row r="100" spans="1:20" ht="51">
      <c r="A100" s="280"/>
      <c r="B100" s="281"/>
      <c r="C100" s="281"/>
      <c r="D100" s="281"/>
      <c r="E100" s="281"/>
      <c r="F100" s="281"/>
      <c r="G100" s="281"/>
      <c r="H100" s="282"/>
      <c r="I100" s="119" t="s">
        <v>7</v>
      </c>
      <c r="J100" s="119" t="s">
        <v>8</v>
      </c>
      <c r="K100" s="93" t="s">
        <v>9</v>
      </c>
      <c r="L100" s="119" t="s">
        <v>7</v>
      </c>
      <c r="M100" s="119" t="s">
        <v>8</v>
      </c>
      <c r="N100" s="93" t="s">
        <v>9</v>
      </c>
      <c r="O100" s="119" t="s">
        <v>7</v>
      </c>
      <c r="P100" s="119" t="s">
        <v>8</v>
      </c>
      <c r="Q100" s="93" t="s">
        <v>9</v>
      </c>
      <c r="R100" s="119" t="s">
        <v>7</v>
      </c>
      <c r="S100" s="119" t="s">
        <v>8</v>
      </c>
      <c r="T100" s="93" t="s">
        <v>9</v>
      </c>
    </row>
    <row r="101" spans="1:20" ht="12.75">
      <c r="A101" s="62" t="s">
        <v>226</v>
      </c>
      <c r="B101" s="37"/>
      <c r="C101" s="37"/>
      <c r="D101" s="37"/>
      <c r="E101" s="37"/>
      <c r="F101" s="37"/>
      <c r="G101" s="2"/>
      <c r="H101" s="28"/>
      <c r="I101" s="68">
        <f>SUM(I102:I106)</f>
        <v>37751</v>
      </c>
      <c r="J101" s="50"/>
      <c r="K101" s="50"/>
      <c r="L101" s="50">
        <v>38145743</v>
      </c>
      <c r="M101" s="50"/>
      <c r="N101" s="50"/>
      <c r="O101" s="50"/>
      <c r="P101" s="50"/>
      <c r="Q101" s="50"/>
      <c r="R101" s="21"/>
      <c r="S101" s="21"/>
      <c r="T101" s="21"/>
    </row>
    <row r="102" spans="1:20" ht="12.75">
      <c r="A102" s="64"/>
      <c r="B102" s="31" t="s">
        <v>151</v>
      </c>
      <c r="C102" s="2"/>
      <c r="D102" s="37"/>
      <c r="E102" s="37"/>
      <c r="F102" s="37"/>
      <c r="G102" s="2"/>
      <c r="H102" s="28"/>
      <c r="I102" s="50">
        <v>25397</v>
      </c>
      <c r="J102" s="50"/>
      <c r="K102" s="50"/>
      <c r="L102" s="50">
        <v>25397000</v>
      </c>
      <c r="M102" s="50"/>
      <c r="N102" s="50"/>
      <c r="O102" s="50"/>
      <c r="P102" s="50"/>
      <c r="Q102" s="50"/>
      <c r="R102" s="21"/>
      <c r="S102" s="21"/>
      <c r="T102" s="21"/>
    </row>
    <row r="103" spans="1:20" ht="12.75">
      <c r="A103" s="64"/>
      <c r="B103" s="31" t="s">
        <v>222</v>
      </c>
      <c r="C103" s="37"/>
      <c r="D103" s="37"/>
      <c r="E103" s="37"/>
      <c r="F103" s="37"/>
      <c r="G103" s="2"/>
      <c r="H103" s="28"/>
      <c r="I103" s="50">
        <v>5864</v>
      </c>
      <c r="J103" s="50"/>
      <c r="K103" s="50"/>
      <c r="L103" s="50">
        <v>5864000</v>
      </c>
      <c r="M103" s="50"/>
      <c r="N103" s="50"/>
      <c r="O103" s="50"/>
      <c r="P103" s="50"/>
      <c r="Q103" s="50"/>
      <c r="R103" s="21"/>
      <c r="S103" s="21"/>
      <c r="T103" s="21"/>
    </row>
    <row r="104" spans="1:20" ht="12.75">
      <c r="A104" s="64"/>
      <c r="B104" s="31" t="s">
        <v>152</v>
      </c>
      <c r="C104" s="37"/>
      <c r="D104" s="37"/>
      <c r="E104" s="37"/>
      <c r="F104" s="37"/>
      <c r="G104" s="2"/>
      <c r="H104" s="28"/>
      <c r="I104" s="50">
        <v>6490</v>
      </c>
      <c r="J104" s="50"/>
      <c r="K104" s="50"/>
      <c r="L104" s="50">
        <v>6884743</v>
      </c>
      <c r="M104" s="50"/>
      <c r="N104" s="50"/>
      <c r="O104" s="50"/>
      <c r="P104" s="50"/>
      <c r="Q104" s="50"/>
      <c r="R104" s="21"/>
      <c r="S104" s="21"/>
      <c r="T104" s="21"/>
    </row>
    <row r="105" spans="1:20" ht="12.75">
      <c r="A105" s="64"/>
      <c r="B105" s="31" t="s">
        <v>121</v>
      </c>
      <c r="C105" s="37"/>
      <c r="D105" s="37"/>
      <c r="E105" s="37"/>
      <c r="F105" s="37"/>
      <c r="G105" s="2"/>
      <c r="H105" s="28"/>
      <c r="I105" s="50"/>
      <c r="J105" s="50"/>
      <c r="K105" s="50"/>
      <c r="L105" s="50"/>
      <c r="M105" s="50"/>
      <c r="N105" s="50"/>
      <c r="O105" s="50"/>
      <c r="P105" s="50"/>
      <c r="Q105" s="50"/>
      <c r="R105" s="21"/>
      <c r="S105" s="21"/>
      <c r="T105" s="21"/>
    </row>
    <row r="106" spans="1:20" ht="12.75">
      <c r="A106" s="64"/>
      <c r="B106" s="31" t="s">
        <v>153</v>
      </c>
      <c r="C106" s="37"/>
      <c r="D106" s="37"/>
      <c r="E106" s="37"/>
      <c r="F106" s="37"/>
      <c r="G106" s="2"/>
      <c r="H106" s="28"/>
      <c r="I106" s="50"/>
      <c r="J106" s="50"/>
      <c r="K106" s="50"/>
      <c r="L106" s="50"/>
      <c r="M106" s="50"/>
      <c r="N106" s="50"/>
      <c r="O106" s="50"/>
      <c r="P106" s="50"/>
      <c r="Q106" s="50"/>
      <c r="R106" s="21"/>
      <c r="S106" s="21"/>
      <c r="T106" s="21"/>
    </row>
    <row r="107" spans="1:20" ht="12.75">
      <c r="A107" s="5" t="s">
        <v>212</v>
      </c>
      <c r="B107" s="37"/>
      <c r="C107" s="37"/>
      <c r="D107" s="37"/>
      <c r="E107" s="37"/>
      <c r="F107" s="37"/>
      <c r="G107" s="2"/>
      <c r="H107" s="28"/>
      <c r="I107" s="68">
        <f>SUM(I108:I110)</f>
        <v>770</v>
      </c>
      <c r="J107" s="68"/>
      <c r="K107" s="50"/>
      <c r="L107" s="50">
        <v>770000</v>
      </c>
      <c r="M107" s="50"/>
      <c r="N107" s="50"/>
      <c r="O107" s="50"/>
      <c r="P107" s="50"/>
      <c r="Q107" s="50"/>
      <c r="R107" s="21"/>
      <c r="S107" s="21"/>
      <c r="T107" s="21"/>
    </row>
    <row r="108" spans="1:20" ht="12.75">
      <c r="A108" s="64"/>
      <c r="B108" s="31" t="s">
        <v>209</v>
      </c>
      <c r="C108" s="37"/>
      <c r="D108" s="37"/>
      <c r="E108" s="37"/>
      <c r="F108" s="37"/>
      <c r="G108" s="2"/>
      <c r="H108" s="28"/>
      <c r="I108" s="50">
        <v>770</v>
      </c>
      <c r="J108" s="50"/>
      <c r="K108" s="50"/>
      <c r="L108" s="50">
        <v>770000</v>
      </c>
      <c r="M108" s="50"/>
      <c r="N108" s="50"/>
      <c r="O108" s="50"/>
      <c r="P108" s="50"/>
      <c r="Q108" s="50"/>
      <c r="R108" s="21"/>
      <c r="S108" s="21"/>
      <c r="T108" s="21"/>
    </row>
    <row r="109" spans="1:20" ht="12.75">
      <c r="A109" s="64"/>
      <c r="B109" s="31" t="s">
        <v>210</v>
      </c>
      <c r="C109" s="37"/>
      <c r="D109" s="37"/>
      <c r="E109" s="37"/>
      <c r="F109" s="37"/>
      <c r="G109" s="2"/>
      <c r="H109" s="28"/>
      <c r="I109" s="50"/>
      <c r="J109" s="50"/>
      <c r="K109" s="50"/>
      <c r="L109" s="50"/>
      <c r="M109" s="50"/>
      <c r="N109" s="50"/>
      <c r="O109" s="50"/>
      <c r="P109" s="50"/>
      <c r="Q109" s="50"/>
      <c r="R109" s="21"/>
      <c r="S109" s="21"/>
      <c r="T109" s="21"/>
    </row>
    <row r="110" spans="1:20" ht="12.75">
      <c r="A110" s="64"/>
      <c r="B110" s="31" t="s">
        <v>211</v>
      </c>
      <c r="C110" s="2"/>
      <c r="D110" s="2"/>
      <c r="E110" s="2"/>
      <c r="F110" s="2"/>
      <c r="G110" s="2"/>
      <c r="H110" s="28"/>
      <c r="I110" s="50"/>
      <c r="J110" s="50"/>
      <c r="K110" s="50"/>
      <c r="L110" s="50"/>
      <c r="M110" s="50"/>
      <c r="N110" s="50"/>
      <c r="O110" s="50"/>
      <c r="P110" s="50"/>
      <c r="Q110" s="50"/>
      <c r="R110" s="21"/>
      <c r="S110" s="21"/>
      <c r="T110" s="21"/>
    </row>
    <row r="111" spans="1:20" ht="12.75">
      <c r="A111" s="5" t="s">
        <v>224</v>
      </c>
      <c r="B111" s="2"/>
      <c r="C111" s="2"/>
      <c r="D111" s="2"/>
      <c r="E111" s="2"/>
      <c r="F111" s="2"/>
      <c r="G111" s="2"/>
      <c r="H111" s="28"/>
      <c r="I111" s="68">
        <f>I101+I107</f>
        <v>38521</v>
      </c>
      <c r="J111" s="68"/>
      <c r="K111" s="50"/>
      <c r="L111" s="50">
        <v>38915743</v>
      </c>
      <c r="M111" s="50"/>
      <c r="N111" s="50"/>
      <c r="O111" s="50"/>
      <c r="P111" s="50"/>
      <c r="Q111" s="50"/>
      <c r="R111" s="21"/>
      <c r="S111" s="21"/>
      <c r="T111" s="21"/>
    </row>
    <row r="112" spans="1:20" ht="12.75">
      <c r="A112" s="5" t="s">
        <v>213</v>
      </c>
      <c r="B112" s="2"/>
      <c r="C112" s="2"/>
      <c r="D112" s="2"/>
      <c r="E112" s="2"/>
      <c r="F112" s="2"/>
      <c r="G112" s="2"/>
      <c r="H112" s="28"/>
      <c r="I112" s="50"/>
      <c r="J112" s="50"/>
      <c r="K112" s="50"/>
      <c r="L112" s="50"/>
      <c r="M112" s="50"/>
      <c r="N112" s="50"/>
      <c r="O112" s="50"/>
      <c r="P112" s="50"/>
      <c r="Q112" s="50"/>
      <c r="R112" s="21"/>
      <c r="S112" s="21"/>
      <c r="T112" s="21"/>
    </row>
    <row r="113" spans="1:20" ht="12.75">
      <c r="A113" s="25"/>
      <c r="B113" s="1" t="s">
        <v>55</v>
      </c>
      <c r="C113" s="2"/>
      <c r="D113" s="2"/>
      <c r="E113" s="2"/>
      <c r="F113" s="2"/>
      <c r="G113" s="2"/>
      <c r="H113" s="28"/>
      <c r="I113" s="50"/>
      <c r="J113" s="50"/>
      <c r="K113" s="50"/>
      <c r="L113" s="50"/>
      <c r="M113" s="50"/>
      <c r="N113" s="50"/>
      <c r="O113" s="50"/>
      <c r="P113" s="50"/>
      <c r="Q113" s="50"/>
      <c r="R113" s="21"/>
      <c r="S113" s="21"/>
      <c r="T113" s="21"/>
    </row>
    <row r="114" spans="1:20" ht="12.75">
      <c r="A114" s="12"/>
      <c r="B114" s="11"/>
      <c r="C114" s="37" t="s">
        <v>227</v>
      </c>
      <c r="D114" s="2"/>
      <c r="E114" s="2"/>
      <c r="F114" s="2"/>
      <c r="G114" s="2"/>
      <c r="H114" s="28"/>
      <c r="I114" s="50"/>
      <c r="J114" s="50"/>
      <c r="K114" s="50"/>
      <c r="L114" s="50"/>
      <c r="M114" s="50"/>
      <c r="N114" s="50"/>
      <c r="O114" s="50"/>
      <c r="P114" s="50"/>
      <c r="Q114" s="50"/>
      <c r="R114" s="21"/>
      <c r="S114" s="21"/>
      <c r="T114" s="21"/>
    </row>
    <row r="115" spans="1:20" ht="12.75">
      <c r="A115" s="12"/>
      <c r="B115" s="36"/>
      <c r="C115" s="37" t="s">
        <v>220</v>
      </c>
      <c r="D115" s="2"/>
      <c r="E115" s="2"/>
      <c r="F115" s="2"/>
      <c r="G115" s="2"/>
      <c r="H115" s="28"/>
      <c r="I115" s="50"/>
      <c r="J115" s="50"/>
      <c r="K115" s="50"/>
      <c r="L115" s="50"/>
      <c r="M115" s="50"/>
      <c r="N115" s="50"/>
      <c r="O115" s="50"/>
      <c r="P115" s="50"/>
      <c r="Q115" s="50"/>
      <c r="R115" s="21"/>
      <c r="S115" s="21"/>
      <c r="T115" s="21"/>
    </row>
    <row r="116" spans="1:20" ht="12.75">
      <c r="A116" s="12"/>
      <c r="B116" s="16"/>
      <c r="C116" s="37" t="s">
        <v>221</v>
      </c>
      <c r="D116" s="2"/>
      <c r="E116" s="2"/>
      <c r="F116" s="2"/>
      <c r="G116" s="2"/>
      <c r="H116" s="28"/>
      <c r="I116" s="50"/>
      <c r="J116" s="50"/>
      <c r="K116" s="50"/>
      <c r="L116" s="50"/>
      <c r="M116" s="50"/>
      <c r="N116" s="50"/>
      <c r="O116" s="50"/>
      <c r="P116" s="50"/>
      <c r="Q116" s="50"/>
      <c r="R116" s="21"/>
      <c r="S116" s="21"/>
      <c r="T116" s="21"/>
    </row>
    <row r="117" spans="1:20" ht="12.75">
      <c r="A117" s="12"/>
      <c r="B117" s="1" t="s">
        <v>56</v>
      </c>
      <c r="C117" s="2"/>
      <c r="D117" s="2"/>
      <c r="E117" s="2"/>
      <c r="F117" s="2"/>
      <c r="G117" s="2"/>
      <c r="H117" s="28"/>
      <c r="I117" s="50"/>
      <c r="J117" s="50"/>
      <c r="K117" s="50"/>
      <c r="L117" s="50"/>
      <c r="M117" s="50"/>
      <c r="N117" s="50"/>
      <c r="O117" s="50"/>
      <c r="P117" s="50"/>
      <c r="Q117" s="50"/>
      <c r="R117" s="21"/>
      <c r="S117" s="21"/>
      <c r="T117" s="21"/>
    </row>
    <row r="118" spans="1:20" ht="12.75">
      <c r="A118" s="12"/>
      <c r="B118" s="4"/>
      <c r="C118" s="31" t="s">
        <v>227</v>
      </c>
      <c r="D118" s="2"/>
      <c r="E118" s="2"/>
      <c r="F118" s="2"/>
      <c r="G118" s="2"/>
      <c r="H118" s="28"/>
      <c r="I118" s="50"/>
      <c r="J118" s="50"/>
      <c r="K118" s="50"/>
      <c r="L118" s="50"/>
      <c r="M118" s="50"/>
      <c r="N118" s="50"/>
      <c r="O118" s="50"/>
      <c r="P118" s="50"/>
      <c r="Q118" s="50"/>
      <c r="R118" s="21"/>
      <c r="S118" s="21"/>
      <c r="T118" s="21"/>
    </row>
    <row r="119" spans="1:20" ht="12.75">
      <c r="A119" s="12"/>
      <c r="B119" s="7"/>
      <c r="C119" s="31" t="s">
        <v>220</v>
      </c>
      <c r="D119" s="2"/>
      <c r="E119" s="2"/>
      <c r="F119" s="2"/>
      <c r="G119" s="2"/>
      <c r="H119" s="28"/>
      <c r="I119" s="50"/>
      <c r="J119" s="50"/>
      <c r="K119" s="50"/>
      <c r="L119" s="50"/>
      <c r="M119" s="50"/>
      <c r="N119" s="50"/>
      <c r="O119" s="50"/>
      <c r="P119" s="50"/>
      <c r="Q119" s="50"/>
      <c r="R119" s="21"/>
      <c r="S119" s="21"/>
      <c r="T119" s="21"/>
    </row>
    <row r="120" spans="1:20" ht="12.75">
      <c r="A120" s="12"/>
      <c r="B120" s="7"/>
      <c r="C120" s="31" t="s">
        <v>221</v>
      </c>
      <c r="D120" s="2"/>
      <c r="E120" s="2"/>
      <c r="F120" s="2"/>
      <c r="G120" s="2"/>
      <c r="H120" s="28"/>
      <c r="I120" s="50"/>
      <c r="J120" s="50"/>
      <c r="K120" s="50"/>
      <c r="L120" s="50"/>
      <c r="M120" s="50"/>
      <c r="N120" s="50"/>
      <c r="O120" s="50"/>
      <c r="P120" s="50"/>
      <c r="Q120" s="50"/>
      <c r="R120" s="21"/>
      <c r="S120" s="21"/>
      <c r="T120" s="21"/>
    </row>
    <row r="121" spans="1:20" ht="12.75">
      <c r="A121" s="5" t="s">
        <v>225</v>
      </c>
      <c r="B121" s="2"/>
      <c r="C121" s="2"/>
      <c r="D121" s="2"/>
      <c r="E121" s="2"/>
      <c r="F121" s="2"/>
      <c r="G121" s="2"/>
      <c r="H121" s="28"/>
      <c r="I121" s="68">
        <f>I111+I112</f>
        <v>38521</v>
      </c>
      <c r="J121" s="68"/>
      <c r="K121" s="50"/>
      <c r="L121" s="50">
        <v>38915743</v>
      </c>
      <c r="M121" s="50"/>
      <c r="N121" s="50"/>
      <c r="O121" s="50"/>
      <c r="P121" s="50"/>
      <c r="Q121" s="50"/>
      <c r="R121" s="21"/>
      <c r="S121" s="21"/>
      <c r="T121" s="21"/>
    </row>
  </sheetData>
  <sheetProtection/>
  <mergeCells count="100">
    <mergeCell ref="C91:H91"/>
    <mergeCell ref="C92:H92"/>
    <mergeCell ref="C37:H37"/>
    <mergeCell ref="C41:H41"/>
    <mergeCell ref="C42:H42"/>
    <mergeCell ref="C61:H61"/>
    <mergeCell ref="C62:H62"/>
    <mergeCell ref="C80:H80"/>
    <mergeCell ref="C85:H85"/>
    <mergeCell ref="C86:H86"/>
    <mergeCell ref="R99:T99"/>
    <mergeCell ref="C93:H93"/>
    <mergeCell ref="C94:H94"/>
    <mergeCell ref="A95:H95"/>
    <mergeCell ref="A96:H96"/>
    <mergeCell ref="A99:H100"/>
    <mergeCell ref="I99:K99"/>
    <mergeCell ref="O99:Q99"/>
    <mergeCell ref="C87:H87"/>
    <mergeCell ref="C88:H88"/>
    <mergeCell ref="L99:N99"/>
    <mergeCell ref="B73:H73"/>
    <mergeCell ref="C74:H74"/>
    <mergeCell ref="C89:H89"/>
    <mergeCell ref="C90:H90"/>
    <mergeCell ref="C77:H77"/>
    <mergeCell ref="C78:H78"/>
    <mergeCell ref="C79:H79"/>
    <mergeCell ref="C82:H82"/>
    <mergeCell ref="C83:H83"/>
    <mergeCell ref="B84:H84"/>
    <mergeCell ref="C75:H75"/>
    <mergeCell ref="C76:H76"/>
    <mergeCell ref="C81:H81"/>
    <mergeCell ref="A65:H65"/>
    <mergeCell ref="A66:H66"/>
    <mergeCell ref="A67:H67"/>
    <mergeCell ref="A68:H68"/>
    <mergeCell ref="B69:H69"/>
    <mergeCell ref="B70:H70"/>
    <mergeCell ref="B59:H59"/>
    <mergeCell ref="C60:H60"/>
    <mergeCell ref="C55:H55"/>
    <mergeCell ref="C56:H56"/>
    <mergeCell ref="A71:H71"/>
    <mergeCell ref="A72:H72"/>
    <mergeCell ref="C57:H57"/>
    <mergeCell ref="C58:H58"/>
    <mergeCell ref="C63:H63"/>
    <mergeCell ref="C64:H64"/>
    <mergeCell ref="C43:H43"/>
    <mergeCell ref="C44:H44"/>
    <mergeCell ref="C51:H51"/>
    <mergeCell ref="C52:H52"/>
    <mergeCell ref="B53:H53"/>
    <mergeCell ref="C54:H54"/>
    <mergeCell ref="B47:H47"/>
    <mergeCell ref="C48:H48"/>
    <mergeCell ref="C49:H49"/>
    <mergeCell ref="C50:H50"/>
    <mergeCell ref="A45:H45"/>
    <mergeCell ref="A46:H46"/>
    <mergeCell ref="C30:H30"/>
    <mergeCell ref="C31:H31"/>
    <mergeCell ref="C32:H32"/>
    <mergeCell ref="C33:H33"/>
    <mergeCell ref="C36:H36"/>
    <mergeCell ref="C38:H38"/>
    <mergeCell ref="B39:H39"/>
    <mergeCell ref="C40:H40"/>
    <mergeCell ref="C18:H18"/>
    <mergeCell ref="C19:H19"/>
    <mergeCell ref="C34:H34"/>
    <mergeCell ref="C35:H35"/>
    <mergeCell ref="C24:H24"/>
    <mergeCell ref="C25:H25"/>
    <mergeCell ref="C26:H26"/>
    <mergeCell ref="B27:H27"/>
    <mergeCell ref="C28:H28"/>
    <mergeCell ref="C29:H29"/>
    <mergeCell ref="C22:H22"/>
    <mergeCell ref="C23:H23"/>
    <mergeCell ref="A12:H12"/>
    <mergeCell ref="B13:H13"/>
    <mergeCell ref="C14:H14"/>
    <mergeCell ref="C15:H15"/>
    <mergeCell ref="B20:H20"/>
    <mergeCell ref="C21:H21"/>
    <mergeCell ref="C16:H16"/>
    <mergeCell ref="C17:H17"/>
    <mergeCell ref="A3:T3"/>
    <mergeCell ref="A4:T4"/>
    <mergeCell ref="A5:T5"/>
    <mergeCell ref="A6:T6"/>
    <mergeCell ref="A7:T7"/>
    <mergeCell ref="A10:H11"/>
    <mergeCell ref="I10:K10"/>
    <mergeCell ref="L10:N10"/>
    <mergeCell ref="O10:Q10"/>
    <mergeCell ref="R10:T1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23"/>
  <sheetViews>
    <sheetView zoomScalePageLayoutView="0" workbookViewId="0" topLeftCell="A1">
      <selection activeCell="A3" sqref="A3:T3"/>
    </sheetView>
  </sheetViews>
  <sheetFormatPr defaultColWidth="9.140625" defaultRowHeight="12.75"/>
  <cols>
    <col min="8" max="8" width="17.57421875" style="0" customWidth="1"/>
    <col min="9" max="11" width="10.57421875" style="0" customWidth="1"/>
    <col min="12" max="12" width="15.28125" style="0" customWidth="1"/>
    <col min="13" max="13" width="11.8515625" style="0" customWidth="1"/>
    <col min="14" max="14" width="12.28125" style="0" customWidth="1"/>
    <col min="15" max="17" width="10.57421875" style="0" customWidth="1"/>
    <col min="23" max="23" width="11.00390625" style="0" bestFit="1" customWidth="1"/>
  </cols>
  <sheetData>
    <row r="1" ht="12.75">
      <c r="T1" s="49" t="s">
        <v>237</v>
      </c>
    </row>
    <row r="3" spans="1:20" ht="12.75">
      <c r="A3" s="230" t="s">
        <v>463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</row>
    <row r="4" spans="1:20" ht="12.75">
      <c r="A4" s="230" t="s">
        <v>163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</row>
    <row r="5" spans="1:20" ht="12.75">
      <c r="A5" s="230" t="s">
        <v>360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1:20" ht="12.75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</row>
    <row r="8" spans="1:17" ht="12.75">
      <c r="A8" s="17"/>
      <c r="B8" s="17"/>
      <c r="C8" s="17"/>
      <c r="D8" s="17"/>
      <c r="E8" s="17"/>
      <c r="F8" s="17"/>
      <c r="G8" s="17"/>
      <c r="H8" s="17"/>
      <c r="K8" t="s">
        <v>146</v>
      </c>
      <c r="P8" s="40" t="s">
        <v>447</v>
      </c>
      <c r="Q8" s="40" t="s">
        <v>446</v>
      </c>
    </row>
    <row r="9" spans="1:20" ht="25.5" customHeight="1">
      <c r="A9" s="277" t="s">
        <v>122</v>
      </c>
      <c r="B9" s="278"/>
      <c r="C9" s="278"/>
      <c r="D9" s="278"/>
      <c r="E9" s="278"/>
      <c r="F9" s="278"/>
      <c r="G9" s="278"/>
      <c r="H9" s="279"/>
      <c r="I9" s="283" t="s">
        <v>133</v>
      </c>
      <c r="J9" s="284"/>
      <c r="K9" s="285"/>
      <c r="L9" s="283" t="s">
        <v>134</v>
      </c>
      <c r="M9" s="284"/>
      <c r="N9" s="285"/>
      <c r="O9" s="286" t="s">
        <v>132</v>
      </c>
      <c r="P9" s="276"/>
      <c r="Q9" s="287"/>
      <c r="R9" s="288" t="s">
        <v>135</v>
      </c>
      <c r="S9" s="288"/>
      <c r="T9" s="288"/>
    </row>
    <row r="10" spans="1:20" ht="51">
      <c r="A10" s="280"/>
      <c r="B10" s="281"/>
      <c r="C10" s="281"/>
      <c r="D10" s="281"/>
      <c r="E10" s="281"/>
      <c r="F10" s="281"/>
      <c r="G10" s="281"/>
      <c r="H10" s="282"/>
      <c r="I10" s="119" t="s">
        <v>7</v>
      </c>
      <c r="J10" s="119" t="s">
        <v>8</v>
      </c>
      <c r="K10" s="93" t="s">
        <v>9</v>
      </c>
      <c r="L10" s="119" t="s">
        <v>7</v>
      </c>
      <c r="M10" s="119" t="s">
        <v>8</v>
      </c>
      <c r="N10" s="93" t="s">
        <v>9</v>
      </c>
      <c r="O10" s="119" t="s">
        <v>7</v>
      </c>
      <c r="P10" s="119" t="s">
        <v>8</v>
      </c>
      <c r="Q10" s="93" t="s">
        <v>9</v>
      </c>
      <c r="R10" s="119" t="s">
        <v>7</v>
      </c>
      <c r="S10" s="119" t="s">
        <v>8</v>
      </c>
      <c r="T10" s="93" t="s">
        <v>9</v>
      </c>
    </row>
    <row r="11" spans="1:20" ht="12.75">
      <c r="A11" s="233" t="s">
        <v>113</v>
      </c>
      <c r="B11" s="233"/>
      <c r="C11" s="233"/>
      <c r="D11" s="233"/>
      <c r="E11" s="233"/>
      <c r="F11" s="233"/>
      <c r="G11" s="233"/>
      <c r="H11" s="233"/>
      <c r="I11" s="68">
        <f>I12+I19+I26+I38</f>
        <v>413653</v>
      </c>
      <c r="J11" s="68">
        <f>J12+J19+J26+J38</f>
        <v>160</v>
      </c>
      <c r="K11" s="68">
        <f>K12+K19+K26+K38</f>
        <v>29220</v>
      </c>
      <c r="L11" s="68">
        <v>453030411</v>
      </c>
      <c r="M11" s="68">
        <v>160000</v>
      </c>
      <c r="N11" s="68">
        <v>30220000</v>
      </c>
      <c r="O11" s="68"/>
      <c r="P11" s="68"/>
      <c r="Q11" s="68"/>
      <c r="R11" s="68"/>
      <c r="S11" s="20"/>
      <c r="T11" s="20"/>
    </row>
    <row r="12" spans="1:20" ht="12.75">
      <c r="A12" s="106"/>
      <c r="B12" s="247" t="s">
        <v>159</v>
      </c>
      <c r="C12" s="248"/>
      <c r="D12" s="248"/>
      <c r="E12" s="248"/>
      <c r="F12" s="248"/>
      <c r="G12" s="248"/>
      <c r="H12" s="248"/>
      <c r="I12" s="109">
        <f>SUM(I13:I18)</f>
        <v>153700</v>
      </c>
      <c r="J12" s="109">
        <f>SUM(J13:J18)</f>
        <v>0</v>
      </c>
      <c r="K12" s="109">
        <f>SUM(K13:K18)</f>
        <v>29220</v>
      </c>
      <c r="L12" s="109">
        <v>193077411</v>
      </c>
      <c r="M12" s="109"/>
      <c r="N12" s="109">
        <v>30220000</v>
      </c>
      <c r="O12" s="109"/>
      <c r="P12" s="109"/>
      <c r="Q12" s="109"/>
      <c r="R12" s="109"/>
      <c r="S12" s="185"/>
      <c r="T12" s="185"/>
    </row>
    <row r="13" spans="1:20" ht="12.75">
      <c r="A13" s="64"/>
      <c r="B13" s="111"/>
      <c r="C13" s="236" t="s">
        <v>166</v>
      </c>
      <c r="D13" s="237"/>
      <c r="E13" s="237"/>
      <c r="F13" s="237"/>
      <c r="G13" s="237"/>
      <c r="H13" s="238"/>
      <c r="I13" s="69">
        <v>138732</v>
      </c>
      <c r="J13" s="69"/>
      <c r="K13" s="69">
        <v>29220</v>
      </c>
      <c r="L13" s="69">
        <v>178696911</v>
      </c>
      <c r="M13" s="69"/>
      <c r="N13" s="69">
        <v>30220000</v>
      </c>
      <c r="O13" s="69"/>
      <c r="P13" s="69"/>
      <c r="Q13" s="69"/>
      <c r="R13" s="50"/>
      <c r="S13" s="21"/>
      <c r="T13" s="21"/>
    </row>
    <row r="14" spans="1:20" ht="12.75">
      <c r="A14" s="64"/>
      <c r="B14" s="121"/>
      <c r="C14" s="236" t="s">
        <v>167</v>
      </c>
      <c r="D14" s="237"/>
      <c r="E14" s="237"/>
      <c r="F14" s="237"/>
      <c r="G14" s="237"/>
      <c r="H14" s="238"/>
      <c r="I14" s="69"/>
      <c r="J14" s="69"/>
      <c r="K14" s="69"/>
      <c r="L14" s="69"/>
      <c r="M14" s="69"/>
      <c r="N14" s="69"/>
      <c r="O14" s="69"/>
      <c r="P14" s="69"/>
      <c r="Q14" s="69"/>
      <c r="R14" s="50"/>
      <c r="S14" s="21"/>
      <c r="T14" s="21"/>
    </row>
    <row r="15" spans="1:20" ht="12.75">
      <c r="A15" s="64"/>
      <c r="B15" s="121"/>
      <c r="C15" s="236" t="s">
        <v>168</v>
      </c>
      <c r="D15" s="237"/>
      <c r="E15" s="237"/>
      <c r="F15" s="237"/>
      <c r="G15" s="237"/>
      <c r="H15" s="238"/>
      <c r="I15" s="69"/>
      <c r="J15" s="69"/>
      <c r="K15" s="69"/>
      <c r="L15" s="69"/>
      <c r="M15" s="69"/>
      <c r="N15" s="69"/>
      <c r="O15" s="69"/>
      <c r="P15" s="69"/>
      <c r="Q15" s="69"/>
      <c r="R15" s="50"/>
      <c r="S15" s="21"/>
      <c r="T15" s="21"/>
    </row>
    <row r="16" spans="1:20" ht="12.75">
      <c r="A16" s="64"/>
      <c r="B16" s="121"/>
      <c r="C16" s="236" t="s">
        <v>169</v>
      </c>
      <c r="D16" s="237"/>
      <c r="E16" s="237"/>
      <c r="F16" s="237"/>
      <c r="G16" s="237"/>
      <c r="H16" s="238"/>
      <c r="I16" s="69"/>
      <c r="J16" s="69"/>
      <c r="K16" s="69"/>
      <c r="L16" s="69"/>
      <c r="M16" s="69"/>
      <c r="N16" s="69"/>
      <c r="O16" s="69"/>
      <c r="P16" s="69"/>
      <c r="Q16" s="69"/>
      <c r="R16" s="50"/>
      <c r="S16" s="21"/>
      <c r="T16" s="21"/>
    </row>
    <row r="17" spans="1:20" ht="12.75">
      <c r="A17" s="64"/>
      <c r="B17" s="121"/>
      <c r="C17" s="236" t="s">
        <v>170</v>
      </c>
      <c r="D17" s="237"/>
      <c r="E17" s="237"/>
      <c r="F17" s="237"/>
      <c r="G17" s="237"/>
      <c r="H17" s="238"/>
      <c r="I17" s="69"/>
      <c r="J17" s="69"/>
      <c r="K17" s="69"/>
      <c r="L17" s="69"/>
      <c r="M17" s="69"/>
      <c r="N17" s="69"/>
      <c r="O17" s="69"/>
      <c r="P17" s="69"/>
      <c r="Q17" s="69"/>
      <c r="R17" s="50"/>
      <c r="S17" s="21"/>
      <c r="T17" s="21"/>
    </row>
    <row r="18" spans="1:20" ht="12.75">
      <c r="A18" s="64"/>
      <c r="B18" s="121"/>
      <c r="C18" s="260" t="s">
        <v>171</v>
      </c>
      <c r="D18" s="261"/>
      <c r="E18" s="261"/>
      <c r="F18" s="261"/>
      <c r="G18" s="261"/>
      <c r="H18" s="262"/>
      <c r="I18" s="69">
        <v>14968</v>
      </c>
      <c r="J18" s="69"/>
      <c r="K18" s="69"/>
      <c r="L18" s="69">
        <v>14380500</v>
      </c>
      <c r="M18" s="69"/>
      <c r="N18" s="69"/>
      <c r="O18" s="69"/>
      <c r="P18" s="69"/>
      <c r="Q18" s="69"/>
      <c r="R18" s="50"/>
      <c r="S18" s="21"/>
      <c r="T18" s="21"/>
    </row>
    <row r="19" spans="1:20" ht="12.75">
      <c r="A19" s="106"/>
      <c r="B19" s="248" t="s">
        <v>252</v>
      </c>
      <c r="C19" s="248"/>
      <c r="D19" s="248"/>
      <c r="E19" s="248"/>
      <c r="F19" s="248"/>
      <c r="G19" s="248"/>
      <c r="H19" s="248"/>
      <c r="I19" s="109">
        <f>SUM(I20:I25)</f>
        <v>216150</v>
      </c>
      <c r="J19" s="109"/>
      <c r="K19" s="109"/>
      <c r="L19" s="109">
        <v>216150000</v>
      </c>
      <c r="M19" s="109"/>
      <c r="N19" s="109"/>
      <c r="O19" s="109"/>
      <c r="P19" s="109"/>
      <c r="Q19" s="109"/>
      <c r="R19" s="109"/>
      <c r="S19" s="185"/>
      <c r="T19" s="185"/>
    </row>
    <row r="20" spans="1:20" ht="12.75">
      <c r="A20" s="64"/>
      <c r="B20" s="11"/>
      <c r="C20" s="242" t="s">
        <v>174</v>
      </c>
      <c r="D20" s="235"/>
      <c r="E20" s="235"/>
      <c r="F20" s="235"/>
      <c r="G20" s="235"/>
      <c r="H20" s="235"/>
      <c r="I20" s="69"/>
      <c r="J20" s="69"/>
      <c r="K20" s="69"/>
      <c r="L20" s="69"/>
      <c r="M20" s="69"/>
      <c r="N20" s="69"/>
      <c r="O20" s="69"/>
      <c r="P20" s="69"/>
      <c r="Q20" s="69"/>
      <c r="R20" s="50"/>
      <c r="S20" s="21"/>
      <c r="T20" s="21"/>
    </row>
    <row r="21" spans="1:20" ht="12.75">
      <c r="A21" s="64"/>
      <c r="B21" s="36"/>
      <c r="C21" s="266" t="s">
        <v>175</v>
      </c>
      <c r="D21" s="267"/>
      <c r="E21" s="267"/>
      <c r="F21" s="267"/>
      <c r="G21" s="267"/>
      <c r="H21" s="267"/>
      <c r="I21" s="69"/>
      <c r="J21" s="69"/>
      <c r="K21" s="69"/>
      <c r="L21" s="69"/>
      <c r="M21" s="69"/>
      <c r="N21" s="69"/>
      <c r="O21" s="69"/>
      <c r="P21" s="69"/>
      <c r="Q21" s="69"/>
      <c r="R21" s="50"/>
      <c r="S21" s="21"/>
      <c r="T21" s="21"/>
    </row>
    <row r="22" spans="1:20" ht="12.75">
      <c r="A22" s="64"/>
      <c r="B22" s="36"/>
      <c r="C22" s="242" t="s">
        <v>176</v>
      </c>
      <c r="D22" s="235"/>
      <c r="E22" s="235"/>
      <c r="F22" s="235"/>
      <c r="G22" s="235"/>
      <c r="H22" s="235"/>
      <c r="I22" s="69"/>
      <c r="J22" s="69"/>
      <c r="K22" s="69"/>
      <c r="L22" s="69"/>
      <c r="M22" s="69"/>
      <c r="N22" s="69"/>
      <c r="O22" s="69"/>
      <c r="P22" s="69"/>
      <c r="Q22" s="69"/>
      <c r="R22" s="50"/>
      <c r="S22" s="21"/>
      <c r="T22" s="21"/>
    </row>
    <row r="23" spans="1:20" ht="12.75">
      <c r="A23" s="64"/>
      <c r="B23" s="36"/>
      <c r="C23" s="242" t="s">
        <v>177</v>
      </c>
      <c r="D23" s="235"/>
      <c r="E23" s="235"/>
      <c r="F23" s="235"/>
      <c r="G23" s="235"/>
      <c r="H23" s="235"/>
      <c r="I23" s="69">
        <v>160000</v>
      </c>
      <c r="J23" s="69"/>
      <c r="K23" s="69"/>
      <c r="L23" s="69">
        <v>160000000</v>
      </c>
      <c r="M23" s="69"/>
      <c r="N23" s="69"/>
      <c r="O23" s="69"/>
      <c r="P23" s="69"/>
      <c r="Q23" s="69"/>
      <c r="R23" s="50"/>
      <c r="S23" s="21"/>
      <c r="T23" s="21"/>
    </row>
    <row r="24" spans="1:20" ht="12.75">
      <c r="A24" s="64"/>
      <c r="B24" s="36"/>
      <c r="C24" s="242" t="s">
        <v>178</v>
      </c>
      <c r="D24" s="235"/>
      <c r="E24" s="235"/>
      <c r="F24" s="235"/>
      <c r="G24" s="235"/>
      <c r="H24" s="235"/>
      <c r="I24" s="69">
        <v>55500</v>
      </c>
      <c r="J24" s="69"/>
      <c r="K24" s="69"/>
      <c r="L24" s="69">
        <v>55500000</v>
      </c>
      <c r="M24" s="69"/>
      <c r="N24" s="69"/>
      <c r="O24" s="69"/>
      <c r="P24" s="69"/>
      <c r="Q24" s="69"/>
      <c r="R24" s="50"/>
      <c r="S24" s="21"/>
      <c r="T24" s="21"/>
    </row>
    <row r="25" spans="1:20" ht="12.75">
      <c r="A25" s="64"/>
      <c r="B25" s="36"/>
      <c r="C25" s="242" t="s">
        <v>179</v>
      </c>
      <c r="D25" s="235"/>
      <c r="E25" s="235"/>
      <c r="F25" s="235"/>
      <c r="G25" s="235"/>
      <c r="H25" s="235"/>
      <c r="I25" s="69">
        <v>650</v>
      </c>
      <c r="J25" s="69"/>
      <c r="K25" s="69"/>
      <c r="L25" s="69">
        <v>650000</v>
      </c>
      <c r="M25" s="69"/>
      <c r="N25" s="69"/>
      <c r="O25" s="69"/>
      <c r="P25" s="69"/>
      <c r="Q25" s="69"/>
      <c r="R25" s="50"/>
      <c r="S25" s="21"/>
      <c r="T25" s="21"/>
    </row>
    <row r="26" spans="1:20" ht="12.75">
      <c r="A26" s="106"/>
      <c r="B26" s="248" t="s">
        <v>181</v>
      </c>
      <c r="C26" s="248"/>
      <c r="D26" s="248"/>
      <c r="E26" s="248"/>
      <c r="F26" s="248"/>
      <c r="G26" s="248"/>
      <c r="H26" s="248"/>
      <c r="I26" s="109">
        <f>SUM(I27:I37)</f>
        <v>43803</v>
      </c>
      <c r="J26" s="109">
        <f>SUM(J27:J37)</f>
        <v>160</v>
      </c>
      <c r="K26" s="109"/>
      <c r="L26" s="109">
        <v>43803000</v>
      </c>
      <c r="M26" s="109">
        <v>160000</v>
      </c>
      <c r="N26" s="109"/>
      <c r="O26" s="109"/>
      <c r="P26" s="109"/>
      <c r="Q26" s="109"/>
      <c r="R26" s="109"/>
      <c r="S26" s="185"/>
      <c r="T26" s="185"/>
    </row>
    <row r="27" spans="1:20" ht="12.75">
      <c r="A27" s="64"/>
      <c r="B27" s="11"/>
      <c r="C27" s="268" t="s">
        <v>182</v>
      </c>
      <c r="D27" s="246"/>
      <c r="E27" s="246"/>
      <c r="F27" s="246"/>
      <c r="G27" s="246"/>
      <c r="H27" s="246"/>
      <c r="I27" s="207"/>
      <c r="J27" s="207">
        <v>89</v>
      </c>
      <c r="K27" s="69"/>
      <c r="L27" s="69"/>
      <c r="M27" s="69">
        <v>89000</v>
      </c>
      <c r="N27" s="69"/>
      <c r="O27" s="69"/>
      <c r="P27" s="69"/>
      <c r="Q27" s="69"/>
      <c r="R27" s="50"/>
      <c r="S27" s="21"/>
      <c r="T27" s="21"/>
    </row>
    <row r="28" spans="1:20" ht="12.75">
      <c r="A28" s="64"/>
      <c r="B28" s="36"/>
      <c r="C28" s="268" t="s">
        <v>183</v>
      </c>
      <c r="D28" s="246"/>
      <c r="E28" s="246"/>
      <c r="F28" s="246"/>
      <c r="G28" s="246"/>
      <c r="H28" s="246"/>
      <c r="I28" s="207">
        <v>30139</v>
      </c>
      <c r="J28" s="207">
        <v>39</v>
      </c>
      <c r="K28" s="69"/>
      <c r="L28" s="69">
        <v>30139000</v>
      </c>
      <c r="M28" s="69">
        <v>39000</v>
      </c>
      <c r="N28" s="69"/>
      <c r="O28" s="69"/>
      <c r="P28" s="69"/>
      <c r="Q28" s="69"/>
      <c r="R28" s="50"/>
      <c r="S28" s="21"/>
      <c r="T28" s="21"/>
    </row>
    <row r="29" spans="1:20" ht="12.75">
      <c r="A29" s="64"/>
      <c r="B29" s="36"/>
      <c r="C29" s="268" t="s">
        <v>184</v>
      </c>
      <c r="D29" s="246"/>
      <c r="E29" s="246"/>
      <c r="F29" s="246"/>
      <c r="G29" s="246"/>
      <c r="H29" s="246"/>
      <c r="I29" s="207">
        <v>90</v>
      </c>
      <c r="J29" s="207">
        <v>12</v>
      </c>
      <c r="K29" s="69"/>
      <c r="L29" s="69">
        <v>90000</v>
      </c>
      <c r="M29" s="69">
        <v>12000</v>
      </c>
      <c r="N29" s="69"/>
      <c r="O29" s="69"/>
      <c r="P29" s="69"/>
      <c r="Q29" s="69"/>
      <c r="R29" s="50"/>
      <c r="S29" s="21"/>
      <c r="T29" s="21"/>
    </row>
    <row r="30" spans="1:20" ht="12.75">
      <c r="A30" s="64"/>
      <c r="B30" s="36"/>
      <c r="C30" s="242" t="s">
        <v>185</v>
      </c>
      <c r="D30" s="235"/>
      <c r="E30" s="235"/>
      <c r="F30" s="235"/>
      <c r="G30" s="235"/>
      <c r="H30" s="235"/>
      <c r="I30" s="207">
        <v>3657</v>
      </c>
      <c r="J30" s="207"/>
      <c r="K30" s="69"/>
      <c r="L30" s="69">
        <v>3657000</v>
      </c>
      <c r="M30" s="69"/>
      <c r="N30" s="69"/>
      <c r="O30" s="69"/>
      <c r="P30" s="69"/>
      <c r="Q30" s="69"/>
      <c r="R30" s="50"/>
      <c r="S30" s="21"/>
      <c r="T30" s="21"/>
    </row>
    <row r="31" spans="1:20" ht="12.75">
      <c r="A31" s="64"/>
      <c r="B31" s="36"/>
      <c r="C31" s="242" t="s">
        <v>186</v>
      </c>
      <c r="D31" s="235"/>
      <c r="E31" s="235"/>
      <c r="F31" s="235"/>
      <c r="G31" s="235"/>
      <c r="H31" s="235"/>
      <c r="I31" s="207"/>
      <c r="J31" s="207"/>
      <c r="K31" s="69"/>
      <c r="L31" s="69"/>
      <c r="M31" s="69"/>
      <c r="N31" s="69"/>
      <c r="O31" s="69"/>
      <c r="P31" s="69"/>
      <c r="Q31" s="69"/>
      <c r="R31" s="50"/>
      <c r="S31" s="21"/>
      <c r="T31" s="21"/>
    </row>
    <row r="32" spans="1:20" ht="12.75">
      <c r="A32" s="64"/>
      <c r="B32" s="36"/>
      <c r="C32" s="236" t="s">
        <v>187</v>
      </c>
      <c r="D32" s="237"/>
      <c r="E32" s="237"/>
      <c r="F32" s="237"/>
      <c r="G32" s="237"/>
      <c r="H32" s="238"/>
      <c r="I32" s="69">
        <v>8912</v>
      </c>
      <c r="J32" s="69">
        <v>20</v>
      </c>
      <c r="K32" s="69"/>
      <c r="L32" s="69">
        <v>8912000</v>
      </c>
      <c r="M32" s="69">
        <v>20000</v>
      </c>
      <c r="N32" s="69"/>
      <c r="O32" s="69"/>
      <c r="P32" s="69"/>
      <c r="Q32" s="69"/>
      <c r="R32" s="50"/>
      <c r="S32" s="21"/>
      <c r="T32" s="21"/>
    </row>
    <row r="33" spans="1:20" ht="12.75">
      <c r="A33" s="64"/>
      <c r="B33" s="36"/>
      <c r="C33" s="236" t="s">
        <v>188</v>
      </c>
      <c r="D33" s="237"/>
      <c r="E33" s="237"/>
      <c r="F33" s="237"/>
      <c r="G33" s="237"/>
      <c r="H33" s="238"/>
      <c r="I33" s="69"/>
      <c r="J33" s="69"/>
      <c r="K33" s="69"/>
      <c r="L33" s="69"/>
      <c r="M33" s="69"/>
      <c r="N33" s="69"/>
      <c r="O33" s="69"/>
      <c r="P33" s="69"/>
      <c r="Q33" s="69"/>
      <c r="R33" s="50"/>
      <c r="S33" s="21"/>
      <c r="T33" s="21"/>
    </row>
    <row r="34" spans="1:20" ht="12.75">
      <c r="A34" s="64"/>
      <c r="B34" s="36"/>
      <c r="C34" s="236" t="s">
        <v>189</v>
      </c>
      <c r="D34" s="237"/>
      <c r="E34" s="237"/>
      <c r="F34" s="237"/>
      <c r="G34" s="237"/>
      <c r="H34" s="238"/>
      <c r="I34" s="69">
        <v>5</v>
      </c>
      <c r="J34" s="69"/>
      <c r="K34" s="69"/>
      <c r="L34" s="69">
        <v>5000</v>
      </c>
      <c r="M34" s="69"/>
      <c r="N34" s="69"/>
      <c r="O34" s="69"/>
      <c r="P34" s="69"/>
      <c r="Q34" s="69"/>
      <c r="R34" s="50"/>
      <c r="S34" s="21"/>
      <c r="T34" s="21"/>
    </row>
    <row r="35" spans="1:20" ht="12.75">
      <c r="A35" s="64"/>
      <c r="B35" s="36"/>
      <c r="C35" s="242" t="s">
        <v>190</v>
      </c>
      <c r="D35" s="235"/>
      <c r="E35" s="235"/>
      <c r="F35" s="235"/>
      <c r="G35" s="235"/>
      <c r="H35" s="235"/>
      <c r="I35" s="69">
        <v>1000</v>
      </c>
      <c r="J35" s="69"/>
      <c r="K35" s="69"/>
      <c r="L35" s="69">
        <v>1000000</v>
      </c>
      <c r="M35" s="69"/>
      <c r="N35" s="69"/>
      <c r="O35" s="69"/>
      <c r="P35" s="69"/>
      <c r="Q35" s="69"/>
      <c r="R35" s="50"/>
      <c r="S35" s="21"/>
      <c r="T35" s="21"/>
    </row>
    <row r="36" spans="1:20" ht="12.75">
      <c r="A36" s="64"/>
      <c r="B36" s="36"/>
      <c r="C36" s="236" t="s">
        <v>328</v>
      </c>
      <c r="D36" s="237"/>
      <c r="E36" s="237"/>
      <c r="F36" s="237"/>
      <c r="G36" s="237"/>
      <c r="H36" s="238"/>
      <c r="I36" s="69"/>
      <c r="J36" s="69"/>
      <c r="K36" s="69"/>
      <c r="L36" s="69"/>
      <c r="M36" s="69"/>
      <c r="N36" s="69"/>
      <c r="O36" s="69"/>
      <c r="P36" s="69"/>
      <c r="Q36" s="69"/>
      <c r="R36" s="50"/>
      <c r="S36" s="21"/>
      <c r="T36" s="21"/>
    </row>
    <row r="37" spans="1:20" ht="12.75">
      <c r="A37" s="64"/>
      <c r="B37" s="16"/>
      <c r="C37" s="242" t="s">
        <v>191</v>
      </c>
      <c r="D37" s="235"/>
      <c r="E37" s="235"/>
      <c r="F37" s="235"/>
      <c r="G37" s="235"/>
      <c r="H37" s="235"/>
      <c r="I37" s="69"/>
      <c r="J37" s="69"/>
      <c r="K37" s="69"/>
      <c r="L37" s="69"/>
      <c r="M37" s="69"/>
      <c r="N37" s="69"/>
      <c r="O37" s="69"/>
      <c r="P37" s="69"/>
      <c r="Q37" s="69"/>
      <c r="R37" s="50"/>
      <c r="S37" s="21"/>
      <c r="T37" s="21"/>
    </row>
    <row r="38" spans="1:20" ht="12.75">
      <c r="A38" s="106"/>
      <c r="B38" s="248" t="s">
        <v>158</v>
      </c>
      <c r="C38" s="248"/>
      <c r="D38" s="248"/>
      <c r="E38" s="248"/>
      <c r="F38" s="248"/>
      <c r="G38" s="248"/>
      <c r="H38" s="248"/>
      <c r="I38" s="69"/>
      <c r="J38" s="69"/>
      <c r="K38" s="69"/>
      <c r="L38" s="69"/>
      <c r="M38" s="69"/>
      <c r="N38" s="69"/>
      <c r="O38" s="69"/>
      <c r="P38" s="69"/>
      <c r="Q38" s="69"/>
      <c r="R38" s="50"/>
      <c r="S38" s="21"/>
      <c r="T38" s="21"/>
    </row>
    <row r="39" spans="1:20" ht="12.75">
      <c r="A39" s="64"/>
      <c r="B39" s="110"/>
      <c r="C39" s="239" t="s">
        <v>198</v>
      </c>
      <c r="D39" s="243"/>
      <c r="E39" s="243"/>
      <c r="F39" s="243"/>
      <c r="G39" s="243"/>
      <c r="H39" s="244"/>
      <c r="I39" s="69"/>
      <c r="J39" s="69"/>
      <c r="K39" s="69"/>
      <c r="L39" s="69"/>
      <c r="M39" s="69"/>
      <c r="N39" s="69"/>
      <c r="O39" s="69"/>
      <c r="P39" s="69"/>
      <c r="Q39" s="69"/>
      <c r="R39" s="50"/>
      <c r="S39" s="21"/>
      <c r="T39" s="21"/>
    </row>
    <row r="40" spans="1:20" ht="12.75">
      <c r="A40" s="64"/>
      <c r="B40" s="114"/>
      <c r="C40" s="236" t="s">
        <v>329</v>
      </c>
      <c r="D40" s="237"/>
      <c r="E40" s="237"/>
      <c r="F40" s="237"/>
      <c r="G40" s="237"/>
      <c r="H40" s="238"/>
      <c r="I40" s="69"/>
      <c r="J40" s="69"/>
      <c r="K40" s="69"/>
      <c r="L40" s="69"/>
      <c r="M40" s="69"/>
      <c r="N40" s="69"/>
      <c r="O40" s="69"/>
      <c r="P40" s="69"/>
      <c r="Q40" s="69"/>
      <c r="R40" s="50"/>
      <c r="S40" s="21"/>
      <c r="T40" s="21"/>
    </row>
    <row r="41" spans="1:20" ht="25.5" customHeight="1">
      <c r="A41" s="64"/>
      <c r="B41" s="114"/>
      <c r="C41" s="249" t="s">
        <v>330</v>
      </c>
      <c r="D41" s="250"/>
      <c r="E41" s="250"/>
      <c r="F41" s="250"/>
      <c r="G41" s="250"/>
      <c r="H41" s="251"/>
      <c r="I41" s="69"/>
      <c r="J41" s="69"/>
      <c r="K41" s="69"/>
      <c r="L41" s="69"/>
      <c r="M41" s="69"/>
      <c r="N41" s="69"/>
      <c r="O41" s="69"/>
      <c r="P41" s="69"/>
      <c r="Q41" s="69"/>
      <c r="R41" s="50"/>
      <c r="S41" s="21"/>
      <c r="T41" s="21"/>
    </row>
    <row r="42" spans="1:20" ht="12.75">
      <c r="A42" s="64"/>
      <c r="B42" s="114"/>
      <c r="C42" s="239" t="s">
        <v>0</v>
      </c>
      <c r="D42" s="243"/>
      <c r="E42" s="243"/>
      <c r="F42" s="243"/>
      <c r="G42" s="243"/>
      <c r="H42" s="244"/>
      <c r="I42" s="69"/>
      <c r="J42" s="69"/>
      <c r="K42" s="69"/>
      <c r="L42" s="69"/>
      <c r="M42" s="69"/>
      <c r="N42" s="69"/>
      <c r="O42" s="69"/>
      <c r="P42" s="69"/>
      <c r="Q42" s="69"/>
      <c r="R42" s="50"/>
      <c r="S42" s="21"/>
      <c r="T42" s="21"/>
    </row>
    <row r="43" spans="1:20" ht="12.75">
      <c r="A43" s="64"/>
      <c r="B43" s="114"/>
      <c r="C43" s="239" t="s">
        <v>199</v>
      </c>
      <c r="D43" s="243"/>
      <c r="E43" s="243"/>
      <c r="F43" s="243"/>
      <c r="G43" s="243"/>
      <c r="H43" s="244"/>
      <c r="I43" s="69"/>
      <c r="J43" s="69"/>
      <c r="K43" s="69"/>
      <c r="L43" s="69"/>
      <c r="M43" s="69"/>
      <c r="N43" s="69"/>
      <c r="O43" s="69"/>
      <c r="P43" s="69"/>
      <c r="Q43" s="69"/>
      <c r="R43" s="50"/>
      <c r="S43" s="21"/>
      <c r="T43" s="21"/>
    </row>
    <row r="44" spans="1:20" ht="12.75">
      <c r="A44" s="252"/>
      <c r="B44" s="253"/>
      <c r="C44" s="253"/>
      <c r="D44" s="253"/>
      <c r="E44" s="253"/>
      <c r="F44" s="253"/>
      <c r="G44" s="253"/>
      <c r="H44" s="254"/>
      <c r="I44" s="69"/>
      <c r="J44" s="69"/>
      <c r="K44" s="69"/>
      <c r="L44" s="69"/>
      <c r="M44" s="69"/>
      <c r="N44" s="69"/>
      <c r="O44" s="69"/>
      <c r="P44" s="69"/>
      <c r="Q44" s="69"/>
      <c r="R44" s="50"/>
      <c r="S44" s="21"/>
      <c r="T44" s="21"/>
    </row>
    <row r="45" spans="1:20" ht="12.75">
      <c r="A45" s="233" t="s">
        <v>114</v>
      </c>
      <c r="B45" s="233"/>
      <c r="C45" s="233"/>
      <c r="D45" s="233"/>
      <c r="E45" s="233"/>
      <c r="F45" s="233"/>
      <c r="G45" s="233"/>
      <c r="H45" s="233"/>
      <c r="I45" s="68">
        <f>I46+I52+I58</f>
        <v>500</v>
      </c>
      <c r="J45" s="68">
        <f>J46+J52+J58</f>
        <v>500</v>
      </c>
      <c r="K45" s="68"/>
      <c r="L45" s="68">
        <v>464286043</v>
      </c>
      <c r="M45" s="68">
        <v>500000</v>
      </c>
      <c r="N45" s="68"/>
      <c r="O45" s="68"/>
      <c r="P45" s="68"/>
      <c r="Q45" s="68"/>
      <c r="R45" s="68"/>
      <c r="S45" s="20"/>
      <c r="T45" s="20"/>
    </row>
    <row r="46" spans="1:20" ht="12.75">
      <c r="A46" s="122"/>
      <c r="B46" s="255" t="s">
        <v>180</v>
      </c>
      <c r="C46" s="256"/>
      <c r="D46" s="256"/>
      <c r="E46" s="256"/>
      <c r="F46" s="256"/>
      <c r="G46" s="256"/>
      <c r="H46" s="257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85"/>
      <c r="T46" s="185"/>
    </row>
    <row r="47" spans="1:20" ht="12.75">
      <c r="A47" s="123"/>
      <c r="B47" s="36"/>
      <c r="C47" s="269" t="s">
        <v>172</v>
      </c>
      <c r="D47" s="270"/>
      <c r="E47" s="270"/>
      <c r="F47" s="270"/>
      <c r="G47" s="270"/>
      <c r="H47" s="270"/>
      <c r="I47" s="69"/>
      <c r="J47" s="69"/>
      <c r="K47" s="69"/>
      <c r="L47" s="69"/>
      <c r="M47" s="69"/>
      <c r="N47" s="69"/>
      <c r="O47" s="69"/>
      <c r="P47" s="69"/>
      <c r="Q47" s="69"/>
      <c r="R47" s="50"/>
      <c r="S47" s="21"/>
      <c r="T47" s="21"/>
    </row>
    <row r="48" spans="1:20" ht="12.75">
      <c r="A48" s="123"/>
      <c r="B48" s="36"/>
      <c r="C48" s="271" t="s">
        <v>168</v>
      </c>
      <c r="D48" s="272"/>
      <c r="E48" s="272"/>
      <c r="F48" s="272"/>
      <c r="G48" s="272"/>
      <c r="H48" s="272"/>
      <c r="I48" s="69"/>
      <c r="J48" s="69"/>
      <c r="K48" s="69"/>
      <c r="L48" s="69"/>
      <c r="M48" s="69"/>
      <c r="N48" s="69"/>
      <c r="O48" s="69"/>
      <c r="P48" s="69"/>
      <c r="Q48" s="69"/>
      <c r="R48" s="50"/>
      <c r="S48" s="21"/>
      <c r="T48" s="21"/>
    </row>
    <row r="49" spans="1:20" ht="12.75">
      <c r="A49" s="123"/>
      <c r="B49" s="36"/>
      <c r="C49" s="271" t="s">
        <v>169</v>
      </c>
      <c r="D49" s="272"/>
      <c r="E49" s="272"/>
      <c r="F49" s="272"/>
      <c r="G49" s="272"/>
      <c r="H49" s="272"/>
      <c r="I49" s="69"/>
      <c r="J49" s="69"/>
      <c r="K49" s="69"/>
      <c r="L49" s="69"/>
      <c r="M49" s="69"/>
      <c r="N49" s="69"/>
      <c r="O49" s="69"/>
      <c r="P49" s="69"/>
      <c r="Q49" s="69"/>
      <c r="R49" s="50"/>
      <c r="S49" s="21"/>
      <c r="T49" s="21"/>
    </row>
    <row r="50" spans="1:20" ht="12.75">
      <c r="A50" s="123"/>
      <c r="B50" s="36"/>
      <c r="C50" s="258" t="s">
        <v>170</v>
      </c>
      <c r="D50" s="259"/>
      <c r="E50" s="259"/>
      <c r="F50" s="259"/>
      <c r="G50" s="259"/>
      <c r="H50" s="259"/>
      <c r="I50" s="69"/>
      <c r="J50" s="69"/>
      <c r="K50" s="69"/>
      <c r="L50" s="69"/>
      <c r="M50" s="69"/>
      <c r="N50" s="69"/>
      <c r="O50" s="69"/>
      <c r="P50" s="69"/>
      <c r="Q50" s="69"/>
      <c r="R50" s="50"/>
      <c r="S50" s="21"/>
      <c r="T50" s="21"/>
    </row>
    <row r="51" spans="1:20" ht="12.75">
      <c r="A51" s="123"/>
      <c r="B51" s="36"/>
      <c r="C51" s="271" t="s">
        <v>173</v>
      </c>
      <c r="D51" s="272"/>
      <c r="E51" s="272"/>
      <c r="F51" s="272"/>
      <c r="G51" s="272"/>
      <c r="H51" s="272"/>
      <c r="I51" s="69"/>
      <c r="J51" s="69"/>
      <c r="K51" s="69"/>
      <c r="L51" s="69"/>
      <c r="M51" s="69"/>
      <c r="N51" s="69"/>
      <c r="O51" s="69"/>
      <c r="P51" s="69"/>
      <c r="Q51" s="69"/>
      <c r="R51" s="50"/>
      <c r="S51" s="21"/>
      <c r="T51" s="21"/>
    </row>
    <row r="52" spans="1:20" ht="12.75">
      <c r="A52" s="106"/>
      <c r="B52" s="247" t="s">
        <v>192</v>
      </c>
      <c r="C52" s="248"/>
      <c r="D52" s="248"/>
      <c r="E52" s="248"/>
      <c r="F52" s="248"/>
      <c r="G52" s="248"/>
      <c r="H52" s="248"/>
      <c r="I52" s="109"/>
      <c r="J52" s="69"/>
      <c r="K52" s="69"/>
      <c r="L52" s="69"/>
      <c r="M52" s="69"/>
      <c r="N52" s="69"/>
      <c r="O52" s="69"/>
      <c r="P52" s="69"/>
      <c r="Q52" s="69"/>
      <c r="R52" s="50"/>
      <c r="S52" s="21"/>
      <c r="T52" s="21"/>
    </row>
    <row r="53" spans="1:20" ht="12.75">
      <c r="A53" s="64"/>
      <c r="B53" s="111"/>
      <c r="C53" s="236" t="s">
        <v>193</v>
      </c>
      <c r="D53" s="237"/>
      <c r="E53" s="237"/>
      <c r="F53" s="237"/>
      <c r="G53" s="237"/>
      <c r="H53" s="238"/>
      <c r="I53" s="69"/>
      <c r="J53" s="69"/>
      <c r="K53" s="69"/>
      <c r="L53" s="69"/>
      <c r="M53" s="69"/>
      <c r="N53" s="69"/>
      <c r="O53" s="69"/>
      <c r="P53" s="69"/>
      <c r="Q53" s="69"/>
      <c r="R53" s="50"/>
      <c r="S53" s="21"/>
      <c r="T53" s="21"/>
    </row>
    <row r="54" spans="1:20" ht="12.75">
      <c r="A54" s="64"/>
      <c r="B54" s="121"/>
      <c r="C54" s="236" t="s">
        <v>194</v>
      </c>
      <c r="D54" s="237"/>
      <c r="E54" s="237"/>
      <c r="F54" s="237"/>
      <c r="G54" s="237"/>
      <c r="H54" s="238"/>
      <c r="I54" s="69"/>
      <c r="J54" s="69"/>
      <c r="K54" s="69"/>
      <c r="L54" s="69"/>
      <c r="M54" s="69"/>
      <c r="N54" s="69"/>
      <c r="O54" s="69"/>
      <c r="P54" s="69"/>
      <c r="Q54" s="69"/>
      <c r="R54" s="50"/>
      <c r="S54" s="21"/>
      <c r="T54" s="21"/>
    </row>
    <row r="55" spans="1:20" ht="12.75">
      <c r="A55" s="64"/>
      <c r="B55" s="121"/>
      <c r="C55" s="236" t="s">
        <v>195</v>
      </c>
      <c r="D55" s="237"/>
      <c r="E55" s="237"/>
      <c r="F55" s="237"/>
      <c r="G55" s="237"/>
      <c r="H55" s="238"/>
      <c r="I55" s="69"/>
      <c r="J55" s="69"/>
      <c r="K55" s="69"/>
      <c r="L55" s="69"/>
      <c r="M55" s="69"/>
      <c r="N55" s="69"/>
      <c r="O55" s="69"/>
      <c r="P55" s="69"/>
      <c r="Q55" s="69"/>
      <c r="R55" s="50"/>
      <c r="S55" s="21"/>
      <c r="T55" s="21"/>
    </row>
    <row r="56" spans="1:20" ht="12.75">
      <c r="A56" s="64"/>
      <c r="B56" s="36"/>
      <c r="C56" s="242" t="s">
        <v>196</v>
      </c>
      <c r="D56" s="242"/>
      <c r="E56" s="242"/>
      <c r="F56" s="242"/>
      <c r="G56" s="242"/>
      <c r="H56" s="242"/>
      <c r="I56" s="69"/>
      <c r="J56" s="69"/>
      <c r="K56" s="69"/>
      <c r="L56" s="69"/>
      <c r="M56" s="69"/>
      <c r="N56" s="69"/>
      <c r="O56" s="69"/>
      <c r="P56" s="69"/>
      <c r="Q56" s="69"/>
      <c r="R56" s="50"/>
      <c r="S56" s="21"/>
      <c r="T56" s="21"/>
    </row>
    <row r="57" spans="1:20" ht="12.75">
      <c r="A57" s="64"/>
      <c r="B57" s="36"/>
      <c r="C57" s="242" t="s">
        <v>197</v>
      </c>
      <c r="D57" s="242"/>
      <c r="E57" s="242"/>
      <c r="F57" s="242"/>
      <c r="G57" s="242"/>
      <c r="H57" s="242"/>
      <c r="I57" s="69"/>
      <c r="J57" s="69"/>
      <c r="K57" s="69"/>
      <c r="L57" s="69"/>
      <c r="M57" s="69"/>
      <c r="N57" s="69"/>
      <c r="O57" s="69"/>
      <c r="P57" s="69"/>
      <c r="Q57" s="69"/>
      <c r="R57" s="50"/>
      <c r="S57" s="21"/>
      <c r="T57" s="21"/>
    </row>
    <row r="58" spans="1:20" ht="12.75">
      <c r="A58" s="106"/>
      <c r="B58" s="248" t="s">
        <v>115</v>
      </c>
      <c r="C58" s="235"/>
      <c r="D58" s="235"/>
      <c r="E58" s="235"/>
      <c r="F58" s="235"/>
      <c r="G58" s="235"/>
      <c r="H58" s="235"/>
      <c r="I58" s="109">
        <f>SUM(I59:I63)</f>
        <v>500</v>
      </c>
      <c r="J58" s="109">
        <f>SUM(J59:J63)</f>
        <v>500</v>
      </c>
      <c r="K58" s="109"/>
      <c r="L58" s="109">
        <v>464286043</v>
      </c>
      <c r="M58" s="109">
        <v>500000</v>
      </c>
      <c r="N58" s="109"/>
      <c r="O58" s="109"/>
      <c r="P58" s="109"/>
      <c r="Q58" s="109"/>
      <c r="R58" s="109"/>
      <c r="S58" s="185"/>
      <c r="T58" s="185"/>
    </row>
    <row r="59" spans="1:20" ht="12.75">
      <c r="A59" s="64"/>
      <c r="B59" s="110"/>
      <c r="C59" s="239" t="s">
        <v>198</v>
      </c>
      <c r="D59" s="243"/>
      <c r="E59" s="243"/>
      <c r="F59" s="243"/>
      <c r="G59" s="243"/>
      <c r="H59" s="244"/>
      <c r="I59" s="69"/>
      <c r="J59" s="69"/>
      <c r="K59" s="69"/>
      <c r="L59" s="69"/>
      <c r="M59" s="69"/>
      <c r="N59" s="69"/>
      <c r="O59" s="69"/>
      <c r="P59" s="69"/>
      <c r="Q59" s="69"/>
      <c r="R59" s="50"/>
      <c r="S59" s="21"/>
      <c r="T59" s="21"/>
    </row>
    <row r="60" spans="1:20" ht="12.75">
      <c r="A60" s="64"/>
      <c r="B60" s="114"/>
      <c r="C60" s="236" t="s">
        <v>331</v>
      </c>
      <c r="D60" s="237"/>
      <c r="E60" s="237"/>
      <c r="F60" s="237"/>
      <c r="G60" s="237"/>
      <c r="H60" s="238"/>
      <c r="I60" s="69"/>
      <c r="J60" s="69"/>
      <c r="K60" s="69"/>
      <c r="L60" s="69"/>
      <c r="M60" s="69"/>
      <c r="N60" s="69"/>
      <c r="O60" s="69"/>
      <c r="P60" s="69"/>
      <c r="Q60" s="69"/>
      <c r="R60" s="50"/>
      <c r="S60" s="21"/>
      <c r="T60" s="21"/>
    </row>
    <row r="61" spans="1:20" ht="25.5" customHeight="1">
      <c r="A61" s="64"/>
      <c r="B61" s="114"/>
      <c r="C61" s="249" t="s">
        <v>332</v>
      </c>
      <c r="D61" s="250"/>
      <c r="E61" s="250"/>
      <c r="F61" s="250"/>
      <c r="G61" s="250"/>
      <c r="H61" s="251"/>
      <c r="I61" s="69"/>
      <c r="J61" s="69"/>
      <c r="K61" s="69"/>
      <c r="L61" s="69"/>
      <c r="M61" s="69"/>
      <c r="N61" s="69"/>
      <c r="O61" s="69"/>
      <c r="P61" s="69"/>
      <c r="Q61" s="69"/>
      <c r="R61" s="50"/>
      <c r="S61" s="21"/>
      <c r="T61" s="21"/>
    </row>
    <row r="62" spans="1:20" ht="12.75">
      <c r="A62" s="64"/>
      <c r="B62" s="114"/>
      <c r="C62" s="239" t="s">
        <v>0</v>
      </c>
      <c r="D62" s="243"/>
      <c r="E62" s="243"/>
      <c r="F62" s="243"/>
      <c r="G62" s="243"/>
      <c r="H62" s="244"/>
      <c r="I62" s="69"/>
      <c r="J62" s="69">
        <v>500</v>
      </c>
      <c r="K62" s="69"/>
      <c r="L62" s="69"/>
      <c r="M62" s="69">
        <v>500000</v>
      </c>
      <c r="N62" s="69"/>
      <c r="O62" s="69"/>
      <c r="P62" s="69"/>
      <c r="Q62" s="69"/>
      <c r="R62" s="50"/>
      <c r="S62" s="21"/>
      <c r="T62" s="21"/>
    </row>
    <row r="63" spans="1:20" ht="12.75">
      <c r="A63" s="64"/>
      <c r="B63" s="114"/>
      <c r="C63" s="239" t="s">
        <v>200</v>
      </c>
      <c r="D63" s="243"/>
      <c r="E63" s="243"/>
      <c r="F63" s="243"/>
      <c r="G63" s="243"/>
      <c r="H63" s="244"/>
      <c r="I63" s="69">
        <v>500</v>
      </c>
      <c r="J63" s="69"/>
      <c r="K63" s="69"/>
      <c r="L63" s="69">
        <v>500000</v>
      </c>
      <c r="M63" s="69"/>
      <c r="N63" s="69"/>
      <c r="O63" s="69"/>
      <c r="P63" s="69"/>
      <c r="Q63" s="69"/>
      <c r="R63" s="50"/>
      <c r="S63" s="21"/>
      <c r="T63" s="21"/>
    </row>
    <row r="64" spans="1:20" ht="12.75">
      <c r="A64" s="252"/>
      <c r="B64" s="253"/>
      <c r="C64" s="253"/>
      <c r="D64" s="253"/>
      <c r="E64" s="253"/>
      <c r="F64" s="253"/>
      <c r="G64" s="253"/>
      <c r="H64" s="254"/>
      <c r="I64" s="69"/>
      <c r="J64" s="69"/>
      <c r="K64" s="69"/>
      <c r="L64" s="69"/>
      <c r="M64" s="69"/>
      <c r="N64" s="69"/>
      <c r="O64" s="69"/>
      <c r="P64" s="69"/>
      <c r="Q64" s="69"/>
      <c r="R64" s="50"/>
      <c r="S64" s="21"/>
      <c r="T64" s="21"/>
    </row>
    <row r="65" spans="1:20" ht="12.75">
      <c r="A65" s="233" t="s">
        <v>1</v>
      </c>
      <c r="B65" s="233"/>
      <c r="C65" s="233"/>
      <c r="D65" s="233"/>
      <c r="E65" s="233"/>
      <c r="F65" s="233"/>
      <c r="G65" s="233"/>
      <c r="H65" s="233"/>
      <c r="I65" s="68">
        <f>I11+I45</f>
        <v>414153</v>
      </c>
      <c r="J65" s="68">
        <f>J11+J45</f>
        <v>660</v>
      </c>
      <c r="K65" s="68">
        <f>K11+K45</f>
        <v>29220</v>
      </c>
      <c r="L65" s="68">
        <v>917316454</v>
      </c>
      <c r="M65" s="68">
        <v>660000</v>
      </c>
      <c r="N65" s="68">
        <v>30220000</v>
      </c>
      <c r="O65" s="68"/>
      <c r="P65" s="68"/>
      <c r="Q65" s="68"/>
      <c r="R65" s="68"/>
      <c r="S65" s="20"/>
      <c r="T65" s="20"/>
    </row>
    <row r="66" spans="1:20" ht="12.75">
      <c r="A66" s="273"/>
      <c r="B66" s="274"/>
      <c r="C66" s="274"/>
      <c r="D66" s="274"/>
      <c r="E66" s="274"/>
      <c r="F66" s="274"/>
      <c r="G66" s="274"/>
      <c r="H66" s="275"/>
      <c r="I66" s="69"/>
      <c r="J66" s="69"/>
      <c r="K66" s="69"/>
      <c r="L66" s="69"/>
      <c r="M66" s="69"/>
      <c r="N66" s="69"/>
      <c r="O66" s="69"/>
      <c r="P66" s="69"/>
      <c r="Q66" s="69"/>
      <c r="R66" s="50"/>
      <c r="S66" s="21"/>
      <c r="T66" s="21"/>
    </row>
    <row r="67" spans="1:20" ht="25.5" customHeight="1">
      <c r="A67" s="245" t="s">
        <v>201</v>
      </c>
      <c r="B67" s="235"/>
      <c r="C67" s="235"/>
      <c r="D67" s="235"/>
      <c r="E67" s="235"/>
      <c r="F67" s="235"/>
      <c r="G67" s="235"/>
      <c r="H67" s="235"/>
      <c r="I67" s="75">
        <f>SUM(I68:I69)</f>
        <v>144751</v>
      </c>
      <c r="J67" s="75">
        <f>SUM(J68:J69)</f>
        <v>57254</v>
      </c>
      <c r="K67" s="75">
        <f>SUM(K68:K69)</f>
        <v>77444</v>
      </c>
      <c r="L67" s="74">
        <v>4193014</v>
      </c>
      <c r="M67" s="74">
        <v>57254000</v>
      </c>
      <c r="N67" s="74">
        <v>77444000</v>
      </c>
      <c r="O67" s="74"/>
      <c r="P67" s="74"/>
      <c r="Q67" s="74"/>
      <c r="R67" s="73"/>
      <c r="S67" s="21"/>
      <c r="T67" s="21"/>
    </row>
    <row r="68" spans="1:20" ht="12.75">
      <c r="A68" s="35"/>
      <c r="B68" s="235" t="s">
        <v>116</v>
      </c>
      <c r="C68" s="235"/>
      <c r="D68" s="235"/>
      <c r="E68" s="235"/>
      <c r="F68" s="235"/>
      <c r="G68" s="235"/>
      <c r="H68" s="235"/>
      <c r="I68" s="69">
        <v>144751</v>
      </c>
      <c r="J68" s="69">
        <v>57254</v>
      </c>
      <c r="K68" s="69">
        <v>77444</v>
      </c>
      <c r="L68" s="69">
        <v>4193014</v>
      </c>
      <c r="M68" s="69">
        <v>57254000</v>
      </c>
      <c r="N68" s="69">
        <v>77444000</v>
      </c>
      <c r="O68" s="69"/>
      <c r="P68" s="69"/>
      <c r="Q68" s="69"/>
      <c r="R68" s="50"/>
      <c r="S68" s="21"/>
      <c r="T68" s="21"/>
    </row>
    <row r="69" spans="1:20" ht="12.75">
      <c r="A69" s="106"/>
      <c r="B69" s="235" t="s">
        <v>117</v>
      </c>
      <c r="C69" s="235"/>
      <c r="D69" s="235"/>
      <c r="E69" s="235"/>
      <c r="F69" s="235"/>
      <c r="G69" s="235"/>
      <c r="H69" s="235"/>
      <c r="I69" s="69"/>
      <c r="J69" s="69"/>
      <c r="K69" s="69"/>
      <c r="L69" s="69"/>
      <c r="M69" s="69"/>
      <c r="N69" s="69"/>
      <c r="O69" s="69"/>
      <c r="P69" s="69"/>
      <c r="Q69" s="69"/>
      <c r="R69" s="50"/>
      <c r="S69" s="21"/>
      <c r="T69" s="21"/>
    </row>
    <row r="70" spans="1:20" ht="12.75">
      <c r="A70" s="234"/>
      <c r="B70" s="235"/>
      <c r="C70" s="235"/>
      <c r="D70" s="235"/>
      <c r="E70" s="235"/>
      <c r="F70" s="235"/>
      <c r="G70" s="235"/>
      <c r="H70" s="235"/>
      <c r="I70" s="69"/>
      <c r="J70" s="69"/>
      <c r="K70" s="69"/>
      <c r="L70" s="69"/>
      <c r="M70" s="69"/>
      <c r="N70" s="69"/>
      <c r="O70" s="69"/>
      <c r="P70" s="69"/>
      <c r="Q70" s="69"/>
      <c r="R70" s="50"/>
      <c r="S70" s="21"/>
      <c r="T70" s="21"/>
    </row>
    <row r="71" spans="1:20" ht="12.75">
      <c r="A71" s="233" t="s">
        <v>2</v>
      </c>
      <c r="B71" s="233"/>
      <c r="C71" s="233"/>
      <c r="D71" s="233"/>
      <c r="E71" s="233"/>
      <c r="F71" s="233"/>
      <c r="G71" s="233"/>
      <c r="H71" s="233"/>
      <c r="I71" s="68">
        <f>I72+I83</f>
        <v>6356</v>
      </c>
      <c r="J71" s="68"/>
      <c r="K71" s="68"/>
      <c r="L71" s="69">
        <v>146913816</v>
      </c>
      <c r="M71" s="69"/>
      <c r="N71" s="69"/>
      <c r="O71" s="69"/>
      <c r="P71" s="69"/>
      <c r="Q71" s="69"/>
      <c r="R71" s="50"/>
      <c r="S71" s="21"/>
      <c r="T71" s="21"/>
    </row>
    <row r="72" spans="1:20" ht="12.75">
      <c r="A72" s="35"/>
      <c r="B72" s="235" t="s">
        <v>118</v>
      </c>
      <c r="C72" s="235"/>
      <c r="D72" s="235"/>
      <c r="E72" s="235"/>
      <c r="F72" s="235"/>
      <c r="G72" s="235"/>
      <c r="H72" s="235"/>
      <c r="I72" s="69">
        <f>SUM(I73:I82)</f>
        <v>6356</v>
      </c>
      <c r="J72" s="69"/>
      <c r="K72" s="69"/>
      <c r="L72" s="69">
        <v>146913816</v>
      </c>
      <c r="M72" s="69"/>
      <c r="N72" s="69"/>
      <c r="O72" s="69"/>
      <c r="P72" s="69"/>
      <c r="Q72" s="69"/>
      <c r="R72" s="50"/>
      <c r="S72" s="21"/>
      <c r="T72" s="21"/>
    </row>
    <row r="73" spans="1:20" ht="12.75">
      <c r="A73" s="64"/>
      <c r="B73" s="108"/>
      <c r="C73" s="239" t="s">
        <v>336</v>
      </c>
      <c r="D73" s="240"/>
      <c r="E73" s="240"/>
      <c r="F73" s="240"/>
      <c r="G73" s="240"/>
      <c r="H73" s="241"/>
      <c r="I73" s="69"/>
      <c r="J73" s="69"/>
      <c r="K73" s="69"/>
      <c r="L73" s="69"/>
      <c r="M73" s="69"/>
      <c r="N73" s="69"/>
      <c r="O73" s="69"/>
      <c r="P73" s="69"/>
      <c r="Q73" s="69"/>
      <c r="R73" s="50"/>
      <c r="S73" s="21"/>
      <c r="T73" s="21"/>
    </row>
    <row r="74" spans="1:20" ht="12.75">
      <c r="A74" s="64"/>
      <c r="B74" s="113"/>
      <c r="C74" s="239" t="s">
        <v>4</v>
      </c>
      <c r="D74" s="240"/>
      <c r="E74" s="240"/>
      <c r="F74" s="240"/>
      <c r="G74" s="240"/>
      <c r="H74" s="241"/>
      <c r="I74" s="69"/>
      <c r="J74" s="69"/>
      <c r="K74" s="69"/>
      <c r="L74" s="69">
        <v>140557986</v>
      </c>
      <c r="M74" s="69"/>
      <c r="N74" s="69"/>
      <c r="O74" s="69"/>
      <c r="P74" s="69"/>
      <c r="Q74" s="69"/>
      <c r="R74" s="50"/>
      <c r="S74" s="21"/>
      <c r="T74" s="21"/>
    </row>
    <row r="75" spans="1:20" ht="12.75">
      <c r="A75" s="64"/>
      <c r="B75" s="113"/>
      <c r="C75" s="239" t="s">
        <v>202</v>
      </c>
      <c r="D75" s="240"/>
      <c r="E75" s="240"/>
      <c r="F75" s="240"/>
      <c r="G75" s="240"/>
      <c r="H75" s="241"/>
      <c r="I75" s="69">
        <v>6356</v>
      </c>
      <c r="J75" s="69"/>
      <c r="K75" s="69"/>
      <c r="L75" s="69">
        <v>6355830</v>
      </c>
      <c r="M75" s="69"/>
      <c r="N75" s="69"/>
      <c r="O75" s="69"/>
      <c r="P75" s="69"/>
      <c r="Q75" s="69"/>
      <c r="R75" s="50"/>
      <c r="S75" s="21"/>
      <c r="T75" s="21"/>
    </row>
    <row r="76" spans="1:20" ht="12.75">
      <c r="A76" s="64"/>
      <c r="B76" s="113"/>
      <c r="C76" s="236" t="s">
        <v>203</v>
      </c>
      <c r="D76" s="237"/>
      <c r="E76" s="237"/>
      <c r="F76" s="237"/>
      <c r="G76" s="237"/>
      <c r="H76" s="238"/>
      <c r="I76" s="69"/>
      <c r="J76" s="69"/>
      <c r="K76" s="69"/>
      <c r="L76" s="69"/>
      <c r="M76" s="69"/>
      <c r="N76" s="69"/>
      <c r="O76" s="69"/>
      <c r="P76" s="69"/>
      <c r="Q76" s="69"/>
      <c r="R76" s="50"/>
      <c r="S76" s="21"/>
      <c r="T76" s="21"/>
    </row>
    <row r="77" spans="1:20" ht="12.75">
      <c r="A77" s="64"/>
      <c r="B77" s="113"/>
      <c r="C77" s="239" t="s">
        <v>5</v>
      </c>
      <c r="D77" s="240"/>
      <c r="E77" s="240"/>
      <c r="F77" s="240"/>
      <c r="G77" s="240"/>
      <c r="H77" s="241"/>
      <c r="I77" s="69"/>
      <c r="J77" s="69"/>
      <c r="K77" s="69"/>
      <c r="L77" s="69"/>
      <c r="M77" s="69"/>
      <c r="N77" s="69"/>
      <c r="O77" s="69"/>
      <c r="P77" s="69"/>
      <c r="Q77" s="69"/>
      <c r="R77" s="50"/>
      <c r="S77" s="21"/>
      <c r="T77" s="21"/>
    </row>
    <row r="78" spans="1:20" ht="12.75">
      <c r="A78" s="64"/>
      <c r="B78" s="113"/>
      <c r="C78" s="239" t="s">
        <v>335</v>
      </c>
      <c r="D78" s="240"/>
      <c r="E78" s="240"/>
      <c r="F78" s="240"/>
      <c r="G78" s="240"/>
      <c r="H78" s="241"/>
      <c r="I78" s="69"/>
      <c r="J78" s="69"/>
      <c r="K78" s="69"/>
      <c r="L78" s="69"/>
      <c r="M78" s="69"/>
      <c r="N78" s="69"/>
      <c r="O78" s="69"/>
      <c r="P78" s="69"/>
      <c r="Q78" s="69"/>
      <c r="R78" s="50"/>
      <c r="S78" s="21"/>
      <c r="T78" s="21"/>
    </row>
    <row r="79" spans="1:20" ht="12.75">
      <c r="A79" s="64"/>
      <c r="B79" s="113"/>
      <c r="C79" s="236" t="s">
        <v>334</v>
      </c>
      <c r="D79" s="237"/>
      <c r="E79" s="237"/>
      <c r="F79" s="237"/>
      <c r="G79" s="237"/>
      <c r="H79" s="238"/>
      <c r="I79" s="69"/>
      <c r="J79" s="69"/>
      <c r="K79" s="69"/>
      <c r="L79" s="69"/>
      <c r="M79" s="69"/>
      <c r="N79" s="69"/>
      <c r="O79" s="69"/>
      <c r="P79" s="69"/>
      <c r="Q79" s="69"/>
      <c r="R79" s="50"/>
      <c r="S79" s="21"/>
      <c r="T79" s="21"/>
    </row>
    <row r="80" spans="1:20" ht="12.75">
      <c r="A80" s="64"/>
      <c r="B80" s="113"/>
      <c r="C80" s="239" t="s">
        <v>6</v>
      </c>
      <c r="D80" s="240"/>
      <c r="E80" s="240"/>
      <c r="F80" s="240"/>
      <c r="G80" s="240"/>
      <c r="H80" s="241"/>
      <c r="I80" s="69"/>
      <c r="J80" s="69"/>
      <c r="K80" s="69"/>
      <c r="L80" s="69"/>
      <c r="M80" s="69"/>
      <c r="N80" s="69"/>
      <c r="O80" s="69"/>
      <c r="P80" s="69"/>
      <c r="Q80" s="69"/>
      <c r="R80" s="50"/>
      <c r="S80" s="21"/>
      <c r="T80" s="21"/>
    </row>
    <row r="81" spans="1:20" ht="12.75">
      <c r="A81" s="64"/>
      <c r="B81" s="113"/>
      <c r="C81" s="239" t="s">
        <v>205</v>
      </c>
      <c r="D81" s="240"/>
      <c r="E81" s="240"/>
      <c r="F81" s="240"/>
      <c r="G81" s="240"/>
      <c r="H81" s="241"/>
      <c r="I81" s="69"/>
      <c r="J81" s="69"/>
      <c r="K81" s="69"/>
      <c r="L81" s="69"/>
      <c r="M81" s="69"/>
      <c r="N81" s="69"/>
      <c r="O81" s="69"/>
      <c r="P81" s="69"/>
      <c r="Q81" s="69"/>
      <c r="R81" s="50"/>
      <c r="S81" s="21"/>
      <c r="T81" s="21"/>
    </row>
    <row r="82" spans="1:20" ht="12.75">
      <c r="A82" s="64"/>
      <c r="B82" s="107"/>
      <c r="C82" s="236" t="s">
        <v>333</v>
      </c>
      <c r="D82" s="237"/>
      <c r="E82" s="237"/>
      <c r="F82" s="237"/>
      <c r="G82" s="237"/>
      <c r="H82" s="238"/>
      <c r="I82" s="69"/>
      <c r="J82" s="69"/>
      <c r="K82" s="69"/>
      <c r="L82" s="69"/>
      <c r="M82" s="69"/>
      <c r="N82" s="69"/>
      <c r="O82" s="69"/>
      <c r="P82" s="69"/>
      <c r="Q82" s="69"/>
      <c r="R82" s="50"/>
      <c r="S82" s="21"/>
      <c r="T82" s="21"/>
    </row>
    <row r="83" spans="1:20" ht="12.75">
      <c r="A83" s="106"/>
      <c r="B83" s="246" t="s">
        <v>119</v>
      </c>
      <c r="C83" s="246"/>
      <c r="D83" s="246"/>
      <c r="E83" s="246"/>
      <c r="F83" s="246"/>
      <c r="G83" s="246"/>
      <c r="H83" s="246"/>
      <c r="I83" s="69"/>
      <c r="J83" s="69"/>
      <c r="K83" s="69"/>
      <c r="L83" s="69"/>
      <c r="M83" s="69"/>
      <c r="N83" s="69"/>
      <c r="O83" s="69"/>
      <c r="P83" s="69"/>
      <c r="Q83" s="69"/>
      <c r="R83" s="50"/>
      <c r="S83" s="21"/>
      <c r="T83" s="21"/>
    </row>
    <row r="84" spans="1:20" ht="12.75">
      <c r="A84" s="64"/>
      <c r="B84" s="116"/>
      <c r="C84" s="239" t="s">
        <v>336</v>
      </c>
      <c r="D84" s="240"/>
      <c r="E84" s="240"/>
      <c r="F84" s="240"/>
      <c r="G84" s="240"/>
      <c r="H84" s="241"/>
      <c r="I84" s="69"/>
      <c r="J84" s="69"/>
      <c r="K84" s="69"/>
      <c r="L84" s="69"/>
      <c r="M84" s="69"/>
      <c r="N84" s="69"/>
      <c r="O84" s="69"/>
      <c r="P84" s="69"/>
      <c r="Q84" s="69"/>
      <c r="R84" s="50"/>
      <c r="S84" s="21"/>
      <c r="T84" s="21"/>
    </row>
    <row r="85" spans="1:20" ht="12.75">
      <c r="A85" s="64"/>
      <c r="B85" s="117"/>
      <c r="C85" s="239" t="s">
        <v>4</v>
      </c>
      <c r="D85" s="240"/>
      <c r="E85" s="240"/>
      <c r="F85" s="240"/>
      <c r="G85" s="240"/>
      <c r="H85" s="241"/>
      <c r="I85" s="69"/>
      <c r="J85" s="69"/>
      <c r="K85" s="69"/>
      <c r="L85" s="69"/>
      <c r="M85" s="69"/>
      <c r="N85" s="69"/>
      <c r="O85" s="69"/>
      <c r="P85" s="69"/>
      <c r="Q85" s="69"/>
      <c r="R85" s="50"/>
      <c r="S85" s="21"/>
      <c r="T85" s="21"/>
    </row>
    <row r="86" spans="1:20" ht="12.75">
      <c r="A86" s="64"/>
      <c r="B86" s="117"/>
      <c r="C86" s="239" t="s">
        <v>202</v>
      </c>
      <c r="D86" s="240"/>
      <c r="E86" s="240"/>
      <c r="F86" s="240"/>
      <c r="G86" s="240"/>
      <c r="H86" s="241"/>
      <c r="I86" s="69"/>
      <c r="J86" s="69"/>
      <c r="K86" s="69"/>
      <c r="L86" s="69"/>
      <c r="M86" s="69"/>
      <c r="N86" s="69"/>
      <c r="O86" s="69"/>
      <c r="P86" s="69"/>
      <c r="Q86" s="69"/>
      <c r="R86" s="50"/>
      <c r="S86" s="21"/>
      <c r="T86" s="21"/>
    </row>
    <row r="87" spans="1:20" ht="12.75">
      <c r="A87" s="64"/>
      <c r="B87" s="117"/>
      <c r="C87" s="236" t="s">
        <v>203</v>
      </c>
      <c r="D87" s="237"/>
      <c r="E87" s="237"/>
      <c r="F87" s="237"/>
      <c r="G87" s="237"/>
      <c r="H87" s="238"/>
      <c r="I87" s="69"/>
      <c r="J87" s="69"/>
      <c r="K87" s="69"/>
      <c r="L87" s="69"/>
      <c r="M87" s="69"/>
      <c r="N87" s="69"/>
      <c r="O87" s="69"/>
      <c r="P87" s="69"/>
      <c r="Q87" s="69"/>
      <c r="R87" s="50"/>
      <c r="S87" s="21"/>
      <c r="T87" s="21"/>
    </row>
    <row r="88" spans="1:20" ht="12.75">
      <c r="A88" s="64"/>
      <c r="B88" s="117"/>
      <c r="C88" s="239" t="s">
        <v>5</v>
      </c>
      <c r="D88" s="240"/>
      <c r="E88" s="240"/>
      <c r="F88" s="240"/>
      <c r="G88" s="240"/>
      <c r="H88" s="241"/>
      <c r="I88" s="69"/>
      <c r="J88" s="69"/>
      <c r="K88" s="69"/>
      <c r="L88" s="69"/>
      <c r="M88" s="69"/>
      <c r="N88" s="69"/>
      <c r="O88" s="69"/>
      <c r="P88" s="69"/>
      <c r="Q88" s="69"/>
      <c r="R88" s="50"/>
      <c r="S88" s="21"/>
      <c r="T88" s="21"/>
    </row>
    <row r="89" spans="1:20" ht="12.75">
      <c r="A89" s="64"/>
      <c r="B89" s="117"/>
      <c r="C89" s="239" t="s">
        <v>335</v>
      </c>
      <c r="D89" s="240"/>
      <c r="E89" s="240"/>
      <c r="F89" s="240"/>
      <c r="G89" s="240"/>
      <c r="H89" s="241"/>
      <c r="I89" s="69"/>
      <c r="J89" s="69"/>
      <c r="K89" s="69"/>
      <c r="L89" s="69"/>
      <c r="M89" s="69"/>
      <c r="N89" s="69"/>
      <c r="O89" s="69"/>
      <c r="P89" s="69"/>
      <c r="Q89" s="69"/>
      <c r="R89" s="50"/>
      <c r="S89" s="21"/>
      <c r="T89" s="21"/>
    </row>
    <row r="90" spans="1:20" ht="12.75">
      <c r="A90" s="64"/>
      <c r="B90" s="117"/>
      <c r="C90" s="236" t="s">
        <v>334</v>
      </c>
      <c r="D90" s="237"/>
      <c r="E90" s="237"/>
      <c r="F90" s="237"/>
      <c r="G90" s="237"/>
      <c r="H90" s="238"/>
      <c r="I90" s="69"/>
      <c r="J90" s="69"/>
      <c r="K90" s="69"/>
      <c r="L90" s="69"/>
      <c r="M90" s="69"/>
      <c r="N90" s="69"/>
      <c r="O90" s="69"/>
      <c r="P90" s="69"/>
      <c r="Q90" s="69"/>
      <c r="R90" s="50"/>
      <c r="S90" s="21"/>
      <c r="T90" s="21"/>
    </row>
    <row r="91" spans="1:20" ht="12.75">
      <c r="A91" s="64"/>
      <c r="B91" s="117"/>
      <c r="C91" s="239" t="s">
        <v>6</v>
      </c>
      <c r="D91" s="240"/>
      <c r="E91" s="240"/>
      <c r="F91" s="240"/>
      <c r="G91" s="240"/>
      <c r="H91" s="241"/>
      <c r="I91" s="69"/>
      <c r="J91" s="69"/>
      <c r="K91" s="69"/>
      <c r="L91" s="69"/>
      <c r="M91" s="69"/>
      <c r="N91" s="69"/>
      <c r="O91" s="69"/>
      <c r="P91" s="69"/>
      <c r="Q91" s="69"/>
      <c r="R91" s="50"/>
      <c r="S91" s="21"/>
      <c r="T91" s="21"/>
    </row>
    <row r="92" spans="1:20" ht="12.75">
      <c r="A92" s="64"/>
      <c r="B92" s="117"/>
      <c r="C92" s="239" t="s">
        <v>205</v>
      </c>
      <c r="D92" s="240"/>
      <c r="E92" s="240"/>
      <c r="F92" s="240"/>
      <c r="G92" s="240"/>
      <c r="H92" s="241"/>
      <c r="I92" s="69"/>
      <c r="J92" s="69"/>
      <c r="K92" s="69"/>
      <c r="L92" s="69"/>
      <c r="M92" s="69"/>
      <c r="N92" s="69"/>
      <c r="O92" s="69"/>
      <c r="P92" s="69"/>
      <c r="Q92" s="69"/>
      <c r="R92" s="50"/>
      <c r="S92" s="21"/>
      <c r="T92" s="21"/>
    </row>
    <row r="93" spans="1:20" ht="12.75">
      <c r="A93" s="64"/>
      <c r="B93" s="117"/>
      <c r="C93" s="236" t="s">
        <v>333</v>
      </c>
      <c r="D93" s="237"/>
      <c r="E93" s="237"/>
      <c r="F93" s="237"/>
      <c r="G93" s="237"/>
      <c r="H93" s="238"/>
      <c r="I93" s="69"/>
      <c r="J93" s="69"/>
      <c r="K93" s="69"/>
      <c r="L93" s="69"/>
      <c r="M93" s="69"/>
      <c r="N93" s="69"/>
      <c r="O93" s="69"/>
      <c r="P93" s="69"/>
      <c r="Q93" s="69"/>
      <c r="R93" s="50"/>
      <c r="S93" s="21"/>
      <c r="T93" s="21"/>
    </row>
    <row r="94" spans="1:20" ht="12.75">
      <c r="A94" s="234"/>
      <c r="B94" s="234"/>
      <c r="C94" s="235"/>
      <c r="D94" s="235"/>
      <c r="E94" s="235"/>
      <c r="F94" s="235"/>
      <c r="G94" s="235"/>
      <c r="H94" s="235"/>
      <c r="I94" s="69"/>
      <c r="J94" s="69"/>
      <c r="K94" s="69"/>
      <c r="L94" s="69"/>
      <c r="M94" s="69"/>
      <c r="N94" s="69"/>
      <c r="O94" s="69"/>
      <c r="P94" s="69"/>
      <c r="Q94" s="69"/>
      <c r="R94" s="50"/>
      <c r="S94" s="21"/>
      <c r="T94" s="21"/>
    </row>
    <row r="95" spans="1:20" ht="12.75">
      <c r="A95" s="233" t="s">
        <v>206</v>
      </c>
      <c r="B95" s="233"/>
      <c r="C95" s="233"/>
      <c r="D95" s="233"/>
      <c r="E95" s="233"/>
      <c r="F95" s="233"/>
      <c r="G95" s="233"/>
      <c r="H95" s="233"/>
      <c r="I95" s="68">
        <f>I65+I67+I71</f>
        <v>565260</v>
      </c>
      <c r="J95" s="68">
        <f>J65+J67+J71</f>
        <v>57914</v>
      </c>
      <c r="K95" s="68">
        <f>K65+K67+K71</f>
        <v>106664</v>
      </c>
      <c r="L95" s="68">
        <v>1068423284</v>
      </c>
      <c r="M95" s="68">
        <v>57914000</v>
      </c>
      <c r="N95" s="68">
        <v>107664000</v>
      </c>
      <c r="O95" s="68"/>
      <c r="P95" s="68"/>
      <c r="Q95" s="68"/>
      <c r="R95" s="68"/>
      <c r="S95" s="20"/>
      <c r="T95" s="20"/>
    </row>
    <row r="96" spans="1:20" ht="12.75">
      <c r="A96" s="96"/>
      <c r="B96" s="96"/>
      <c r="C96" s="96"/>
      <c r="D96" s="96"/>
      <c r="E96" s="96"/>
      <c r="F96" s="96"/>
      <c r="G96" s="96"/>
      <c r="H96" s="96"/>
      <c r="I96" s="94"/>
      <c r="J96" s="94"/>
      <c r="K96" s="94"/>
      <c r="L96" s="63"/>
      <c r="M96" s="63"/>
      <c r="N96" s="63"/>
      <c r="O96" s="63"/>
      <c r="P96" s="63"/>
      <c r="Q96" s="63"/>
      <c r="R96" s="63"/>
      <c r="S96" s="7"/>
      <c r="T96" s="7"/>
    </row>
    <row r="97" spans="16:17" ht="12.75">
      <c r="P97" s="40"/>
      <c r="Q97" s="40" t="s">
        <v>447</v>
      </c>
    </row>
    <row r="98" spans="1:20" ht="12.75">
      <c r="A98" s="277" t="s">
        <v>122</v>
      </c>
      <c r="B98" s="278"/>
      <c r="C98" s="278"/>
      <c r="D98" s="278"/>
      <c r="E98" s="278"/>
      <c r="F98" s="278"/>
      <c r="G98" s="278"/>
      <c r="H98" s="279"/>
      <c r="I98" s="283" t="s">
        <v>133</v>
      </c>
      <c r="J98" s="284"/>
      <c r="K98" s="285"/>
      <c r="L98" s="283" t="s">
        <v>134</v>
      </c>
      <c r="M98" s="284"/>
      <c r="N98" s="285"/>
      <c r="O98" s="286" t="s">
        <v>132</v>
      </c>
      <c r="P98" s="276"/>
      <c r="Q98" s="287"/>
      <c r="R98" s="288" t="s">
        <v>135</v>
      </c>
      <c r="S98" s="288"/>
      <c r="T98" s="288"/>
    </row>
    <row r="99" spans="1:20" ht="51">
      <c r="A99" s="280"/>
      <c r="B99" s="281"/>
      <c r="C99" s="281"/>
      <c r="D99" s="281"/>
      <c r="E99" s="281"/>
      <c r="F99" s="281"/>
      <c r="G99" s="281"/>
      <c r="H99" s="282"/>
      <c r="I99" s="119" t="s">
        <v>7</v>
      </c>
      <c r="J99" s="119" t="s">
        <v>8</v>
      </c>
      <c r="K99" s="93" t="s">
        <v>9</v>
      </c>
      <c r="L99" s="119" t="s">
        <v>7</v>
      </c>
      <c r="M99" s="119" t="s">
        <v>8</v>
      </c>
      <c r="N99" s="93" t="s">
        <v>9</v>
      </c>
      <c r="O99" s="119" t="s">
        <v>7</v>
      </c>
      <c r="P99" s="119" t="s">
        <v>8</v>
      </c>
      <c r="Q99" s="93" t="s">
        <v>9</v>
      </c>
      <c r="R99" s="119" t="s">
        <v>7</v>
      </c>
      <c r="S99" s="119" t="s">
        <v>8</v>
      </c>
      <c r="T99" s="93" t="s">
        <v>9</v>
      </c>
    </row>
    <row r="100" spans="1:20" ht="12.75">
      <c r="A100" s="62" t="s">
        <v>226</v>
      </c>
      <c r="B100" s="37"/>
      <c r="C100" s="37"/>
      <c r="D100" s="37"/>
      <c r="E100" s="37"/>
      <c r="F100" s="37"/>
      <c r="G100" s="2"/>
      <c r="H100" s="28"/>
      <c r="I100" s="68">
        <f>SUM(I101:I105)</f>
        <v>290237</v>
      </c>
      <c r="J100" s="68">
        <f>SUM(J101:J105)</f>
        <v>44794</v>
      </c>
      <c r="K100" s="68"/>
      <c r="L100" s="68">
        <v>327812593</v>
      </c>
      <c r="M100" s="68">
        <v>44794000</v>
      </c>
      <c r="N100" s="68">
        <v>1000000</v>
      </c>
      <c r="O100" s="68"/>
      <c r="P100" s="68"/>
      <c r="Q100" s="68"/>
      <c r="R100" s="68"/>
      <c r="S100" s="68"/>
      <c r="T100" s="68"/>
    </row>
    <row r="101" spans="1:20" ht="12.75">
      <c r="A101" s="64"/>
      <c r="B101" s="31" t="s">
        <v>151</v>
      </c>
      <c r="C101" s="2"/>
      <c r="D101" s="37"/>
      <c r="E101" s="37"/>
      <c r="F101" s="37"/>
      <c r="G101" s="2"/>
      <c r="H101" s="28"/>
      <c r="I101" s="50">
        <v>72212</v>
      </c>
      <c r="J101" s="205">
        <v>3670</v>
      </c>
      <c r="K101" s="50"/>
      <c r="L101" s="50">
        <v>73008900</v>
      </c>
      <c r="M101" s="50">
        <v>4070000</v>
      </c>
      <c r="N101" s="50"/>
      <c r="O101" s="50"/>
      <c r="P101" s="50"/>
      <c r="Q101" s="50"/>
      <c r="R101" s="50"/>
      <c r="S101" s="50"/>
      <c r="T101" s="50"/>
    </row>
    <row r="102" spans="1:20" ht="12.75">
      <c r="A102" s="64"/>
      <c r="B102" s="31" t="s">
        <v>222</v>
      </c>
      <c r="C102" s="37"/>
      <c r="D102" s="37"/>
      <c r="E102" s="37"/>
      <c r="F102" s="37"/>
      <c r="G102" s="2"/>
      <c r="H102" s="28"/>
      <c r="I102" s="50">
        <v>14014</v>
      </c>
      <c r="J102" s="205">
        <v>1337</v>
      </c>
      <c r="K102" s="50"/>
      <c r="L102" s="50">
        <v>14190408</v>
      </c>
      <c r="M102" s="50">
        <v>1425000</v>
      </c>
      <c r="N102" s="50"/>
      <c r="O102" s="50"/>
      <c r="P102" s="50"/>
      <c r="Q102" s="50"/>
      <c r="R102" s="50"/>
      <c r="S102" s="50"/>
      <c r="T102" s="50"/>
    </row>
    <row r="103" spans="1:20" ht="12.75">
      <c r="A103" s="64"/>
      <c r="B103" s="31" t="s">
        <v>152</v>
      </c>
      <c r="C103" s="37"/>
      <c r="D103" s="37"/>
      <c r="E103" s="37"/>
      <c r="F103" s="37"/>
      <c r="G103" s="2"/>
      <c r="H103" s="28"/>
      <c r="I103" s="50">
        <v>135718</v>
      </c>
      <c r="J103" s="205">
        <v>35627</v>
      </c>
      <c r="K103" s="50"/>
      <c r="L103" s="50">
        <v>135718000</v>
      </c>
      <c r="M103" s="50">
        <v>35627000</v>
      </c>
      <c r="N103" s="50">
        <v>1000000</v>
      </c>
      <c r="O103" s="50"/>
      <c r="P103" s="50"/>
      <c r="Q103" s="50"/>
      <c r="R103" s="50"/>
      <c r="S103" s="50"/>
      <c r="T103" s="50"/>
    </row>
    <row r="104" spans="1:20" ht="12.75">
      <c r="A104" s="64"/>
      <c r="B104" s="31" t="s">
        <v>121</v>
      </c>
      <c r="C104" s="37"/>
      <c r="D104" s="37"/>
      <c r="E104" s="37"/>
      <c r="F104" s="37"/>
      <c r="G104" s="2"/>
      <c r="H104" s="28"/>
      <c r="I104" s="50">
        <v>4604</v>
      </c>
      <c r="J104" s="205">
        <v>1800</v>
      </c>
      <c r="K104" s="50"/>
      <c r="L104" s="50">
        <v>4604000</v>
      </c>
      <c r="M104" s="50">
        <v>1800000</v>
      </c>
      <c r="N104" s="50"/>
      <c r="O104" s="50"/>
      <c r="P104" s="50"/>
      <c r="Q104" s="50"/>
      <c r="R104" s="50"/>
      <c r="S104" s="50"/>
      <c r="T104" s="50"/>
    </row>
    <row r="105" spans="1:20" ht="12.75">
      <c r="A105" s="64"/>
      <c r="B105" s="31" t="s">
        <v>153</v>
      </c>
      <c r="C105" s="37"/>
      <c r="D105" s="37"/>
      <c r="E105" s="37"/>
      <c r="F105" s="37"/>
      <c r="G105" s="2"/>
      <c r="H105" s="28"/>
      <c r="I105" s="50">
        <v>63689</v>
      </c>
      <c r="J105" s="205">
        <v>2360</v>
      </c>
      <c r="K105" s="50"/>
      <c r="L105" s="50">
        <v>100291285</v>
      </c>
      <c r="M105" s="50">
        <v>1872000</v>
      </c>
      <c r="N105" s="50"/>
      <c r="O105" s="50"/>
      <c r="P105" s="50"/>
      <c r="Q105" s="50"/>
      <c r="R105" s="50"/>
      <c r="S105" s="50"/>
      <c r="T105" s="50"/>
    </row>
    <row r="106" spans="1:20" ht="12.75">
      <c r="A106" s="5" t="s">
        <v>212</v>
      </c>
      <c r="B106" s="37"/>
      <c r="C106" s="37"/>
      <c r="D106" s="37"/>
      <c r="E106" s="37"/>
      <c r="F106" s="37"/>
      <c r="G106" s="2"/>
      <c r="H106" s="28"/>
      <c r="I106" s="68">
        <f>SUM(I107:I109)</f>
        <v>181040</v>
      </c>
      <c r="J106" s="206">
        <f>SUM(J107:J109)</f>
        <v>13120</v>
      </c>
      <c r="K106" s="68"/>
      <c r="L106" s="68">
        <v>644826043</v>
      </c>
      <c r="M106" s="68">
        <v>13120000</v>
      </c>
      <c r="N106" s="68"/>
      <c r="O106" s="68"/>
      <c r="P106" s="68"/>
      <c r="Q106" s="68"/>
      <c r="R106" s="68"/>
      <c r="S106" s="68"/>
      <c r="T106" s="68"/>
    </row>
    <row r="107" spans="1:20" ht="12.75">
      <c r="A107" s="64"/>
      <c r="B107" s="31" t="s">
        <v>209</v>
      </c>
      <c r="C107" s="37"/>
      <c r="D107" s="37"/>
      <c r="E107" s="37"/>
      <c r="F107" s="37"/>
      <c r="G107" s="2"/>
      <c r="H107" s="28"/>
      <c r="I107" s="50">
        <v>119810</v>
      </c>
      <c r="J107" s="205">
        <v>8120</v>
      </c>
      <c r="K107" s="50"/>
      <c r="L107" s="50">
        <v>583596043</v>
      </c>
      <c r="M107" s="50">
        <v>8120000</v>
      </c>
      <c r="N107" s="50"/>
      <c r="O107" s="50"/>
      <c r="P107" s="50"/>
      <c r="Q107" s="50"/>
      <c r="R107" s="50"/>
      <c r="S107" s="50"/>
      <c r="T107" s="50"/>
    </row>
    <row r="108" spans="1:20" ht="12.75">
      <c r="A108" s="64"/>
      <c r="B108" s="31" t="s">
        <v>210</v>
      </c>
      <c r="C108" s="37"/>
      <c r="D108" s="37"/>
      <c r="E108" s="37"/>
      <c r="F108" s="37"/>
      <c r="G108" s="2"/>
      <c r="H108" s="28"/>
      <c r="I108" s="50">
        <v>57572</v>
      </c>
      <c r="J108" s="205">
        <v>3500</v>
      </c>
      <c r="K108" s="50"/>
      <c r="L108" s="50">
        <v>57572000</v>
      </c>
      <c r="M108" s="50">
        <v>3500000</v>
      </c>
      <c r="N108" s="50"/>
      <c r="O108" s="50"/>
      <c r="P108" s="50"/>
      <c r="Q108" s="50"/>
      <c r="R108" s="50"/>
      <c r="S108" s="50"/>
      <c r="T108" s="50"/>
    </row>
    <row r="109" spans="1:20" ht="12.75">
      <c r="A109" s="64"/>
      <c r="B109" s="31" t="s">
        <v>211</v>
      </c>
      <c r="C109" s="2"/>
      <c r="D109" s="2"/>
      <c r="E109" s="2"/>
      <c r="F109" s="2"/>
      <c r="G109" s="2"/>
      <c r="H109" s="28"/>
      <c r="I109" s="50">
        <v>3658</v>
      </c>
      <c r="J109" s="205">
        <v>1500</v>
      </c>
      <c r="K109" s="50"/>
      <c r="L109" s="50">
        <v>3658000</v>
      </c>
      <c r="M109" s="50">
        <v>1500000</v>
      </c>
      <c r="N109" s="50"/>
      <c r="O109" s="50"/>
      <c r="P109" s="50"/>
      <c r="Q109" s="50"/>
      <c r="R109" s="50"/>
      <c r="S109" s="50"/>
      <c r="T109" s="50"/>
    </row>
    <row r="110" spans="1:20" ht="12.75">
      <c r="A110" s="5" t="s">
        <v>224</v>
      </c>
      <c r="B110" s="2"/>
      <c r="C110" s="2"/>
      <c r="D110" s="2"/>
      <c r="E110" s="2"/>
      <c r="F110" s="2"/>
      <c r="G110" s="2"/>
      <c r="H110" s="28"/>
      <c r="I110" s="68">
        <f>I100+I106</f>
        <v>471277</v>
      </c>
      <c r="J110" s="68">
        <f>J100+J106</f>
        <v>57914</v>
      </c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1:20" ht="12.75">
      <c r="A111" s="5" t="s">
        <v>213</v>
      </c>
      <c r="B111" s="2"/>
      <c r="C111" s="2"/>
      <c r="D111" s="2"/>
      <c r="E111" s="2"/>
      <c r="F111" s="2"/>
      <c r="G111" s="2"/>
      <c r="H111" s="28"/>
      <c r="I111" s="68">
        <f>I112+I116</f>
        <v>93983</v>
      </c>
      <c r="J111" s="68"/>
      <c r="K111" s="68">
        <f>K112+K116</f>
        <v>106664</v>
      </c>
      <c r="L111" s="68">
        <v>95784648</v>
      </c>
      <c r="M111" s="68"/>
      <c r="N111" s="68">
        <v>106664000</v>
      </c>
      <c r="O111" s="68"/>
      <c r="P111" s="68"/>
      <c r="Q111" s="68"/>
      <c r="R111" s="68"/>
      <c r="S111" s="68"/>
      <c r="T111" s="68"/>
    </row>
    <row r="112" spans="1:20" ht="12.75">
      <c r="A112" s="25"/>
      <c r="B112" s="1" t="s">
        <v>55</v>
      </c>
      <c r="C112" s="2"/>
      <c r="D112" s="2"/>
      <c r="E112" s="2"/>
      <c r="F112" s="2"/>
      <c r="G112" s="2"/>
      <c r="H112" s="28"/>
      <c r="I112" s="50">
        <f>SUM(I113:I115)</f>
        <v>90927</v>
      </c>
      <c r="J112" s="50"/>
      <c r="K112" s="50">
        <f>SUM(K113:K115)</f>
        <v>101524</v>
      </c>
      <c r="L112" s="50">
        <v>92728648</v>
      </c>
      <c r="M112" s="50"/>
      <c r="N112" s="50">
        <v>101524000</v>
      </c>
      <c r="O112" s="50"/>
      <c r="P112" s="50"/>
      <c r="Q112" s="50"/>
      <c r="R112" s="50"/>
      <c r="S112" s="50"/>
      <c r="T112" s="50"/>
    </row>
    <row r="113" spans="1:20" ht="12.75">
      <c r="A113" s="12"/>
      <c r="B113" s="11"/>
      <c r="C113" s="37" t="s">
        <v>227</v>
      </c>
      <c r="D113" s="2"/>
      <c r="E113" s="2"/>
      <c r="F113" s="2"/>
      <c r="G113" s="2"/>
      <c r="H113" s="28"/>
      <c r="I113" s="50">
        <v>90927</v>
      </c>
      <c r="J113" s="50"/>
      <c r="K113" s="50">
        <v>101524</v>
      </c>
      <c r="L113" s="50">
        <v>92728648</v>
      </c>
      <c r="M113" s="50"/>
      <c r="N113" s="50">
        <v>101524000</v>
      </c>
      <c r="O113" s="50"/>
      <c r="P113" s="50"/>
      <c r="Q113" s="50"/>
      <c r="R113" s="50"/>
      <c r="S113" s="50"/>
      <c r="T113" s="50"/>
    </row>
    <row r="114" spans="1:20" ht="12.75">
      <c r="A114" s="12"/>
      <c r="B114" s="36"/>
      <c r="C114" s="37" t="s">
        <v>220</v>
      </c>
      <c r="D114" s="2"/>
      <c r="E114" s="2"/>
      <c r="F114" s="2"/>
      <c r="G114" s="2"/>
      <c r="H114" s="28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</row>
    <row r="115" spans="1:20" ht="12.75">
      <c r="A115" s="12"/>
      <c r="B115" s="16"/>
      <c r="C115" s="37" t="s">
        <v>221</v>
      </c>
      <c r="D115" s="2"/>
      <c r="E115" s="2"/>
      <c r="F115" s="2"/>
      <c r="G115" s="2"/>
      <c r="H115" s="28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</row>
    <row r="116" spans="1:20" ht="12.75">
      <c r="A116" s="12"/>
      <c r="B116" s="1" t="s">
        <v>56</v>
      </c>
      <c r="C116" s="2"/>
      <c r="D116" s="2"/>
      <c r="E116" s="2"/>
      <c r="F116" s="2"/>
      <c r="G116" s="2"/>
      <c r="H116" s="28"/>
      <c r="I116" s="50">
        <f>SUM(I117:I119)</f>
        <v>3056</v>
      </c>
      <c r="J116" s="50"/>
      <c r="K116" s="50">
        <f>SUM(K117:K119)</f>
        <v>5140</v>
      </c>
      <c r="L116" s="50">
        <v>3056000</v>
      </c>
      <c r="M116" s="50"/>
      <c r="N116" s="50">
        <v>5140000</v>
      </c>
      <c r="O116" s="50"/>
      <c r="P116" s="50"/>
      <c r="Q116" s="50"/>
      <c r="R116" s="50"/>
      <c r="S116" s="50"/>
      <c r="T116" s="50"/>
    </row>
    <row r="117" spans="1:20" ht="12.75">
      <c r="A117" s="12"/>
      <c r="B117" s="4"/>
      <c r="C117" s="31" t="s">
        <v>227</v>
      </c>
      <c r="D117" s="2"/>
      <c r="E117" s="2"/>
      <c r="F117" s="2"/>
      <c r="G117" s="2"/>
      <c r="H117" s="28"/>
      <c r="I117" s="50">
        <v>3056</v>
      </c>
      <c r="J117" s="50"/>
      <c r="K117" s="50">
        <v>5140</v>
      </c>
      <c r="L117" s="50">
        <v>3056000</v>
      </c>
      <c r="M117" s="50"/>
      <c r="N117" s="50">
        <v>5140000</v>
      </c>
      <c r="O117" s="50"/>
      <c r="P117" s="50"/>
      <c r="Q117" s="50"/>
      <c r="R117" s="50"/>
      <c r="S117" s="50"/>
      <c r="T117" s="50"/>
    </row>
    <row r="118" spans="1:20" ht="12.75">
      <c r="A118" s="12"/>
      <c r="B118" s="7"/>
      <c r="C118" s="31" t="s">
        <v>220</v>
      </c>
      <c r="D118" s="2"/>
      <c r="E118" s="2"/>
      <c r="F118" s="2"/>
      <c r="G118" s="2"/>
      <c r="H118" s="28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</row>
    <row r="119" spans="1:20" ht="12.75">
      <c r="A119" s="12"/>
      <c r="B119" s="7"/>
      <c r="C119" s="31" t="s">
        <v>221</v>
      </c>
      <c r="D119" s="2"/>
      <c r="E119" s="2"/>
      <c r="F119" s="2"/>
      <c r="G119" s="2"/>
      <c r="H119" s="28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</row>
    <row r="120" spans="1:20" ht="12.75">
      <c r="A120" s="5" t="s">
        <v>225</v>
      </c>
      <c r="B120" s="2"/>
      <c r="C120" s="2"/>
      <c r="D120" s="2"/>
      <c r="E120" s="2"/>
      <c r="F120" s="2"/>
      <c r="G120" s="2"/>
      <c r="H120" s="28"/>
      <c r="I120" s="68">
        <f>I100+I106+I111</f>
        <v>565260</v>
      </c>
      <c r="J120" s="68">
        <f>J100+J106+J111</f>
        <v>57914</v>
      </c>
      <c r="K120" s="68">
        <f>K100+K106+K111</f>
        <v>106664</v>
      </c>
      <c r="L120" s="68">
        <v>1068423284</v>
      </c>
      <c r="M120" s="68">
        <v>57914000</v>
      </c>
      <c r="N120" s="68">
        <v>107664000</v>
      </c>
      <c r="O120" s="68"/>
      <c r="P120" s="68"/>
      <c r="Q120" s="68"/>
      <c r="R120" s="68"/>
      <c r="S120" s="68"/>
      <c r="T120" s="68"/>
    </row>
    <row r="122" ht="12.75">
      <c r="K122" s="87"/>
    </row>
    <row r="123" ht="12.75">
      <c r="K123" s="87"/>
    </row>
  </sheetData>
  <sheetProtection/>
  <mergeCells count="99">
    <mergeCell ref="A64:H64"/>
    <mergeCell ref="A65:H65"/>
    <mergeCell ref="C79:H79"/>
    <mergeCell ref="C82:H82"/>
    <mergeCell ref="B72:H72"/>
    <mergeCell ref="C73:H73"/>
    <mergeCell ref="C76:H76"/>
    <mergeCell ref="C77:H77"/>
    <mergeCell ref="C78:H78"/>
    <mergeCell ref="B69:H69"/>
    <mergeCell ref="C40:H40"/>
    <mergeCell ref="C41:H41"/>
    <mergeCell ref="C60:H60"/>
    <mergeCell ref="A44:H44"/>
    <mergeCell ref="A45:H45"/>
    <mergeCell ref="C50:H50"/>
    <mergeCell ref="C51:H51"/>
    <mergeCell ref="B52:H52"/>
    <mergeCell ref="C53:H53"/>
    <mergeCell ref="C56:H56"/>
    <mergeCell ref="O98:Q98"/>
    <mergeCell ref="R98:T98"/>
    <mergeCell ref="C92:H92"/>
    <mergeCell ref="C93:H93"/>
    <mergeCell ref="A94:H94"/>
    <mergeCell ref="A95:H95"/>
    <mergeCell ref="A98:H99"/>
    <mergeCell ref="I98:K98"/>
    <mergeCell ref="L98:N98"/>
    <mergeCell ref="C90:H90"/>
    <mergeCell ref="C91:H91"/>
    <mergeCell ref="C81:H81"/>
    <mergeCell ref="C87:H87"/>
    <mergeCell ref="C85:H85"/>
    <mergeCell ref="C86:H86"/>
    <mergeCell ref="C89:H89"/>
    <mergeCell ref="B83:H83"/>
    <mergeCell ref="C74:H74"/>
    <mergeCell ref="C75:H75"/>
    <mergeCell ref="C84:H84"/>
    <mergeCell ref="C80:H80"/>
    <mergeCell ref="C88:H88"/>
    <mergeCell ref="A70:H70"/>
    <mergeCell ref="A71:H71"/>
    <mergeCell ref="C57:H57"/>
    <mergeCell ref="B58:H58"/>
    <mergeCell ref="C59:H59"/>
    <mergeCell ref="C62:H62"/>
    <mergeCell ref="C63:H63"/>
    <mergeCell ref="C61:H61"/>
    <mergeCell ref="A66:H66"/>
    <mergeCell ref="A67:H67"/>
    <mergeCell ref="B68:H68"/>
    <mergeCell ref="C54:H54"/>
    <mergeCell ref="C55:H55"/>
    <mergeCell ref="C29:H29"/>
    <mergeCell ref="C30:H30"/>
    <mergeCell ref="C31:H31"/>
    <mergeCell ref="C32:H32"/>
    <mergeCell ref="C48:H48"/>
    <mergeCell ref="C49:H49"/>
    <mergeCell ref="C35:H35"/>
    <mergeCell ref="C37:H37"/>
    <mergeCell ref="B38:H38"/>
    <mergeCell ref="C39:H39"/>
    <mergeCell ref="B46:H46"/>
    <mergeCell ref="C47:H47"/>
    <mergeCell ref="C42:H42"/>
    <mergeCell ref="C43:H43"/>
    <mergeCell ref="C36:H36"/>
    <mergeCell ref="B19:H19"/>
    <mergeCell ref="C20:H20"/>
    <mergeCell ref="C33:H33"/>
    <mergeCell ref="C34:H34"/>
    <mergeCell ref="C23:H23"/>
    <mergeCell ref="C24:H24"/>
    <mergeCell ref="C25:H25"/>
    <mergeCell ref="B26:H26"/>
    <mergeCell ref="C27:H27"/>
    <mergeCell ref="C28:H28"/>
    <mergeCell ref="C21:H21"/>
    <mergeCell ref="C22:H22"/>
    <mergeCell ref="A11:H11"/>
    <mergeCell ref="B12:H12"/>
    <mergeCell ref="C13:H13"/>
    <mergeCell ref="C14:H14"/>
    <mergeCell ref="C15:H15"/>
    <mergeCell ref="C16:H16"/>
    <mergeCell ref="C17:H17"/>
    <mergeCell ref="C18:H18"/>
    <mergeCell ref="R9:T9"/>
    <mergeCell ref="A9:H10"/>
    <mergeCell ref="I9:K9"/>
    <mergeCell ref="L9:N9"/>
    <mergeCell ref="O9:Q9"/>
    <mergeCell ref="A3:T3"/>
    <mergeCell ref="A4:T4"/>
    <mergeCell ref="A5:T5"/>
    <mergeCell ref="A6:T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3" sqref="A3:I3"/>
    </sheetView>
  </sheetViews>
  <sheetFormatPr defaultColWidth="9.140625" defaultRowHeight="12.75"/>
  <cols>
    <col min="2" max="2" width="62.00390625" style="0" customWidth="1"/>
    <col min="3" max="3" width="10.8515625" style="0" customWidth="1"/>
    <col min="4" max="4" width="13.00390625" style="0" customWidth="1"/>
    <col min="5" max="5" width="10.8515625" style="0" customWidth="1"/>
    <col min="6" max="6" width="58.140625" style="0" customWidth="1"/>
    <col min="7" max="9" width="11.8515625" style="0" customWidth="1"/>
  </cols>
  <sheetData>
    <row r="1" ht="12.75">
      <c r="I1" s="49" t="s">
        <v>266</v>
      </c>
    </row>
    <row r="3" spans="1:9" ht="12.75">
      <c r="A3" s="294" t="s">
        <v>463</v>
      </c>
      <c r="B3" s="294"/>
      <c r="C3" s="294"/>
      <c r="D3" s="294"/>
      <c r="E3" s="294"/>
      <c r="F3" s="294"/>
      <c r="G3" s="294"/>
      <c r="H3" s="294"/>
      <c r="I3" s="294"/>
    </row>
    <row r="4" spans="1:9" ht="12.75">
      <c r="A4" s="294" t="s">
        <v>163</v>
      </c>
      <c r="B4" s="294"/>
      <c r="C4" s="294"/>
      <c r="D4" s="294"/>
      <c r="E4" s="294"/>
      <c r="F4" s="294"/>
      <c r="G4" s="294"/>
      <c r="H4" s="294"/>
      <c r="I4" s="294"/>
    </row>
    <row r="5" spans="1:9" ht="12.75">
      <c r="A5" s="294" t="s">
        <v>267</v>
      </c>
      <c r="B5" s="294"/>
      <c r="C5" s="294"/>
      <c r="D5" s="294"/>
      <c r="E5" s="294"/>
      <c r="F5" s="294"/>
      <c r="G5" s="294"/>
      <c r="H5" s="294"/>
      <c r="I5" s="294"/>
    </row>
    <row r="6" spans="1:9" ht="12.75">
      <c r="A6" s="294" t="s">
        <v>268</v>
      </c>
      <c r="B6" s="294"/>
      <c r="C6" s="294"/>
      <c r="D6" s="294"/>
      <c r="E6" s="294"/>
      <c r="F6" s="294"/>
      <c r="G6" s="294"/>
      <c r="H6" s="294"/>
      <c r="I6" s="294"/>
    </row>
    <row r="7" spans="1:9" ht="12.75">
      <c r="A7" s="130"/>
      <c r="B7" s="133"/>
      <c r="C7" s="131"/>
      <c r="D7" s="131"/>
      <c r="E7" s="131"/>
      <c r="F7" s="131"/>
      <c r="G7" s="131"/>
      <c r="H7" s="131"/>
      <c r="I7" s="131"/>
    </row>
    <row r="8" spans="1:9" ht="13.5" thickBot="1">
      <c r="A8" s="130"/>
      <c r="B8" s="132"/>
      <c r="C8" s="130" t="s">
        <v>458</v>
      </c>
      <c r="D8" s="163" t="s">
        <v>445</v>
      </c>
      <c r="E8" s="130"/>
      <c r="F8" s="130"/>
      <c r="G8" s="163" t="s">
        <v>458</v>
      </c>
      <c r="H8" s="163"/>
      <c r="I8" s="163" t="s">
        <v>447</v>
      </c>
    </row>
    <row r="9" spans="1:9" ht="13.5" thickBot="1">
      <c r="A9" s="289" t="s">
        <v>238</v>
      </c>
      <c r="B9" s="134" t="s">
        <v>26</v>
      </c>
      <c r="C9" s="135"/>
      <c r="D9" s="154"/>
      <c r="E9" s="154"/>
      <c r="F9" s="291" t="s">
        <v>27</v>
      </c>
      <c r="G9" s="292"/>
      <c r="H9" s="292"/>
      <c r="I9" s="293"/>
    </row>
    <row r="10" spans="1:9" ht="39" thickBot="1">
      <c r="A10" s="290"/>
      <c r="B10" s="136" t="s">
        <v>122</v>
      </c>
      <c r="C10" s="137" t="s">
        <v>133</v>
      </c>
      <c r="D10" s="155" t="s">
        <v>134</v>
      </c>
      <c r="E10" s="155" t="s">
        <v>132</v>
      </c>
      <c r="F10" s="164" t="s">
        <v>122</v>
      </c>
      <c r="G10" s="137" t="s">
        <v>133</v>
      </c>
      <c r="H10" s="155" t="s">
        <v>134</v>
      </c>
      <c r="I10" s="138" t="s">
        <v>132</v>
      </c>
    </row>
    <row r="11" spans="1:9" ht="13.5" thickBot="1">
      <c r="A11" s="139" t="s">
        <v>147</v>
      </c>
      <c r="B11" s="136" t="s">
        <v>148</v>
      </c>
      <c r="C11" s="137" t="s">
        <v>149</v>
      </c>
      <c r="D11" s="155" t="s">
        <v>150</v>
      </c>
      <c r="E11" s="155" t="s">
        <v>21</v>
      </c>
      <c r="F11" s="136" t="s">
        <v>22</v>
      </c>
      <c r="G11" s="166" t="s">
        <v>13</v>
      </c>
      <c r="H11" s="137" t="s">
        <v>240</v>
      </c>
      <c r="I11" s="165" t="s">
        <v>23</v>
      </c>
    </row>
    <row r="12" spans="1:9" ht="12.75">
      <c r="A12" s="180" t="s">
        <v>147</v>
      </c>
      <c r="B12" s="140" t="s">
        <v>256</v>
      </c>
      <c r="C12" s="141">
        <f>'2. bevételek ei. szerint'!J10</f>
        <v>183920</v>
      </c>
      <c r="D12" s="156">
        <v>224297411</v>
      </c>
      <c r="E12" s="156"/>
      <c r="F12" s="140" t="s">
        <v>151</v>
      </c>
      <c r="G12" s="167">
        <f>'3. kiadások ei. szerint'!G11</f>
        <v>181614</v>
      </c>
      <c r="H12" s="179">
        <v>184266000</v>
      </c>
      <c r="I12" s="173"/>
    </row>
    <row r="13" spans="1:9" ht="12.75">
      <c r="A13" s="181" t="s">
        <v>148</v>
      </c>
      <c r="B13" s="142" t="s">
        <v>239</v>
      </c>
      <c r="C13" s="143">
        <f>'2. bevételek ei. szerint'!J17</f>
        <v>216200</v>
      </c>
      <c r="D13" s="157">
        <v>216200000</v>
      </c>
      <c r="E13" s="157"/>
      <c r="F13" s="142" t="s">
        <v>257</v>
      </c>
      <c r="G13" s="167">
        <f>'3. kiadások ei. szerint'!G12</f>
        <v>39666</v>
      </c>
      <c r="H13" s="143">
        <v>40249440</v>
      </c>
      <c r="I13" s="174"/>
    </row>
    <row r="14" spans="1:9" ht="12.75">
      <c r="A14" s="181" t="s">
        <v>149</v>
      </c>
      <c r="B14" s="142" t="s">
        <v>253</v>
      </c>
      <c r="C14" s="143">
        <f>'2. bevételek ei. szerint'!J24</f>
        <v>68423</v>
      </c>
      <c r="D14" s="157">
        <v>68423000</v>
      </c>
      <c r="E14" s="157"/>
      <c r="F14" s="142" t="s">
        <v>152</v>
      </c>
      <c r="G14" s="167">
        <f>'3. kiadások ei. szerint'!G13</f>
        <v>253634</v>
      </c>
      <c r="H14" s="143">
        <v>255194800</v>
      </c>
      <c r="I14" s="174"/>
    </row>
    <row r="15" spans="1:9" ht="12.75">
      <c r="A15" s="181" t="s">
        <v>150</v>
      </c>
      <c r="B15" s="144" t="s">
        <v>255</v>
      </c>
      <c r="C15" s="143"/>
      <c r="D15" s="157"/>
      <c r="E15" s="157"/>
      <c r="F15" s="142" t="s">
        <v>121</v>
      </c>
      <c r="G15" s="167">
        <f>'3. kiadások ei. szerint'!G14</f>
        <v>6404</v>
      </c>
      <c r="H15" s="143">
        <v>6404000</v>
      </c>
      <c r="I15" s="174"/>
    </row>
    <row r="16" spans="1:9" ht="13.5" thickBot="1">
      <c r="A16" s="181" t="s">
        <v>21</v>
      </c>
      <c r="B16" s="142"/>
      <c r="C16" s="143"/>
      <c r="D16" s="157"/>
      <c r="E16" s="157"/>
      <c r="F16" s="142" t="s">
        <v>258</v>
      </c>
      <c r="G16" s="167">
        <f>'3. kiadások ei. szerint'!G15</f>
        <v>66049</v>
      </c>
      <c r="H16" s="179">
        <v>102190971</v>
      </c>
      <c r="I16" s="173"/>
    </row>
    <row r="17" spans="1:9" ht="13.5" thickBot="1">
      <c r="A17" s="139" t="s">
        <v>22</v>
      </c>
      <c r="B17" s="145" t="s">
        <v>260</v>
      </c>
      <c r="C17" s="146">
        <f>SUM(C12:C16)</f>
        <v>468543</v>
      </c>
      <c r="D17" s="158">
        <v>508920411</v>
      </c>
      <c r="E17" s="158"/>
      <c r="F17" s="147" t="s">
        <v>261</v>
      </c>
      <c r="G17" s="168">
        <f>SUM(G12:G16)</f>
        <v>547367</v>
      </c>
      <c r="H17" s="146">
        <f>SUM(H12:H16)</f>
        <v>588305211</v>
      </c>
      <c r="I17" s="175"/>
    </row>
    <row r="18" spans="1:9" ht="12.75">
      <c r="A18" s="182" t="s">
        <v>13</v>
      </c>
      <c r="B18" s="148" t="s">
        <v>3</v>
      </c>
      <c r="C18" s="149"/>
      <c r="D18" s="159"/>
      <c r="E18" s="159"/>
      <c r="F18" s="142" t="s">
        <v>214</v>
      </c>
      <c r="G18" s="169"/>
      <c r="H18" s="149"/>
      <c r="I18" s="176"/>
    </row>
    <row r="19" spans="1:9" ht="12.75">
      <c r="A19" s="181" t="s">
        <v>240</v>
      </c>
      <c r="B19" s="142" t="s">
        <v>4</v>
      </c>
      <c r="C19" s="150"/>
      <c r="D19" s="160">
        <v>140557986</v>
      </c>
      <c r="E19" s="160"/>
      <c r="F19" s="142" t="s">
        <v>215</v>
      </c>
      <c r="G19" s="170"/>
      <c r="H19" s="150"/>
      <c r="I19" s="177"/>
    </row>
    <row r="20" spans="1:9" ht="12.75">
      <c r="A20" s="181" t="s">
        <v>23</v>
      </c>
      <c r="B20" s="142" t="s">
        <v>259</v>
      </c>
      <c r="C20" s="150">
        <f>'2. bevételek ei. szerint'!J66</f>
        <v>280180</v>
      </c>
      <c r="D20" s="160">
        <v>140182814</v>
      </c>
      <c r="E20" s="160"/>
      <c r="F20" s="142" t="s">
        <v>216</v>
      </c>
      <c r="G20" s="170"/>
      <c r="H20" s="150"/>
      <c r="I20" s="177"/>
    </row>
    <row r="21" spans="1:9" ht="12.75">
      <c r="A21" s="181" t="s">
        <v>241</v>
      </c>
      <c r="B21" s="142" t="s">
        <v>202</v>
      </c>
      <c r="C21" s="150">
        <f>'2. bevételek ei. szerint'!J73</f>
        <v>6356</v>
      </c>
      <c r="D21" s="160">
        <v>6355830</v>
      </c>
      <c r="E21" s="160"/>
      <c r="F21" s="142" t="s">
        <v>217</v>
      </c>
      <c r="G21" s="170">
        <f>'3. kiadások ei. szerint'!G23</f>
        <v>6356</v>
      </c>
      <c r="H21" s="150">
        <v>6355830</v>
      </c>
      <c r="I21" s="177"/>
    </row>
    <row r="22" spans="1:9" ht="12.75">
      <c r="A22" s="181" t="s">
        <v>242</v>
      </c>
      <c r="B22" s="142" t="s">
        <v>203</v>
      </c>
      <c r="C22" s="150"/>
      <c r="D22" s="159"/>
      <c r="E22" s="159"/>
      <c r="F22" s="148" t="s">
        <v>223</v>
      </c>
      <c r="G22" s="170"/>
      <c r="H22" s="150"/>
      <c r="I22" s="177"/>
    </row>
    <row r="23" spans="1:9" ht="12.75">
      <c r="A23" s="181" t="s">
        <v>243</v>
      </c>
      <c r="B23" s="142" t="s">
        <v>5</v>
      </c>
      <c r="C23" s="150"/>
      <c r="D23" s="160"/>
      <c r="E23" s="160"/>
      <c r="F23" s="142" t="s">
        <v>218</v>
      </c>
      <c r="G23" s="170"/>
      <c r="H23" s="150"/>
      <c r="I23" s="177"/>
    </row>
    <row r="24" spans="1:9" ht="12.75">
      <c r="A24" s="181" t="s">
        <v>244</v>
      </c>
      <c r="B24" s="148" t="s">
        <v>204</v>
      </c>
      <c r="C24" s="149"/>
      <c r="D24" s="159"/>
      <c r="E24" s="159"/>
      <c r="F24" s="140" t="s">
        <v>219</v>
      </c>
      <c r="G24" s="169"/>
      <c r="H24" s="150"/>
      <c r="I24" s="177"/>
    </row>
    <row r="25" spans="1:9" ht="12.75">
      <c r="A25" s="181" t="s">
        <v>245</v>
      </c>
      <c r="B25" s="142" t="s">
        <v>6</v>
      </c>
      <c r="C25" s="150"/>
      <c r="D25" s="160"/>
      <c r="E25" s="160"/>
      <c r="F25" s="142" t="s">
        <v>220</v>
      </c>
      <c r="G25" s="170"/>
      <c r="H25" s="150"/>
      <c r="I25" s="177"/>
    </row>
    <row r="26" spans="1:9" ht="13.5" thickBot="1">
      <c r="A26" s="181" t="s">
        <v>246</v>
      </c>
      <c r="B26" s="140" t="s">
        <v>205</v>
      </c>
      <c r="C26" s="151"/>
      <c r="D26" s="161"/>
      <c r="E26" s="161"/>
      <c r="F26" s="140" t="s">
        <v>221</v>
      </c>
      <c r="G26" s="171"/>
      <c r="H26" s="149"/>
      <c r="I26" s="176"/>
    </row>
    <row r="27" spans="1:9" ht="13.5" thickBot="1">
      <c r="A27" s="139" t="s">
        <v>247</v>
      </c>
      <c r="B27" s="145" t="s">
        <v>263</v>
      </c>
      <c r="C27" s="146">
        <f>SUM(C18:C26)</f>
        <v>286536</v>
      </c>
      <c r="D27" s="158">
        <v>287096630</v>
      </c>
      <c r="E27" s="158"/>
      <c r="F27" s="145" t="s">
        <v>262</v>
      </c>
      <c r="G27" s="168">
        <f>SUM(G18:G26)</f>
        <v>6356</v>
      </c>
      <c r="H27" s="146">
        <v>6355830</v>
      </c>
      <c r="I27" s="175"/>
    </row>
    <row r="28" spans="1:9" ht="13.5" thickBot="1">
      <c r="A28" s="139" t="s">
        <v>248</v>
      </c>
      <c r="B28" s="152" t="s">
        <v>264</v>
      </c>
      <c r="C28" s="146">
        <f>C17+C27</f>
        <v>755079</v>
      </c>
      <c r="D28" s="158">
        <v>796017041</v>
      </c>
      <c r="E28" s="158"/>
      <c r="F28" s="152" t="s">
        <v>265</v>
      </c>
      <c r="G28" s="168">
        <f>G17+G27</f>
        <v>553723</v>
      </c>
      <c r="H28" s="146">
        <v>594661041</v>
      </c>
      <c r="I28" s="175"/>
    </row>
    <row r="29" spans="1:9" ht="13.5" thickBot="1">
      <c r="A29" s="139" t="s">
        <v>249</v>
      </c>
      <c r="B29" s="152" t="s">
        <v>250</v>
      </c>
      <c r="C29" s="153"/>
      <c r="D29" s="162"/>
      <c r="E29" s="162"/>
      <c r="F29" s="152" t="s">
        <v>251</v>
      </c>
      <c r="G29" s="172">
        <f>C28-G28</f>
        <v>201356</v>
      </c>
      <c r="H29" s="153">
        <v>201356000</v>
      </c>
      <c r="I29" s="178"/>
    </row>
  </sheetData>
  <sheetProtection/>
  <mergeCells count="6">
    <mergeCell ref="A9:A10"/>
    <mergeCell ref="F9:I9"/>
    <mergeCell ref="A3:I3"/>
    <mergeCell ref="A4:I4"/>
    <mergeCell ref="A5:I5"/>
    <mergeCell ref="A6:I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5" r:id="rId1"/>
  <ignoredErrors>
    <ignoredError sqref="C12:C14 C20:C21 G12:G16 G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Jegyző</cp:lastModifiedBy>
  <cp:lastPrinted>2017-09-28T12:09:18Z</cp:lastPrinted>
  <dcterms:created xsi:type="dcterms:W3CDTF">2006-01-17T11:47:21Z</dcterms:created>
  <dcterms:modified xsi:type="dcterms:W3CDTF">2017-09-28T12:54:08Z</dcterms:modified>
  <cp:category/>
  <cp:version/>
  <cp:contentType/>
  <cp:contentStatus/>
</cp:coreProperties>
</file>