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360" yWindow="315" windowWidth="12120" windowHeight="8640" tabRatio="601" activeTab="5"/>
  </bookViews>
  <sheets>
    <sheet name="1.1.sz.mell." sheetId="131" r:id="rId1"/>
    <sheet name="1.2.sz.mell." sheetId="139" r:id="rId2"/>
    <sheet name="1.3.sz.mell." sheetId="138" r:id="rId3"/>
    <sheet name="2. sz.mell." sheetId="132" r:id="rId4"/>
    <sheet name="7.sz.mell." sheetId="91" r:id="rId5"/>
    <sheet name="10.sz.mell." sheetId="95" r:id="rId6"/>
    <sheet name="9.sz.melléklet" sheetId="145" r:id="rId7"/>
    <sheet name="Munka1" sheetId="146" r:id="rId8"/>
  </sheets>
  <calcPr calcId="125725"/>
</workbook>
</file>

<file path=xl/calcChain.xml><?xml version="1.0" encoding="utf-8"?>
<calcChain xmlns="http://schemas.openxmlformats.org/spreadsheetml/2006/main">
  <c r="C32" i="91"/>
  <c r="B32"/>
  <c r="C29"/>
  <c r="C21"/>
  <c r="C19"/>
  <c r="C16"/>
  <c r="C11"/>
  <c r="B18" i="145"/>
  <c r="C15"/>
  <c r="B15"/>
  <c r="C12"/>
  <c r="C20" s="1"/>
  <c r="B12"/>
  <c r="B20" s="1"/>
  <c r="C19" i="95"/>
  <c r="C16"/>
  <c r="C9"/>
  <c r="E29" i="138"/>
  <c r="D29"/>
  <c r="C29"/>
  <c r="B29"/>
  <c r="E35" i="139"/>
  <c r="D35"/>
  <c r="F32" i="131"/>
  <c r="F23"/>
  <c r="F17"/>
  <c r="C23"/>
  <c r="C29" s="1"/>
  <c r="C17"/>
  <c r="B29" i="91"/>
  <c r="B16"/>
  <c r="C35" i="139"/>
  <c r="B35"/>
  <c r="B46" i="131"/>
  <c r="B23"/>
  <c r="E32"/>
  <c r="B17"/>
  <c r="E17"/>
  <c r="E29" s="1"/>
  <c r="E34" s="1"/>
  <c r="E23"/>
  <c r="B19" i="95"/>
  <c r="B16"/>
  <c r="B9"/>
  <c r="D41" i="132"/>
  <c r="B41"/>
  <c r="B36"/>
  <c r="B42"/>
  <c r="B43" s="1"/>
  <c r="D26"/>
  <c r="B26"/>
  <c r="B21"/>
  <c r="B27" s="1"/>
  <c r="D28" s="1"/>
  <c r="D21"/>
  <c r="D27"/>
  <c r="D36"/>
  <c r="D42"/>
  <c r="B11" i="91"/>
  <c r="B19"/>
  <c r="B21"/>
  <c r="D44" i="132"/>
  <c r="B34" i="131" l="1"/>
  <c r="D43" i="132"/>
  <c r="B44"/>
  <c r="B28"/>
  <c r="C21" i="95"/>
  <c r="B21"/>
  <c r="F29" i="131"/>
  <c r="F34" s="1"/>
  <c r="C34"/>
  <c r="B39"/>
  <c r="B29"/>
</calcChain>
</file>

<file path=xl/sharedStrings.xml><?xml version="1.0" encoding="utf-8"?>
<sst xmlns="http://schemas.openxmlformats.org/spreadsheetml/2006/main" count="275" uniqueCount="227">
  <si>
    <t xml:space="preserve"> </t>
  </si>
  <si>
    <t>Felújítás</t>
  </si>
  <si>
    <t>Kiadások</t>
  </si>
  <si>
    <t>terv</t>
  </si>
  <si>
    <t xml:space="preserve">    ÁLLAMI TÁMOGATÁS ÖSSZESEN</t>
  </si>
  <si>
    <t>BEVÉTELEK</t>
  </si>
  <si>
    <t>Iparűzési adó</t>
  </si>
  <si>
    <t>Gépjármű adó</t>
  </si>
  <si>
    <t>Központosított támogatás</t>
  </si>
  <si>
    <t>Tárgyi eszköz értékesítés</t>
  </si>
  <si>
    <t>Megnevezés</t>
  </si>
  <si>
    <t>Temetési segély</t>
  </si>
  <si>
    <t>Személyi juttatások</t>
  </si>
  <si>
    <t>Dologi kiadás</t>
  </si>
  <si>
    <t>Szociális juttatás</t>
  </si>
  <si>
    <t>Ellátottak juttatása</t>
  </si>
  <si>
    <t>Beruházás</t>
  </si>
  <si>
    <t>Bursa ösztöndíj</t>
  </si>
  <si>
    <t>Munkaadókat terhelő járulék</t>
  </si>
  <si>
    <t>Szja</t>
  </si>
  <si>
    <t>Civil szervezetek támogatása</t>
  </si>
  <si>
    <t>Átadott működési pénzeszköz ÁH-n belülre</t>
  </si>
  <si>
    <t>Átadott működési pénzeszköz ÁH-n kívülre</t>
  </si>
  <si>
    <t>Állami támogatás</t>
  </si>
  <si>
    <t>Értékpapír vásárlás</t>
  </si>
  <si>
    <t>Átadott felhalmozási pénzeszköz ÁH-n belülre</t>
  </si>
  <si>
    <t>Átadott felhalmozási pénzeszköz ÁH-n kívülre</t>
  </si>
  <si>
    <t>Részesedés vásárlás</t>
  </si>
  <si>
    <t>Lakásépítési kölcsön törlesztés</t>
  </si>
  <si>
    <t>Szociális kölcsön törlesztés</t>
  </si>
  <si>
    <t>Pénzmaradvány felhasználás</t>
  </si>
  <si>
    <t>KIADÁSOK</t>
  </si>
  <si>
    <t>Intézményi működési bevételek</t>
  </si>
  <si>
    <t>Működési célú átvétel ÁH-n belülről</t>
  </si>
  <si>
    <t>Működési célú átadás ÁH-n belülre</t>
  </si>
  <si>
    <t>Működési célú átvétel ÁH-n kívülről</t>
  </si>
  <si>
    <t>Működési célú átadás ÁH-n kívülre</t>
  </si>
  <si>
    <t xml:space="preserve">         Működési bevételek</t>
  </si>
  <si>
    <t xml:space="preserve">         Működési kiadások összesen</t>
  </si>
  <si>
    <t>Átadott vagyon üzemeltetési díj</t>
  </si>
  <si>
    <t>Felhalmozási célú átvétel ÁH-n belülről</t>
  </si>
  <si>
    <t>Felhalmozási célú átadás ÁH-n belülre</t>
  </si>
  <si>
    <t>Felhalmozási célú átvétel ÁH-n kívülről</t>
  </si>
  <si>
    <t>Felhalmozási célú átadás ÁH-n kívülre</t>
  </si>
  <si>
    <t xml:space="preserve">          Felhalmozási bevételek</t>
  </si>
  <si>
    <t xml:space="preserve">          Felhalmozási kiadások</t>
  </si>
  <si>
    <t>Lakásépítési kölcsön</t>
  </si>
  <si>
    <t>Szociális kölcsön</t>
  </si>
  <si>
    <t>Egyéb kölcsön törlesztés</t>
  </si>
  <si>
    <t>Egyéb kölcsön</t>
  </si>
  <si>
    <t>Osztalék</t>
  </si>
  <si>
    <t>Általános tartalék</t>
  </si>
  <si>
    <t>Céltartalék</t>
  </si>
  <si>
    <t xml:space="preserve">   Pénzforgalom nélküli bevételek</t>
  </si>
  <si>
    <t>Passzív függő, átfutó</t>
  </si>
  <si>
    <t>Aktív függő, átfutó</t>
  </si>
  <si>
    <t xml:space="preserve">    BEVÉTELEK ÖSSZESEN</t>
  </si>
  <si>
    <t xml:space="preserve">                KIADÁSOK ÖSSZESEN</t>
  </si>
  <si>
    <t>Zöldterület gazdálkodással kapcsolatos feladatok</t>
  </si>
  <si>
    <t>Közvilágítási fenntartása</t>
  </si>
  <si>
    <t>Bevételek</t>
  </si>
  <si>
    <t>Int. működési bevételek</t>
  </si>
  <si>
    <t>Dologi kiadások</t>
  </si>
  <si>
    <t>Átvett működési péneszközök ÁH-n belülről</t>
  </si>
  <si>
    <t xml:space="preserve">Átvett működési pénzeszközök ÁH-n kívülről </t>
  </si>
  <si>
    <t>Szociális támogatás</t>
  </si>
  <si>
    <t xml:space="preserve">                   Működési célú bevételek</t>
  </si>
  <si>
    <t xml:space="preserve">             Működési célú kiadások</t>
  </si>
  <si>
    <t xml:space="preserve">             Működési tartalék</t>
  </si>
  <si>
    <t>Működési hitel felvét</t>
  </si>
  <si>
    <t>Működési célú  hitel törlesztés</t>
  </si>
  <si>
    <t>Működési kölcsön igénybevétele, kölcsön visszat.</t>
  </si>
  <si>
    <t>Működési kölcsön nyújtás, törlesztés</t>
  </si>
  <si>
    <t>Értékpapír kibocsátás, értékesítés</t>
  </si>
  <si>
    <t xml:space="preserve">                   Finanszírozási célú bevételek</t>
  </si>
  <si>
    <t xml:space="preserve">             Finanszírozási célú kiadások</t>
  </si>
  <si>
    <t>MŰKÖDÉSI  BEVÉTELEK ÖSSZESEN</t>
  </si>
  <si>
    <t>MŰKÖDÉSI KIADÁSOK ÖSSZ.</t>
  </si>
  <si>
    <t>Hiány:</t>
  </si>
  <si>
    <t>Többlet:</t>
  </si>
  <si>
    <t>Tárgyi  eszköz értékesítés</t>
  </si>
  <si>
    <t>Önkormányzat sajátos felhalm. bevétele</t>
  </si>
  <si>
    <t>Pénzügyi befektetések bevételei</t>
  </si>
  <si>
    <t>Pénzügyi befektetések kiadásai</t>
  </si>
  <si>
    <t>Átvett felhalmozási péneszközök ÁH-n belülről</t>
  </si>
  <si>
    <t xml:space="preserve">Átvett felhalmozási pénzeszközök ÁH-n kívülről </t>
  </si>
  <si>
    <t>Építmény adó</t>
  </si>
  <si>
    <t xml:space="preserve">                    Felhalmozási bevételek</t>
  </si>
  <si>
    <t xml:space="preserve">             Felhalmozási kiadások</t>
  </si>
  <si>
    <t xml:space="preserve">             Felhalmozási tartalék</t>
  </si>
  <si>
    <t>Felhalmozási hitel felvétel</t>
  </si>
  <si>
    <t>Felhalmozási hitel törlesztés</t>
  </si>
  <si>
    <t>Kapott kölcsön, nyújtott kölcsön visszatérülése</t>
  </si>
  <si>
    <t>Kölcsön törlesztés, kölcsön nyújtás</t>
  </si>
  <si>
    <t xml:space="preserve">                    Finanszírozási célú bevételek</t>
  </si>
  <si>
    <t>FELHALMOZÁSI BEVÉTELEK ÖSSZESEN</t>
  </si>
  <si>
    <t>FELHALMOZÁSI KIADÁSOK ÖSSZ.</t>
  </si>
  <si>
    <t xml:space="preserve">              BEVÉTELEK ÖSSZESEN</t>
  </si>
  <si>
    <t xml:space="preserve">                 KIADÁSOK ÖSSZESEN</t>
  </si>
  <si>
    <t>Beruházások</t>
  </si>
  <si>
    <t>Közhatalmi bevételek</t>
  </si>
  <si>
    <t>Átengedett központi adók</t>
  </si>
  <si>
    <t>Közös hivatal működési támogatása</t>
  </si>
  <si>
    <t>Önkorm.hiv.műk.támog.</t>
  </si>
  <si>
    <t>Település üzem.kapcs.felad.támog.</t>
  </si>
  <si>
    <t>Telep.önk.szoc.és gyermekjóléti feladat támog.össz.</t>
  </si>
  <si>
    <t>Könyvtári,közműv.feladat támog.</t>
  </si>
  <si>
    <t>Telep.önk.kult.feladat támog.össz.</t>
  </si>
  <si>
    <t>Köztemető fenntartása</t>
  </si>
  <si>
    <t>Közutak fenntartása</t>
  </si>
  <si>
    <t>KÖLTSÉGVETÉSI BEVÉTELEK ÉS KIADÁSOK EGYENLEGE</t>
  </si>
  <si>
    <t xml:space="preserve">KÜLSŐ FORRÁS BEVONÁSÁVAL – HITEL, KÖLCSÖN -  FINANSZÍROZHATÓ HIÁNY ÖSSZEGE </t>
  </si>
  <si>
    <t>Költségvetési hiány, többlet ( költségvetési bevételek  - költségvetési kiadások) (+/-)</t>
  </si>
  <si>
    <t>9. számú melléklet</t>
  </si>
  <si>
    <t>Támogatásértékű működési bevétel összesen</t>
  </si>
  <si>
    <t>Közfoglalkoztatás támogatása</t>
  </si>
  <si>
    <t>Támogatásértékű felhalmozási bevétel összesen</t>
  </si>
  <si>
    <t>Pénzeszköz átvétel összesen</t>
  </si>
  <si>
    <t>Pénzeszköz átadás összesen</t>
  </si>
  <si>
    <t>Közvilágítás</t>
  </si>
  <si>
    <t>Közutak</t>
  </si>
  <si>
    <t>Egészségügyi alapellátás</t>
  </si>
  <si>
    <t>Köztisztaság</t>
  </si>
  <si>
    <t>Óvodai ellátás</t>
  </si>
  <si>
    <t>Könyvtár, kultúra</t>
  </si>
  <si>
    <t>Szociális ellátások, gyermekvédelmi ellátások</t>
  </si>
  <si>
    <t xml:space="preserve">   ebből: - szociális étkeztetés</t>
  </si>
  <si>
    <t xml:space="preserve">             - családsegítés, gyermekvédelem</t>
  </si>
  <si>
    <t xml:space="preserve">             - méltányossági közgyógy</t>
  </si>
  <si>
    <t xml:space="preserve">             - átmeneti segély</t>
  </si>
  <si>
    <t>Környezetvédelem</t>
  </si>
  <si>
    <t>Vízgazdálkodás</t>
  </si>
  <si>
    <t>Helyi piac</t>
  </si>
  <si>
    <t>Közbiztonság</t>
  </si>
  <si>
    <t>Önként vállalt feladat</t>
  </si>
  <si>
    <t>Közmunka</t>
  </si>
  <si>
    <t>Éves engedélyezett létszám előirányzat (fő)</t>
  </si>
  <si>
    <t>Közfoglalkoztatottak létszáma (fő)</t>
  </si>
  <si>
    <t>adatok: ezer Ft-ban</t>
  </si>
  <si>
    <t>10. számú melléklet</t>
  </si>
  <si>
    <t>7. számú melléklet</t>
  </si>
  <si>
    <t>1.1. számú melléklet</t>
  </si>
  <si>
    <t>2. számú melléklet</t>
  </si>
  <si>
    <t>adatok: Ft-ban</t>
  </si>
  <si>
    <t>Polgárvédelem, katasztrófavédelem</t>
  </si>
  <si>
    <t>ÖSSZESEN</t>
  </si>
  <si>
    <t>1.2. számú melléklet</t>
  </si>
  <si>
    <t>1.3. számú melléklet</t>
  </si>
  <si>
    <t>Köztemető</t>
  </si>
  <si>
    <t>Helyi adóval kapcsolatos feladat</t>
  </si>
  <si>
    <t>Telekadó</t>
  </si>
  <si>
    <t>Önkormányzati jogalkotás</t>
  </si>
  <si>
    <t>Önkormányzati hivatal működési támogatása</t>
  </si>
  <si>
    <t>Zöldterület gondozás</t>
  </si>
  <si>
    <t>KIK iskola</t>
  </si>
  <si>
    <t>Épületek felújítása</t>
  </si>
  <si>
    <t>Szociális étkeztetés támogatása</t>
  </si>
  <si>
    <t xml:space="preserve">2015. évi Költségvetési mérleg </t>
  </si>
  <si>
    <t xml:space="preserve"> 2015. évi</t>
  </si>
  <si>
    <t xml:space="preserve">2015. évi külső forrásból fedezhető működési hiány  </t>
  </si>
  <si>
    <t xml:space="preserve">201. évi külső forrásból fedezhető felhalmozási hiány </t>
  </si>
  <si>
    <t>2015. évi külső forrásból fedezhető összes hiány (1+2)</t>
  </si>
  <si>
    <t>2015. évi Kötelező feladatok (MÖTV.13.§)</t>
  </si>
  <si>
    <t>2015.évi terv</t>
  </si>
  <si>
    <t>2015. évi terv</t>
  </si>
  <si>
    <t>2015. évi Működési és felhalmozási mérleg</t>
  </si>
  <si>
    <t>Állami támogatások  2015.</t>
  </si>
  <si>
    <t xml:space="preserve">2015. évi Véglegesen átvettpénzeszközök </t>
  </si>
  <si>
    <t xml:space="preserve">2015. évi Véglegesen átadott pénzeszközök </t>
  </si>
  <si>
    <t>Ellátottak pénzbeni juttatásai</t>
  </si>
  <si>
    <t xml:space="preserve">             - iskolai,óvodai étkeztetés</t>
  </si>
  <si>
    <t xml:space="preserve">Egyéb kötelező feladatok </t>
  </si>
  <si>
    <t>Újszülöttek családjának támogatása</t>
  </si>
  <si>
    <t>Karácsonyi támogatások</t>
  </si>
  <si>
    <t>Vendég étkeztetés</t>
  </si>
  <si>
    <t>Tankönyvtámogatás</t>
  </si>
  <si>
    <t xml:space="preserve">    - Egyházközség támogatása</t>
  </si>
  <si>
    <t xml:space="preserve">    - Ezüstfenyő Nyugdíjas Klub támogatása</t>
  </si>
  <si>
    <t xml:space="preserve">     - Sportegyesület támogatása</t>
  </si>
  <si>
    <t xml:space="preserve">     - Vöröskereszt támogatása</t>
  </si>
  <si>
    <t>Első lakáshoz jutás támogatása</t>
  </si>
  <si>
    <t xml:space="preserve">  ebből: </t>
  </si>
  <si>
    <t xml:space="preserve">             - ápolási díj</t>
  </si>
  <si>
    <t>Önkormányzati feladatok támogatása</t>
  </si>
  <si>
    <t>Magánszemélyek kommunális adója</t>
  </si>
  <si>
    <t>Átadott vagyon üzemeltetési díja</t>
  </si>
  <si>
    <t>Gyermekétkeztetésre elismert dolgozói létszám</t>
  </si>
  <si>
    <t>Egyéb önkormányzati feladatok támogatása</t>
  </si>
  <si>
    <t>Telep.önkorm.működéséhez kiegészítés</t>
  </si>
  <si>
    <t>Gyermekétkeztetés támogatása</t>
  </si>
  <si>
    <t>Gyermekétkeztetés üzemeltetési támogatása</t>
  </si>
  <si>
    <t>Önkorm.szociális feladatainak egyéb támogatása</t>
  </si>
  <si>
    <t>Egyes köznevelési feladatok támogatása</t>
  </si>
  <si>
    <t>Óvodapedagógusok elismert létszáma (8 hóra)</t>
  </si>
  <si>
    <t>Óvodapedagógusok elismert létszáma (4 hóra)</t>
  </si>
  <si>
    <t>Pótlólagos összeg</t>
  </si>
  <si>
    <t>Óvodaped.munkáját segítő (8 hóra)</t>
  </si>
  <si>
    <t>Óvodaped.munkáját segítő (4 hóra)</t>
  </si>
  <si>
    <t>Óvodaműködtetési támogatása (8 hóra)</t>
  </si>
  <si>
    <t>Óvodaműködtetési támogatása (4 hóra)</t>
  </si>
  <si>
    <t>Védőnői szolgálat működtetésére</t>
  </si>
  <si>
    <t>Agyagosszergényi Sportegyesület támogatása</t>
  </si>
  <si>
    <t>"Agyagosszergény Művelődéséért" Közalapítvány támogatása</t>
  </si>
  <si>
    <t>Ezüstfenyő Nyugdíjas Klub támogatása</t>
  </si>
  <si>
    <t>Helyi Vöröskereszt Alapszervezet támogatása</t>
  </si>
  <si>
    <t>Működési célú támoatások ÁHT-n belülre:</t>
  </si>
  <si>
    <t>Működési célú pénzeszköz átadás ÁHT-n kívülre:</t>
  </si>
  <si>
    <t>Felhalmozási célú pénzeszköz átadás ÁHT-n kívülre:</t>
  </si>
  <si>
    <t>Egyházközség támogatása</t>
  </si>
  <si>
    <t>Hulladékgazdálkodási Konzorcium tagdíja</t>
  </si>
  <si>
    <t>Társulások (Fertődi Szociális, Petőházi KÖH)</t>
  </si>
  <si>
    <t>Módosított</t>
  </si>
  <si>
    <t>PÉNZFORG. KIADÁS ÖSSZESEN</t>
  </si>
  <si>
    <t xml:space="preserve">  PÉNZFORG. KIADÁS ÖSSZESEN</t>
  </si>
  <si>
    <t xml:space="preserve">          Tartalék összesen</t>
  </si>
  <si>
    <t>Módosított terv</t>
  </si>
  <si>
    <t>Tárgyi eszköz értékesítése</t>
  </si>
  <si>
    <t>Önkormányzati vagyongazdálkodás</t>
  </si>
  <si>
    <t>Felhalmozási célú pénzeszközátvétel</t>
  </si>
  <si>
    <t xml:space="preserve">    - "Agyagosszergény Műv."közalapítvány</t>
  </si>
  <si>
    <t>Kölcsön visszatérítése Hulladékgazdálkodási Társulattól</t>
  </si>
  <si>
    <t xml:space="preserve">Felhalmozási célú pénzeszköz átvétel ÁHT-n kívülről </t>
  </si>
  <si>
    <t>Elszámolásból származó bevétel</t>
  </si>
  <si>
    <t>Működési célú költségvetési támogatás</t>
  </si>
  <si>
    <t xml:space="preserve">                    Előző évi felhalm. pénzmaradvány</t>
  </si>
  <si>
    <t xml:space="preserve">                   Előző évi műk.pénzmaradvány</t>
  </si>
  <si>
    <t>Előterjesztés a 2015. évi költségvetési rendelet módosításához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</si>
</sst>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#,###"/>
  </numFmts>
  <fonts count="35">
    <font>
      <sz val="10"/>
      <name val="Arial CE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Times New Roman CE"/>
      <charset val="238"/>
    </font>
    <font>
      <sz val="10"/>
      <name val="Arial CE"/>
      <charset val="238"/>
    </font>
    <font>
      <b/>
      <sz val="14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6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 CE"/>
      <family val="1"/>
      <charset val="238"/>
    </font>
    <font>
      <i/>
      <sz val="12"/>
      <name val="Times New Roman"/>
      <family val="1"/>
      <charset val="238"/>
    </font>
    <font>
      <sz val="11"/>
      <name val="Times New Roman CE"/>
      <charset val="238"/>
    </font>
    <font>
      <sz val="12"/>
      <color indexed="8"/>
      <name val="Times New Roman"/>
      <family val="1"/>
      <charset val="238"/>
    </font>
    <font>
      <b/>
      <sz val="10"/>
      <name val="Arial CE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6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7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6" borderId="5" applyNumberFormat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" fillId="17" borderId="7" applyNumberFormat="0" applyFon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12" fillId="4" borderId="0" applyNumberFormat="0" applyBorder="0" applyAlignment="0" applyProtection="0"/>
    <xf numFmtId="0" fontId="13" fillId="22" borderId="8" applyNumberFormat="0" applyAlignment="0" applyProtection="0"/>
    <xf numFmtId="0" fontId="14" fillId="0" borderId="0" applyNumberFormat="0" applyFill="0" applyBorder="0" applyAlignment="0" applyProtection="0"/>
    <xf numFmtId="0" fontId="23" fillId="0" borderId="0"/>
    <xf numFmtId="0" fontId="15" fillId="0" borderId="9" applyNumberFormat="0" applyFill="0" applyAlignment="0" applyProtection="0"/>
    <xf numFmtId="0" fontId="16" fillId="3" borderId="0" applyNumberFormat="0" applyBorder="0" applyAlignment="0" applyProtection="0"/>
    <xf numFmtId="0" fontId="17" fillId="23" borderId="0" applyNumberFormat="0" applyBorder="0" applyAlignment="0" applyProtection="0"/>
    <xf numFmtId="0" fontId="18" fillId="22" borderId="1" applyNumberFormat="0" applyAlignment="0" applyProtection="0"/>
  </cellStyleXfs>
  <cellXfs count="237">
    <xf numFmtId="0" fontId="0" fillId="0" borderId="0" xfId="0"/>
    <xf numFmtId="0" fontId="22" fillId="0" borderId="11" xfId="0" applyFont="1" applyBorder="1"/>
    <xf numFmtId="0" fontId="20" fillId="0" borderId="12" xfId="0" applyFont="1" applyFill="1" applyBorder="1" applyAlignment="1">
      <alignment horizontal="center" vertical="center"/>
    </xf>
    <xf numFmtId="0" fontId="22" fillId="0" borderId="11" xfId="0" applyFont="1" applyFill="1" applyBorder="1" applyAlignment="1" applyProtection="1">
      <alignment horizontal="left" vertical="center" wrapText="1"/>
      <protection locked="0"/>
    </xf>
    <xf numFmtId="164" fontId="20" fillId="0" borderId="12" xfId="27" applyNumberFormat="1" applyFont="1" applyFill="1" applyBorder="1" applyAlignment="1">
      <alignment horizontal="center" vertical="center" wrapText="1"/>
    </xf>
    <xf numFmtId="164" fontId="22" fillId="0" borderId="11" xfId="27" applyNumberFormat="1" applyFont="1" applyFill="1" applyBorder="1" applyAlignment="1">
      <alignment horizontal="left"/>
    </xf>
    <xf numFmtId="164" fontId="20" fillId="0" borderId="12" xfId="27" applyNumberFormat="1" applyFont="1" applyFill="1" applyBorder="1" applyAlignment="1">
      <alignment horizontal="center"/>
    </xf>
    <xf numFmtId="0" fontId="20" fillId="0" borderId="12" xfId="0" applyFont="1" applyFill="1" applyBorder="1" applyAlignment="1">
      <alignment vertical="center"/>
    </xf>
    <xf numFmtId="0" fontId="20" fillId="0" borderId="16" xfId="0" applyFont="1" applyFill="1" applyBorder="1"/>
    <xf numFmtId="0" fontId="28" fillId="0" borderId="0" xfId="0" applyFont="1" applyAlignment="1">
      <alignment horizontal="center" vertical="center"/>
    </xf>
    <xf numFmtId="0" fontId="25" fillId="0" borderId="0" xfId="0" applyFont="1"/>
    <xf numFmtId="0" fontId="22" fillId="0" borderId="0" xfId="0" applyFont="1"/>
    <xf numFmtId="0" fontId="29" fillId="0" borderId="0" xfId="0" applyFont="1"/>
    <xf numFmtId="0" fontId="26" fillId="0" borderId="0" xfId="0" applyFont="1" applyAlignment="1">
      <alignment horizontal="right"/>
    </xf>
    <xf numFmtId="0" fontId="22" fillId="0" borderId="17" xfId="0" applyFont="1" applyFill="1" applyBorder="1"/>
    <xf numFmtId="0" fontId="20" fillId="0" borderId="18" xfId="40" applyFont="1" applyFill="1" applyBorder="1" applyAlignment="1" applyProtection="1">
      <alignment vertical="center" wrapText="1"/>
    </xf>
    <xf numFmtId="165" fontId="20" fillId="0" borderId="19" xfId="40" applyNumberFormat="1" applyFont="1" applyFill="1" applyBorder="1" applyAlignment="1" applyProtection="1">
      <alignment horizontal="right" vertical="center" wrapText="1" indent="1"/>
    </xf>
    <xf numFmtId="0" fontId="20" fillId="0" borderId="18" xfId="0" applyFont="1" applyBorder="1" applyAlignment="1" applyProtection="1">
      <alignment horizontal="left" vertical="center" wrapText="1" indent="1"/>
    </xf>
    <xf numFmtId="165" fontId="20" fillId="0" borderId="19" xfId="0" applyNumberFormat="1" applyFont="1" applyBorder="1" applyAlignment="1" applyProtection="1">
      <alignment horizontal="right" vertical="center" wrapText="1" indent="1"/>
    </xf>
    <xf numFmtId="0" fontId="22" fillId="0" borderId="0" xfId="0" applyFont="1" applyAlignment="1">
      <alignment horizontal="center"/>
    </xf>
    <xf numFmtId="0" fontId="0" fillId="0" borderId="0" xfId="0" applyBorder="1"/>
    <xf numFmtId="0" fontId="22" fillId="0" borderId="26" xfId="0" applyFont="1" applyFill="1" applyBorder="1"/>
    <xf numFmtId="0" fontId="20" fillId="0" borderId="12" xfId="0" applyFont="1" applyBorder="1" applyAlignment="1">
      <alignment horizontal="center" vertical="center"/>
    </xf>
    <xf numFmtId="164" fontId="20" fillId="0" borderId="12" xfId="27" applyNumberFormat="1" applyFont="1" applyBorder="1" applyAlignment="1">
      <alignment horizontal="center" vertical="center"/>
    </xf>
    <xf numFmtId="0" fontId="31" fillId="0" borderId="14" xfId="0" applyFont="1" applyBorder="1"/>
    <xf numFmtId="0" fontId="31" fillId="0" borderId="15" xfId="0" applyFont="1" applyBorder="1"/>
    <xf numFmtId="0" fontId="20" fillId="0" borderId="12" xfId="0" applyFont="1" applyBorder="1"/>
    <xf numFmtId="0" fontId="22" fillId="0" borderId="13" xfId="0" applyFont="1" applyBorder="1"/>
    <xf numFmtId="0" fontId="20" fillId="0" borderId="12" xfId="0" applyFont="1" applyBorder="1" applyAlignment="1">
      <alignment vertical="center"/>
    </xf>
    <xf numFmtId="164" fontId="20" fillId="0" borderId="12" xfId="27" applyNumberFormat="1" applyFont="1" applyFill="1" applyBorder="1" applyAlignment="1">
      <alignment vertical="center"/>
    </xf>
    <xf numFmtId="0" fontId="26" fillId="0" borderId="0" xfId="0" applyFont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3" fontId="20" fillId="0" borderId="12" xfId="0" applyNumberFormat="1" applyFont="1" applyBorder="1"/>
    <xf numFmtId="0" fontId="26" fillId="0" borderId="0" xfId="0" applyFont="1" applyAlignment="1">
      <alignment horizontal="right" vertical="center"/>
    </xf>
    <xf numFmtId="165" fontId="30" fillId="0" borderId="0" xfId="40" applyNumberFormat="1" applyFont="1" applyFill="1" applyBorder="1" applyAlignment="1" applyProtection="1">
      <alignment horizontal="center" vertical="center" wrapText="1"/>
    </xf>
    <xf numFmtId="165" fontId="32" fillId="0" borderId="0" xfId="40" applyNumberFormat="1" applyFont="1" applyFill="1" applyBorder="1" applyAlignment="1" applyProtection="1">
      <alignment horizontal="center" vertical="center" wrapText="1"/>
    </xf>
    <xf numFmtId="0" fontId="20" fillId="0" borderId="18" xfId="0" applyFont="1" applyFill="1" applyBorder="1" applyAlignment="1" applyProtection="1">
      <alignment horizontal="left" vertical="center"/>
    </xf>
    <xf numFmtId="3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0" xfId="0" applyFont="1" applyFill="1" applyBorder="1" applyAlignment="1" applyProtection="1">
      <alignment vertical="center" wrapText="1"/>
    </xf>
    <xf numFmtId="165" fontId="22" fillId="0" borderId="40" xfId="0" applyNumberFormat="1" applyFont="1" applyFill="1" applyBorder="1" applyAlignment="1" applyProtection="1">
      <alignment horizontal="left" vertical="center" wrapText="1" indent="1"/>
      <protection locked="0"/>
    </xf>
    <xf numFmtId="165" fontId="22" fillId="0" borderId="21" xfId="0" applyNumberFormat="1" applyFont="1" applyFill="1" applyBorder="1" applyAlignment="1" applyProtection="1">
      <alignment horizontal="left" vertical="center" wrapText="1" indent="1"/>
      <protection locked="0"/>
    </xf>
    <xf numFmtId="165" fontId="22" fillId="0" borderId="41" xfId="0" applyNumberFormat="1" applyFont="1" applyFill="1" applyBorder="1" applyAlignment="1" applyProtection="1">
      <alignment horizontal="left" vertical="center" wrapText="1" indent="1"/>
      <protection locked="0"/>
    </xf>
    <xf numFmtId="165" fontId="22" fillId="0" borderId="22" xfId="0" applyNumberFormat="1" applyFont="1" applyFill="1" applyBorder="1" applyAlignment="1" applyProtection="1">
      <alignment horizontal="left" vertical="center" wrapText="1" indent="1"/>
      <protection locked="0"/>
    </xf>
    <xf numFmtId="165" fontId="22" fillId="0" borderId="42" xfId="0" applyNumberFormat="1" applyFont="1" applyFill="1" applyBorder="1" applyAlignment="1" applyProtection="1">
      <alignment horizontal="left" vertical="center" wrapText="1" indent="1"/>
      <protection locked="0"/>
    </xf>
    <xf numFmtId="165" fontId="20" fillId="0" borderId="41" xfId="0" applyNumberFormat="1" applyFont="1" applyFill="1" applyBorder="1" applyAlignment="1" applyProtection="1">
      <alignment horizontal="left" vertical="center" wrapText="1" indent="1"/>
      <protection locked="0"/>
    </xf>
    <xf numFmtId="165" fontId="20" fillId="0" borderId="22" xfId="0" applyNumberFormat="1" applyFont="1" applyFill="1" applyBorder="1" applyAlignment="1" applyProtection="1">
      <alignment horizontal="left" vertical="center" wrapText="1" indent="1"/>
      <protection locked="0"/>
    </xf>
    <xf numFmtId="165" fontId="20" fillId="0" borderId="43" xfId="0" applyNumberFormat="1" applyFont="1" applyFill="1" applyBorder="1" applyAlignment="1" applyProtection="1">
      <alignment horizontal="left" vertical="center" wrapText="1" indent="1"/>
      <protection locked="0"/>
    </xf>
    <xf numFmtId="165" fontId="20" fillId="0" borderId="23" xfId="0" applyNumberFormat="1" applyFont="1" applyFill="1" applyBorder="1" applyAlignment="1" applyProtection="1">
      <alignment horizontal="left" vertical="center" wrapText="1" indent="1"/>
      <protection locked="0"/>
    </xf>
    <xf numFmtId="165" fontId="20" fillId="0" borderId="44" xfId="0" applyNumberFormat="1" applyFont="1" applyFill="1" applyBorder="1" applyAlignment="1">
      <alignment horizontal="left" vertical="center" wrapText="1" indent="1"/>
    </xf>
    <xf numFmtId="165" fontId="20" fillId="0" borderId="24" xfId="0" applyNumberFormat="1" applyFont="1" applyFill="1" applyBorder="1" applyAlignment="1">
      <alignment horizontal="left" vertical="center" wrapText="1" indent="1"/>
    </xf>
    <xf numFmtId="165" fontId="20" fillId="0" borderId="20" xfId="0" applyNumberFormat="1" applyFont="1" applyFill="1" applyBorder="1" applyAlignment="1">
      <alignment horizontal="right" vertical="center" wrapText="1" indent="1"/>
    </xf>
    <xf numFmtId="165" fontId="22" fillId="0" borderId="45" xfId="0" applyNumberFormat="1" applyFont="1" applyFill="1" applyBorder="1" applyAlignment="1" applyProtection="1">
      <alignment horizontal="left" vertical="center" wrapText="1" indent="1"/>
      <protection locked="0"/>
    </xf>
    <xf numFmtId="165" fontId="20" fillId="0" borderId="42" xfId="0" applyNumberFormat="1" applyFont="1" applyFill="1" applyBorder="1" applyAlignment="1">
      <alignment horizontal="left" vertical="center" wrapText="1" indent="1"/>
    </xf>
    <xf numFmtId="165" fontId="20" fillId="0" borderId="0" xfId="0" applyNumberFormat="1" applyFont="1" applyFill="1" applyBorder="1" applyAlignment="1">
      <alignment horizontal="right" vertical="center" wrapText="1" indent="1"/>
    </xf>
    <xf numFmtId="0" fontId="20" fillId="0" borderId="46" xfId="0" applyFont="1" applyFill="1" applyBorder="1"/>
    <xf numFmtId="0" fontId="20" fillId="0" borderId="47" xfId="0" applyFont="1" applyFill="1" applyBorder="1"/>
    <xf numFmtId="165" fontId="20" fillId="0" borderId="13" xfId="0" applyNumberFormat="1" applyFont="1" applyFill="1" applyBorder="1" applyAlignment="1" applyProtection="1">
      <alignment horizontal="center" vertical="center" wrapText="1"/>
      <protection locked="0"/>
    </xf>
    <xf numFmtId="165" fontId="20" fillId="0" borderId="14" xfId="0" applyNumberFormat="1" applyFont="1" applyFill="1" applyBorder="1" applyAlignment="1" applyProtection="1">
      <alignment horizontal="center" vertical="center" wrapText="1"/>
      <protection locked="0"/>
    </xf>
    <xf numFmtId="165" fontId="22" fillId="0" borderId="14" xfId="0" applyNumberFormat="1" applyFont="1" applyFill="1" applyBorder="1" applyAlignment="1" applyProtection="1">
      <alignment horizontal="center" vertical="center" wrapText="1"/>
      <protection locked="0"/>
    </xf>
    <xf numFmtId="165" fontId="20" fillId="0" borderId="15" xfId="0" applyNumberFormat="1" applyFont="1" applyFill="1" applyBorder="1" applyAlignment="1" applyProtection="1">
      <alignment horizontal="center" vertical="center" wrapText="1"/>
      <protection locked="0"/>
    </xf>
    <xf numFmtId="165" fontId="20" fillId="0" borderId="12" xfId="0" applyNumberFormat="1" applyFont="1" applyFill="1" applyBorder="1" applyAlignment="1">
      <alignment horizontal="center" vertical="center" wrapText="1"/>
    </xf>
    <xf numFmtId="165" fontId="20" fillId="0" borderId="12" xfId="0" applyNumberFormat="1" applyFont="1" applyFill="1" applyBorder="1" applyAlignment="1" applyProtection="1">
      <alignment horizontal="center" vertical="center" wrapText="1"/>
    </xf>
    <xf numFmtId="165" fontId="20" fillId="0" borderId="11" xfId="0" applyNumberFormat="1" applyFont="1" applyFill="1" applyBorder="1" applyAlignment="1" applyProtection="1">
      <alignment horizontal="center" vertical="center" wrapText="1"/>
    </xf>
    <xf numFmtId="165" fontId="20" fillId="0" borderId="48" xfId="0" applyNumberFormat="1" applyFont="1" applyFill="1" applyBorder="1" applyAlignment="1">
      <alignment horizontal="center"/>
    </xf>
    <xf numFmtId="165" fontId="22" fillId="0" borderId="13" xfId="0" applyNumberFormat="1" applyFont="1" applyFill="1" applyBorder="1" applyAlignment="1" applyProtection="1">
      <alignment horizontal="center" vertical="center" wrapText="1"/>
      <protection locked="0"/>
    </xf>
    <xf numFmtId="165" fontId="20" fillId="0" borderId="16" xfId="0" applyNumberFormat="1" applyFont="1" applyFill="1" applyBorder="1" applyAlignment="1" applyProtection="1">
      <alignment horizontal="center" vertical="center" wrapText="1"/>
    </xf>
    <xf numFmtId="0" fontId="22" fillId="0" borderId="0" xfId="0" applyFont="1" applyAlignment="1"/>
    <xf numFmtId="0" fontId="22" fillId="0" borderId="14" xfId="0" applyFont="1" applyBorder="1"/>
    <xf numFmtId="0" fontId="22" fillId="0" borderId="15" xfId="0" applyFont="1" applyBorder="1"/>
    <xf numFmtId="0" fontId="22" fillId="0" borderId="45" xfId="0" applyFont="1" applyBorder="1"/>
    <xf numFmtId="0" fontId="22" fillId="0" borderId="41" xfId="0" applyFont="1" applyBorder="1"/>
    <xf numFmtId="0" fontId="20" fillId="0" borderId="44" xfId="0" applyFont="1" applyFill="1" applyBorder="1" applyAlignment="1">
      <alignment horizontal="center"/>
    </xf>
    <xf numFmtId="0" fontId="22" fillId="0" borderId="43" xfId="0" applyFont="1" applyBorder="1"/>
    <xf numFmtId="0" fontId="20" fillId="0" borderId="44" xfId="0" applyFont="1" applyBorder="1" applyAlignment="1">
      <alignment horizontal="center" vertical="center"/>
    </xf>
    <xf numFmtId="164" fontId="22" fillId="0" borderId="40" xfId="26" applyNumberFormat="1" applyFont="1" applyBorder="1"/>
    <xf numFmtId="164" fontId="22" fillId="0" borderId="41" xfId="26" applyNumberFormat="1" applyFont="1" applyBorder="1"/>
    <xf numFmtId="164" fontId="22" fillId="0" borderId="43" xfId="26" applyNumberFormat="1" applyFont="1" applyBorder="1"/>
    <xf numFmtId="164" fontId="20" fillId="0" borderId="44" xfId="26" applyNumberFormat="1" applyFont="1" applyBorder="1"/>
    <xf numFmtId="164" fontId="20" fillId="0" borderId="12" xfId="26" applyNumberFormat="1" applyFont="1" applyBorder="1"/>
    <xf numFmtId="164" fontId="22" fillId="0" borderId="22" xfId="26" applyNumberFormat="1" applyFont="1" applyBorder="1"/>
    <xf numFmtId="164" fontId="22" fillId="0" borderId="14" xfId="26" applyNumberFormat="1" applyFont="1" applyBorder="1" applyAlignment="1">
      <alignment horizontal="center"/>
    </xf>
    <xf numFmtId="165" fontId="32" fillId="0" borderId="0" xfId="40" applyNumberFormat="1" applyFont="1" applyFill="1" applyBorder="1" applyAlignment="1" applyProtection="1">
      <alignment horizontal="center" vertical="center"/>
    </xf>
    <xf numFmtId="164" fontId="22" fillId="0" borderId="14" xfId="26" applyNumberFormat="1" applyFont="1" applyBorder="1"/>
    <xf numFmtId="164" fontId="22" fillId="0" borderId="21" xfId="26" applyNumberFormat="1" applyFont="1" applyBorder="1"/>
    <xf numFmtId="164" fontId="22" fillId="0" borderId="13" xfId="26" applyNumberFormat="1" applyFont="1" applyBorder="1"/>
    <xf numFmtId="164" fontId="22" fillId="0" borderId="15" xfId="26" applyNumberFormat="1" applyFont="1" applyBorder="1"/>
    <xf numFmtId="164" fontId="22" fillId="0" borderId="13" xfId="26" applyNumberFormat="1" applyFont="1" applyBorder="1" applyAlignment="1">
      <alignment horizontal="center"/>
    </xf>
    <xf numFmtId="0" fontId="22" fillId="0" borderId="40" xfId="0" applyFont="1" applyBorder="1"/>
    <xf numFmtId="164" fontId="22" fillId="0" borderId="49" xfId="26" applyNumberFormat="1" applyFont="1" applyBorder="1" applyAlignment="1">
      <alignment horizontal="center"/>
    </xf>
    <xf numFmtId="165" fontId="20" fillId="0" borderId="0" xfId="40" applyNumberFormat="1" applyFont="1" applyFill="1" applyBorder="1" applyAlignment="1" applyProtection="1">
      <alignment horizontal="right" vertical="center" wrapText="1" indent="1"/>
    </xf>
    <xf numFmtId="165" fontId="20" fillId="0" borderId="0" xfId="0" applyNumberFormat="1" applyFont="1" applyBorder="1" applyAlignment="1" applyProtection="1">
      <alignment horizontal="right" vertical="center" wrapText="1" indent="1"/>
    </xf>
    <xf numFmtId="3" fontId="20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11" xfId="0" applyFont="1" applyFill="1" applyBorder="1" applyAlignment="1" applyProtection="1">
      <alignment horizontal="left" vertical="center" wrapText="1"/>
      <protection locked="0"/>
    </xf>
    <xf numFmtId="0" fontId="34" fillId="0" borderId="0" xfId="0" applyFont="1"/>
    <xf numFmtId="0" fontId="19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3" fontId="20" fillId="0" borderId="10" xfId="0" applyNumberFormat="1" applyFont="1" applyFill="1" applyBorder="1" applyAlignment="1">
      <alignment horizontal="right"/>
    </xf>
    <xf numFmtId="3" fontId="20" fillId="0" borderId="10" xfId="27" applyNumberFormat="1" applyFont="1" applyFill="1" applyBorder="1" applyAlignment="1">
      <alignment horizontal="right"/>
    </xf>
    <xf numFmtId="3" fontId="20" fillId="0" borderId="51" xfId="0" applyNumberFormat="1" applyFont="1" applyFill="1" applyBorder="1" applyAlignment="1">
      <alignment horizontal="right"/>
    </xf>
    <xf numFmtId="0" fontId="0" fillId="0" borderId="0" xfId="0" applyFont="1"/>
    <xf numFmtId="0" fontId="20" fillId="0" borderId="11" xfId="0" applyFont="1" applyBorder="1"/>
    <xf numFmtId="0" fontId="20" fillId="0" borderId="17" xfId="0" applyFont="1" applyFill="1" applyBorder="1" applyAlignment="1">
      <alignment horizontal="center"/>
    </xf>
    <xf numFmtId="164" fontId="22" fillId="0" borderId="17" xfId="26" applyNumberFormat="1" applyFont="1" applyFill="1" applyBorder="1"/>
    <xf numFmtId="164" fontId="20" fillId="0" borderId="17" xfId="26" applyNumberFormat="1" applyFont="1" applyFill="1" applyBorder="1"/>
    <xf numFmtId="3" fontId="22" fillId="0" borderId="0" xfId="0" applyNumberFormat="1" applyFont="1"/>
    <xf numFmtId="0" fontId="21" fillId="0" borderId="17" xfId="0" applyFont="1" applyFill="1" applyBorder="1"/>
    <xf numFmtId="0" fontId="20" fillId="0" borderId="17" xfId="0" applyFont="1" applyFill="1" applyBorder="1"/>
    <xf numFmtId="0" fontId="20" fillId="0" borderId="37" xfId="0" applyFont="1" applyFill="1" applyBorder="1" applyAlignment="1">
      <alignment horizontal="center"/>
    </xf>
    <xf numFmtId="3" fontId="20" fillId="0" borderId="38" xfId="0" applyNumberFormat="1" applyFont="1" applyBorder="1" applyAlignment="1">
      <alignment horizontal="center"/>
    </xf>
    <xf numFmtId="3" fontId="20" fillId="0" borderId="27" xfId="0" applyNumberFormat="1" applyFont="1" applyBorder="1" applyAlignment="1">
      <alignment horizontal="center"/>
    </xf>
    <xf numFmtId="3" fontId="22" fillId="0" borderId="27" xfId="0" applyNumberFormat="1" applyFont="1" applyBorder="1"/>
    <xf numFmtId="0" fontId="21" fillId="0" borderId="26" xfId="0" applyFont="1" applyFill="1" applyBorder="1"/>
    <xf numFmtId="3" fontId="22" fillId="0" borderId="27" xfId="26" applyNumberFormat="1" applyFont="1" applyFill="1" applyBorder="1"/>
    <xf numFmtId="0" fontId="20" fillId="0" borderId="26" xfId="0" applyFont="1" applyFill="1" applyBorder="1"/>
    <xf numFmtId="3" fontId="20" fillId="0" borderId="30" xfId="0" applyNumberFormat="1" applyFont="1" applyFill="1" applyBorder="1"/>
    <xf numFmtId="164" fontId="20" fillId="0" borderId="34" xfId="26" applyNumberFormat="1" applyFont="1" applyFill="1" applyBorder="1"/>
    <xf numFmtId="3" fontId="20" fillId="0" borderId="34" xfId="0" applyNumberFormat="1" applyFont="1" applyFill="1" applyBorder="1"/>
    <xf numFmtId="3" fontId="20" fillId="0" borderId="35" xfId="26" applyNumberFormat="1" applyFont="1" applyFill="1" applyBorder="1"/>
    <xf numFmtId="0" fontId="22" fillId="0" borderId="42" xfId="0" applyFont="1" applyBorder="1"/>
    <xf numFmtId="0" fontId="20" fillId="0" borderId="10" xfId="0" applyFont="1" applyBorder="1" applyAlignment="1">
      <alignment vertical="center"/>
    </xf>
    <xf numFmtId="164" fontId="22" fillId="0" borderId="11" xfId="26" applyNumberFormat="1" applyFont="1" applyBorder="1" applyAlignment="1">
      <alignment horizontal="center"/>
    </xf>
    <xf numFmtId="0" fontId="22" fillId="0" borderId="57" xfId="0" applyFont="1" applyBorder="1"/>
    <xf numFmtId="164" fontId="22" fillId="0" borderId="45" xfId="26" applyNumberFormat="1" applyFont="1" applyBorder="1" applyAlignment="1">
      <alignment horizontal="center" vertical="center"/>
    </xf>
    <xf numFmtId="164" fontId="22" fillId="0" borderId="40" xfId="26" applyNumberFormat="1" applyFont="1" applyBorder="1" applyAlignment="1">
      <alignment horizontal="center" vertical="center"/>
    </xf>
    <xf numFmtId="164" fontId="22" fillId="0" borderId="42" xfId="26" applyNumberFormat="1" applyFont="1" applyBorder="1"/>
    <xf numFmtId="164" fontId="22" fillId="0" borderId="49" xfId="26" applyNumberFormat="1" applyFont="1" applyBorder="1" applyAlignment="1">
      <alignment horizontal="center" vertical="center"/>
    </xf>
    <xf numFmtId="164" fontId="22" fillId="0" borderId="13" xfId="26" applyNumberFormat="1" applyFont="1" applyBorder="1" applyAlignment="1">
      <alignment horizontal="center" vertical="center"/>
    </xf>
    <xf numFmtId="164" fontId="22" fillId="0" borderId="14" xfId="26" applyNumberFormat="1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164" fontId="22" fillId="0" borderId="49" xfId="26" applyNumberFormat="1" applyFont="1" applyBorder="1"/>
    <xf numFmtId="164" fontId="22" fillId="0" borderId="48" xfId="26" applyNumberFormat="1" applyFont="1" applyBorder="1"/>
    <xf numFmtId="3" fontId="20" fillId="0" borderId="10" xfId="0" applyNumberFormat="1" applyFont="1" applyBorder="1"/>
    <xf numFmtId="3" fontId="22" fillId="0" borderId="39" xfId="0" applyNumberFormat="1" applyFont="1" applyBorder="1"/>
    <xf numFmtId="3" fontId="22" fillId="0" borderId="32" xfId="0" applyNumberFormat="1" applyFont="1" applyBorder="1"/>
    <xf numFmtId="3" fontId="20" fillId="0" borderId="10" xfId="26" applyNumberFormat="1" applyFont="1" applyBorder="1"/>
    <xf numFmtId="3" fontId="0" fillId="0" borderId="0" xfId="0" applyNumberFormat="1"/>
    <xf numFmtId="3" fontId="20" fillId="0" borderId="12" xfId="27" applyNumberFormat="1" applyFont="1" applyFill="1" applyBorder="1"/>
    <xf numFmtId="164" fontId="31" fillId="0" borderId="41" xfId="27" applyNumberFormat="1" applyFont="1" applyFill="1" applyBorder="1"/>
    <xf numFmtId="164" fontId="22" fillId="0" borderId="41" xfId="27" applyNumberFormat="1" applyFont="1" applyFill="1" applyBorder="1"/>
    <xf numFmtId="164" fontId="20" fillId="0" borderId="44" xfId="27" applyNumberFormat="1" applyFont="1" applyFill="1" applyBorder="1"/>
    <xf numFmtId="164" fontId="31" fillId="0" borderId="43" xfId="27" applyNumberFormat="1" applyFont="1" applyFill="1" applyBorder="1"/>
    <xf numFmtId="164" fontId="22" fillId="0" borderId="40" xfId="27" applyNumberFormat="1" applyFont="1" applyFill="1" applyBorder="1"/>
    <xf numFmtId="164" fontId="22" fillId="0" borderId="42" xfId="27" applyNumberFormat="1" applyFont="1" applyFill="1" applyBorder="1"/>
    <xf numFmtId="164" fontId="20" fillId="0" borderId="44" xfId="27" applyNumberFormat="1" applyFont="1" applyFill="1" applyBorder="1" applyAlignment="1">
      <alignment vertical="center"/>
    </xf>
    <xf numFmtId="3" fontId="20" fillId="0" borderId="33" xfId="0" applyNumberFormat="1" applyFont="1" applyBorder="1"/>
    <xf numFmtId="164" fontId="22" fillId="0" borderId="43" xfId="27" applyNumberFormat="1" applyFont="1" applyFill="1" applyBorder="1"/>
    <xf numFmtId="3" fontId="22" fillId="0" borderId="29" xfId="0" applyNumberFormat="1" applyFont="1" applyBorder="1"/>
    <xf numFmtId="3" fontId="22" fillId="0" borderId="27" xfId="0" applyNumberFormat="1" applyFont="1" applyBorder="1" applyAlignment="1">
      <alignment horizontal="center"/>
    </xf>
    <xf numFmtId="3" fontId="22" fillId="0" borderId="35" xfId="0" applyNumberFormat="1" applyFont="1" applyBorder="1" applyAlignment="1">
      <alignment horizontal="center"/>
    </xf>
    <xf numFmtId="3" fontId="22" fillId="0" borderId="29" xfId="0" applyNumberFormat="1" applyFont="1" applyBorder="1" applyAlignment="1">
      <alignment horizontal="center"/>
    </xf>
    <xf numFmtId="3" fontId="20" fillId="0" borderId="19" xfId="27" applyNumberFormat="1" applyFont="1" applyFill="1" applyBorder="1" applyAlignment="1">
      <alignment horizontal="center"/>
    </xf>
    <xf numFmtId="3" fontId="22" fillId="0" borderId="28" xfId="0" applyNumberFormat="1" applyFont="1" applyBorder="1"/>
    <xf numFmtId="3" fontId="22" fillId="0" borderId="12" xfId="0" applyNumberFormat="1" applyFont="1" applyBorder="1"/>
    <xf numFmtId="164" fontId="20" fillId="0" borderId="12" xfId="27" applyNumberFormat="1" applyFont="1" applyFill="1" applyBorder="1" applyAlignment="1">
      <alignment horizontal="center" vertical="center"/>
    </xf>
    <xf numFmtId="164" fontId="20" fillId="0" borderId="42" xfId="27" applyNumberFormat="1" applyFont="1" applyFill="1" applyBorder="1"/>
    <xf numFmtId="3" fontId="22" fillId="0" borderId="27" xfId="0" applyNumberFormat="1" applyFont="1" applyBorder="1" applyAlignment="1">
      <alignment horizontal="center" vertical="center"/>
    </xf>
    <xf numFmtId="3" fontId="22" fillId="0" borderId="28" xfId="0" applyNumberFormat="1" applyFont="1" applyBorder="1" applyAlignment="1">
      <alignment horizontal="center" vertical="center"/>
    </xf>
    <xf numFmtId="3" fontId="22" fillId="0" borderId="28" xfId="0" applyNumberFormat="1" applyFont="1" applyBorder="1" applyAlignment="1">
      <alignment horizontal="center"/>
    </xf>
    <xf numFmtId="3" fontId="22" fillId="0" borderId="59" xfId="0" applyNumberFormat="1" applyFont="1" applyBorder="1"/>
    <xf numFmtId="3" fontId="20" fillId="0" borderId="12" xfId="27" applyNumberFormat="1" applyFont="1" applyFill="1" applyBorder="1" applyAlignment="1">
      <alignment vertical="center"/>
    </xf>
    <xf numFmtId="3" fontId="20" fillId="0" borderId="0" xfId="27" applyNumberFormat="1" applyFont="1" applyFill="1" applyBorder="1" applyAlignment="1">
      <alignment horizontal="right"/>
    </xf>
    <xf numFmtId="3" fontId="20" fillId="0" borderId="24" xfId="27" applyNumberFormat="1" applyFont="1" applyFill="1" applyBorder="1" applyAlignment="1">
      <alignment horizontal="right"/>
    </xf>
    <xf numFmtId="3" fontId="20" fillId="0" borderId="20" xfId="0" applyNumberFormat="1" applyFont="1" applyFill="1" applyBorder="1" applyAlignment="1">
      <alignment horizontal="right"/>
    </xf>
    <xf numFmtId="3" fontId="20" fillId="0" borderId="12" xfId="27" applyNumberFormat="1" applyFont="1" applyFill="1" applyBorder="1" applyAlignment="1">
      <alignment horizontal="right"/>
    </xf>
    <xf numFmtId="3" fontId="27" fillId="0" borderId="12" xfId="27" applyNumberFormat="1" applyFont="1" applyFill="1" applyBorder="1" applyAlignment="1">
      <alignment horizontal="right"/>
    </xf>
    <xf numFmtId="3" fontId="20" fillId="0" borderId="59" xfId="0" applyNumberFormat="1" applyFont="1" applyBorder="1"/>
    <xf numFmtId="0" fontId="22" fillId="0" borderId="40" xfId="0" applyFont="1" applyFill="1" applyBorder="1" applyAlignment="1" applyProtection="1">
      <alignment horizontal="left" vertical="center" wrapText="1"/>
      <protection locked="0"/>
    </xf>
    <xf numFmtId="0" fontId="22" fillId="0" borderId="41" xfId="0" applyFont="1" applyFill="1" applyBorder="1" applyAlignment="1" applyProtection="1">
      <alignment horizontal="left" vertical="center" wrapText="1"/>
      <protection locked="0"/>
    </xf>
    <xf numFmtId="0" fontId="22" fillId="0" borderId="43" xfId="0" applyFont="1" applyFill="1" applyBorder="1" applyAlignment="1" applyProtection="1">
      <alignment horizontal="left" vertical="center" wrapText="1"/>
      <protection locked="0"/>
    </xf>
    <xf numFmtId="0" fontId="22" fillId="0" borderId="40" xfId="0" applyFont="1" applyFill="1" applyBorder="1"/>
    <xf numFmtId="0" fontId="22" fillId="0" borderId="41" xfId="0" applyFont="1" applyFill="1" applyBorder="1"/>
    <xf numFmtId="0" fontId="22" fillId="0" borderId="43" xfId="0" applyFont="1" applyFill="1" applyBorder="1"/>
    <xf numFmtId="0" fontId="22" fillId="0" borderId="42" xfId="0" applyFont="1" applyFill="1" applyBorder="1"/>
    <xf numFmtId="3" fontId="27" fillId="0" borderId="54" xfId="27" applyNumberFormat="1" applyFont="1" applyFill="1" applyBorder="1" applyAlignment="1">
      <alignment horizontal="right"/>
    </xf>
    <xf numFmtId="3" fontId="20" fillId="0" borderId="12" xfId="0" applyNumberFormat="1" applyFont="1" applyFill="1" applyBorder="1" applyAlignment="1">
      <alignment horizontal="right"/>
    </xf>
    <xf numFmtId="164" fontId="20" fillId="0" borderId="56" xfId="27" applyNumberFormat="1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vertical="center"/>
    </xf>
    <xf numFmtId="0" fontId="20" fillId="0" borderId="0" xfId="0" applyFont="1" applyAlignment="1">
      <alignment horizontal="center"/>
    </xf>
    <xf numFmtId="164" fontId="20" fillId="0" borderId="24" xfId="26" applyNumberFormat="1" applyFont="1" applyBorder="1"/>
    <xf numFmtId="0" fontId="0" fillId="0" borderId="11" xfId="0" applyBorder="1"/>
    <xf numFmtId="0" fontId="20" fillId="0" borderId="31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/>
    </xf>
    <xf numFmtId="164" fontId="22" fillId="0" borderId="32" xfId="26" applyNumberFormat="1" applyFont="1" applyBorder="1"/>
    <xf numFmtId="0" fontId="22" fillId="0" borderId="49" xfId="0" applyFont="1" applyBorder="1" applyAlignment="1">
      <alignment horizontal="center" vertical="center"/>
    </xf>
    <xf numFmtId="0" fontId="22" fillId="0" borderId="60" xfId="0" applyFont="1" applyBorder="1" applyAlignment="1">
      <alignment horizontal="center"/>
    </xf>
    <xf numFmtId="0" fontId="22" fillId="0" borderId="28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22" fillId="0" borderId="0" xfId="0" applyFont="1" applyBorder="1"/>
    <xf numFmtId="0" fontId="26" fillId="0" borderId="0" xfId="0" applyFont="1" applyBorder="1" applyAlignment="1">
      <alignment horizontal="right"/>
    </xf>
    <xf numFmtId="3" fontId="20" fillId="0" borderId="33" xfId="0" applyNumberFormat="1" applyFont="1" applyBorder="1" applyAlignment="1">
      <alignment horizontal="center" vertical="center"/>
    </xf>
    <xf numFmtId="3" fontId="22" fillId="0" borderId="14" xfId="0" applyNumberFormat="1" applyFont="1" applyFill="1" applyBorder="1" applyAlignment="1">
      <alignment horizontal="right"/>
    </xf>
    <xf numFmtId="3" fontId="22" fillId="0" borderId="48" xfId="0" applyNumberFormat="1" applyFont="1" applyFill="1" applyBorder="1" applyAlignment="1">
      <alignment horizontal="right"/>
    </xf>
    <xf numFmtId="3" fontId="20" fillId="0" borderId="16" xfId="0" applyNumberFormat="1" applyFont="1" applyFill="1" applyBorder="1" applyAlignment="1">
      <alignment horizontal="right"/>
    </xf>
    <xf numFmtId="0" fontId="20" fillId="0" borderId="44" xfId="0" applyFont="1" applyFill="1" applyBorder="1" applyAlignment="1">
      <alignment horizontal="center" vertical="center"/>
    </xf>
    <xf numFmtId="3" fontId="22" fillId="0" borderId="10" xfId="0" applyNumberFormat="1" applyFont="1" applyBorder="1"/>
    <xf numFmtId="3" fontId="22" fillId="0" borderId="16" xfId="27" applyNumberFormat="1" applyFont="1" applyFill="1" applyBorder="1" applyAlignment="1">
      <alignment horizontal="right"/>
    </xf>
    <xf numFmtId="3" fontId="22" fillId="0" borderId="16" xfId="0" applyNumberFormat="1" applyFont="1" applyBorder="1"/>
    <xf numFmtId="3" fontId="22" fillId="0" borderId="12" xfId="27" applyNumberFormat="1" applyFont="1" applyFill="1" applyBorder="1" applyAlignment="1">
      <alignment horizontal="right"/>
    </xf>
    <xf numFmtId="3" fontId="22" fillId="0" borderId="50" xfId="0" applyNumberFormat="1" applyFont="1" applyBorder="1"/>
    <xf numFmtId="3" fontId="33" fillId="0" borderId="12" xfId="27" applyNumberFormat="1" applyFont="1" applyFill="1" applyBorder="1" applyAlignment="1">
      <alignment horizontal="right"/>
    </xf>
    <xf numFmtId="3" fontId="22" fillId="0" borderId="12" xfId="0" applyNumberFormat="1" applyFont="1" applyFill="1" applyBorder="1" applyAlignment="1">
      <alignment horizontal="right"/>
    </xf>
    <xf numFmtId="3" fontId="33" fillId="0" borderId="50" xfId="27" applyNumberFormat="1" applyFont="1" applyFill="1" applyBorder="1" applyAlignment="1">
      <alignment horizontal="right"/>
    </xf>
    <xf numFmtId="3" fontId="22" fillId="0" borderId="13" xfId="0" applyNumberFormat="1" applyFont="1" applyFill="1" applyBorder="1" applyAlignment="1">
      <alignment horizontal="right"/>
    </xf>
    <xf numFmtId="3" fontId="22" fillId="0" borderId="42" xfId="0" applyNumberFormat="1" applyFont="1" applyFill="1" applyBorder="1" applyAlignment="1">
      <alignment horizontal="right"/>
    </xf>
    <xf numFmtId="0" fontId="20" fillId="0" borderId="0" xfId="0" applyFont="1" applyAlignment="1">
      <alignment horizontal="center"/>
    </xf>
    <xf numFmtId="0" fontId="20" fillId="0" borderId="0" xfId="0" applyFont="1" applyAlignment="1" applyProtection="1">
      <alignment horizontal="left" vertical="center" indent="1"/>
    </xf>
    <xf numFmtId="0" fontId="25" fillId="0" borderId="0" xfId="0" applyFont="1" applyAlignment="1">
      <alignment horizontal="center"/>
    </xf>
    <xf numFmtId="0" fontId="20" fillId="0" borderId="36" xfId="0" applyFont="1" applyFill="1" applyBorder="1" applyAlignment="1">
      <alignment horizontal="center"/>
    </xf>
    <xf numFmtId="0" fontId="20" fillId="0" borderId="26" xfId="0" applyFont="1" applyFill="1" applyBorder="1" applyAlignment="1">
      <alignment horizontal="center"/>
    </xf>
    <xf numFmtId="0" fontId="20" fillId="0" borderId="37" xfId="0" applyFont="1" applyFill="1" applyBorder="1" applyAlignment="1">
      <alignment horizontal="center"/>
    </xf>
    <xf numFmtId="0" fontId="20" fillId="0" borderId="17" xfId="0" applyFont="1" applyFill="1" applyBorder="1" applyAlignment="1">
      <alignment horizontal="center"/>
    </xf>
    <xf numFmtId="0" fontId="20" fillId="0" borderId="0" xfId="40" applyFont="1" applyFill="1" applyAlignment="1" applyProtection="1">
      <alignment horizontal="center"/>
    </xf>
    <xf numFmtId="0" fontId="20" fillId="0" borderId="52" xfId="0" applyFont="1" applyBorder="1" applyAlignment="1">
      <alignment horizontal="center" vertical="center"/>
    </xf>
    <xf numFmtId="0" fontId="20" fillId="0" borderId="53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56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58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165" fontId="32" fillId="0" borderId="0" xfId="40" applyNumberFormat="1" applyFont="1" applyFill="1" applyBorder="1" applyAlignment="1" applyProtection="1">
      <alignment horizontal="right" vertical="center" wrapText="1"/>
    </xf>
    <xf numFmtId="0" fontId="20" fillId="0" borderId="44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165" fontId="20" fillId="0" borderId="44" xfId="0" applyNumberFormat="1" applyFont="1" applyFill="1" applyBorder="1" applyAlignment="1">
      <alignment horizontal="center" vertical="center" wrapText="1"/>
    </xf>
    <xf numFmtId="165" fontId="20" fillId="0" borderId="10" xfId="0" applyNumberFormat="1" applyFont="1" applyFill="1" applyBorder="1" applyAlignment="1">
      <alignment horizontal="center" vertical="center" wrapText="1"/>
    </xf>
    <xf numFmtId="165" fontId="20" fillId="0" borderId="55" xfId="0" applyNumberFormat="1" applyFont="1" applyFill="1" applyBorder="1" applyAlignment="1">
      <alignment horizontal="center" vertical="center" wrapText="1"/>
    </xf>
    <xf numFmtId="165" fontId="20" fillId="0" borderId="19" xfId="0" applyNumberFormat="1" applyFont="1" applyFill="1" applyBorder="1" applyAlignment="1">
      <alignment horizontal="center" vertical="center" wrapText="1"/>
    </xf>
    <xf numFmtId="165" fontId="20" fillId="0" borderId="52" xfId="0" applyNumberFormat="1" applyFont="1" applyFill="1" applyBorder="1" applyAlignment="1">
      <alignment horizontal="center" vertical="center" wrapText="1"/>
    </xf>
    <xf numFmtId="165" fontId="20" fillId="0" borderId="53" xfId="0" applyNumberFormat="1" applyFont="1" applyFill="1" applyBorder="1" applyAlignment="1">
      <alignment horizontal="center" vertical="center" wrapText="1"/>
    </xf>
    <xf numFmtId="165" fontId="20" fillId="0" borderId="33" xfId="0" applyNumberFormat="1" applyFont="1" applyFill="1" applyBorder="1" applyAlignment="1">
      <alignment horizontal="center" vertical="center" wrapText="1"/>
    </xf>
    <xf numFmtId="165" fontId="20" fillId="0" borderId="16" xfId="0" applyNumberFormat="1" applyFont="1" applyFill="1" applyBorder="1" applyAlignment="1">
      <alignment horizontal="center" vertical="center" wrapText="1"/>
    </xf>
    <xf numFmtId="165" fontId="20" fillId="0" borderId="54" xfId="0" applyNumberFormat="1" applyFont="1" applyFill="1" applyBorder="1" applyAlignment="1">
      <alignment horizontal="center" vertical="center" wrapText="1"/>
    </xf>
    <xf numFmtId="165" fontId="20" fillId="0" borderId="20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</cellXfs>
  <cellStyles count="45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Ezres 2" xfId="27"/>
    <cellStyle name="Figyelmeztetés" xfId="28" builtinId="11" customBuiltin="1"/>
    <cellStyle name="Hivatkozott cella" xfId="29" builtinId="24" customBuiltin="1"/>
    <cellStyle name="Jegyzet" xfId="30" builtinId="10" customBuiltin="1"/>
    <cellStyle name="Jelölőszín (1)" xfId="31" builtinId="29" customBuiltin="1"/>
    <cellStyle name="Jelölőszín (2)" xfId="32" builtinId="33" customBuiltin="1"/>
    <cellStyle name="Jelölőszín (3)" xfId="33" builtinId="37" customBuiltin="1"/>
    <cellStyle name="Jelölőszín (4)" xfId="34" builtinId="41" customBuiltin="1"/>
    <cellStyle name="Jelölőszín (5)" xfId="35" builtinId="45" customBuiltin="1"/>
    <cellStyle name="Jelölőszín (6)" xfId="36" builtinId="49" customBuiltin="1"/>
    <cellStyle name="Jó" xfId="37" builtinId="26" customBuiltin="1"/>
    <cellStyle name="Kimenet" xfId="38" builtinId="21" customBuiltin="1"/>
    <cellStyle name="Magyarázó szöveg" xfId="39" builtinId="53" customBuiltin="1"/>
    <cellStyle name="Normál" xfId="0" builtinId="0"/>
    <cellStyle name="Normál_KVRENMUNKA" xfId="40"/>
    <cellStyle name="Összesen" xfId="41" builtinId="25" customBuiltin="1"/>
    <cellStyle name="Rossz" xfId="42" builtinId="27" customBuiltin="1"/>
    <cellStyle name="Semleges" xfId="43" builtinId="28" customBuiltin="1"/>
    <cellStyle name="Számítás" xfId="44" builtinId="22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51"/>
  <sheetViews>
    <sheetView topLeftCell="A13" zoomScaleNormal="100" workbookViewId="0">
      <selection activeCell="G18" sqref="G18"/>
    </sheetView>
  </sheetViews>
  <sheetFormatPr defaultRowHeight="15.75"/>
  <cols>
    <col min="1" max="1" width="34.140625" customWidth="1"/>
    <col min="2" max="2" width="11.28515625" customWidth="1"/>
    <col min="3" max="3" width="12.42578125" customWidth="1"/>
    <col min="4" max="4" width="35.140625" customWidth="1"/>
    <col min="5" max="5" width="11.7109375" customWidth="1"/>
    <col min="6" max="6" width="11.85546875" style="104" customWidth="1"/>
  </cols>
  <sheetData>
    <row r="2" spans="1:6" ht="15.75" customHeight="1">
      <c r="A2" s="205" t="s">
        <v>226</v>
      </c>
      <c r="B2" s="205"/>
      <c r="C2" s="205"/>
      <c r="D2" s="205"/>
      <c r="E2" s="205"/>
      <c r="F2" s="205"/>
    </row>
    <row r="3" spans="1:6" ht="15.75" customHeight="1">
      <c r="A3" s="177"/>
      <c r="B3" s="177"/>
      <c r="C3" s="177"/>
      <c r="D3" s="177"/>
      <c r="E3" s="177"/>
      <c r="F3" s="177"/>
    </row>
    <row r="4" spans="1:6" ht="18.75">
      <c r="A4" s="207" t="s">
        <v>157</v>
      </c>
      <c r="B4" s="207"/>
      <c r="C4" s="207"/>
      <c r="D4" s="207"/>
      <c r="E4" s="207"/>
    </row>
    <row r="5" spans="1:6" ht="30">
      <c r="E5" s="35" t="s">
        <v>141</v>
      </c>
    </row>
    <row r="6" spans="1:6">
      <c r="E6" s="34"/>
    </row>
    <row r="7" spans="1:6" ht="16.5" thickBot="1">
      <c r="E7" s="13" t="s">
        <v>138</v>
      </c>
    </row>
    <row r="8" spans="1:6">
      <c r="A8" s="208" t="s">
        <v>5</v>
      </c>
      <c r="B8" s="107" t="s">
        <v>158</v>
      </c>
      <c r="C8" s="107" t="s">
        <v>211</v>
      </c>
      <c r="D8" s="210" t="s">
        <v>31</v>
      </c>
      <c r="E8" s="107" t="s">
        <v>158</v>
      </c>
      <c r="F8" s="108" t="s">
        <v>211</v>
      </c>
    </row>
    <row r="9" spans="1:6">
      <c r="A9" s="209"/>
      <c r="B9" s="101" t="s">
        <v>3</v>
      </c>
      <c r="C9" s="101" t="s">
        <v>3</v>
      </c>
      <c r="D9" s="211"/>
      <c r="E9" s="101" t="s">
        <v>3</v>
      </c>
      <c r="F9" s="109" t="s">
        <v>3</v>
      </c>
    </row>
    <row r="10" spans="1:6">
      <c r="A10" s="21" t="s">
        <v>32</v>
      </c>
      <c r="B10" s="102">
        <v>10593</v>
      </c>
      <c r="C10" s="102">
        <v>10593</v>
      </c>
      <c r="D10" s="14" t="s">
        <v>12</v>
      </c>
      <c r="E10" s="102">
        <v>21347</v>
      </c>
      <c r="F10" s="110">
        <v>21347</v>
      </c>
    </row>
    <row r="11" spans="1:6">
      <c r="A11" s="21" t="s">
        <v>100</v>
      </c>
      <c r="B11" s="102">
        <v>7000</v>
      </c>
      <c r="C11" s="102">
        <v>7000</v>
      </c>
      <c r="D11" s="14" t="s">
        <v>18</v>
      </c>
      <c r="E11" s="102">
        <v>5701</v>
      </c>
      <c r="F11" s="110">
        <v>5701</v>
      </c>
    </row>
    <row r="12" spans="1:6">
      <c r="A12" s="21" t="s">
        <v>23</v>
      </c>
      <c r="B12" s="102">
        <v>31885</v>
      </c>
      <c r="C12" s="102">
        <v>33443</v>
      </c>
      <c r="D12" s="14" t="s">
        <v>13</v>
      </c>
      <c r="E12" s="102">
        <v>22386</v>
      </c>
      <c r="F12" s="110">
        <v>23398</v>
      </c>
    </row>
    <row r="13" spans="1:6">
      <c r="A13" s="21" t="s">
        <v>33</v>
      </c>
      <c r="B13" s="102">
        <v>4942</v>
      </c>
      <c r="C13" s="102">
        <v>4942</v>
      </c>
      <c r="D13" s="14" t="s">
        <v>34</v>
      </c>
      <c r="E13" s="102">
        <v>1052</v>
      </c>
      <c r="F13" s="110">
        <v>2173</v>
      </c>
    </row>
    <row r="14" spans="1:6">
      <c r="A14" s="21" t="s">
        <v>35</v>
      </c>
      <c r="B14" s="102"/>
      <c r="C14" s="102"/>
      <c r="D14" s="14" t="s">
        <v>36</v>
      </c>
      <c r="E14" s="102">
        <v>1460</v>
      </c>
      <c r="F14" s="110">
        <v>4460</v>
      </c>
    </row>
    <row r="15" spans="1:6">
      <c r="A15" s="21" t="s">
        <v>101</v>
      </c>
      <c r="B15" s="102"/>
      <c r="C15" s="102"/>
      <c r="D15" s="14" t="s">
        <v>169</v>
      </c>
      <c r="E15" s="102">
        <v>2223</v>
      </c>
      <c r="F15" s="110">
        <v>2223</v>
      </c>
    </row>
    <row r="16" spans="1:6">
      <c r="A16" s="21"/>
      <c r="B16" s="102"/>
      <c r="C16" s="102"/>
      <c r="D16" s="14" t="s">
        <v>102</v>
      </c>
      <c r="E16" s="102"/>
      <c r="F16" s="110"/>
    </row>
    <row r="17" spans="1:6">
      <c r="A17" s="111" t="s">
        <v>37</v>
      </c>
      <c r="B17" s="102">
        <f>SUM(B10:B16)</f>
        <v>54420</v>
      </c>
      <c r="C17" s="102">
        <f>SUM(C10:C16)</f>
        <v>55978</v>
      </c>
      <c r="D17" s="105" t="s">
        <v>38</v>
      </c>
      <c r="E17" s="102">
        <f>SUM(E10:E16)</f>
        <v>54169</v>
      </c>
      <c r="F17" s="112">
        <f>SUM(F10:F16)</f>
        <v>59302</v>
      </c>
    </row>
    <row r="18" spans="1:6">
      <c r="A18" s="21" t="s">
        <v>9</v>
      </c>
      <c r="B18" s="102"/>
      <c r="C18" s="102">
        <v>50</v>
      </c>
      <c r="D18" s="14" t="s">
        <v>16</v>
      </c>
      <c r="E18" s="102">
        <v>500</v>
      </c>
      <c r="F18" s="110">
        <v>500</v>
      </c>
    </row>
    <row r="19" spans="1:6">
      <c r="A19" s="21" t="s">
        <v>39</v>
      </c>
      <c r="B19" s="102">
        <v>10292</v>
      </c>
      <c r="C19" s="102">
        <v>10292</v>
      </c>
      <c r="D19" s="14" t="s">
        <v>1</v>
      </c>
      <c r="E19" s="102">
        <v>29772</v>
      </c>
      <c r="F19" s="110">
        <v>29772</v>
      </c>
    </row>
    <row r="20" spans="1:6">
      <c r="A20" s="21" t="s">
        <v>40</v>
      </c>
      <c r="B20" s="102"/>
      <c r="C20" s="102"/>
      <c r="D20" s="14" t="s">
        <v>41</v>
      </c>
      <c r="E20" s="102"/>
      <c r="F20" s="110"/>
    </row>
    <row r="21" spans="1:6">
      <c r="A21" s="21" t="s">
        <v>42</v>
      </c>
      <c r="B21" s="102"/>
      <c r="C21" s="102">
        <v>625</v>
      </c>
      <c r="D21" s="14" t="s">
        <v>43</v>
      </c>
      <c r="E21" s="102">
        <v>500</v>
      </c>
      <c r="F21" s="110">
        <v>700</v>
      </c>
    </row>
    <row r="22" spans="1:6">
      <c r="A22" s="21"/>
      <c r="B22" s="102"/>
      <c r="C22" s="102"/>
      <c r="D22" s="14"/>
      <c r="E22" s="102"/>
      <c r="F22" s="110"/>
    </row>
    <row r="23" spans="1:6">
      <c r="A23" s="111" t="s">
        <v>44</v>
      </c>
      <c r="B23" s="102">
        <f>SUM(B18:B22)</f>
        <v>10292</v>
      </c>
      <c r="C23" s="102">
        <f>SUM(C18:C22)</f>
        <v>10967</v>
      </c>
      <c r="D23" s="105" t="s">
        <v>45</v>
      </c>
      <c r="E23" s="102">
        <f>SUM(E18:E22)</f>
        <v>30772</v>
      </c>
      <c r="F23" s="112">
        <f>SUM(F18:F22)</f>
        <v>30972</v>
      </c>
    </row>
    <row r="24" spans="1:6">
      <c r="A24" s="21" t="s">
        <v>28</v>
      </c>
      <c r="B24" s="102"/>
      <c r="C24" s="102"/>
      <c r="D24" s="14" t="s">
        <v>46</v>
      </c>
      <c r="E24" s="102"/>
      <c r="F24" s="110"/>
    </row>
    <row r="25" spans="1:6">
      <c r="A25" s="21" t="s">
        <v>29</v>
      </c>
      <c r="B25" s="102"/>
      <c r="C25" s="102"/>
      <c r="D25" s="14" t="s">
        <v>47</v>
      </c>
      <c r="E25" s="102">
        <v>0</v>
      </c>
      <c r="F25" s="110"/>
    </row>
    <row r="26" spans="1:6">
      <c r="A26" s="21" t="s">
        <v>48</v>
      </c>
      <c r="B26" s="102"/>
      <c r="C26" s="102"/>
      <c r="D26" s="14" t="s">
        <v>49</v>
      </c>
      <c r="E26" s="102"/>
      <c r="F26" s="110"/>
    </row>
    <row r="27" spans="1:6">
      <c r="A27" s="21" t="s">
        <v>50</v>
      </c>
      <c r="B27" s="102"/>
      <c r="C27" s="102"/>
      <c r="D27" s="14" t="s">
        <v>27</v>
      </c>
      <c r="E27" s="102"/>
      <c r="F27" s="110"/>
    </row>
    <row r="28" spans="1:6">
      <c r="A28" s="21" t="s">
        <v>24</v>
      </c>
      <c r="B28" s="102"/>
      <c r="C28" s="102"/>
      <c r="D28" s="14" t="s">
        <v>24</v>
      </c>
      <c r="E28" s="102"/>
      <c r="F28" s="110"/>
    </row>
    <row r="29" spans="1:6">
      <c r="A29" s="113" t="s">
        <v>212</v>
      </c>
      <c r="B29" s="102">
        <f>SUM(B17,B23:B28)</f>
        <v>64712</v>
      </c>
      <c r="C29" s="102">
        <f>SUM(C17,C23:C28)</f>
        <v>66945</v>
      </c>
      <c r="D29" s="106" t="s">
        <v>213</v>
      </c>
      <c r="E29" s="102">
        <f>SUM(E17,E23:E28)</f>
        <v>84941</v>
      </c>
      <c r="F29" s="112">
        <f>SUM(F17,F23:F28)</f>
        <v>90274</v>
      </c>
    </row>
    <row r="30" spans="1:6">
      <c r="A30" s="21"/>
      <c r="B30" s="102"/>
      <c r="C30" s="102"/>
      <c r="D30" s="14" t="s">
        <v>51</v>
      </c>
      <c r="E30" s="102">
        <v>3304</v>
      </c>
      <c r="F30" s="110">
        <v>3204</v>
      </c>
    </row>
    <row r="31" spans="1:6">
      <c r="A31" s="21" t="s">
        <v>30</v>
      </c>
      <c r="B31" s="102">
        <v>27987</v>
      </c>
      <c r="C31" s="102">
        <v>27987</v>
      </c>
      <c r="D31" s="14" t="s">
        <v>52</v>
      </c>
      <c r="E31" s="102">
        <v>4454</v>
      </c>
      <c r="F31" s="110">
        <v>1454</v>
      </c>
    </row>
    <row r="32" spans="1:6">
      <c r="A32" s="113" t="s">
        <v>53</v>
      </c>
      <c r="B32" s="102"/>
      <c r="C32" s="102"/>
      <c r="D32" s="106" t="s">
        <v>214</v>
      </c>
      <c r="E32" s="102">
        <f>SUM(E30:E31)</f>
        <v>7758</v>
      </c>
      <c r="F32" s="112">
        <f>SUM(F30:F31)</f>
        <v>4658</v>
      </c>
    </row>
    <row r="33" spans="1:6">
      <c r="A33" s="21" t="s">
        <v>54</v>
      </c>
      <c r="B33" s="102"/>
      <c r="C33" s="102"/>
      <c r="D33" s="14" t="s">
        <v>55</v>
      </c>
      <c r="E33" s="103"/>
      <c r="F33" s="110"/>
    </row>
    <row r="34" spans="1:6" ht="16.5" thickBot="1">
      <c r="A34" s="114" t="s">
        <v>56</v>
      </c>
      <c r="B34" s="115">
        <f>SUM(B17,B23,B31)</f>
        <v>92699</v>
      </c>
      <c r="C34" s="115">
        <f>SUM(C17,C23,C31)</f>
        <v>94932</v>
      </c>
      <c r="D34" s="116" t="s">
        <v>57</v>
      </c>
      <c r="E34" s="115">
        <f>SUM(E29,E32,E33)</f>
        <v>92699</v>
      </c>
      <c r="F34" s="117">
        <f>SUM(F29,F32,F33)</f>
        <v>94932</v>
      </c>
    </row>
    <row r="35" spans="1:6">
      <c r="A35" s="11"/>
      <c r="B35" s="11"/>
      <c r="C35" s="11"/>
      <c r="D35" s="11"/>
      <c r="E35" s="11"/>
    </row>
    <row r="36" spans="1:6">
      <c r="A36" s="11"/>
      <c r="B36" s="11"/>
      <c r="C36" s="11"/>
      <c r="D36" s="11"/>
      <c r="E36" s="11"/>
    </row>
    <row r="37" spans="1:6">
      <c r="A37" s="212" t="s">
        <v>110</v>
      </c>
      <c r="B37" s="212"/>
      <c r="C37" s="212"/>
      <c r="D37" s="212"/>
      <c r="E37" s="11"/>
    </row>
    <row r="38" spans="1:6" ht="16.5" thickBot="1">
      <c r="A38" s="11"/>
      <c r="B38" s="11"/>
      <c r="C38" s="11"/>
      <c r="D38" s="11"/>
      <c r="E38" s="11"/>
    </row>
    <row r="39" spans="1:6" ht="48" thickBot="1">
      <c r="A39" s="15" t="s">
        <v>112</v>
      </c>
      <c r="B39" s="16">
        <f>SUM(B34-E34)</f>
        <v>0</v>
      </c>
      <c r="C39" s="89"/>
      <c r="D39" s="11"/>
      <c r="E39" s="11"/>
    </row>
    <row r="40" spans="1:6">
      <c r="A40" s="11"/>
      <c r="B40" s="11"/>
      <c r="C40" s="11"/>
      <c r="D40" s="11"/>
      <c r="E40" s="11"/>
    </row>
    <row r="41" spans="1:6">
      <c r="A41" s="206" t="s">
        <v>111</v>
      </c>
      <c r="B41" s="206"/>
      <c r="C41" s="206"/>
      <c r="D41" s="206"/>
      <c r="E41" s="11"/>
    </row>
    <row r="42" spans="1:6">
      <c r="A42" s="11"/>
      <c r="B42" s="11"/>
      <c r="C42" s="11"/>
      <c r="D42" s="11"/>
      <c r="E42" s="11"/>
    </row>
    <row r="43" spans="1:6" ht="16.5" thickBot="1">
      <c r="A43" s="11"/>
      <c r="B43" s="11"/>
      <c r="C43" s="11"/>
      <c r="D43" s="11"/>
      <c r="E43" s="11"/>
    </row>
    <row r="44" spans="1:6" ht="32.25" thickBot="1">
      <c r="A44" s="17" t="s">
        <v>159</v>
      </c>
      <c r="B44" s="18"/>
      <c r="C44" s="90"/>
      <c r="D44" s="11"/>
      <c r="E44" s="11"/>
    </row>
    <row r="45" spans="1:6" ht="32.25" thickBot="1">
      <c r="A45" s="17" t="s">
        <v>160</v>
      </c>
      <c r="B45" s="18">
        <v>0</v>
      </c>
      <c r="C45" s="90"/>
      <c r="D45" s="11"/>
      <c r="E45" s="11"/>
    </row>
    <row r="46" spans="1:6" ht="32.25" thickBot="1">
      <c r="A46" s="17" t="s">
        <v>161</v>
      </c>
      <c r="B46" s="18">
        <f>B45+B44</f>
        <v>0</v>
      </c>
      <c r="C46" s="90"/>
      <c r="D46" s="11"/>
      <c r="E46" s="11"/>
    </row>
    <row r="47" spans="1:6">
      <c r="A47" s="11"/>
      <c r="B47" s="11"/>
      <c r="C47" s="11"/>
      <c r="D47" s="11"/>
      <c r="E47" s="11"/>
    </row>
    <row r="48" spans="1:6" ht="16.5" thickBot="1">
      <c r="A48" s="11"/>
      <c r="B48" s="11"/>
      <c r="C48" s="11"/>
      <c r="D48" s="11"/>
      <c r="E48" s="11"/>
    </row>
    <row r="49" spans="1:5" ht="16.5" thickBot="1">
      <c r="A49" s="36" t="s">
        <v>136</v>
      </c>
      <c r="B49" s="37">
        <v>7</v>
      </c>
      <c r="C49" s="91"/>
      <c r="D49" s="38"/>
      <c r="E49" s="11"/>
    </row>
    <row r="50" spans="1:5" ht="16.5" thickBot="1">
      <c r="A50" s="36" t="s">
        <v>137</v>
      </c>
      <c r="B50" s="37">
        <v>2</v>
      </c>
      <c r="C50" s="91"/>
      <c r="D50" s="38"/>
      <c r="E50" s="11"/>
    </row>
    <row r="51" spans="1:5">
      <c r="D51" s="20"/>
    </row>
  </sheetData>
  <mergeCells count="6">
    <mergeCell ref="A2:F2"/>
    <mergeCell ref="A41:D41"/>
    <mergeCell ref="A4:E4"/>
    <mergeCell ref="A8:A9"/>
    <mergeCell ref="D8:D9"/>
    <mergeCell ref="A37:D37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50"/>
  <sheetViews>
    <sheetView topLeftCell="A16" zoomScaleNormal="100" workbookViewId="0">
      <selection activeCell="F26" sqref="F26"/>
    </sheetView>
  </sheetViews>
  <sheetFormatPr defaultRowHeight="12.75"/>
  <cols>
    <col min="1" max="1" width="39.5703125" customWidth="1"/>
    <col min="2" max="2" width="12.28515625" customWidth="1"/>
    <col min="3" max="3" width="11.7109375" style="179" customWidth="1"/>
    <col min="4" max="4" width="11.42578125" customWidth="1"/>
    <col min="5" max="5" width="11.5703125" customWidth="1"/>
  </cols>
  <sheetData>
    <row r="1" spans="1:5" ht="18.75">
      <c r="A1" s="207" t="s">
        <v>162</v>
      </c>
      <c r="B1" s="207"/>
      <c r="C1" s="188"/>
      <c r="D1" s="11"/>
      <c r="E1" s="11"/>
    </row>
    <row r="2" spans="1:5" ht="15.75">
      <c r="A2" s="11"/>
      <c r="B2" s="11"/>
      <c r="C2" s="188"/>
      <c r="D2" s="11"/>
      <c r="E2" s="11"/>
    </row>
    <row r="3" spans="1:5" ht="15.75">
      <c r="A3" s="11"/>
      <c r="C3" s="81" t="s">
        <v>146</v>
      </c>
      <c r="D3" s="11"/>
      <c r="E3" s="11"/>
    </row>
    <row r="4" spans="1:5" ht="15.75">
      <c r="A4" s="11"/>
      <c r="C4" s="34"/>
      <c r="D4" s="11"/>
      <c r="E4" s="11"/>
    </row>
    <row r="5" spans="1:5" ht="16.5" thickBot="1">
      <c r="A5" s="11"/>
      <c r="C5" s="189" t="s">
        <v>138</v>
      </c>
      <c r="D5" s="11"/>
      <c r="E5" s="11"/>
    </row>
    <row r="6" spans="1:5" ht="33" customHeight="1" thickBot="1">
      <c r="A6" s="213" t="s">
        <v>10</v>
      </c>
      <c r="B6" s="215" t="s">
        <v>164</v>
      </c>
      <c r="C6" s="216"/>
      <c r="D6" s="213" t="s">
        <v>215</v>
      </c>
      <c r="E6" s="217"/>
    </row>
    <row r="7" spans="1:5" ht="33" customHeight="1" thickBot="1">
      <c r="A7" s="214"/>
      <c r="B7" s="73" t="s">
        <v>2</v>
      </c>
      <c r="C7" s="22" t="s">
        <v>60</v>
      </c>
      <c r="D7" s="119" t="s">
        <v>2</v>
      </c>
      <c r="E7" s="28" t="s">
        <v>60</v>
      </c>
    </row>
    <row r="8" spans="1:5" ht="15.75">
      <c r="A8" s="69" t="s">
        <v>151</v>
      </c>
      <c r="B8" s="74">
        <v>4153</v>
      </c>
      <c r="C8" s="129"/>
      <c r="D8" s="183">
        <v>4153</v>
      </c>
      <c r="E8" s="180"/>
    </row>
    <row r="9" spans="1:5" ht="15.75">
      <c r="A9" s="87" t="s">
        <v>152</v>
      </c>
      <c r="B9" s="74">
        <v>1052</v>
      </c>
      <c r="C9" s="84"/>
      <c r="D9" s="128">
        <v>2173</v>
      </c>
      <c r="E9" s="181"/>
    </row>
    <row r="10" spans="1:5" ht="15.75">
      <c r="A10" s="87" t="s">
        <v>183</v>
      </c>
      <c r="B10" s="74"/>
      <c r="C10" s="84">
        <v>6898</v>
      </c>
      <c r="D10" s="128"/>
      <c r="E10" s="181">
        <v>8456</v>
      </c>
    </row>
    <row r="11" spans="1:5" ht="15.75">
      <c r="A11" s="87" t="s">
        <v>153</v>
      </c>
      <c r="B11" s="74"/>
      <c r="C11" s="84">
        <v>2244</v>
      </c>
      <c r="D11" s="128"/>
      <c r="E11" s="181">
        <v>2244</v>
      </c>
    </row>
    <row r="12" spans="1:5" ht="15.75">
      <c r="A12" s="70" t="s">
        <v>148</v>
      </c>
      <c r="B12" s="75">
        <v>127</v>
      </c>
      <c r="C12" s="82">
        <v>973</v>
      </c>
      <c r="D12" s="128">
        <v>127</v>
      </c>
      <c r="E12" s="181">
        <v>973</v>
      </c>
    </row>
    <row r="13" spans="1:5" ht="15.75">
      <c r="A13" s="70" t="s">
        <v>119</v>
      </c>
      <c r="B13" s="75">
        <v>1905</v>
      </c>
      <c r="C13" s="82">
        <v>2112</v>
      </c>
      <c r="D13" s="82">
        <v>1905</v>
      </c>
      <c r="E13" s="182">
        <v>2112</v>
      </c>
    </row>
    <row r="14" spans="1:5" ht="15.75">
      <c r="A14" s="70" t="s">
        <v>120</v>
      </c>
      <c r="B14" s="75"/>
      <c r="C14" s="82">
        <v>2261</v>
      </c>
      <c r="D14" s="82"/>
      <c r="E14" s="182">
        <v>2261</v>
      </c>
    </row>
    <row r="15" spans="1:5" ht="15.75">
      <c r="A15" s="70" t="s">
        <v>171</v>
      </c>
      <c r="B15" s="75">
        <v>9593</v>
      </c>
      <c r="C15" s="82"/>
      <c r="D15" s="82">
        <v>10645</v>
      </c>
      <c r="E15" s="182"/>
    </row>
    <row r="16" spans="1:5" ht="15.75">
      <c r="A16" s="70" t="s">
        <v>121</v>
      </c>
      <c r="B16" s="75">
        <v>4957</v>
      </c>
      <c r="C16" s="82">
        <v>4188</v>
      </c>
      <c r="D16" s="82">
        <v>4957</v>
      </c>
      <c r="E16" s="182">
        <v>4188</v>
      </c>
    </row>
    <row r="17" spans="1:5" ht="16.5" thickBot="1">
      <c r="A17" s="70" t="s">
        <v>122</v>
      </c>
      <c r="B17" s="75"/>
      <c r="C17" s="82"/>
      <c r="D17" s="130"/>
      <c r="E17" s="182"/>
    </row>
    <row r="18" spans="1:5" ht="15.75">
      <c r="A18" s="70" t="s">
        <v>123</v>
      </c>
      <c r="B18" s="75">
        <v>14573</v>
      </c>
      <c r="C18" s="82">
        <v>10875</v>
      </c>
      <c r="D18" s="83">
        <v>14573</v>
      </c>
      <c r="E18" s="82">
        <v>10875</v>
      </c>
    </row>
    <row r="19" spans="1:5" ht="15.75">
      <c r="A19" s="70" t="s">
        <v>124</v>
      </c>
      <c r="B19" s="75">
        <v>2886</v>
      </c>
      <c r="C19" s="82">
        <v>1200</v>
      </c>
      <c r="D19" s="79">
        <v>2886</v>
      </c>
      <c r="E19" s="82">
        <v>1200</v>
      </c>
    </row>
    <row r="20" spans="1:5" ht="15.75">
      <c r="A20" s="70" t="s">
        <v>125</v>
      </c>
      <c r="B20" s="75">
        <v>10422</v>
      </c>
      <c r="C20" s="82">
        <v>9282</v>
      </c>
      <c r="D20" s="79">
        <v>10422</v>
      </c>
      <c r="E20" s="82">
        <v>9282</v>
      </c>
    </row>
    <row r="21" spans="1:5" ht="15.75">
      <c r="A21" s="70" t="s">
        <v>126</v>
      </c>
      <c r="B21" s="75">
        <v>4740</v>
      </c>
      <c r="C21" s="82">
        <v>3364</v>
      </c>
      <c r="D21" s="79">
        <v>4740</v>
      </c>
      <c r="E21" s="82">
        <v>3364</v>
      </c>
    </row>
    <row r="22" spans="1:5" ht="15.75">
      <c r="A22" s="70" t="s">
        <v>127</v>
      </c>
      <c r="B22" s="75"/>
      <c r="C22" s="82">
        <v>2365</v>
      </c>
      <c r="D22" s="79"/>
      <c r="E22" s="82">
        <v>2365</v>
      </c>
    </row>
    <row r="23" spans="1:5" ht="15.75">
      <c r="A23" s="70" t="s">
        <v>170</v>
      </c>
      <c r="B23" s="75">
        <v>5299</v>
      </c>
      <c r="C23" s="82">
        <v>3553</v>
      </c>
      <c r="D23" s="79">
        <v>5299</v>
      </c>
      <c r="E23" s="82">
        <v>3553</v>
      </c>
    </row>
    <row r="24" spans="1:5" ht="16.5" thickBot="1">
      <c r="A24" s="70" t="s">
        <v>128</v>
      </c>
      <c r="B24" s="75"/>
      <c r="C24" s="130"/>
      <c r="D24" s="79"/>
      <c r="E24" s="82"/>
    </row>
    <row r="25" spans="1:5" ht="15.75">
      <c r="A25" s="70" t="s">
        <v>129</v>
      </c>
      <c r="B25" s="75">
        <v>100</v>
      </c>
      <c r="C25" s="84"/>
      <c r="D25" s="79">
        <v>100</v>
      </c>
      <c r="E25" s="82"/>
    </row>
    <row r="26" spans="1:5" ht="15.75">
      <c r="A26" s="70" t="s">
        <v>182</v>
      </c>
      <c r="B26" s="75">
        <v>283</v>
      </c>
      <c r="C26" s="82"/>
      <c r="D26" s="79">
        <v>283</v>
      </c>
      <c r="E26" s="82"/>
    </row>
    <row r="27" spans="1:5" ht="15.75">
      <c r="A27" s="70" t="s">
        <v>154</v>
      </c>
      <c r="B27" s="75"/>
      <c r="C27" s="82"/>
      <c r="D27" s="79"/>
      <c r="E27" s="82"/>
    </row>
    <row r="28" spans="1:5" ht="15.75">
      <c r="A28" s="70" t="s">
        <v>144</v>
      </c>
      <c r="B28" s="75"/>
      <c r="C28" s="82"/>
      <c r="D28" s="79"/>
      <c r="E28" s="82"/>
    </row>
    <row r="29" spans="1:5" ht="15.75">
      <c r="A29" s="70" t="s">
        <v>130</v>
      </c>
      <c r="B29" s="75"/>
      <c r="C29" s="82"/>
      <c r="D29" s="79"/>
      <c r="E29" s="82"/>
    </row>
    <row r="30" spans="1:5" ht="15.75">
      <c r="A30" s="70" t="s">
        <v>131</v>
      </c>
      <c r="B30" s="75"/>
      <c r="C30" s="82"/>
      <c r="D30" s="79"/>
      <c r="E30" s="82"/>
    </row>
    <row r="31" spans="1:5" ht="15.75">
      <c r="A31" s="70" t="s">
        <v>132</v>
      </c>
      <c r="B31" s="75"/>
      <c r="C31" s="82"/>
      <c r="D31" s="79"/>
      <c r="E31" s="82"/>
    </row>
    <row r="32" spans="1:5" ht="16.5" thickBot="1">
      <c r="A32" s="70" t="s">
        <v>149</v>
      </c>
      <c r="B32" s="75"/>
      <c r="C32" s="82">
        <v>7000</v>
      </c>
      <c r="D32" s="79"/>
      <c r="E32" s="82">
        <v>7000</v>
      </c>
    </row>
    <row r="33" spans="1:5" ht="15.75" hidden="1">
      <c r="A33" s="70"/>
      <c r="B33" s="75"/>
      <c r="C33" s="82"/>
      <c r="D33" s="184"/>
      <c r="E33" s="185"/>
    </row>
    <row r="34" spans="1:5" ht="16.5" thickBot="1">
      <c r="A34" s="72" t="s">
        <v>133</v>
      </c>
      <c r="B34" s="76"/>
      <c r="C34" s="85"/>
      <c r="D34" s="187"/>
      <c r="E34" s="186"/>
    </row>
    <row r="35" spans="1:5" ht="16.5" thickBot="1">
      <c r="A35" s="71" t="s">
        <v>145</v>
      </c>
      <c r="B35" s="77">
        <f>SUM(B8,B9,B11,B12,B13,B14,B15,B16,B17,B18,B19,B20,B27,B29,B28,B30,B31,B32,B34)</f>
        <v>49668</v>
      </c>
      <c r="C35" s="78">
        <f>SUM(C8,C9,C10,C11,C12,C13,C14,C15,C16,C17,C18,C19,C20,C27,C28,C29,C30,C31,C32,C34)</f>
        <v>47033</v>
      </c>
      <c r="D35" s="178">
        <f>SUM(D8,D9,D10,D11,D12,D13,D14,D15,D16,D17,D18,D19,D20,D27,D28,D29,D30,D31,D32,D34)</f>
        <v>51841</v>
      </c>
      <c r="E35" s="78">
        <f>SUM(E8,E9,E10,E11,E12,E13,E14,E15,E16,E17,E18,E19,E20,E27,E28,E29,E30,E31,E32,E34)</f>
        <v>48591</v>
      </c>
    </row>
    <row r="36" spans="1:5">
      <c r="C36" s="20"/>
    </row>
    <row r="37" spans="1:5">
      <c r="C37" s="20"/>
    </row>
    <row r="38" spans="1:5">
      <c r="C38" s="20"/>
    </row>
    <row r="39" spans="1:5">
      <c r="C39" s="20"/>
    </row>
    <row r="40" spans="1:5">
      <c r="C40" s="20"/>
    </row>
    <row r="41" spans="1:5">
      <c r="C41" s="20"/>
    </row>
    <row r="42" spans="1:5">
      <c r="C42" s="20"/>
    </row>
    <row r="43" spans="1:5">
      <c r="C43" s="20"/>
    </row>
    <row r="44" spans="1:5">
      <c r="C44" s="20"/>
    </row>
    <row r="45" spans="1:5">
      <c r="C45" s="20"/>
    </row>
    <row r="46" spans="1:5">
      <c r="C46" s="20"/>
    </row>
    <row r="47" spans="1:5">
      <c r="C47" s="20"/>
    </row>
    <row r="48" spans="1:5">
      <c r="C48" s="20"/>
    </row>
    <row r="49" spans="3:3">
      <c r="C49" s="20"/>
    </row>
    <row r="50" spans="3:3">
      <c r="C50" s="20"/>
    </row>
  </sheetData>
  <mergeCells count="4">
    <mergeCell ref="A1:B1"/>
    <mergeCell ref="A6:A7"/>
    <mergeCell ref="B6:C6"/>
    <mergeCell ref="D6:E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34"/>
  <sheetViews>
    <sheetView topLeftCell="A23" workbookViewId="0">
      <selection activeCell="A2" sqref="A2"/>
    </sheetView>
  </sheetViews>
  <sheetFormatPr defaultRowHeight="12.75"/>
  <cols>
    <col min="1" max="1" width="38.85546875" customWidth="1"/>
    <col min="2" max="2" width="11.5703125" customWidth="1"/>
    <col min="3" max="3" width="11.85546875" customWidth="1"/>
    <col min="4" max="4" width="11.42578125" customWidth="1"/>
    <col min="5" max="5" width="12.140625" style="135" customWidth="1"/>
  </cols>
  <sheetData>
    <row r="1" spans="1:7" ht="18.75">
      <c r="A1" s="207" t="s">
        <v>134</v>
      </c>
      <c r="B1" s="207"/>
      <c r="C1" s="66"/>
      <c r="D1" s="11"/>
      <c r="E1" s="104"/>
      <c r="F1" s="11"/>
      <c r="G1" s="11"/>
    </row>
    <row r="2" spans="1:7" ht="15.75">
      <c r="A2" s="19"/>
      <c r="B2" s="19"/>
      <c r="C2" s="19"/>
      <c r="D2" s="11"/>
      <c r="E2" s="104"/>
      <c r="F2" s="11"/>
      <c r="G2" s="11"/>
    </row>
    <row r="3" spans="1:7" ht="17.25" customHeight="1">
      <c r="A3" s="11"/>
      <c r="B3" s="222" t="s">
        <v>147</v>
      </c>
      <c r="C3" s="222"/>
      <c r="D3" s="11"/>
      <c r="E3" s="104"/>
      <c r="F3" s="11"/>
      <c r="G3" s="11"/>
    </row>
    <row r="4" spans="1:7" ht="15.75">
      <c r="A4" s="11"/>
      <c r="C4" s="34"/>
      <c r="D4" s="11"/>
      <c r="E4" s="104"/>
      <c r="F4" s="11"/>
      <c r="G4" s="11"/>
    </row>
    <row r="5" spans="1:7" ht="16.5" thickBot="1">
      <c r="A5" s="11"/>
      <c r="C5" s="13" t="s">
        <v>138</v>
      </c>
      <c r="D5" s="11"/>
      <c r="E5" s="104"/>
      <c r="F5" s="11"/>
      <c r="G5" s="11"/>
    </row>
    <row r="6" spans="1:7" ht="28.5" customHeight="1" thickBot="1">
      <c r="A6" s="220" t="s">
        <v>10</v>
      </c>
      <c r="B6" s="218" t="s">
        <v>164</v>
      </c>
      <c r="C6" s="219"/>
      <c r="D6" s="223" t="s">
        <v>215</v>
      </c>
      <c r="E6" s="224"/>
      <c r="F6" s="11"/>
      <c r="G6" s="11"/>
    </row>
    <row r="7" spans="1:7" ht="28.5" customHeight="1" thickBot="1">
      <c r="A7" s="221"/>
      <c r="B7" s="73" t="s">
        <v>2</v>
      </c>
      <c r="C7" s="31" t="s">
        <v>60</v>
      </c>
      <c r="D7" s="26" t="s">
        <v>2</v>
      </c>
      <c r="E7" s="131" t="s">
        <v>60</v>
      </c>
      <c r="F7" s="11"/>
      <c r="G7" s="11"/>
    </row>
    <row r="8" spans="1:7" ht="15.75">
      <c r="A8" s="87" t="s">
        <v>172</v>
      </c>
      <c r="B8" s="122">
        <v>240</v>
      </c>
      <c r="C8" s="88"/>
      <c r="D8" s="125">
        <v>240</v>
      </c>
      <c r="E8" s="132"/>
      <c r="F8" s="11"/>
      <c r="G8" s="11"/>
    </row>
    <row r="9" spans="1:7" ht="15.75">
      <c r="A9" s="70" t="s">
        <v>173</v>
      </c>
      <c r="B9" s="123">
        <v>800</v>
      </c>
      <c r="C9" s="86"/>
      <c r="D9" s="126">
        <v>800</v>
      </c>
      <c r="E9" s="133"/>
      <c r="F9" s="11"/>
      <c r="G9" s="11"/>
    </row>
    <row r="10" spans="1:7" ht="15.75">
      <c r="A10" s="70" t="s">
        <v>17</v>
      </c>
      <c r="B10" s="75">
        <v>300</v>
      </c>
      <c r="C10" s="80"/>
      <c r="D10" s="82">
        <v>300</v>
      </c>
      <c r="E10" s="133"/>
      <c r="F10" s="11"/>
      <c r="G10" s="11"/>
    </row>
    <row r="11" spans="1:7" ht="15.75">
      <c r="A11" s="70" t="s">
        <v>11</v>
      </c>
      <c r="B11" s="75">
        <v>200</v>
      </c>
      <c r="C11" s="80"/>
      <c r="D11" s="82">
        <v>200</v>
      </c>
      <c r="E11" s="133"/>
      <c r="F11" s="11"/>
      <c r="G11" s="11"/>
    </row>
    <row r="12" spans="1:7" ht="15.75">
      <c r="A12" s="70" t="s">
        <v>175</v>
      </c>
      <c r="B12" s="75">
        <v>300</v>
      </c>
      <c r="C12" s="80"/>
      <c r="D12" s="82">
        <v>300</v>
      </c>
      <c r="E12" s="133"/>
      <c r="F12" s="11"/>
      <c r="G12" s="11"/>
    </row>
    <row r="13" spans="1:7" ht="15.75">
      <c r="A13" s="70" t="s">
        <v>174</v>
      </c>
      <c r="B13" s="75">
        <v>978</v>
      </c>
      <c r="C13" s="80">
        <v>873</v>
      </c>
      <c r="D13" s="82">
        <v>978</v>
      </c>
      <c r="E13" s="133">
        <v>873</v>
      </c>
      <c r="F13" s="11"/>
      <c r="G13" s="11"/>
    </row>
    <row r="14" spans="1:7" ht="15.75">
      <c r="A14" s="70" t="s">
        <v>155</v>
      </c>
      <c r="B14" s="75">
        <v>29772</v>
      </c>
      <c r="C14" s="80"/>
      <c r="D14" s="127">
        <v>29772</v>
      </c>
      <c r="E14" s="133"/>
      <c r="F14" s="11"/>
      <c r="G14" s="11"/>
    </row>
    <row r="15" spans="1:7" ht="15.75">
      <c r="A15" s="70" t="s">
        <v>99</v>
      </c>
      <c r="B15" s="75">
        <v>500</v>
      </c>
      <c r="C15" s="80"/>
      <c r="D15" s="82">
        <v>500</v>
      </c>
      <c r="E15" s="133"/>
      <c r="F15" s="11"/>
      <c r="G15" s="11"/>
    </row>
    <row r="16" spans="1:7" ht="15.75">
      <c r="A16" s="70" t="s">
        <v>20</v>
      </c>
      <c r="B16" s="75">
        <v>1460</v>
      </c>
      <c r="C16" s="80"/>
      <c r="D16" s="128">
        <v>4460</v>
      </c>
      <c r="E16" s="133"/>
      <c r="F16" s="11"/>
      <c r="G16" s="11"/>
    </row>
    <row r="17" spans="1:7" ht="15.75">
      <c r="A17" s="70" t="s">
        <v>181</v>
      </c>
      <c r="B17" s="75"/>
      <c r="C17" s="80"/>
      <c r="D17" s="67"/>
      <c r="E17" s="133"/>
      <c r="F17" s="11"/>
      <c r="G17" s="11"/>
    </row>
    <row r="18" spans="1:7" ht="16.5" thickBot="1">
      <c r="A18" s="70" t="s">
        <v>178</v>
      </c>
      <c r="B18" s="75">
        <v>700</v>
      </c>
      <c r="C18" s="80"/>
      <c r="D18" s="128">
        <v>3700</v>
      </c>
      <c r="E18" s="133"/>
      <c r="F18" s="11"/>
      <c r="G18" s="11"/>
    </row>
    <row r="19" spans="1:7" ht="15.75" hidden="1">
      <c r="A19" s="70"/>
      <c r="B19" s="75"/>
      <c r="C19" s="80"/>
      <c r="D19" s="68"/>
      <c r="E19" s="133"/>
      <c r="F19" s="11"/>
      <c r="G19" s="11"/>
    </row>
    <row r="20" spans="1:7" ht="15.75">
      <c r="A20" s="70" t="s">
        <v>179</v>
      </c>
      <c r="B20" s="75">
        <v>60</v>
      </c>
      <c r="C20" s="80"/>
      <c r="D20" s="129">
        <v>60</v>
      </c>
      <c r="E20" s="133"/>
      <c r="F20" s="11"/>
      <c r="G20" s="11"/>
    </row>
    <row r="21" spans="1:7" ht="15.75">
      <c r="A21" s="70" t="s">
        <v>176</v>
      </c>
      <c r="B21" s="75">
        <v>400</v>
      </c>
      <c r="C21" s="80"/>
      <c r="D21" s="82">
        <v>400</v>
      </c>
      <c r="E21" s="133"/>
      <c r="F21" s="11"/>
      <c r="G21" s="11"/>
    </row>
    <row r="22" spans="1:7" ht="15.75">
      <c r="A22" s="70" t="s">
        <v>219</v>
      </c>
      <c r="B22" s="75">
        <v>100</v>
      </c>
      <c r="C22" s="80"/>
      <c r="D22" s="82">
        <v>100</v>
      </c>
      <c r="E22" s="133"/>
      <c r="F22" s="11"/>
      <c r="G22" s="11"/>
    </row>
    <row r="23" spans="1:7" ht="15.75">
      <c r="A23" s="70" t="s">
        <v>177</v>
      </c>
      <c r="B23" s="75">
        <v>200</v>
      </c>
      <c r="C23" s="80"/>
      <c r="D23" s="82">
        <v>200</v>
      </c>
      <c r="E23" s="133"/>
      <c r="F23" s="11"/>
      <c r="G23" s="11"/>
    </row>
    <row r="24" spans="1:7" ht="16.5" thickBot="1">
      <c r="A24" s="70" t="s">
        <v>180</v>
      </c>
      <c r="B24" s="75">
        <v>500</v>
      </c>
      <c r="C24" s="80"/>
      <c r="D24" s="130">
        <v>500</v>
      </c>
      <c r="E24" s="133"/>
      <c r="F24" s="11"/>
      <c r="G24" s="11"/>
    </row>
    <row r="25" spans="1:7" ht="15.75">
      <c r="A25" s="70" t="s">
        <v>217</v>
      </c>
      <c r="B25" s="75"/>
      <c r="C25" s="80">
        <v>29156</v>
      </c>
      <c r="D25" s="27"/>
      <c r="E25" s="133">
        <v>29156</v>
      </c>
      <c r="F25" s="11"/>
      <c r="G25" s="11"/>
    </row>
    <row r="26" spans="1:7" ht="15.75">
      <c r="A26" s="70" t="s">
        <v>218</v>
      </c>
      <c r="B26" s="75"/>
      <c r="C26" s="80"/>
      <c r="D26" s="67"/>
      <c r="E26" s="133">
        <v>625</v>
      </c>
      <c r="F26" s="11"/>
      <c r="G26" s="11"/>
    </row>
    <row r="27" spans="1:7" ht="15.75">
      <c r="A27" s="121" t="s">
        <v>135</v>
      </c>
      <c r="B27" s="75">
        <v>223</v>
      </c>
      <c r="C27" s="80">
        <v>150</v>
      </c>
      <c r="D27" s="67"/>
      <c r="E27" s="133"/>
      <c r="F27" s="11"/>
      <c r="G27" s="11"/>
    </row>
    <row r="28" spans="1:7" ht="16.5" thickBot="1">
      <c r="A28" s="118" t="s">
        <v>216</v>
      </c>
      <c r="B28" s="124"/>
      <c r="C28" s="120"/>
      <c r="D28" s="67"/>
      <c r="E28" s="133">
        <v>50</v>
      </c>
      <c r="F28" s="11"/>
      <c r="G28" s="11"/>
    </row>
    <row r="29" spans="1:7" ht="21.75" customHeight="1" thickBot="1">
      <c r="A29" s="71" t="s">
        <v>145</v>
      </c>
      <c r="B29" s="77">
        <f>SUM(B8:B10,B11,B12,B13,B14,B15,B16,B24,B26,B25,B27,B28)</f>
        <v>35273</v>
      </c>
      <c r="C29" s="78">
        <f>SUM(C8:C10,C11,C12,C13,C14,C15,C16,C24,C26,C25,C27,C28)</f>
        <v>30179</v>
      </c>
      <c r="D29" s="78">
        <f>SUM(D8:D10,D11,D12,D13,D14,D15,D16,D24,D26,D25,D27,D28)</f>
        <v>38050</v>
      </c>
      <c r="E29" s="134">
        <f>SUM(E8:E10,E11,E12,E13,E14,E15,E16,E24,E26,E25,E27,E28)</f>
        <v>30704</v>
      </c>
      <c r="F29" s="11"/>
      <c r="G29" s="11"/>
    </row>
    <row r="30" spans="1:7" ht="15.75">
      <c r="A30" s="11"/>
      <c r="B30" s="11"/>
      <c r="C30" s="11"/>
      <c r="D30" s="11"/>
      <c r="E30" s="104"/>
      <c r="F30" s="11"/>
      <c r="G30" s="11"/>
    </row>
    <row r="31" spans="1:7" ht="15.75">
      <c r="A31" s="11"/>
      <c r="B31" s="11"/>
      <c r="C31" s="11"/>
      <c r="D31" s="11"/>
      <c r="E31" s="104"/>
      <c r="F31" s="11"/>
      <c r="G31" s="11"/>
    </row>
    <row r="32" spans="1:7" ht="15.75">
      <c r="A32" s="11"/>
      <c r="B32" s="11"/>
      <c r="C32" s="11"/>
      <c r="D32" s="11"/>
      <c r="E32" s="104"/>
      <c r="F32" s="11"/>
      <c r="G32" s="11"/>
    </row>
    <row r="33" spans="1:7" ht="15.75">
      <c r="A33" s="11"/>
      <c r="B33" s="11"/>
      <c r="C33" s="11"/>
      <c r="D33" s="11"/>
      <c r="E33" s="104"/>
      <c r="F33" s="11"/>
      <c r="G33" s="11"/>
    </row>
    <row r="34" spans="1:7" ht="15.75">
      <c r="A34" s="11"/>
      <c r="B34" s="11"/>
      <c r="C34" s="11"/>
      <c r="D34" s="11"/>
      <c r="E34" s="104"/>
      <c r="F34" s="11"/>
      <c r="G34" s="11"/>
    </row>
  </sheetData>
  <mergeCells count="5">
    <mergeCell ref="A1:B1"/>
    <mergeCell ref="B6:C6"/>
    <mergeCell ref="A6:A7"/>
    <mergeCell ref="B3:C3"/>
    <mergeCell ref="D6:E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13"/>
  </sheetPr>
  <dimension ref="A1:D44"/>
  <sheetViews>
    <sheetView zoomScaleNormal="100" workbookViewId="0">
      <selection activeCell="A20" sqref="A20"/>
    </sheetView>
  </sheetViews>
  <sheetFormatPr defaultRowHeight="20.100000000000001" customHeight="1"/>
  <cols>
    <col min="1" max="1" width="42" customWidth="1"/>
    <col min="2" max="2" width="15.42578125" customWidth="1"/>
    <col min="3" max="3" width="47" customWidth="1"/>
    <col min="4" max="4" width="19.42578125" customWidth="1"/>
  </cols>
  <sheetData>
    <row r="1" spans="1:4" ht="20.100000000000001" customHeight="1">
      <c r="A1" s="207" t="s">
        <v>165</v>
      </c>
      <c r="B1" s="207"/>
      <c r="C1" s="207"/>
      <c r="D1" s="207"/>
    </row>
    <row r="3" spans="1:4" ht="20.100000000000001" customHeight="1">
      <c r="D3" s="35" t="s">
        <v>142</v>
      </c>
    </row>
    <row r="4" spans="1:4" ht="20.100000000000001" customHeight="1">
      <c r="D4" s="34"/>
    </row>
    <row r="5" spans="1:4" ht="20.100000000000001" customHeight="1" thickBot="1">
      <c r="D5" s="13" t="s">
        <v>138</v>
      </c>
    </row>
    <row r="6" spans="1:4" ht="20.100000000000001" customHeight="1" thickBot="1">
      <c r="A6" s="225" t="s">
        <v>60</v>
      </c>
      <c r="B6" s="226"/>
      <c r="C6" s="227" t="s">
        <v>2</v>
      </c>
      <c r="D6" s="228"/>
    </row>
    <row r="7" spans="1:4" ht="20.100000000000001" customHeight="1">
      <c r="A7" s="229" t="s">
        <v>10</v>
      </c>
      <c r="B7" s="231" t="s">
        <v>164</v>
      </c>
      <c r="C7" s="233" t="s">
        <v>10</v>
      </c>
      <c r="D7" s="231" t="s">
        <v>164</v>
      </c>
    </row>
    <row r="8" spans="1:4" ht="20.100000000000001" customHeight="1" thickBot="1">
      <c r="A8" s="230"/>
      <c r="B8" s="232"/>
      <c r="C8" s="234"/>
      <c r="D8" s="232"/>
    </row>
    <row r="9" spans="1:4" ht="20.100000000000001" customHeight="1">
      <c r="A9" s="39" t="s">
        <v>61</v>
      </c>
      <c r="B9" s="64">
        <v>10593</v>
      </c>
      <c r="C9" s="40" t="s">
        <v>12</v>
      </c>
      <c r="D9" s="64">
        <v>21347</v>
      </c>
    </row>
    <row r="10" spans="1:4" ht="20.100000000000001" customHeight="1">
      <c r="A10" s="41" t="s">
        <v>6</v>
      </c>
      <c r="B10" s="58">
        <v>3500</v>
      </c>
      <c r="C10" s="42" t="s">
        <v>18</v>
      </c>
      <c r="D10" s="58">
        <v>5701</v>
      </c>
    </row>
    <row r="11" spans="1:4" ht="20.100000000000001" customHeight="1">
      <c r="A11" s="41" t="s">
        <v>7</v>
      </c>
      <c r="B11" s="58">
        <v>2000</v>
      </c>
      <c r="C11" s="42" t="s">
        <v>62</v>
      </c>
      <c r="D11" s="58">
        <v>22386</v>
      </c>
    </row>
    <row r="12" spans="1:4" ht="20.100000000000001" customHeight="1">
      <c r="A12" s="43" t="s">
        <v>184</v>
      </c>
      <c r="B12" s="58">
        <v>1500</v>
      </c>
      <c r="C12" s="42" t="s">
        <v>14</v>
      </c>
      <c r="D12" s="58"/>
    </row>
    <row r="13" spans="1:4" ht="20.100000000000001" customHeight="1">
      <c r="A13" s="41" t="s">
        <v>150</v>
      </c>
      <c r="B13" s="58">
        <v>0</v>
      </c>
      <c r="C13" s="42" t="s">
        <v>15</v>
      </c>
      <c r="D13" s="58">
        <v>2223</v>
      </c>
    </row>
    <row r="14" spans="1:4" ht="20.100000000000001" customHeight="1">
      <c r="A14" s="43" t="s">
        <v>185</v>
      </c>
      <c r="B14" s="58">
        <v>10292</v>
      </c>
      <c r="C14" s="42" t="s">
        <v>21</v>
      </c>
      <c r="D14" s="58">
        <v>1052</v>
      </c>
    </row>
    <row r="15" spans="1:4" ht="20.100000000000001" customHeight="1">
      <c r="A15" s="41" t="s">
        <v>63</v>
      </c>
      <c r="B15" s="58">
        <v>4338</v>
      </c>
      <c r="C15" s="42" t="s">
        <v>22</v>
      </c>
      <c r="D15" s="58">
        <v>1460</v>
      </c>
    </row>
    <row r="16" spans="1:4" ht="20.100000000000001" customHeight="1">
      <c r="A16" s="41" t="s">
        <v>64</v>
      </c>
      <c r="B16" s="58"/>
      <c r="C16" s="42"/>
      <c r="D16" s="58"/>
    </row>
    <row r="17" spans="1:4" ht="20.100000000000001" customHeight="1">
      <c r="A17" s="41" t="s">
        <v>19</v>
      </c>
      <c r="B17" s="58"/>
      <c r="C17" s="42"/>
      <c r="D17" s="58"/>
    </row>
    <row r="18" spans="1:4" ht="20.100000000000001" customHeight="1">
      <c r="A18" s="43" t="s">
        <v>23</v>
      </c>
      <c r="B18" s="58">
        <v>31885</v>
      </c>
      <c r="C18" s="42" t="s">
        <v>0</v>
      </c>
      <c r="D18" s="58"/>
    </row>
    <row r="19" spans="1:4" ht="20.100000000000001" customHeight="1">
      <c r="A19" s="41" t="s">
        <v>65</v>
      </c>
      <c r="B19" s="58"/>
      <c r="C19" s="42"/>
      <c r="D19" s="58"/>
    </row>
    <row r="20" spans="1:4" ht="20.100000000000001" customHeight="1">
      <c r="A20" s="41" t="s">
        <v>8</v>
      </c>
      <c r="B20" s="58"/>
      <c r="C20" s="42"/>
      <c r="D20" s="58"/>
    </row>
    <row r="21" spans="1:4" ht="20.100000000000001" customHeight="1">
      <c r="A21" s="44" t="s">
        <v>66</v>
      </c>
      <c r="B21" s="57">
        <f>SUM(B9:B20)</f>
        <v>64108</v>
      </c>
      <c r="C21" s="45" t="s">
        <v>67</v>
      </c>
      <c r="D21" s="57">
        <f>SUM(D9:D20)</f>
        <v>54169</v>
      </c>
    </row>
    <row r="22" spans="1:4" ht="20.100000000000001" customHeight="1">
      <c r="A22" s="44" t="s">
        <v>225</v>
      </c>
      <c r="B22" s="57"/>
      <c r="C22" s="45" t="s">
        <v>68</v>
      </c>
      <c r="D22" s="57">
        <v>4973</v>
      </c>
    </row>
    <row r="23" spans="1:4" ht="20.100000000000001" customHeight="1">
      <c r="A23" s="41" t="s">
        <v>69</v>
      </c>
      <c r="B23" s="57"/>
      <c r="C23" s="42" t="s">
        <v>70</v>
      </c>
      <c r="D23" s="58"/>
    </row>
    <row r="24" spans="1:4" ht="20.100000000000001" customHeight="1">
      <c r="A24" s="41" t="s">
        <v>71</v>
      </c>
      <c r="B24" s="58">
        <v>604</v>
      </c>
      <c r="C24" s="42" t="s">
        <v>72</v>
      </c>
      <c r="D24" s="58"/>
    </row>
    <row r="25" spans="1:4" ht="20.100000000000001" customHeight="1">
      <c r="A25" s="41" t="s">
        <v>73</v>
      </c>
      <c r="B25" s="58"/>
      <c r="C25" s="42" t="s">
        <v>24</v>
      </c>
      <c r="D25" s="58"/>
    </row>
    <row r="26" spans="1:4" ht="20.100000000000001" customHeight="1" thickBot="1">
      <c r="A26" s="46" t="s">
        <v>74</v>
      </c>
      <c r="B26" s="59">
        <f>SUM(B23:B25)</f>
        <v>604</v>
      </c>
      <c r="C26" s="47" t="s">
        <v>75</v>
      </c>
      <c r="D26" s="59">
        <f>SUM(D23:D25)</f>
        <v>0</v>
      </c>
    </row>
    <row r="27" spans="1:4" ht="20.100000000000001" customHeight="1" thickBot="1">
      <c r="A27" s="48" t="s">
        <v>76</v>
      </c>
      <c r="B27" s="60">
        <f>SUM(B21,B22,B26)</f>
        <v>64712</v>
      </c>
      <c r="C27" s="49" t="s">
        <v>77</v>
      </c>
      <c r="D27" s="60">
        <f>SUM(D21,D22,D26)</f>
        <v>59142</v>
      </c>
    </row>
    <row r="28" spans="1:4" ht="20.100000000000001" customHeight="1" thickBot="1">
      <c r="A28" s="48" t="s">
        <v>78</v>
      </c>
      <c r="B28" s="61" t="str">
        <f>IF(((D27-B27)&gt;0),D27-B27,"----")</f>
        <v>----</v>
      </c>
      <c r="C28" s="50" t="s">
        <v>79</v>
      </c>
      <c r="D28" s="65">
        <f>IF(((B27-D27)&gt;0),B27-D27,"----")</f>
        <v>5570</v>
      </c>
    </row>
    <row r="29" spans="1:4" ht="20.100000000000001" customHeight="1">
      <c r="A29" s="51" t="s">
        <v>80</v>
      </c>
      <c r="B29" s="56"/>
      <c r="C29" s="40" t="s">
        <v>1</v>
      </c>
      <c r="D29" s="64">
        <v>29772</v>
      </c>
    </row>
    <row r="30" spans="1:4" ht="20.100000000000001" customHeight="1">
      <c r="A30" s="41" t="s">
        <v>81</v>
      </c>
      <c r="B30" s="58"/>
      <c r="C30" s="42" t="s">
        <v>16</v>
      </c>
      <c r="D30" s="58">
        <v>500</v>
      </c>
    </row>
    <row r="31" spans="1:4" ht="20.100000000000001" customHeight="1">
      <c r="A31" s="41" t="s">
        <v>82</v>
      </c>
      <c r="B31" s="58">
        <v>12500</v>
      </c>
      <c r="C31" s="42" t="s">
        <v>83</v>
      </c>
      <c r="D31" s="58"/>
    </row>
    <row r="32" spans="1:4" ht="20.100000000000001" customHeight="1">
      <c r="A32" s="41" t="s">
        <v>84</v>
      </c>
      <c r="B32" s="58"/>
      <c r="C32" s="42" t="s">
        <v>25</v>
      </c>
      <c r="D32" s="58"/>
    </row>
    <row r="33" spans="1:4" ht="20.100000000000001" customHeight="1">
      <c r="A33" s="41" t="s">
        <v>85</v>
      </c>
      <c r="B33" s="58"/>
      <c r="C33" s="42" t="s">
        <v>26</v>
      </c>
      <c r="D33" s="58">
        <v>500</v>
      </c>
    </row>
    <row r="34" spans="1:4" ht="20.100000000000001" customHeight="1">
      <c r="A34" s="41" t="s">
        <v>8</v>
      </c>
      <c r="B34" s="57"/>
      <c r="C34" s="42"/>
      <c r="D34" s="58"/>
    </row>
    <row r="35" spans="1:4" ht="20.100000000000001" customHeight="1">
      <c r="A35" s="41" t="s">
        <v>86</v>
      </c>
      <c r="B35" s="57"/>
      <c r="C35" s="42" t="s">
        <v>0</v>
      </c>
      <c r="D35" s="58"/>
    </row>
    <row r="36" spans="1:4" ht="20.100000000000001" customHeight="1">
      <c r="A36" s="44" t="s">
        <v>87</v>
      </c>
      <c r="B36" s="57">
        <f>SUM(B29:B35)</f>
        <v>12500</v>
      </c>
      <c r="C36" s="45" t="s">
        <v>88</v>
      </c>
      <c r="D36" s="57">
        <f>SUM(D29:D35)</f>
        <v>30772</v>
      </c>
    </row>
    <row r="37" spans="1:4" ht="20.100000000000001" customHeight="1">
      <c r="A37" s="44" t="s">
        <v>224</v>
      </c>
      <c r="B37" s="57">
        <v>15487</v>
      </c>
      <c r="C37" s="45" t="s">
        <v>89</v>
      </c>
      <c r="D37" s="57">
        <v>2785</v>
      </c>
    </row>
    <row r="38" spans="1:4" ht="20.100000000000001" customHeight="1">
      <c r="A38" s="41" t="s">
        <v>90</v>
      </c>
      <c r="B38" s="58"/>
      <c r="C38" s="42" t="s">
        <v>91</v>
      </c>
      <c r="D38" s="58"/>
    </row>
    <row r="39" spans="1:4" ht="20.100000000000001" customHeight="1">
      <c r="A39" s="41" t="s">
        <v>92</v>
      </c>
      <c r="B39" s="58"/>
      <c r="C39" s="42" t="s">
        <v>93</v>
      </c>
      <c r="D39" s="58"/>
    </row>
    <row r="40" spans="1:4" ht="20.100000000000001" customHeight="1">
      <c r="A40" s="41" t="s">
        <v>73</v>
      </c>
      <c r="B40" s="58"/>
      <c r="C40" s="42" t="s">
        <v>24</v>
      </c>
      <c r="D40" s="58"/>
    </row>
    <row r="41" spans="1:4" ht="20.100000000000001" customHeight="1" thickBot="1">
      <c r="A41" s="44" t="s">
        <v>94</v>
      </c>
      <c r="B41" s="57">
        <f>SUM(B38:B40)</f>
        <v>0</v>
      </c>
      <c r="C41" s="45" t="s">
        <v>75</v>
      </c>
      <c r="D41" s="57">
        <f>SUM(D38:D40)</f>
        <v>0</v>
      </c>
    </row>
    <row r="42" spans="1:4" ht="20.100000000000001" customHeight="1" thickBot="1">
      <c r="A42" s="48" t="s">
        <v>95</v>
      </c>
      <c r="B42" s="60">
        <f>SUM(B36,B37,B41)</f>
        <v>27987</v>
      </c>
      <c r="C42" s="49" t="s">
        <v>96</v>
      </c>
      <c r="D42" s="60">
        <f>SUM(D36,D37,D41)</f>
        <v>33557</v>
      </c>
    </row>
    <row r="43" spans="1:4" ht="20.100000000000001" customHeight="1">
      <c r="A43" s="52" t="s">
        <v>78</v>
      </c>
      <c r="B43" s="62">
        <f>IF(((D42-B42)&gt;0),D42-B42,"----")</f>
        <v>5570</v>
      </c>
      <c r="C43" s="53" t="s">
        <v>79</v>
      </c>
      <c r="D43" s="62" t="str">
        <f>IF(((B42-D42)&gt;0),B42-D42,"----")</f>
        <v>----</v>
      </c>
    </row>
    <row r="44" spans="1:4" ht="20.100000000000001" customHeight="1" thickBot="1">
      <c r="A44" s="54" t="s">
        <v>97</v>
      </c>
      <c r="B44" s="63">
        <f>SUM(B27,B42)</f>
        <v>92699</v>
      </c>
      <c r="C44" s="55" t="s">
        <v>98</v>
      </c>
      <c r="D44" s="63">
        <f>SUM(D27,D42)</f>
        <v>92699</v>
      </c>
    </row>
  </sheetData>
  <mergeCells count="7">
    <mergeCell ref="A1:D1"/>
    <mergeCell ref="A6:B6"/>
    <mergeCell ref="C6:D6"/>
    <mergeCell ref="A7:A8"/>
    <mergeCell ref="B7:B8"/>
    <mergeCell ref="C7:C8"/>
    <mergeCell ref="D7:D8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52" orientation="portrait" r:id="rId1"/>
  <headerFooter alignWithMargins="0">
    <oddHeader xml:space="preserve">&amp;R&amp;"Times,Normál"&amp;12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</sheetPr>
  <dimension ref="A1:C44"/>
  <sheetViews>
    <sheetView topLeftCell="A40" zoomScaleNormal="100" workbookViewId="0">
      <selection activeCell="D9" sqref="D9"/>
    </sheetView>
  </sheetViews>
  <sheetFormatPr defaultRowHeight="15.75"/>
  <cols>
    <col min="1" max="1" width="42.42578125" customWidth="1"/>
    <col min="2" max="2" width="23.140625" style="95" customWidth="1"/>
    <col min="3" max="3" width="18.85546875" style="104" customWidth="1"/>
    <col min="4" max="6" width="35.140625" customWidth="1"/>
  </cols>
  <sheetData>
    <row r="1" spans="1:3" ht="18.75">
      <c r="A1" s="207" t="s">
        <v>166</v>
      </c>
      <c r="B1" s="207"/>
    </row>
    <row r="3" spans="1:3">
      <c r="B3" s="33" t="s">
        <v>140</v>
      </c>
    </row>
    <row r="4" spans="1:3">
      <c r="B4" s="94"/>
    </row>
    <row r="5" spans="1:3" ht="16.5" thickBot="1">
      <c r="B5" s="13" t="s">
        <v>143</v>
      </c>
    </row>
    <row r="6" spans="1:3" ht="20.25" customHeight="1" thickBot="1">
      <c r="A6" s="2" t="s">
        <v>103</v>
      </c>
      <c r="B6" s="175" t="s">
        <v>164</v>
      </c>
      <c r="C6" s="190" t="s">
        <v>215</v>
      </c>
    </row>
    <row r="7" spans="1:3" ht="32.25" thickBot="1">
      <c r="A7" s="166" t="s">
        <v>58</v>
      </c>
      <c r="B7" s="201">
        <v>2244408</v>
      </c>
      <c r="C7" s="201">
        <v>2244408</v>
      </c>
    </row>
    <row r="8" spans="1:3" ht="15" customHeight="1" thickBot="1">
      <c r="A8" s="167" t="s">
        <v>59</v>
      </c>
      <c r="B8" s="201">
        <v>2112000</v>
      </c>
      <c r="C8" s="203">
        <v>2112000</v>
      </c>
    </row>
    <row r="9" spans="1:3" ht="20.100000000000001" customHeight="1" thickBot="1">
      <c r="A9" s="167" t="s">
        <v>108</v>
      </c>
      <c r="B9" s="204">
        <v>973107</v>
      </c>
      <c r="C9" s="191">
        <v>973107</v>
      </c>
    </row>
    <row r="10" spans="1:3" ht="20.100000000000001" customHeight="1" thickBot="1">
      <c r="A10" s="168" t="s">
        <v>109</v>
      </c>
      <c r="B10" s="201">
        <v>2260920</v>
      </c>
      <c r="C10" s="192">
        <v>2260920</v>
      </c>
    </row>
    <row r="11" spans="1:3" ht="24.95" customHeight="1" thickBot="1">
      <c r="A11" s="2" t="s">
        <v>104</v>
      </c>
      <c r="B11" s="162">
        <f>SUM(B7:B10)</f>
        <v>7590435</v>
      </c>
      <c r="C11" s="193">
        <f>SUM(C7:C10)</f>
        <v>7590435</v>
      </c>
    </row>
    <row r="12" spans="1:3" s="93" customFormat="1" ht="41.25" customHeight="1" thickBot="1">
      <c r="A12" s="92" t="s">
        <v>187</v>
      </c>
      <c r="B12" s="160">
        <v>4000000</v>
      </c>
      <c r="C12" s="165">
        <v>4000000</v>
      </c>
    </row>
    <row r="13" spans="1:3" ht="24.95" customHeight="1" thickBot="1">
      <c r="A13" s="194" t="s">
        <v>188</v>
      </c>
      <c r="B13" s="163">
        <v>2897609</v>
      </c>
      <c r="C13" s="195">
        <v>2970507</v>
      </c>
    </row>
    <row r="14" spans="1:3" ht="24.95" customHeight="1" thickBot="1">
      <c r="A14" s="172" t="s">
        <v>186</v>
      </c>
      <c r="B14" s="198">
        <v>1370880</v>
      </c>
      <c r="C14" s="152">
        <v>1305600</v>
      </c>
    </row>
    <row r="15" spans="1:3" ht="24.95" customHeight="1" thickBot="1">
      <c r="A15" s="172" t="s">
        <v>190</v>
      </c>
      <c r="B15" s="196">
        <v>478463</v>
      </c>
      <c r="C15" s="197">
        <v>993791</v>
      </c>
    </row>
    <row r="16" spans="1:3" ht="24.95" customHeight="1" thickBot="1">
      <c r="A16" s="2" t="s">
        <v>189</v>
      </c>
      <c r="B16" s="163">
        <f>SUM(B14:B15)</f>
        <v>1849343</v>
      </c>
      <c r="C16" s="97">
        <f>SUM(C14:C15)</f>
        <v>2299391</v>
      </c>
    </row>
    <row r="17" spans="1:3" ht="24.95" customHeight="1" thickBot="1">
      <c r="A17" s="3" t="s">
        <v>191</v>
      </c>
      <c r="B17" s="198">
        <v>2364890</v>
      </c>
      <c r="C17" s="152">
        <v>2364890</v>
      </c>
    </row>
    <row r="18" spans="1:3" ht="24.95" customHeight="1" thickBot="1">
      <c r="A18" s="3" t="s">
        <v>156</v>
      </c>
      <c r="B18" s="198">
        <v>1107200</v>
      </c>
      <c r="C18" s="199">
        <v>1107200</v>
      </c>
    </row>
    <row r="19" spans="1:3" ht="45.75" customHeight="1" thickBot="1">
      <c r="A19" s="4" t="s">
        <v>105</v>
      </c>
      <c r="B19" s="161">
        <f>SUM(B17:B18)</f>
        <v>3472090</v>
      </c>
      <c r="C19" s="163">
        <f>SUM(C17:C18)</f>
        <v>3472090</v>
      </c>
    </row>
    <row r="20" spans="1:3" ht="24.95" customHeight="1" thickBot="1">
      <c r="A20" s="5" t="s">
        <v>106</v>
      </c>
      <c r="B20" s="198">
        <v>1200000</v>
      </c>
      <c r="C20" s="199">
        <v>1200000</v>
      </c>
    </row>
    <row r="21" spans="1:3" ht="24.95" customHeight="1" thickBot="1">
      <c r="A21" s="6" t="s">
        <v>107</v>
      </c>
      <c r="B21" s="173">
        <f>SUM(B20)</f>
        <v>1200000</v>
      </c>
      <c r="C21" s="164">
        <f>SUM(C20)</f>
        <v>1200000</v>
      </c>
    </row>
    <row r="22" spans="1:3" ht="24.95" customHeight="1" thickBot="1">
      <c r="A22" s="169" t="s">
        <v>193</v>
      </c>
      <c r="B22" s="200">
        <v>5259200</v>
      </c>
      <c r="C22" s="200">
        <v>5536000</v>
      </c>
    </row>
    <row r="23" spans="1:3" ht="24.95" customHeight="1" thickBot="1">
      <c r="A23" s="170" t="s">
        <v>194</v>
      </c>
      <c r="B23" s="200">
        <v>2629600</v>
      </c>
      <c r="C23" s="202">
        <v>2768000</v>
      </c>
    </row>
    <row r="24" spans="1:3" ht="24.95" customHeight="1" thickBot="1">
      <c r="A24" s="170" t="s">
        <v>195</v>
      </c>
      <c r="B24" s="198">
        <v>66500</v>
      </c>
      <c r="C24" s="198">
        <v>70000</v>
      </c>
    </row>
    <row r="25" spans="1:3" ht="24.95" customHeight="1" thickBot="1">
      <c r="A25" s="170" t="s">
        <v>196</v>
      </c>
      <c r="B25" s="201">
        <v>1200000</v>
      </c>
      <c r="C25" s="201">
        <v>1246666</v>
      </c>
    </row>
    <row r="26" spans="1:3" ht="24.95" customHeight="1" thickBot="1">
      <c r="A26" s="170" t="s">
        <v>197</v>
      </c>
      <c r="B26" s="201">
        <v>600000</v>
      </c>
      <c r="C26" s="201">
        <v>600000</v>
      </c>
    </row>
    <row r="27" spans="1:3" ht="24.95" customHeight="1" thickBot="1">
      <c r="A27" s="171" t="s">
        <v>198</v>
      </c>
      <c r="B27" s="201">
        <v>746667</v>
      </c>
      <c r="C27" s="201">
        <v>770001</v>
      </c>
    </row>
    <row r="28" spans="1:3" ht="24.95" customHeight="1" thickBot="1">
      <c r="A28" s="172" t="s">
        <v>199</v>
      </c>
      <c r="B28" s="201">
        <v>373333</v>
      </c>
      <c r="C28" s="201">
        <v>373333</v>
      </c>
    </row>
    <row r="29" spans="1:3" ht="24.95" customHeight="1" thickBot="1">
      <c r="A29" s="7" t="s">
        <v>192</v>
      </c>
      <c r="B29" s="174">
        <f>SUM(B22:B28)</f>
        <v>10875300</v>
      </c>
      <c r="C29" s="96">
        <f>SUM(C22:C28)</f>
        <v>11364000</v>
      </c>
    </row>
    <row r="30" spans="1:3" ht="24.95" customHeight="1" thickBot="1">
      <c r="A30" s="176" t="s">
        <v>222</v>
      </c>
      <c r="B30" s="174"/>
      <c r="C30" s="98">
        <v>18000</v>
      </c>
    </row>
    <row r="31" spans="1:3" ht="24.95" customHeight="1" thickBot="1">
      <c r="A31" s="176" t="s">
        <v>223</v>
      </c>
      <c r="B31" s="174"/>
      <c r="C31" s="98">
        <v>528000</v>
      </c>
    </row>
    <row r="32" spans="1:3" ht="24.95" customHeight="1" thickBot="1">
      <c r="A32" s="8" t="s">
        <v>4</v>
      </c>
      <c r="B32" s="174">
        <f>SUM(B11,B12,B13,B16,B19,B21,B29,B30,B31)</f>
        <v>31884777</v>
      </c>
      <c r="C32" s="174">
        <f>SUM(C11,C12,C13,C16,C19,C21,C29,C30,C31)</f>
        <v>33442423</v>
      </c>
    </row>
    <row r="33" ht="24.95" customHeight="1"/>
    <row r="34" ht="24.95" customHeight="1"/>
    <row r="35" ht="24.95" customHeight="1"/>
    <row r="36" ht="24.95" customHeight="1"/>
    <row r="37" ht="24.95" customHeight="1"/>
    <row r="38" ht="24.9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</sheetData>
  <mergeCells count="1">
    <mergeCell ref="A1:B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Header xml:space="preserve">&amp;C&amp;"Times New Roman,Félkövér"&amp;12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C21"/>
  <sheetViews>
    <sheetView tabSelected="1" zoomScaleNormal="100" workbookViewId="0">
      <selection activeCell="C19" sqref="C19"/>
    </sheetView>
  </sheetViews>
  <sheetFormatPr defaultRowHeight="12.75"/>
  <cols>
    <col min="1" max="1" width="54.140625" customWidth="1"/>
    <col min="2" max="2" width="16.140625" customWidth="1"/>
    <col min="3" max="3" width="15.85546875" style="135" customWidth="1"/>
    <col min="4" max="4" width="12.85546875" customWidth="1"/>
  </cols>
  <sheetData>
    <row r="1" spans="1:3" ht="43.5" customHeight="1">
      <c r="A1" s="235" t="s">
        <v>168</v>
      </c>
      <c r="B1" s="235"/>
    </row>
    <row r="2" spans="1:3" ht="18.75">
      <c r="A2" s="10"/>
      <c r="B2" s="11"/>
    </row>
    <row r="3" spans="1:3" ht="18.75">
      <c r="A3" s="10"/>
      <c r="B3" s="13" t="s">
        <v>139</v>
      </c>
    </row>
    <row r="4" spans="1:3" ht="18.75">
      <c r="A4" s="12"/>
      <c r="B4" s="13"/>
    </row>
    <row r="5" spans="1:3" ht="19.5" thickBot="1">
      <c r="A5" s="12"/>
      <c r="B5" s="13" t="s">
        <v>138</v>
      </c>
    </row>
    <row r="6" spans="1:3" ht="16.5" thickBot="1">
      <c r="A6" s="22" t="s">
        <v>10</v>
      </c>
      <c r="B6" s="23" t="s">
        <v>164</v>
      </c>
      <c r="C6" s="144" t="s">
        <v>215</v>
      </c>
    </row>
    <row r="7" spans="1:3" s="99" customFormat="1" ht="15.75">
      <c r="A7" s="67" t="s">
        <v>209</v>
      </c>
      <c r="B7" s="138">
        <v>302</v>
      </c>
      <c r="C7" s="155">
        <v>302</v>
      </c>
    </row>
    <row r="8" spans="1:3" s="99" customFormat="1" ht="16.5" thickBot="1">
      <c r="A8" s="68" t="s">
        <v>210</v>
      </c>
      <c r="B8" s="145">
        <v>750</v>
      </c>
      <c r="C8" s="156">
        <v>1871</v>
      </c>
    </row>
    <row r="9" spans="1:3" ht="16.5" thickBot="1">
      <c r="A9" s="26" t="s">
        <v>205</v>
      </c>
      <c r="B9" s="139">
        <f>SUM(B7:B8)</f>
        <v>1052</v>
      </c>
      <c r="C9" s="136">
        <f>SUM(C7:C8)</f>
        <v>2173</v>
      </c>
    </row>
    <row r="10" spans="1:3" ht="15.75">
      <c r="A10" s="27"/>
      <c r="B10" s="141"/>
      <c r="C10" s="146"/>
    </row>
    <row r="11" spans="1:3" ht="15.75">
      <c r="A11" s="67" t="s">
        <v>201</v>
      </c>
      <c r="B11" s="138">
        <v>700</v>
      </c>
      <c r="C11" s="155">
        <v>3700</v>
      </c>
    </row>
    <row r="12" spans="1:3" ht="15.75">
      <c r="A12" s="67" t="s">
        <v>208</v>
      </c>
      <c r="B12" s="138">
        <v>400</v>
      </c>
      <c r="C12" s="155">
        <v>400</v>
      </c>
    </row>
    <row r="13" spans="1:3" ht="15.75">
      <c r="A13" s="67" t="s">
        <v>202</v>
      </c>
      <c r="B13" s="138">
        <v>100</v>
      </c>
      <c r="C13" s="155">
        <v>100</v>
      </c>
    </row>
    <row r="14" spans="1:3" ht="15.75">
      <c r="A14" s="67" t="s">
        <v>203</v>
      </c>
      <c r="B14" s="138">
        <v>200</v>
      </c>
      <c r="C14" s="155">
        <v>200</v>
      </c>
    </row>
    <row r="15" spans="1:3" ht="16.5" thickBot="1">
      <c r="A15" s="68" t="s">
        <v>204</v>
      </c>
      <c r="B15" s="145">
        <v>60</v>
      </c>
      <c r="C15" s="156">
        <v>60</v>
      </c>
    </row>
    <row r="16" spans="1:3" ht="16.5" thickBot="1">
      <c r="A16" s="26" t="s">
        <v>206</v>
      </c>
      <c r="B16" s="139">
        <f>SUM(B11:B15)</f>
        <v>1460</v>
      </c>
      <c r="C16" s="136">
        <f>SUM(C11:C15)</f>
        <v>4460</v>
      </c>
    </row>
    <row r="17" spans="1:3" ht="15.75">
      <c r="A17" s="100"/>
      <c r="B17" s="154"/>
      <c r="C17" s="146"/>
    </row>
    <row r="18" spans="1:3" s="99" customFormat="1" ht="16.5" thickBot="1">
      <c r="A18" s="68" t="s">
        <v>180</v>
      </c>
      <c r="B18" s="145">
        <v>500</v>
      </c>
      <c r="C18" s="157">
        <v>700</v>
      </c>
    </row>
    <row r="19" spans="1:3" ht="16.5" thickBot="1">
      <c r="A19" s="26" t="s">
        <v>207</v>
      </c>
      <c r="B19" s="139">
        <f>SUM(B18:B18)</f>
        <v>500</v>
      </c>
      <c r="C19" s="136">
        <f>SUM(C18:C18)</f>
        <v>700</v>
      </c>
    </row>
    <row r="20" spans="1:3" ht="16.5" thickBot="1">
      <c r="A20" s="1"/>
      <c r="B20" s="142"/>
      <c r="C20" s="158"/>
    </row>
    <row r="21" spans="1:3" ht="16.5" thickBot="1">
      <c r="A21" s="28" t="s">
        <v>118</v>
      </c>
      <c r="B21" s="143">
        <f>SUM(B9,B16,B19)</f>
        <v>3012</v>
      </c>
      <c r="C21" s="159">
        <f>SUM(C9,C16,C19)</f>
        <v>7333</v>
      </c>
    </row>
  </sheetData>
  <mergeCells count="1">
    <mergeCell ref="A1:B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2:C20"/>
  <sheetViews>
    <sheetView workbookViewId="0">
      <selection activeCell="A5" sqref="A5"/>
    </sheetView>
  </sheetViews>
  <sheetFormatPr defaultRowHeight="12.75"/>
  <cols>
    <col min="1" max="1" width="51.85546875" customWidth="1"/>
    <col min="2" max="2" width="20" customWidth="1"/>
    <col min="3" max="3" width="15.7109375" customWidth="1"/>
    <col min="4" max="4" width="28.28515625" customWidth="1"/>
  </cols>
  <sheetData>
    <row r="2" spans="1:3" ht="20.25">
      <c r="A2" s="236" t="s">
        <v>167</v>
      </c>
      <c r="B2" s="236"/>
    </row>
    <row r="3" spans="1:3" ht="20.25">
      <c r="A3" s="9"/>
      <c r="B3" s="9"/>
    </row>
    <row r="4" spans="1:3" ht="20.25">
      <c r="A4" s="9"/>
      <c r="B4" s="30" t="s">
        <v>113</v>
      </c>
    </row>
    <row r="5" spans="1:3" ht="20.25">
      <c r="A5" s="9"/>
      <c r="B5" s="9"/>
    </row>
    <row r="6" spans="1:3" ht="19.5" thickBot="1">
      <c r="A6" s="10"/>
      <c r="B6" s="13" t="s">
        <v>138</v>
      </c>
    </row>
    <row r="7" spans="1:3" ht="16.5" thickBot="1">
      <c r="A7" s="22" t="s">
        <v>10</v>
      </c>
      <c r="B7" s="23" t="s">
        <v>163</v>
      </c>
      <c r="C7" s="32" t="s">
        <v>215</v>
      </c>
    </row>
    <row r="8" spans="1:3" ht="15.75">
      <c r="A8" s="24"/>
      <c r="B8" s="137"/>
      <c r="C8" s="146"/>
    </row>
    <row r="9" spans="1:3" ht="15.75">
      <c r="A9" s="67" t="s">
        <v>200</v>
      </c>
      <c r="B9" s="138">
        <v>4188</v>
      </c>
      <c r="C9" s="147">
        <v>4188</v>
      </c>
    </row>
    <row r="10" spans="1:3" ht="15.75">
      <c r="A10" s="67" t="s">
        <v>115</v>
      </c>
      <c r="B10" s="138">
        <v>150</v>
      </c>
      <c r="C10" s="147">
        <v>150</v>
      </c>
    </row>
    <row r="11" spans="1:3" ht="16.5" thickBot="1">
      <c r="A11" s="67" t="s">
        <v>220</v>
      </c>
      <c r="B11" s="138">
        <v>604</v>
      </c>
      <c r="C11" s="148">
        <v>604</v>
      </c>
    </row>
    <row r="12" spans="1:3" ht="16.5" thickBot="1">
      <c r="A12" s="26" t="s">
        <v>114</v>
      </c>
      <c r="B12" s="139">
        <f>SUM(B8:B11)</f>
        <v>4942</v>
      </c>
      <c r="C12" s="150">
        <f>SUM(C8:C11)</f>
        <v>4942</v>
      </c>
    </row>
    <row r="13" spans="1:3" ht="15.75">
      <c r="A13" s="25"/>
      <c r="B13" s="140"/>
      <c r="C13" s="149"/>
    </row>
    <row r="14" spans="1:3" ht="16.5" thickBot="1">
      <c r="A14" s="68" t="s">
        <v>221</v>
      </c>
      <c r="B14" s="145"/>
      <c r="C14" s="147">
        <v>625</v>
      </c>
    </row>
    <row r="15" spans="1:3" ht="16.5" thickBot="1">
      <c r="A15" s="26" t="s">
        <v>116</v>
      </c>
      <c r="B15" s="139">
        <f>SUM(B14)</f>
        <v>0</v>
      </c>
      <c r="C15" s="153">
        <f>SUM(C14)</f>
        <v>625</v>
      </c>
    </row>
    <row r="16" spans="1:3" ht="15.75">
      <c r="A16" s="27"/>
      <c r="B16" s="141"/>
      <c r="C16" s="110"/>
    </row>
    <row r="17" spans="1:3" ht="16.5" thickBot="1">
      <c r="A17" s="24"/>
      <c r="B17" s="137"/>
      <c r="C17" s="151"/>
    </row>
    <row r="18" spans="1:3" ht="16.5" thickBot="1">
      <c r="A18" s="26"/>
      <c r="B18" s="139">
        <f>SUM(B17:B17)</f>
        <v>0</v>
      </c>
      <c r="C18" s="152"/>
    </row>
    <row r="19" spans="1:3" ht="16.5" thickBot="1">
      <c r="A19" s="1"/>
      <c r="B19" s="142"/>
      <c r="C19" s="146"/>
    </row>
    <row r="20" spans="1:3" ht="16.5" thickBot="1">
      <c r="A20" s="28" t="s">
        <v>117</v>
      </c>
      <c r="B20" s="143">
        <f>SUM(B12,B15,B18,)</f>
        <v>4942</v>
      </c>
      <c r="C20" s="29">
        <f>SUM(C12,C15,C18,)</f>
        <v>5567</v>
      </c>
    </row>
  </sheetData>
  <mergeCells count="1">
    <mergeCell ref="A2:B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8</vt:i4>
      </vt:variant>
    </vt:vector>
  </HeadingPairs>
  <TitlesOfParts>
    <vt:vector size="8" baseType="lpstr">
      <vt:lpstr>1.1.sz.mell.</vt:lpstr>
      <vt:lpstr>1.2.sz.mell.</vt:lpstr>
      <vt:lpstr>1.3.sz.mell.</vt:lpstr>
      <vt:lpstr>2. sz.mell.</vt:lpstr>
      <vt:lpstr>7.sz.mell.</vt:lpstr>
      <vt:lpstr>10.sz.mell.</vt:lpstr>
      <vt:lpstr>9.sz.melléklet</vt:lpstr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Szilvi</cp:lastModifiedBy>
  <cp:lastPrinted>2015-09-24T10:18:34Z</cp:lastPrinted>
  <dcterms:created xsi:type="dcterms:W3CDTF">1997-01-17T14:02:09Z</dcterms:created>
  <dcterms:modified xsi:type="dcterms:W3CDTF">2015-10-01T08:40:17Z</dcterms:modified>
</cp:coreProperties>
</file>