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Kalaznó 2019\2019-03-07\njt\"/>
    </mc:Choice>
  </mc:AlternateContent>
  <xr:revisionPtr revIDLastSave="0" documentId="13_ncr:1_{5496C38E-81C1-4705-81CF-DD23A53A2313}" xr6:coauthVersionLast="41" xr6:coauthVersionMax="41" xr10:uidLastSave="{00000000-0000-0000-0000-000000000000}"/>
  <bookViews>
    <workbookView xWindow="-120" yWindow="-120" windowWidth="29040" windowHeight="15840" xr2:uid="{6F580771-B51B-4F26-B7FE-4F47CC145F64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D79" i="1"/>
  <c r="D78" i="1"/>
  <c r="C77" i="1"/>
  <c r="C81" i="1" s="1"/>
  <c r="D81" i="1" s="1"/>
  <c r="D76" i="1"/>
  <c r="D75" i="1"/>
  <c r="D73" i="1"/>
  <c r="D72" i="1"/>
  <c r="C71" i="1"/>
  <c r="D71" i="1" s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C57" i="1"/>
  <c r="D56" i="1"/>
  <c r="D55" i="1"/>
  <c r="D54" i="1"/>
  <c r="D53" i="1"/>
  <c r="C52" i="1"/>
  <c r="C74" i="1" s="1"/>
  <c r="D44" i="1"/>
  <c r="D43" i="1"/>
  <c r="D42" i="1"/>
  <c r="D41" i="1"/>
  <c r="D40" i="1"/>
  <c r="C40" i="1"/>
  <c r="D39" i="1"/>
  <c r="C38" i="1"/>
  <c r="C45" i="1" s="1"/>
  <c r="D37" i="1"/>
  <c r="D36" i="1"/>
  <c r="D34" i="1"/>
  <c r="D33" i="1"/>
  <c r="C32" i="1"/>
  <c r="D32" i="1" s="1"/>
  <c r="D31" i="1"/>
  <c r="D30" i="1"/>
  <c r="C29" i="1"/>
  <c r="D29" i="1" s="1"/>
  <c r="D28" i="1"/>
  <c r="D27" i="1"/>
  <c r="D26" i="1"/>
  <c r="D25" i="1"/>
  <c r="D24" i="1"/>
  <c r="D23" i="1"/>
  <c r="D22" i="1"/>
  <c r="D21" i="1"/>
  <c r="C21" i="1"/>
  <c r="D20" i="1"/>
  <c r="D19" i="1"/>
  <c r="D18" i="1"/>
  <c r="D17" i="1"/>
  <c r="C16" i="1"/>
  <c r="D16" i="1" s="1"/>
  <c r="D15" i="1"/>
  <c r="C14" i="1"/>
  <c r="D14" i="1" s="1"/>
  <c r="D13" i="1"/>
  <c r="D12" i="1"/>
  <c r="C11" i="1"/>
  <c r="D11" i="1" s="1"/>
  <c r="D10" i="1"/>
  <c r="D9" i="1"/>
  <c r="D8" i="1"/>
  <c r="D7" i="1"/>
  <c r="C6" i="1"/>
  <c r="D6" i="1" s="1"/>
  <c r="D45" i="1" l="1"/>
  <c r="C87" i="1"/>
  <c r="D74" i="1"/>
  <c r="C82" i="1"/>
  <c r="D82" i="1" s="1"/>
  <c r="C35" i="1"/>
  <c r="D38" i="1"/>
  <c r="D52" i="1"/>
  <c r="D77" i="1"/>
  <c r="C86" i="1" l="1"/>
  <c r="C46" i="1"/>
  <c r="D46" i="1" s="1"/>
  <c r="D35" i="1"/>
</calcChain>
</file>

<file path=xl/sharedStrings.xml><?xml version="1.0" encoding="utf-8"?>
<sst xmlns="http://schemas.openxmlformats.org/spreadsheetml/2006/main" count="164" uniqueCount="148">
  <si>
    <t>1. sz. melléklet</t>
  </si>
  <si>
    <t>Kalaznó Község Önkormányzat 2019. évi költségvetése előirányzat - csoportonként és kiemelt előirányzatonként</t>
  </si>
  <si>
    <t>B E V É T E L E K</t>
  </si>
  <si>
    <t>Sor-
szám</t>
  </si>
  <si>
    <t>Bevételi jogcím</t>
  </si>
  <si>
    <t>2019. évi előirányzat</t>
  </si>
  <si>
    <t>Kötelező feladatok</t>
  </si>
  <si>
    <t>Önként vállalt feladatok</t>
  </si>
  <si>
    <t>1.</t>
  </si>
  <si>
    <t>Önkormányzat működési támogatásai (1.1.+…+.1.6.)</t>
  </si>
  <si>
    <t>1.1.</t>
  </si>
  <si>
    <t>Helyi önkormányzatok működésének általános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</si>
  <si>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</si>
  <si>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</si>
  <si>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</si>
  <si>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</si>
  <si>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</t>
  </si>
  <si>
    <t>Működési célú költségvetési támogatások és kiegészítő támogatásak</t>
  </si>
  <si>
    <t>2.</t>
  </si>
  <si>
    <t>Működési célú támogatások államháztartáson belülről (2.1.+…+.2.5.)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</si>
  <si>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</si>
  <si>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</si>
  <si>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</si>
  <si>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</si>
  <si>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</si>
  <si>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</si>
  <si>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</si>
  <si>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</si>
  <si>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</si>
  <si>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</si>
  <si>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</si>
  <si>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</si>
  <si>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</si>
  <si>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</si>
  <si>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4.2.</t>
  </si>
  <si>
    <t>Gépjárműadó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</si>
  <si>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</si>
  <si>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</si>
  <si>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</si>
  <si>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</si>
  <si>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</si>
  <si>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</si>
  <si>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</si>
  <si>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</si>
  <si>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</si>
  <si>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</si>
  <si>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</si>
  <si>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</si>
  <si>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5.10.</t>
  </si>
  <si>
    <t>Egyéb működési bevételek</t>
  </si>
  <si>
    <t>6.</t>
  </si>
  <si>
    <t>Felhalmozási bevételek (6.1.+…+6.5.)</t>
  </si>
  <si>
    <t>6.1.</t>
  </si>
  <si>
    <t>Egyéb tárgyi eszköz értékesítése</t>
  </si>
  <si>
    <t xml:space="preserve">7. </t>
  </si>
  <si>
    <t>Működési célú átvett pénzeszközök (7.1. + … + 7.3.)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</si>
  <si>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</si>
  <si>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</si>
  <si>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</si>
  <si>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</si>
  <si>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</si>
  <si>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</si>
  <si>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</si>
  <si>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</si>
  <si>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</si>
  <si>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</si>
  <si>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</si>
  <si>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</si>
  <si>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</si>
  <si>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</si>
  <si>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 xml:space="preserve">   11.</t>
  </si>
  <si>
    <t>Belföldi értékpapírok bevételei (11.1. +…+ 11.4.)</t>
  </si>
  <si>
    <t xml:space="preserve">    12.</t>
  </si>
  <si>
    <t>Maradvány igénybevétele (12.1. + 12.2.)</t>
  </si>
  <si>
    <t>12.1.</t>
  </si>
  <si>
    <t>Előző év költségvetési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</si>
  <si>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</si>
  <si>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</si>
  <si>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</si>
  <si>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</si>
  <si>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</si>
  <si>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</si>
  <si>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</si>
  <si>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</si>
  <si>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</si>
  <si>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</si>
  <si>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</si>
  <si>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</si>
  <si>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</si>
  <si>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</si>
  <si>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</si>
  <si>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</si>
  <si>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</si>
  <si>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t>2018. évi előirányzat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</si>
  <si>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</si>
  <si>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</si>
  <si>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1.2.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</si>
  <si>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</si>
  <si>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</si>
  <si>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</si>
  <si>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</si>
  <si>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</si>
  <si>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</si>
  <si>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</si>
  <si>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</si>
  <si>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</si>
  <si>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</si>
  <si>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</si>
  <si>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</si>
  <si>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</si>
  <si>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</si>
  <si>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</si>
  <si>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</si>
  <si>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</si>
  <si>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</si>
  <si>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</si>
  <si>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</si>
  <si>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</si>
  <si>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</si>
  <si>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</si>
  <si>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</si>
  <si>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</si>
  <si>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</t>
  </si>
  <si>
    <t>Beruházások</t>
  </si>
  <si>
    <t>2.2.</t>
  </si>
  <si>
    <t>2.1.-ből EU-s forrásból megvalósuló beruházás</t>
  </si>
  <si>
    <t>Tartalékok (3.1.+3.2.)</t>
  </si>
  <si>
    <t>Általános tartalék</t>
  </si>
  <si>
    <t>3.2.</t>
  </si>
  <si>
    <t>Céltartalék</t>
  </si>
  <si>
    <t>4.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</si>
  <si>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</si>
  <si>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</si>
  <si>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</si>
  <si>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7.</t>
  </si>
  <si>
    <t>Belföldi finanszírozás kiadásai (7.1. + … + 7.4.)</t>
  </si>
  <si>
    <t>7.1.</t>
  </si>
  <si>
    <t>Államháztartáson belüli megelőlegezések folyósítása</t>
  </si>
  <si>
    <t>7.2.</t>
  </si>
  <si>
    <t>Államháztartáson belüli megelőlegezések visszafizetése</t>
  </si>
  <si>
    <t>Külföldi finanszírozás kiadásai (7.1. + … + 7.4.)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</si>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</sst>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sz val="11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u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3">
    <xf numFmtId="0" fontId="0" fillId="0" borderId="0" xfId="0"/>
    <xf numFmtId="164" fontId="3" fillId="0" borderId="0" xfId="1" applyNumberFormat="1" applyFont="1" applyAlignment="1">
      <alignment horizontal="left" vertical="center"/>
    </xf>
    <xf numFmtId="0" fontId="4" fillId="0" borderId="0" xfId="2" applyAlignment="1">
      <alignment horizontal="right" vertical="center"/>
    </xf>
    <xf numFmtId="0" fontId="2" fillId="0" borderId="0" xfId="1"/>
    <xf numFmtId="0" fontId="5" fillId="0" borderId="0" xfId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6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10" fillId="0" borderId="0" xfId="1" applyFont="1"/>
    <xf numFmtId="0" fontId="6" fillId="0" borderId="1" xfId="1" applyFont="1" applyBorder="1" applyAlignment="1">
      <alignment horizontal="left" vertical="center" wrapText="1" indent="1"/>
    </xf>
    <xf numFmtId="164" fontId="6" fillId="0" borderId="1" xfId="1" applyNumberFormat="1" applyFont="1" applyBorder="1" applyAlignment="1">
      <alignment horizontal="right" vertical="center" wrapText="1" indent="1"/>
    </xf>
    <xf numFmtId="164" fontId="10" fillId="0" borderId="1" xfId="1" applyNumberFormat="1" applyFont="1" applyBorder="1"/>
    <xf numFmtId="0" fontId="11" fillId="0" borderId="1" xfId="1" applyFont="1" applyBorder="1"/>
    <xf numFmtId="0" fontId="11" fillId="0" borderId="0" xfId="1" applyFont="1"/>
    <xf numFmtId="49" fontId="10" fillId="0" borderId="1" xfId="1" applyNumberFormat="1" applyFont="1" applyBorder="1" applyAlignment="1">
      <alignment horizontal="left" vertical="center" wrapText="1" indent="1"/>
    </xf>
    <xf numFmtId="0" fontId="12" fillId="0" borderId="1" xfId="2" applyFont="1" applyBorder="1" applyAlignment="1">
      <alignment horizontal="left" wrapText="1" indent="1"/>
    </xf>
    <xf numFmtId="164" fontId="10" fillId="0" borderId="1" xfId="1" applyNumberFormat="1" applyFont="1" applyBorder="1" applyAlignment="1" applyProtection="1">
      <alignment horizontal="right" vertical="center" wrapText="1" indent="1"/>
      <protection locked="0"/>
    </xf>
    <xf numFmtId="0" fontId="13" fillId="0" borderId="1" xfId="2" applyFont="1" applyBorder="1" applyAlignment="1">
      <alignment horizontal="left" vertical="center" wrapText="1" indent="1"/>
    </xf>
    <xf numFmtId="164" fontId="10" fillId="2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" xfId="1" applyNumberFormat="1" applyFont="1" applyBorder="1" applyAlignment="1">
      <alignment horizontal="right" vertical="center" wrapText="1" indent="1"/>
    </xf>
    <xf numFmtId="164" fontId="10" fillId="0" borderId="1" xfId="1" applyNumberFormat="1" applyFont="1" applyBorder="1" applyAlignment="1">
      <alignment horizontal="right" vertical="center" wrapText="1" indent="1"/>
    </xf>
    <xf numFmtId="164" fontId="14" fillId="0" borderId="1" xfId="1" applyNumberFormat="1" applyFont="1" applyBorder="1" applyAlignment="1" applyProtection="1">
      <alignment horizontal="right" vertical="center" wrapText="1" indent="1"/>
      <protection locked="0"/>
    </xf>
    <xf numFmtId="0" fontId="14" fillId="0" borderId="1" xfId="1" applyFont="1" applyBorder="1" applyAlignment="1">
      <alignment horizontal="left" vertical="center" wrapText="1" indent="1"/>
    </xf>
    <xf numFmtId="164" fontId="14" fillId="0" borderId="1" xfId="1" applyNumberFormat="1" applyFont="1" applyBorder="1" applyAlignment="1">
      <alignment horizontal="right" vertical="center" wrapText="1" indent="1"/>
    </xf>
    <xf numFmtId="0" fontId="13" fillId="0" borderId="1" xfId="2" applyFont="1" applyBorder="1" applyAlignment="1">
      <alignment wrapText="1"/>
    </xf>
    <xf numFmtId="164" fontId="6" fillId="0" borderId="1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164" fontId="15" fillId="0" borderId="0" xfId="1" applyNumberFormat="1" applyFont="1" applyAlignment="1">
      <alignment horizontal="right" vertical="center" wrapText="1" indent="1"/>
    </xf>
    <xf numFmtId="0" fontId="11" fillId="0" borderId="2" xfId="1" applyFont="1" applyBorder="1"/>
    <xf numFmtId="164" fontId="15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left"/>
    </xf>
    <xf numFmtId="0" fontId="17" fillId="0" borderId="0" xfId="2" applyFont="1" applyAlignment="1">
      <alignment horizontal="right"/>
    </xf>
    <xf numFmtId="0" fontId="10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 wrapText="1"/>
    </xf>
    <xf numFmtId="164" fontId="14" fillId="0" borderId="1" xfId="1" applyNumberFormat="1" applyFont="1" applyBorder="1"/>
    <xf numFmtId="0" fontId="2" fillId="0" borderId="1" xfId="1" applyBorder="1"/>
    <xf numFmtId="0" fontId="10" fillId="0" borderId="1" xfId="1" applyFont="1" applyBorder="1" applyAlignment="1">
      <alignment horizontal="left" vertical="center" wrapText="1" indent="1"/>
    </xf>
    <xf numFmtId="0" fontId="4" fillId="0" borderId="1" xfId="1" applyFont="1" applyBorder="1"/>
    <xf numFmtId="0" fontId="4" fillId="0" borderId="0" xfId="1" applyFont="1"/>
    <xf numFmtId="0" fontId="18" fillId="0" borderId="0" xfId="1" applyFont="1"/>
    <xf numFmtId="0" fontId="10" fillId="0" borderId="1" xfId="1" applyFont="1" applyBorder="1" applyAlignment="1">
      <alignment horizontal="left" indent="6"/>
    </xf>
    <xf numFmtId="0" fontId="10" fillId="0" borderId="1" xfId="1" applyFont="1" applyBorder="1" applyAlignment="1">
      <alignment horizontal="left" vertical="center" wrapText="1" indent="6"/>
    </xf>
    <xf numFmtId="49" fontId="10" fillId="0" borderId="3" xfId="1" applyNumberFormat="1" applyFont="1" applyBorder="1" applyAlignment="1">
      <alignment horizontal="left" vertical="center" wrapText="1" indent="1"/>
    </xf>
    <xf numFmtId="49" fontId="10" fillId="0" borderId="4" xfId="1" applyNumberFormat="1" applyFont="1" applyBorder="1" applyAlignment="1">
      <alignment horizontal="left" vertical="center" wrapText="1" indent="1"/>
    </xf>
    <xf numFmtId="0" fontId="10" fillId="0" borderId="2" xfId="1" applyFont="1" applyBorder="1" applyAlignment="1">
      <alignment horizontal="left" vertical="center" wrapText="1" indent="6"/>
    </xf>
    <xf numFmtId="49" fontId="10" fillId="0" borderId="5" xfId="1" applyNumberFormat="1" applyFont="1" applyBorder="1" applyAlignment="1">
      <alignment horizontal="left" vertical="center" wrapText="1" indent="1"/>
    </xf>
    <xf numFmtId="0" fontId="7" fillId="0" borderId="1" xfId="1" applyFont="1" applyBorder="1" applyAlignment="1">
      <alignment horizontal="left" vertical="center" wrapText="1" indent="1"/>
    </xf>
    <xf numFmtId="164" fontId="13" fillId="0" borderId="1" xfId="2" applyNumberFormat="1" applyFont="1" applyBorder="1" applyAlignment="1">
      <alignment horizontal="right" vertical="center" wrapText="1" indent="1"/>
    </xf>
    <xf numFmtId="164" fontId="19" fillId="0" borderId="1" xfId="2" quotePrefix="1" applyNumberFormat="1" applyFont="1" applyBorder="1" applyAlignment="1">
      <alignment horizontal="right" vertical="center" wrapText="1" indent="1"/>
    </xf>
    <xf numFmtId="0" fontId="19" fillId="0" borderId="1" xfId="2" applyFont="1" applyBorder="1" applyAlignment="1">
      <alignment horizontal="left" vertical="center" wrapText="1" indent="1"/>
    </xf>
    <xf numFmtId="0" fontId="2" fillId="0" borderId="0" xfId="1" applyAlignment="1">
      <alignment horizontal="right" vertical="center" indent="1"/>
    </xf>
    <xf numFmtId="0" fontId="20" fillId="0" borderId="0" xfId="1" applyFont="1" applyAlignment="1">
      <alignment horizontal="center" wrapText="1"/>
    </xf>
    <xf numFmtId="0" fontId="21" fillId="0" borderId="0" xfId="1" applyFont="1" applyAlignment="1">
      <alignment horizontal="center" wrapText="1"/>
    </xf>
    <xf numFmtId="164" fontId="16" fillId="0" borderId="6" xfId="1" applyNumberFormat="1" applyFont="1" applyBorder="1" applyAlignment="1">
      <alignment horizontal="left" vertical="center"/>
    </xf>
    <xf numFmtId="0" fontId="17" fillId="0" borderId="6" xfId="2" applyFont="1" applyBorder="1" applyAlignment="1">
      <alignment horizontal="right" vertical="center"/>
    </xf>
    <xf numFmtId="0" fontId="6" fillId="0" borderId="7" xfId="1" applyFont="1" applyBorder="1" applyAlignment="1">
      <alignment horizontal="left" vertical="center" wrapText="1" indent="1"/>
    </xf>
    <xf numFmtId="0" fontId="6" fillId="0" borderId="8" xfId="1" applyFont="1" applyBorder="1" applyAlignment="1">
      <alignment vertical="center" wrapText="1"/>
    </xf>
    <xf numFmtId="164" fontId="6" fillId="0" borderId="9" xfId="1" applyNumberFormat="1" applyFont="1" applyBorder="1" applyAlignment="1">
      <alignment horizontal="right" vertical="center" wrapText="1" indent="1"/>
    </xf>
  </cellXfs>
  <cellStyles count="3">
    <cellStyle name="Normál" xfId="0" builtinId="0"/>
    <cellStyle name="Normál 3" xfId="2" xr:uid="{1ADB738B-E262-43CF-9F97-EA0645353924}"/>
    <cellStyle name="Normál_KVRENMUNKA" xfId="1" xr:uid="{CA8B7A2D-3656-4B61-9970-ED943AE7C1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61FA-70C9-4D79-A547-A3E59896A83B}">
  <dimension ref="A1:K87"/>
  <sheetViews>
    <sheetView tabSelected="1" workbookViewId="0">
      <selection activeCell="I27" sqref="I27"/>
    </sheetView>
  </sheetViews>
  <sheetFormatPr defaultRowHeight="15.75" x14ac:dyDescent="0.25"/>
  <cols>
    <col min="1" max="1" width="8.140625" style="3" customWidth="1"/>
    <col min="2" max="2" width="52.42578125" style="3" customWidth="1"/>
    <col min="3" max="3" width="13.5703125" style="55" customWidth="1"/>
    <col min="4" max="4" width="16.140625" style="3" customWidth="1"/>
    <col min="5" max="5" width="13.140625" style="3" customWidth="1"/>
    <col min="6" max="246" width="9.140625" style="3"/>
    <col min="247" max="247" width="8.140625" style="3" customWidth="1"/>
    <col min="248" max="248" width="78.5703125" style="3" customWidth="1"/>
    <col min="249" max="249" width="18.5703125" style="3" customWidth="1"/>
    <col min="250" max="250" width="7.7109375" style="3" customWidth="1"/>
    <col min="251" max="251" width="9.140625" style="3"/>
    <col min="252" max="252" width="11.7109375" style="3" customWidth="1"/>
    <col min="253" max="502" width="9.140625" style="3"/>
    <col min="503" max="503" width="8.140625" style="3" customWidth="1"/>
    <col min="504" max="504" width="78.5703125" style="3" customWidth="1"/>
    <col min="505" max="505" width="18.5703125" style="3" customWidth="1"/>
    <col min="506" max="506" width="7.7109375" style="3" customWidth="1"/>
    <col min="507" max="507" width="9.140625" style="3"/>
    <col min="508" max="508" width="11.7109375" style="3" customWidth="1"/>
    <col min="509" max="758" width="9.140625" style="3"/>
    <col min="759" max="759" width="8.140625" style="3" customWidth="1"/>
    <col min="760" max="760" width="78.5703125" style="3" customWidth="1"/>
    <col min="761" max="761" width="18.5703125" style="3" customWidth="1"/>
    <col min="762" max="762" width="7.7109375" style="3" customWidth="1"/>
    <col min="763" max="763" width="9.140625" style="3"/>
    <col min="764" max="764" width="11.7109375" style="3" customWidth="1"/>
    <col min="765" max="1014" width="9.140625" style="3"/>
    <col min="1015" max="1015" width="8.140625" style="3" customWidth="1"/>
    <col min="1016" max="1016" width="78.5703125" style="3" customWidth="1"/>
    <col min="1017" max="1017" width="18.5703125" style="3" customWidth="1"/>
    <col min="1018" max="1018" width="7.7109375" style="3" customWidth="1"/>
    <col min="1019" max="1019" width="9.140625" style="3"/>
    <col min="1020" max="1020" width="11.7109375" style="3" customWidth="1"/>
    <col min="1021" max="1270" width="9.140625" style="3"/>
    <col min="1271" max="1271" width="8.140625" style="3" customWidth="1"/>
    <col min="1272" max="1272" width="78.5703125" style="3" customWidth="1"/>
    <col min="1273" max="1273" width="18.5703125" style="3" customWidth="1"/>
    <col min="1274" max="1274" width="7.7109375" style="3" customWidth="1"/>
    <col min="1275" max="1275" width="9.140625" style="3"/>
    <col min="1276" max="1276" width="11.7109375" style="3" customWidth="1"/>
    <col min="1277" max="1526" width="9.140625" style="3"/>
    <col min="1527" max="1527" width="8.140625" style="3" customWidth="1"/>
    <col min="1528" max="1528" width="78.5703125" style="3" customWidth="1"/>
    <col min="1529" max="1529" width="18.5703125" style="3" customWidth="1"/>
    <col min="1530" max="1530" width="7.7109375" style="3" customWidth="1"/>
    <col min="1531" max="1531" width="9.140625" style="3"/>
    <col min="1532" max="1532" width="11.7109375" style="3" customWidth="1"/>
    <col min="1533" max="1782" width="9.140625" style="3"/>
    <col min="1783" max="1783" width="8.140625" style="3" customWidth="1"/>
    <col min="1784" max="1784" width="78.5703125" style="3" customWidth="1"/>
    <col min="1785" max="1785" width="18.5703125" style="3" customWidth="1"/>
    <col min="1786" max="1786" width="7.7109375" style="3" customWidth="1"/>
    <col min="1787" max="1787" width="9.140625" style="3"/>
    <col min="1788" max="1788" width="11.7109375" style="3" customWidth="1"/>
    <col min="1789" max="2038" width="9.140625" style="3"/>
    <col min="2039" max="2039" width="8.140625" style="3" customWidth="1"/>
    <col min="2040" max="2040" width="78.5703125" style="3" customWidth="1"/>
    <col min="2041" max="2041" width="18.5703125" style="3" customWidth="1"/>
    <col min="2042" max="2042" width="7.7109375" style="3" customWidth="1"/>
    <col min="2043" max="2043" width="9.140625" style="3"/>
    <col min="2044" max="2044" width="11.7109375" style="3" customWidth="1"/>
    <col min="2045" max="2294" width="9.140625" style="3"/>
    <col min="2295" max="2295" width="8.140625" style="3" customWidth="1"/>
    <col min="2296" max="2296" width="78.5703125" style="3" customWidth="1"/>
    <col min="2297" max="2297" width="18.5703125" style="3" customWidth="1"/>
    <col min="2298" max="2298" width="7.7109375" style="3" customWidth="1"/>
    <col min="2299" max="2299" width="9.140625" style="3"/>
    <col min="2300" max="2300" width="11.7109375" style="3" customWidth="1"/>
    <col min="2301" max="2550" width="9.140625" style="3"/>
    <col min="2551" max="2551" width="8.140625" style="3" customWidth="1"/>
    <col min="2552" max="2552" width="78.5703125" style="3" customWidth="1"/>
    <col min="2553" max="2553" width="18.5703125" style="3" customWidth="1"/>
    <col min="2554" max="2554" width="7.7109375" style="3" customWidth="1"/>
    <col min="2555" max="2555" width="9.140625" style="3"/>
    <col min="2556" max="2556" width="11.7109375" style="3" customWidth="1"/>
    <col min="2557" max="2806" width="9.140625" style="3"/>
    <col min="2807" max="2807" width="8.140625" style="3" customWidth="1"/>
    <col min="2808" max="2808" width="78.5703125" style="3" customWidth="1"/>
    <col min="2809" max="2809" width="18.5703125" style="3" customWidth="1"/>
    <col min="2810" max="2810" width="7.7109375" style="3" customWidth="1"/>
    <col min="2811" max="2811" width="9.140625" style="3"/>
    <col min="2812" max="2812" width="11.7109375" style="3" customWidth="1"/>
    <col min="2813" max="3062" width="9.140625" style="3"/>
    <col min="3063" max="3063" width="8.140625" style="3" customWidth="1"/>
    <col min="3064" max="3064" width="78.5703125" style="3" customWidth="1"/>
    <col min="3065" max="3065" width="18.5703125" style="3" customWidth="1"/>
    <col min="3066" max="3066" width="7.7109375" style="3" customWidth="1"/>
    <col min="3067" max="3067" width="9.140625" style="3"/>
    <col min="3068" max="3068" width="11.7109375" style="3" customWidth="1"/>
    <col min="3069" max="3318" width="9.140625" style="3"/>
    <col min="3319" max="3319" width="8.140625" style="3" customWidth="1"/>
    <col min="3320" max="3320" width="78.5703125" style="3" customWidth="1"/>
    <col min="3321" max="3321" width="18.5703125" style="3" customWidth="1"/>
    <col min="3322" max="3322" width="7.7109375" style="3" customWidth="1"/>
    <col min="3323" max="3323" width="9.140625" style="3"/>
    <col min="3324" max="3324" width="11.7109375" style="3" customWidth="1"/>
    <col min="3325" max="3574" width="9.140625" style="3"/>
    <col min="3575" max="3575" width="8.140625" style="3" customWidth="1"/>
    <col min="3576" max="3576" width="78.5703125" style="3" customWidth="1"/>
    <col min="3577" max="3577" width="18.5703125" style="3" customWidth="1"/>
    <col min="3578" max="3578" width="7.7109375" style="3" customWidth="1"/>
    <col min="3579" max="3579" width="9.140625" style="3"/>
    <col min="3580" max="3580" width="11.7109375" style="3" customWidth="1"/>
    <col min="3581" max="3830" width="9.140625" style="3"/>
    <col min="3831" max="3831" width="8.140625" style="3" customWidth="1"/>
    <col min="3832" max="3832" width="78.5703125" style="3" customWidth="1"/>
    <col min="3833" max="3833" width="18.5703125" style="3" customWidth="1"/>
    <col min="3834" max="3834" width="7.7109375" style="3" customWidth="1"/>
    <col min="3835" max="3835" width="9.140625" style="3"/>
    <col min="3836" max="3836" width="11.7109375" style="3" customWidth="1"/>
    <col min="3837" max="4086" width="9.140625" style="3"/>
    <col min="4087" max="4087" width="8.140625" style="3" customWidth="1"/>
    <col min="4088" max="4088" width="78.5703125" style="3" customWidth="1"/>
    <col min="4089" max="4089" width="18.5703125" style="3" customWidth="1"/>
    <col min="4090" max="4090" width="7.7109375" style="3" customWidth="1"/>
    <col min="4091" max="4091" width="9.140625" style="3"/>
    <col min="4092" max="4092" width="11.7109375" style="3" customWidth="1"/>
    <col min="4093" max="4342" width="9.140625" style="3"/>
    <col min="4343" max="4343" width="8.140625" style="3" customWidth="1"/>
    <col min="4344" max="4344" width="78.5703125" style="3" customWidth="1"/>
    <col min="4345" max="4345" width="18.5703125" style="3" customWidth="1"/>
    <col min="4346" max="4346" width="7.7109375" style="3" customWidth="1"/>
    <col min="4347" max="4347" width="9.140625" style="3"/>
    <col min="4348" max="4348" width="11.7109375" style="3" customWidth="1"/>
    <col min="4349" max="4598" width="9.140625" style="3"/>
    <col min="4599" max="4599" width="8.140625" style="3" customWidth="1"/>
    <col min="4600" max="4600" width="78.5703125" style="3" customWidth="1"/>
    <col min="4601" max="4601" width="18.5703125" style="3" customWidth="1"/>
    <col min="4602" max="4602" width="7.7109375" style="3" customWidth="1"/>
    <col min="4603" max="4603" width="9.140625" style="3"/>
    <col min="4604" max="4604" width="11.7109375" style="3" customWidth="1"/>
    <col min="4605" max="4854" width="9.140625" style="3"/>
    <col min="4855" max="4855" width="8.140625" style="3" customWidth="1"/>
    <col min="4856" max="4856" width="78.5703125" style="3" customWidth="1"/>
    <col min="4857" max="4857" width="18.5703125" style="3" customWidth="1"/>
    <col min="4858" max="4858" width="7.7109375" style="3" customWidth="1"/>
    <col min="4859" max="4859" width="9.140625" style="3"/>
    <col min="4860" max="4860" width="11.7109375" style="3" customWidth="1"/>
    <col min="4861" max="5110" width="9.140625" style="3"/>
    <col min="5111" max="5111" width="8.140625" style="3" customWidth="1"/>
    <col min="5112" max="5112" width="78.5703125" style="3" customWidth="1"/>
    <col min="5113" max="5113" width="18.5703125" style="3" customWidth="1"/>
    <col min="5114" max="5114" width="7.7109375" style="3" customWidth="1"/>
    <col min="5115" max="5115" width="9.140625" style="3"/>
    <col min="5116" max="5116" width="11.7109375" style="3" customWidth="1"/>
    <col min="5117" max="5366" width="9.140625" style="3"/>
    <col min="5367" max="5367" width="8.140625" style="3" customWidth="1"/>
    <col min="5368" max="5368" width="78.5703125" style="3" customWidth="1"/>
    <col min="5369" max="5369" width="18.5703125" style="3" customWidth="1"/>
    <col min="5370" max="5370" width="7.7109375" style="3" customWidth="1"/>
    <col min="5371" max="5371" width="9.140625" style="3"/>
    <col min="5372" max="5372" width="11.7109375" style="3" customWidth="1"/>
    <col min="5373" max="5622" width="9.140625" style="3"/>
    <col min="5623" max="5623" width="8.140625" style="3" customWidth="1"/>
    <col min="5624" max="5624" width="78.5703125" style="3" customWidth="1"/>
    <col min="5625" max="5625" width="18.5703125" style="3" customWidth="1"/>
    <col min="5626" max="5626" width="7.7109375" style="3" customWidth="1"/>
    <col min="5627" max="5627" width="9.140625" style="3"/>
    <col min="5628" max="5628" width="11.7109375" style="3" customWidth="1"/>
    <col min="5629" max="5878" width="9.140625" style="3"/>
    <col min="5879" max="5879" width="8.140625" style="3" customWidth="1"/>
    <col min="5880" max="5880" width="78.5703125" style="3" customWidth="1"/>
    <col min="5881" max="5881" width="18.5703125" style="3" customWidth="1"/>
    <col min="5882" max="5882" width="7.7109375" style="3" customWidth="1"/>
    <col min="5883" max="5883" width="9.140625" style="3"/>
    <col min="5884" max="5884" width="11.7109375" style="3" customWidth="1"/>
    <col min="5885" max="6134" width="9.140625" style="3"/>
    <col min="6135" max="6135" width="8.140625" style="3" customWidth="1"/>
    <col min="6136" max="6136" width="78.5703125" style="3" customWidth="1"/>
    <col min="6137" max="6137" width="18.5703125" style="3" customWidth="1"/>
    <col min="6138" max="6138" width="7.7109375" style="3" customWidth="1"/>
    <col min="6139" max="6139" width="9.140625" style="3"/>
    <col min="6140" max="6140" width="11.7109375" style="3" customWidth="1"/>
    <col min="6141" max="6390" width="9.140625" style="3"/>
    <col min="6391" max="6391" width="8.140625" style="3" customWidth="1"/>
    <col min="6392" max="6392" width="78.5703125" style="3" customWidth="1"/>
    <col min="6393" max="6393" width="18.5703125" style="3" customWidth="1"/>
    <col min="6394" max="6394" width="7.7109375" style="3" customWidth="1"/>
    <col min="6395" max="6395" width="9.140625" style="3"/>
    <col min="6396" max="6396" width="11.7109375" style="3" customWidth="1"/>
    <col min="6397" max="6646" width="9.140625" style="3"/>
    <col min="6647" max="6647" width="8.140625" style="3" customWidth="1"/>
    <col min="6648" max="6648" width="78.5703125" style="3" customWidth="1"/>
    <col min="6649" max="6649" width="18.5703125" style="3" customWidth="1"/>
    <col min="6650" max="6650" width="7.7109375" style="3" customWidth="1"/>
    <col min="6651" max="6651" width="9.140625" style="3"/>
    <col min="6652" max="6652" width="11.7109375" style="3" customWidth="1"/>
    <col min="6653" max="6902" width="9.140625" style="3"/>
    <col min="6903" max="6903" width="8.140625" style="3" customWidth="1"/>
    <col min="6904" max="6904" width="78.5703125" style="3" customWidth="1"/>
    <col min="6905" max="6905" width="18.5703125" style="3" customWidth="1"/>
    <col min="6906" max="6906" width="7.7109375" style="3" customWidth="1"/>
    <col min="6907" max="6907" width="9.140625" style="3"/>
    <col min="6908" max="6908" width="11.7109375" style="3" customWidth="1"/>
    <col min="6909" max="7158" width="9.140625" style="3"/>
    <col min="7159" max="7159" width="8.140625" style="3" customWidth="1"/>
    <col min="7160" max="7160" width="78.5703125" style="3" customWidth="1"/>
    <col min="7161" max="7161" width="18.5703125" style="3" customWidth="1"/>
    <col min="7162" max="7162" width="7.7109375" style="3" customWidth="1"/>
    <col min="7163" max="7163" width="9.140625" style="3"/>
    <col min="7164" max="7164" width="11.7109375" style="3" customWidth="1"/>
    <col min="7165" max="7414" width="9.140625" style="3"/>
    <col min="7415" max="7415" width="8.140625" style="3" customWidth="1"/>
    <col min="7416" max="7416" width="78.5703125" style="3" customWidth="1"/>
    <col min="7417" max="7417" width="18.5703125" style="3" customWidth="1"/>
    <col min="7418" max="7418" width="7.7109375" style="3" customWidth="1"/>
    <col min="7419" max="7419" width="9.140625" style="3"/>
    <col min="7420" max="7420" width="11.7109375" style="3" customWidth="1"/>
    <col min="7421" max="7670" width="9.140625" style="3"/>
    <col min="7671" max="7671" width="8.140625" style="3" customWidth="1"/>
    <col min="7672" max="7672" width="78.5703125" style="3" customWidth="1"/>
    <col min="7673" max="7673" width="18.5703125" style="3" customWidth="1"/>
    <col min="7674" max="7674" width="7.7109375" style="3" customWidth="1"/>
    <col min="7675" max="7675" width="9.140625" style="3"/>
    <col min="7676" max="7676" width="11.7109375" style="3" customWidth="1"/>
    <col min="7677" max="7926" width="9.140625" style="3"/>
    <col min="7927" max="7927" width="8.140625" style="3" customWidth="1"/>
    <col min="7928" max="7928" width="78.5703125" style="3" customWidth="1"/>
    <col min="7929" max="7929" width="18.5703125" style="3" customWidth="1"/>
    <col min="7930" max="7930" width="7.7109375" style="3" customWidth="1"/>
    <col min="7931" max="7931" width="9.140625" style="3"/>
    <col min="7932" max="7932" width="11.7109375" style="3" customWidth="1"/>
    <col min="7933" max="8182" width="9.140625" style="3"/>
    <col min="8183" max="8183" width="8.140625" style="3" customWidth="1"/>
    <col min="8184" max="8184" width="78.5703125" style="3" customWidth="1"/>
    <col min="8185" max="8185" width="18.5703125" style="3" customWidth="1"/>
    <col min="8186" max="8186" width="7.7109375" style="3" customWidth="1"/>
    <col min="8187" max="8187" width="9.140625" style="3"/>
    <col min="8188" max="8188" width="11.7109375" style="3" customWidth="1"/>
    <col min="8189" max="8438" width="9.140625" style="3"/>
    <col min="8439" max="8439" width="8.140625" style="3" customWidth="1"/>
    <col min="8440" max="8440" width="78.5703125" style="3" customWidth="1"/>
    <col min="8441" max="8441" width="18.5703125" style="3" customWidth="1"/>
    <col min="8442" max="8442" width="7.7109375" style="3" customWidth="1"/>
    <col min="8443" max="8443" width="9.140625" style="3"/>
    <col min="8444" max="8444" width="11.7109375" style="3" customWidth="1"/>
    <col min="8445" max="8694" width="9.140625" style="3"/>
    <col min="8695" max="8695" width="8.140625" style="3" customWidth="1"/>
    <col min="8696" max="8696" width="78.5703125" style="3" customWidth="1"/>
    <col min="8697" max="8697" width="18.5703125" style="3" customWidth="1"/>
    <col min="8698" max="8698" width="7.7109375" style="3" customWidth="1"/>
    <col min="8699" max="8699" width="9.140625" style="3"/>
    <col min="8700" max="8700" width="11.7109375" style="3" customWidth="1"/>
    <col min="8701" max="8950" width="9.140625" style="3"/>
    <col min="8951" max="8951" width="8.140625" style="3" customWidth="1"/>
    <col min="8952" max="8952" width="78.5703125" style="3" customWidth="1"/>
    <col min="8953" max="8953" width="18.5703125" style="3" customWidth="1"/>
    <col min="8954" max="8954" width="7.7109375" style="3" customWidth="1"/>
    <col min="8955" max="8955" width="9.140625" style="3"/>
    <col min="8956" max="8956" width="11.7109375" style="3" customWidth="1"/>
    <col min="8957" max="9206" width="9.140625" style="3"/>
    <col min="9207" max="9207" width="8.140625" style="3" customWidth="1"/>
    <col min="9208" max="9208" width="78.5703125" style="3" customWidth="1"/>
    <col min="9209" max="9209" width="18.5703125" style="3" customWidth="1"/>
    <col min="9210" max="9210" width="7.7109375" style="3" customWidth="1"/>
    <col min="9211" max="9211" width="9.140625" style="3"/>
    <col min="9212" max="9212" width="11.7109375" style="3" customWidth="1"/>
    <col min="9213" max="9462" width="9.140625" style="3"/>
    <col min="9463" max="9463" width="8.140625" style="3" customWidth="1"/>
    <col min="9464" max="9464" width="78.5703125" style="3" customWidth="1"/>
    <col min="9465" max="9465" width="18.5703125" style="3" customWidth="1"/>
    <col min="9466" max="9466" width="7.7109375" style="3" customWidth="1"/>
    <col min="9467" max="9467" width="9.140625" style="3"/>
    <col min="9468" max="9468" width="11.7109375" style="3" customWidth="1"/>
    <col min="9469" max="9718" width="9.140625" style="3"/>
    <col min="9719" max="9719" width="8.140625" style="3" customWidth="1"/>
    <col min="9720" max="9720" width="78.5703125" style="3" customWidth="1"/>
    <col min="9721" max="9721" width="18.5703125" style="3" customWidth="1"/>
    <col min="9722" max="9722" width="7.7109375" style="3" customWidth="1"/>
    <col min="9723" max="9723" width="9.140625" style="3"/>
    <col min="9724" max="9724" width="11.7109375" style="3" customWidth="1"/>
    <col min="9725" max="9974" width="9.140625" style="3"/>
    <col min="9975" max="9975" width="8.140625" style="3" customWidth="1"/>
    <col min="9976" max="9976" width="78.5703125" style="3" customWidth="1"/>
    <col min="9977" max="9977" width="18.5703125" style="3" customWidth="1"/>
    <col min="9978" max="9978" width="7.7109375" style="3" customWidth="1"/>
    <col min="9979" max="9979" width="9.140625" style="3"/>
    <col min="9980" max="9980" width="11.7109375" style="3" customWidth="1"/>
    <col min="9981" max="10230" width="9.140625" style="3"/>
    <col min="10231" max="10231" width="8.140625" style="3" customWidth="1"/>
    <col min="10232" max="10232" width="78.5703125" style="3" customWidth="1"/>
    <col min="10233" max="10233" width="18.5703125" style="3" customWidth="1"/>
    <col min="10234" max="10234" width="7.7109375" style="3" customWidth="1"/>
    <col min="10235" max="10235" width="9.140625" style="3"/>
    <col min="10236" max="10236" width="11.7109375" style="3" customWidth="1"/>
    <col min="10237" max="10486" width="9.140625" style="3"/>
    <col min="10487" max="10487" width="8.140625" style="3" customWidth="1"/>
    <col min="10488" max="10488" width="78.5703125" style="3" customWidth="1"/>
    <col min="10489" max="10489" width="18.5703125" style="3" customWidth="1"/>
    <col min="10490" max="10490" width="7.7109375" style="3" customWidth="1"/>
    <col min="10491" max="10491" width="9.140625" style="3"/>
    <col min="10492" max="10492" width="11.7109375" style="3" customWidth="1"/>
    <col min="10493" max="10742" width="9.140625" style="3"/>
    <col min="10743" max="10743" width="8.140625" style="3" customWidth="1"/>
    <col min="10744" max="10744" width="78.5703125" style="3" customWidth="1"/>
    <col min="10745" max="10745" width="18.5703125" style="3" customWidth="1"/>
    <col min="10746" max="10746" width="7.7109375" style="3" customWidth="1"/>
    <col min="10747" max="10747" width="9.140625" style="3"/>
    <col min="10748" max="10748" width="11.7109375" style="3" customWidth="1"/>
    <col min="10749" max="10998" width="9.140625" style="3"/>
    <col min="10999" max="10999" width="8.140625" style="3" customWidth="1"/>
    <col min="11000" max="11000" width="78.5703125" style="3" customWidth="1"/>
    <col min="11001" max="11001" width="18.5703125" style="3" customWidth="1"/>
    <col min="11002" max="11002" width="7.7109375" style="3" customWidth="1"/>
    <col min="11003" max="11003" width="9.140625" style="3"/>
    <col min="11004" max="11004" width="11.7109375" style="3" customWidth="1"/>
    <col min="11005" max="11254" width="9.140625" style="3"/>
    <col min="11255" max="11255" width="8.140625" style="3" customWidth="1"/>
    <col min="11256" max="11256" width="78.5703125" style="3" customWidth="1"/>
    <col min="11257" max="11257" width="18.5703125" style="3" customWidth="1"/>
    <col min="11258" max="11258" width="7.7109375" style="3" customWidth="1"/>
    <col min="11259" max="11259" width="9.140625" style="3"/>
    <col min="11260" max="11260" width="11.7109375" style="3" customWidth="1"/>
    <col min="11261" max="11510" width="9.140625" style="3"/>
    <col min="11511" max="11511" width="8.140625" style="3" customWidth="1"/>
    <col min="11512" max="11512" width="78.5703125" style="3" customWidth="1"/>
    <col min="11513" max="11513" width="18.5703125" style="3" customWidth="1"/>
    <col min="11514" max="11514" width="7.7109375" style="3" customWidth="1"/>
    <col min="11515" max="11515" width="9.140625" style="3"/>
    <col min="11516" max="11516" width="11.7109375" style="3" customWidth="1"/>
    <col min="11517" max="11766" width="9.140625" style="3"/>
    <col min="11767" max="11767" width="8.140625" style="3" customWidth="1"/>
    <col min="11768" max="11768" width="78.5703125" style="3" customWidth="1"/>
    <col min="11769" max="11769" width="18.5703125" style="3" customWidth="1"/>
    <col min="11770" max="11770" width="7.7109375" style="3" customWidth="1"/>
    <col min="11771" max="11771" width="9.140625" style="3"/>
    <col min="11772" max="11772" width="11.7109375" style="3" customWidth="1"/>
    <col min="11773" max="12022" width="9.140625" style="3"/>
    <col min="12023" max="12023" width="8.140625" style="3" customWidth="1"/>
    <col min="12024" max="12024" width="78.5703125" style="3" customWidth="1"/>
    <col min="12025" max="12025" width="18.5703125" style="3" customWidth="1"/>
    <col min="12026" max="12026" width="7.7109375" style="3" customWidth="1"/>
    <col min="12027" max="12027" width="9.140625" style="3"/>
    <col min="12028" max="12028" width="11.7109375" style="3" customWidth="1"/>
    <col min="12029" max="12278" width="9.140625" style="3"/>
    <col min="12279" max="12279" width="8.140625" style="3" customWidth="1"/>
    <col min="12280" max="12280" width="78.5703125" style="3" customWidth="1"/>
    <col min="12281" max="12281" width="18.5703125" style="3" customWidth="1"/>
    <col min="12282" max="12282" width="7.7109375" style="3" customWidth="1"/>
    <col min="12283" max="12283" width="9.140625" style="3"/>
    <col min="12284" max="12284" width="11.7109375" style="3" customWidth="1"/>
    <col min="12285" max="12534" width="9.140625" style="3"/>
    <col min="12535" max="12535" width="8.140625" style="3" customWidth="1"/>
    <col min="12536" max="12536" width="78.5703125" style="3" customWidth="1"/>
    <col min="12537" max="12537" width="18.5703125" style="3" customWidth="1"/>
    <col min="12538" max="12538" width="7.7109375" style="3" customWidth="1"/>
    <col min="12539" max="12539" width="9.140625" style="3"/>
    <col min="12540" max="12540" width="11.7109375" style="3" customWidth="1"/>
    <col min="12541" max="12790" width="9.140625" style="3"/>
    <col min="12791" max="12791" width="8.140625" style="3" customWidth="1"/>
    <col min="12792" max="12792" width="78.5703125" style="3" customWidth="1"/>
    <col min="12793" max="12793" width="18.5703125" style="3" customWidth="1"/>
    <col min="12794" max="12794" width="7.7109375" style="3" customWidth="1"/>
    <col min="12795" max="12795" width="9.140625" style="3"/>
    <col min="12796" max="12796" width="11.7109375" style="3" customWidth="1"/>
    <col min="12797" max="13046" width="9.140625" style="3"/>
    <col min="13047" max="13047" width="8.140625" style="3" customWidth="1"/>
    <col min="13048" max="13048" width="78.5703125" style="3" customWidth="1"/>
    <col min="13049" max="13049" width="18.5703125" style="3" customWidth="1"/>
    <col min="13050" max="13050" width="7.7109375" style="3" customWidth="1"/>
    <col min="13051" max="13051" width="9.140625" style="3"/>
    <col min="13052" max="13052" width="11.7109375" style="3" customWidth="1"/>
    <col min="13053" max="13302" width="9.140625" style="3"/>
    <col min="13303" max="13303" width="8.140625" style="3" customWidth="1"/>
    <col min="13304" max="13304" width="78.5703125" style="3" customWidth="1"/>
    <col min="13305" max="13305" width="18.5703125" style="3" customWidth="1"/>
    <col min="13306" max="13306" width="7.7109375" style="3" customWidth="1"/>
    <col min="13307" max="13307" width="9.140625" style="3"/>
    <col min="13308" max="13308" width="11.7109375" style="3" customWidth="1"/>
    <col min="13309" max="13558" width="9.140625" style="3"/>
    <col min="13559" max="13559" width="8.140625" style="3" customWidth="1"/>
    <col min="13560" max="13560" width="78.5703125" style="3" customWidth="1"/>
    <col min="13561" max="13561" width="18.5703125" style="3" customWidth="1"/>
    <col min="13562" max="13562" width="7.7109375" style="3" customWidth="1"/>
    <col min="13563" max="13563" width="9.140625" style="3"/>
    <col min="13564" max="13564" width="11.7109375" style="3" customWidth="1"/>
    <col min="13565" max="13814" width="9.140625" style="3"/>
    <col min="13815" max="13815" width="8.140625" style="3" customWidth="1"/>
    <col min="13816" max="13816" width="78.5703125" style="3" customWidth="1"/>
    <col min="13817" max="13817" width="18.5703125" style="3" customWidth="1"/>
    <col min="13818" max="13818" width="7.7109375" style="3" customWidth="1"/>
    <col min="13819" max="13819" width="9.140625" style="3"/>
    <col min="13820" max="13820" width="11.7109375" style="3" customWidth="1"/>
    <col min="13821" max="14070" width="9.140625" style="3"/>
    <col min="14071" max="14071" width="8.140625" style="3" customWidth="1"/>
    <col min="14072" max="14072" width="78.5703125" style="3" customWidth="1"/>
    <col min="14073" max="14073" width="18.5703125" style="3" customWidth="1"/>
    <col min="14074" max="14074" width="7.7109375" style="3" customWidth="1"/>
    <col min="14075" max="14075" width="9.140625" style="3"/>
    <col min="14076" max="14076" width="11.7109375" style="3" customWidth="1"/>
    <col min="14077" max="14326" width="9.140625" style="3"/>
    <col min="14327" max="14327" width="8.140625" style="3" customWidth="1"/>
    <col min="14328" max="14328" width="78.5703125" style="3" customWidth="1"/>
    <col min="14329" max="14329" width="18.5703125" style="3" customWidth="1"/>
    <col min="14330" max="14330" width="7.7109375" style="3" customWidth="1"/>
    <col min="14331" max="14331" width="9.140625" style="3"/>
    <col min="14332" max="14332" width="11.7109375" style="3" customWidth="1"/>
    <col min="14333" max="14582" width="9.140625" style="3"/>
    <col min="14583" max="14583" width="8.140625" style="3" customWidth="1"/>
    <col min="14584" max="14584" width="78.5703125" style="3" customWidth="1"/>
    <col min="14585" max="14585" width="18.5703125" style="3" customWidth="1"/>
    <col min="14586" max="14586" width="7.7109375" style="3" customWidth="1"/>
    <col min="14587" max="14587" width="9.140625" style="3"/>
    <col min="14588" max="14588" width="11.7109375" style="3" customWidth="1"/>
    <col min="14589" max="14838" width="9.140625" style="3"/>
    <col min="14839" max="14839" width="8.140625" style="3" customWidth="1"/>
    <col min="14840" max="14840" width="78.5703125" style="3" customWidth="1"/>
    <col min="14841" max="14841" width="18.5703125" style="3" customWidth="1"/>
    <col min="14842" max="14842" width="7.7109375" style="3" customWidth="1"/>
    <col min="14843" max="14843" width="9.140625" style="3"/>
    <col min="14844" max="14844" width="11.7109375" style="3" customWidth="1"/>
    <col min="14845" max="15094" width="9.140625" style="3"/>
    <col min="15095" max="15095" width="8.140625" style="3" customWidth="1"/>
    <col min="15096" max="15096" width="78.5703125" style="3" customWidth="1"/>
    <col min="15097" max="15097" width="18.5703125" style="3" customWidth="1"/>
    <col min="15098" max="15098" width="7.7109375" style="3" customWidth="1"/>
    <col min="15099" max="15099" width="9.140625" style="3"/>
    <col min="15100" max="15100" width="11.7109375" style="3" customWidth="1"/>
    <col min="15101" max="15350" width="9.140625" style="3"/>
    <col min="15351" max="15351" width="8.140625" style="3" customWidth="1"/>
    <col min="15352" max="15352" width="78.5703125" style="3" customWidth="1"/>
    <col min="15353" max="15353" width="18.5703125" style="3" customWidth="1"/>
    <col min="15354" max="15354" width="7.7109375" style="3" customWidth="1"/>
    <col min="15355" max="15355" width="9.140625" style="3"/>
    <col min="15356" max="15356" width="11.7109375" style="3" customWidth="1"/>
    <col min="15357" max="15606" width="9.140625" style="3"/>
    <col min="15607" max="15607" width="8.140625" style="3" customWidth="1"/>
    <col min="15608" max="15608" width="78.5703125" style="3" customWidth="1"/>
    <col min="15609" max="15609" width="18.5703125" style="3" customWidth="1"/>
    <col min="15610" max="15610" width="7.7109375" style="3" customWidth="1"/>
    <col min="15611" max="15611" width="9.140625" style="3"/>
    <col min="15612" max="15612" width="11.7109375" style="3" customWidth="1"/>
    <col min="15613" max="15862" width="9.140625" style="3"/>
    <col min="15863" max="15863" width="8.140625" style="3" customWidth="1"/>
    <col min="15864" max="15864" width="78.5703125" style="3" customWidth="1"/>
    <col min="15865" max="15865" width="18.5703125" style="3" customWidth="1"/>
    <col min="15866" max="15866" width="7.7109375" style="3" customWidth="1"/>
    <col min="15867" max="15867" width="9.140625" style="3"/>
    <col min="15868" max="15868" width="11.7109375" style="3" customWidth="1"/>
    <col min="15869" max="16118" width="9.140625" style="3"/>
    <col min="16119" max="16119" width="8.140625" style="3" customWidth="1"/>
    <col min="16120" max="16120" width="78.5703125" style="3" customWidth="1"/>
    <col min="16121" max="16121" width="18.5703125" style="3" customWidth="1"/>
    <col min="16122" max="16122" width="7.7109375" style="3" customWidth="1"/>
    <col min="16123" max="16123" width="9.140625" style="3"/>
    <col min="16124" max="16124" width="11.7109375" style="3" customWidth="1"/>
    <col min="16125" max="16384" width="9.140625" style="3"/>
  </cols>
  <sheetData>
    <row r="1" spans="1:5" ht="15.95" customHeight="1" x14ac:dyDescent="0.25">
      <c r="A1" s="1" t="s">
        <v>0</v>
      </c>
      <c r="B1" s="1"/>
      <c r="C1" s="2"/>
    </row>
    <row r="2" spans="1:5" x14ac:dyDescent="0.25">
      <c r="A2" s="4" t="s">
        <v>1</v>
      </c>
      <c r="B2" s="5"/>
      <c r="C2" s="5"/>
    </row>
    <row r="3" spans="1:5" ht="11.25" customHeight="1" x14ac:dyDescent="0.25">
      <c r="A3" s="6" t="s">
        <v>2</v>
      </c>
      <c r="B3" s="6"/>
      <c r="C3" s="6"/>
    </row>
    <row r="4" spans="1:5" ht="32.25" customHeight="1" x14ac:dyDescent="0.25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</row>
    <row r="5" spans="1:5" s="12" customFormat="1" ht="12" customHeight="1" x14ac:dyDescent="0.2">
      <c r="A5" s="10">
        <v>1</v>
      </c>
      <c r="B5" s="10">
        <v>2</v>
      </c>
      <c r="C5" s="10">
        <v>3</v>
      </c>
      <c r="D5" s="11">
        <v>4</v>
      </c>
      <c r="E5" s="11">
        <v>5</v>
      </c>
    </row>
    <row r="6" spans="1:5" s="17" customFormat="1" ht="12" customHeight="1" x14ac:dyDescent="0.2">
      <c r="A6" s="13" t="s">
        <v>8</v>
      </c>
      <c r="B6" s="13" t="s">
        <v>9</v>
      </c>
      <c r="C6" s="14">
        <f>SUM(C7:C10)</f>
        <v>19963427</v>
      </c>
      <c r="D6" s="15">
        <f>SUM(C6)</f>
        <v>19963427</v>
      </c>
      <c r="E6" s="16"/>
    </row>
    <row r="7" spans="1:5" s="17" customFormat="1" ht="12" customHeight="1" x14ac:dyDescent="0.2">
      <c r="A7" s="18" t="s">
        <v>10</v>
      </c>
      <c r="B7" s="19" t="s">
        <v>11</v>
      </c>
      <c r="C7" s="20">
        <v>11550050</v>
      </c>
      <c r="D7" s="15">
        <f t="shared" ref="D7:D46" si="0">SUM(C7)</f>
        <v>11550050</v>
      </c>
      <c r="E7" s="16"/>
    </row>
    <row r="8" spans="1:5" s="17" customFormat="1" ht="12" customHeight="1" x14ac:dyDescent="0.2">
      <c r="A8" s="18" t="s">
        <v>12</v>
      </c>
      <c r="B8" s="19" t="s">
        <v>13</v>
      </c>
      <c r="C8" s="20">
        <v>6613377</v>
      </c>
      <c r="D8" s="15">
        <f t="shared" si="0"/>
        <v>6613377</v>
      </c>
      <c r="E8" s="16"/>
    </row>
    <row r="9" spans="1:5" s="17" customFormat="1" ht="12" customHeight="1" x14ac:dyDescent="0.2">
      <c r="A9" s="18" t="s">
        <v>14</v>
      </c>
      <c r="B9" s="19" t="s">
        <v>15</v>
      </c>
      <c r="C9" s="20">
        <v>1800000</v>
      </c>
      <c r="D9" s="15">
        <f t="shared" si="0"/>
        <v>1800000</v>
      </c>
      <c r="E9" s="16"/>
    </row>
    <row r="10" spans="1:5" s="17" customFormat="1" ht="12" customHeight="1" x14ac:dyDescent="0.2">
      <c r="A10" s="18" t="s">
        <v>16</v>
      </c>
      <c r="B10" s="19" t="s">
        <v>17</v>
      </c>
      <c r="C10" s="20"/>
      <c r="D10" s="15">
        <f t="shared" si="0"/>
        <v>0</v>
      </c>
      <c r="E10" s="16"/>
    </row>
    <row r="11" spans="1:5" s="17" customFormat="1" ht="12" customHeight="1" x14ac:dyDescent="0.2">
      <c r="A11" s="13" t="s">
        <v>18</v>
      </c>
      <c r="B11" s="21" t="s">
        <v>19</v>
      </c>
      <c r="C11" s="14">
        <f>SUM(C12:C13)</f>
        <v>18976207</v>
      </c>
      <c r="D11" s="15">
        <f t="shared" si="0"/>
        <v>18976207</v>
      </c>
      <c r="E11" s="16"/>
    </row>
    <row r="12" spans="1:5" s="17" customFormat="1" ht="12" customHeight="1" x14ac:dyDescent="0.2">
      <c r="A12" s="18" t="s">
        <v>20</v>
      </c>
      <c r="B12" s="19" t="s">
        <v>21</v>
      </c>
      <c r="C12" s="20">
        <v>18976207</v>
      </c>
      <c r="D12" s="15">
        <f t="shared" si="0"/>
        <v>18976207</v>
      </c>
      <c r="E12" s="16"/>
    </row>
    <row r="13" spans="1:5" s="17" customFormat="1" ht="12" customHeight="1" x14ac:dyDescent="0.2">
      <c r="A13" s="18" t="s">
        <v>22</v>
      </c>
      <c r="B13" s="19" t="s">
        <v>23</v>
      </c>
      <c r="C13" s="20"/>
      <c r="D13" s="15">
        <f t="shared" si="0"/>
        <v>0</v>
      </c>
      <c r="E13" s="16"/>
    </row>
    <row r="14" spans="1:5" s="17" customFormat="1" ht="12" customHeight="1" x14ac:dyDescent="0.2">
      <c r="A14" s="13" t="s">
        <v>24</v>
      </c>
      <c r="B14" s="13" t="s">
        <v>25</v>
      </c>
      <c r="C14" s="14">
        <f>SUM(C15)</f>
        <v>0</v>
      </c>
      <c r="D14" s="15">
        <f t="shared" si="0"/>
        <v>0</v>
      </c>
      <c r="E14" s="16"/>
    </row>
    <row r="15" spans="1:5" s="17" customFormat="1" ht="12" customHeight="1" x14ac:dyDescent="0.2">
      <c r="A15" s="18" t="s">
        <v>26</v>
      </c>
      <c r="B15" s="19" t="s">
        <v>27</v>
      </c>
      <c r="C15" s="22"/>
      <c r="D15" s="15">
        <f t="shared" si="0"/>
        <v>0</v>
      </c>
      <c r="E15" s="16"/>
    </row>
    <row r="16" spans="1:5" s="17" customFormat="1" ht="12" customHeight="1" x14ac:dyDescent="0.2">
      <c r="A16" s="13" t="s">
        <v>28</v>
      </c>
      <c r="B16" s="13" t="s">
        <v>29</v>
      </c>
      <c r="C16" s="23">
        <f>SUM(C18:C20)</f>
        <v>902955</v>
      </c>
      <c r="D16" s="15">
        <f t="shared" si="0"/>
        <v>902955</v>
      </c>
      <c r="E16" s="16"/>
    </row>
    <row r="17" spans="1:5" s="17" customFormat="1" ht="12" customHeight="1" x14ac:dyDescent="0.2">
      <c r="A17" s="18" t="s">
        <v>30</v>
      </c>
      <c r="B17" s="19" t="s">
        <v>31</v>
      </c>
      <c r="C17" s="24">
        <v>692108</v>
      </c>
      <c r="D17" s="15">
        <f t="shared" si="0"/>
        <v>692108</v>
      </c>
      <c r="E17" s="16"/>
    </row>
    <row r="18" spans="1:5" s="17" customFormat="1" ht="12" customHeight="1" x14ac:dyDescent="0.2">
      <c r="A18" s="18" t="s">
        <v>32</v>
      </c>
      <c r="B18" s="19" t="s">
        <v>33</v>
      </c>
      <c r="C18" s="20">
        <v>600000</v>
      </c>
      <c r="D18" s="15">
        <f t="shared" si="0"/>
        <v>600000</v>
      </c>
      <c r="E18" s="16"/>
    </row>
    <row r="19" spans="1:5" s="17" customFormat="1" ht="12" customHeight="1" x14ac:dyDescent="0.2">
      <c r="A19" s="18" t="s">
        <v>34</v>
      </c>
      <c r="B19" s="19" t="s">
        <v>35</v>
      </c>
      <c r="C19" s="20">
        <v>296731</v>
      </c>
      <c r="D19" s="15">
        <f t="shared" si="0"/>
        <v>296731</v>
      </c>
      <c r="E19" s="16"/>
    </row>
    <row r="20" spans="1:5" s="17" customFormat="1" ht="12" customHeight="1" x14ac:dyDescent="0.2">
      <c r="A20" s="18" t="s">
        <v>36</v>
      </c>
      <c r="B20" s="19" t="s">
        <v>37</v>
      </c>
      <c r="C20" s="20">
        <v>6224</v>
      </c>
      <c r="D20" s="15">
        <f t="shared" si="0"/>
        <v>6224</v>
      </c>
      <c r="E20" s="16"/>
    </row>
    <row r="21" spans="1:5" s="17" customFormat="1" ht="12" customHeight="1" x14ac:dyDescent="0.2">
      <c r="A21" s="13" t="s">
        <v>38</v>
      </c>
      <c r="B21" s="13" t="s">
        <v>39</v>
      </c>
      <c r="C21" s="14">
        <f>SUM(C22:C26)</f>
        <v>1000000</v>
      </c>
      <c r="D21" s="15">
        <f t="shared" si="0"/>
        <v>1000000</v>
      </c>
      <c r="E21" s="16"/>
    </row>
    <row r="22" spans="1:5" s="17" customFormat="1" ht="12" customHeight="1" x14ac:dyDescent="0.2">
      <c r="A22" s="18" t="s">
        <v>40</v>
      </c>
      <c r="B22" s="19" t="s">
        <v>41</v>
      </c>
      <c r="C22" s="20">
        <v>200000</v>
      </c>
      <c r="D22" s="15">
        <f t="shared" si="0"/>
        <v>200000</v>
      </c>
      <c r="E22" s="16"/>
    </row>
    <row r="23" spans="1:5" s="17" customFormat="1" ht="12" customHeight="1" x14ac:dyDescent="0.2">
      <c r="A23" s="18" t="s">
        <v>42</v>
      </c>
      <c r="B23" s="19" t="s">
        <v>43</v>
      </c>
      <c r="C23" s="20">
        <v>0</v>
      </c>
      <c r="D23" s="15">
        <f t="shared" si="0"/>
        <v>0</v>
      </c>
      <c r="E23" s="16"/>
    </row>
    <row r="24" spans="1:5" s="17" customFormat="1" ht="12" customHeight="1" x14ac:dyDescent="0.2">
      <c r="A24" s="18" t="s">
        <v>44</v>
      </c>
      <c r="B24" s="19" t="s">
        <v>45</v>
      </c>
      <c r="C24" s="20"/>
      <c r="D24" s="15">
        <f t="shared" si="0"/>
        <v>0</v>
      </c>
      <c r="E24" s="16"/>
    </row>
    <row r="25" spans="1:5" s="17" customFormat="1" ht="12" customHeight="1" x14ac:dyDescent="0.2">
      <c r="A25" s="18" t="s">
        <v>46</v>
      </c>
      <c r="B25" s="19" t="s">
        <v>47</v>
      </c>
      <c r="C25" s="20">
        <v>800000</v>
      </c>
      <c r="D25" s="15">
        <f t="shared" si="0"/>
        <v>800000</v>
      </c>
      <c r="E25" s="16"/>
    </row>
    <row r="26" spans="1:5" s="17" customFormat="1" ht="12" customHeight="1" x14ac:dyDescent="0.2">
      <c r="A26" s="18" t="s">
        <v>48</v>
      </c>
      <c r="B26" s="19" t="s">
        <v>49</v>
      </c>
      <c r="C26" s="25"/>
      <c r="D26" s="15">
        <f t="shared" si="0"/>
        <v>0</v>
      </c>
      <c r="E26" s="16"/>
    </row>
    <row r="27" spans="1:5" s="17" customFormat="1" ht="12" customHeight="1" x14ac:dyDescent="0.2">
      <c r="A27" s="13" t="s">
        <v>50</v>
      </c>
      <c r="B27" s="13" t="s">
        <v>51</v>
      </c>
      <c r="C27" s="14">
        <v>0</v>
      </c>
      <c r="D27" s="15">
        <f t="shared" si="0"/>
        <v>0</v>
      </c>
      <c r="E27" s="16"/>
    </row>
    <row r="28" spans="1:5" s="17" customFormat="1" ht="12" customHeight="1" x14ac:dyDescent="0.2">
      <c r="A28" s="18" t="s">
        <v>52</v>
      </c>
      <c r="B28" s="26" t="s">
        <v>53</v>
      </c>
      <c r="C28" s="27"/>
      <c r="D28" s="15">
        <f t="shared" si="0"/>
        <v>0</v>
      </c>
      <c r="E28" s="16"/>
    </row>
    <row r="29" spans="1:5" s="17" customFormat="1" ht="12" customHeight="1" x14ac:dyDescent="0.2">
      <c r="A29" s="13" t="s">
        <v>54</v>
      </c>
      <c r="B29" s="13" t="s">
        <v>55</v>
      </c>
      <c r="C29" s="14">
        <f>SUM(C30:C30)</f>
        <v>0</v>
      </c>
      <c r="D29" s="15">
        <f t="shared" si="0"/>
        <v>0</v>
      </c>
      <c r="E29" s="16"/>
    </row>
    <row r="30" spans="1:5" s="17" customFormat="1" ht="12" customHeight="1" x14ac:dyDescent="0.2">
      <c r="A30" s="18" t="s">
        <v>56</v>
      </c>
      <c r="B30" s="19" t="s">
        <v>57</v>
      </c>
      <c r="C30" s="20"/>
      <c r="D30" s="15">
        <f t="shared" si="0"/>
        <v>0</v>
      </c>
      <c r="E30" s="16"/>
    </row>
    <row r="31" spans="1:5" s="17" customFormat="1" ht="12" customHeight="1" x14ac:dyDescent="0.2">
      <c r="A31" s="18" t="s">
        <v>58</v>
      </c>
      <c r="B31" s="19" t="s">
        <v>59</v>
      </c>
      <c r="C31" s="20"/>
      <c r="D31" s="15">
        <f t="shared" si="0"/>
        <v>0</v>
      </c>
      <c r="E31" s="16"/>
    </row>
    <row r="32" spans="1:5" s="17" customFormat="1" ht="12" customHeight="1" x14ac:dyDescent="0.2">
      <c r="A32" s="13" t="s">
        <v>60</v>
      </c>
      <c r="B32" s="21" t="s">
        <v>61</v>
      </c>
      <c r="C32" s="14">
        <f>SUM(C33:C33)</f>
        <v>8449998</v>
      </c>
      <c r="D32" s="15">
        <f t="shared" si="0"/>
        <v>8449998</v>
      </c>
      <c r="E32" s="16"/>
    </row>
    <row r="33" spans="1:5" s="17" customFormat="1" ht="12" customHeight="1" x14ac:dyDescent="0.2">
      <c r="A33" s="18" t="s">
        <v>62</v>
      </c>
      <c r="B33" s="19" t="s">
        <v>63</v>
      </c>
      <c r="C33" s="25">
        <v>8449998</v>
      </c>
      <c r="D33" s="15">
        <f t="shared" si="0"/>
        <v>8449998</v>
      </c>
      <c r="E33" s="16"/>
    </row>
    <row r="34" spans="1:5" s="17" customFormat="1" ht="12" customHeight="1" x14ac:dyDescent="0.2">
      <c r="A34" s="18" t="s">
        <v>64</v>
      </c>
      <c r="B34" s="19" t="s">
        <v>65</v>
      </c>
      <c r="C34" s="25">
        <v>7149998</v>
      </c>
      <c r="D34" s="15">
        <f t="shared" si="0"/>
        <v>7149998</v>
      </c>
      <c r="E34" s="16"/>
    </row>
    <row r="35" spans="1:5" s="17" customFormat="1" ht="12" customHeight="1" x14ac:dyDescent="0.2">
      <c r="A35" s="13" t="s">
        <v>66</v>
      </c>
      <c r="B35" s="13" t="s">
        <v>67</v>
      </c>
      <c r="C35" s="23">
        <f>+C6+C11+C14+C16+C21+C27+C29+C32</f>
        <v>49292587</v>
      </c>
      <c r="D35" s="15">
        <f t="shared" si="0"/>
        <v>49292587</v>
      </c>
      <c r="E35" s="16"/>
    </row>
    <row r="36" spans="1:5" s="17" customFormat="1" ht="12" customHeight="1" x14ac:dyDescent="0.2">
      <c r="A36" s="28" t="s">
        <v>68</v>
      </c>
      <c r="B36" s="21" t="s">
        <v>69</v>
      </c>
      <c r="C36" s="14">
        <v>0</v>
      </c>
      <c r="D36" s="15">
        <f t="shared" si="0"/>
        <v>0</v>
      </c>
      <c r="E36" s="16"/>
    </row>
    <row r="37" spans="1:5" s="17" customFormat="1" ht="12" customHeight="1" x14ac:dyDescent="0.2">
      <c r="A37" s="28" t="s">
        <v>70</v>
      </c>
      <c r="B37" s="21" t="s">
        <v>71</v>
      </c>
      <c r="C37" s="14">
        <v>0</v>
      </c>
      <c r="D37" s="15">
        <f t="shared" si="0"/>
        <v>0</v>
      </c>
      <c r="E37" s="16"/>
    </row>
    <row r="38" spans="1:5" s="17" customFormat="1" ht="12" customHeight="1" x14ac:dyDescent="0.2">
      <c r="A38" s="28" t="s">
        <v>72</v>
      </c>
      <c r="B38" s="21" t="s">
        <v>73</v>
      </c>
      <c r="C38" s="14">
        <f>SUM(C39:C39)</f>
        <v>78564</v>
      </c>
      <c r="D38" s="15">
        <f t="shared" si="0"/>
        <v>78564</v>
      </c>
      <c r="E38" s="16"/>
    </row>
    <row r="39" spans="1:5" s="17" customFormat="1" ht="12" customHeight="1" x14ac:dyDescent="0.2">
      <c r="A39" s="18" t="s">
        <v>74</v>
      </c>
      <c r="B39" s="19" t="s">
        <v>75</v>
      </c>
      <c r="C39" s="25">
        <v>78564</v>
      </c>
      <c r="D39" s="15">
        <f t="shared" si="0"/>
        <v>78564</v>
      </c>
      <c r="E39" s="16"/>
    </row>
    <row r="40" spans="1:5" s="17" customFormat="1" ht="12" customHeight="1" x14ac:dyDescent="0.2">
      <c r="A40" s="28" t="s">
        <v>76</v>
      </c>
      <c r="B40" s="21" t="s">
        <v>77</v>
      </c>
      <c r="C40" s="14">
        <f>SUM(C41:C42)</f>
        <v>0</v>
      </c>
      <c r="D40" s="15">
        <f t="shared" si="0"/>
        <v>0</v>
      </c>
      <c r="E40" s="16"/>
    </row>
    <row r="41" spans="1:5" s="17" customFormat="1" ht="12" customHeight="1" x14ac:dyDescent="0.2">
      <c r="A41" s="18" t="s">
        <v>78</v>
      </c>
      <c r="B41" s="19" t="s">
        <v>79</v>
      </c>
      <c r="C41" s="25"/>
      <c r="D41" s="15">
        <f t="shared" si="0"/>
        <v>0</v>
      </c>
      <c r="E41" s="16"/>
    </row>
    <row r="42" spans="1:5" s="17" customFormat="1" ht="12" customHeight="1" x14ac:dyDescent="0.2">
      <c r="A42" s="18" t="s">
        <v>80</v>
      </c>
      <c r="B42" s="19" t="s">
        <v>81</v>
      </c>
      <c r="C42" s="25"/>
      <c r="D42" s="15">
        <f t="shared" si="0"/>
        <v>0</v>
      </c>
      <c r="E42" s="16"/>
    </row>
    <row r="43" spans="1:5" s="17" customFormat="1" ht="12" customHeight="1" x14ac:dyDescent="0.2">
      <c r="A43" s="28" t="s">
        <v>82</v>
      </c>
      <c r="B43" s="21" t="s">
        <v>83</v>
      </c>
      <c r="C43" s="14">
        <v>0</v>
      </c>
      <c r="D43" s="15">
        <f t="shared" si="0"/>
        <v>0</v>
      </c>
      <c r="E43" s="16"/>
    </row>
    <row r="44" spans="1:5" s="17" customFormat="1" ht="13.5" customHeight="1" x14ac:dyDescent="0.2">
      <c r="A44" s="28" t="s">
        <v>84</v>
      </c>
      <c r="B44" s="21" t="s">
        <v>85</v>
      </c>
      <c r="C44" s="29"/>
      <c r="D44" s="15">
        <f t="shared" si="0"/>
        <v>0</v>
      </c>
      <c r="E44" s="16"/>
    </row>
    <row r="45" spans="1:5" s="17" customFormat="1" ht="15.75" customHeight="1" x14ac:dyDescent="0.2">
      <c r="A45" s="28" t="s">
        <v>86</v>
      </c>
      <c r="B45" s="28" t="s">
        <v>87</v>
      </c>
      <c r="C45" s="23">
        <f>+C36+C37+C38+C40+C43+C44</f>
        <v>78564</v>
      </c>
      <c r="D45" s="15">
        <f t="shared" si="0"/>
        <v>78564</v>
      </c>
      <c r="E45" s="16"/>
    </row>
    <row r="46" spans="1:5" s="17" customFormat="1" ht="16.5" customHeight="1" x14ac:dyDescent="0.2">
      <c r="A46" s="28" t="s">
        <v>88</v>
      </c>
      <c r="B46" s="28" t="s">
        <v>89</v>
      </c>
      <c r="C46" s="23">
        <f>+C35+C45</f>
        <v>49371151</v>
      </c>
      <c r="D46" s="15">
        <f t="shared" si="0"/>
        <v>49371151</v>
      </c>
      <c r="E46" s="16"/>
    </row>
    <row r="47" spans="1:5" s="17" customFormat="1" ht="83.25" hidden="1" customHeight="1" x14ac:dyDescent="0.2">
      <c r="A47" s="30"/>
      <c r="B47" s="31"/>
      <c r="C47" s="32"/>
      <c r="D47" s="33"/>
      <c r="E47" s="33"/>
    </row>
    <row r="48" spans="1:5" ht="16.5" customHeight="1" x14ac:dyDescent="0.25">
      <c r="A48" s="34" t="s">
        <v>90</v>
      </c>
      <c r="B48" s="34"/>
      <c r="C48" s="34"/>
    </row>
    <row r="49" spans="1:11" ht="16.5" customHeight="1" x14ac:dyDescent="0.25">
      <c r="A49" s="35" t="s">
        <v>91</v>
      </c>
      <c r="B49" s="35"/>
      <c r="C49" s="36"/>
    </row>
    <row r="50" spans="1:11" ht="38.1" customHeight="1" x14ac:dyDescent="0.25">
      <c r="A50" s="8" t="s">
        <v>3</v>
      </c>
      <c r="B50" s="8" t="s">
        <v>92</v>
      </c>
      <c r="C50" s="8" t="s">
        <v>93</v>
      </c>
      <c r="D50" s="9" t="s">
        <v>6</v>
      </c>
      <c r="E50" s="9" t="s">
        <v>7</v>
      </c>
    </row>
    <row r="51" spans="1:11" s="12" customFormat="1" ht="12" customHeight="1" x14ac:dyDescent="0.2">
      <c r="A51" s="10">
        <v>1</v>
      </c>
      <c r="B51" s="10">
        <v>2</v>
      </c>
      <c r="C51" s="10">
        <v>3</v>
      </c>
      <c r="D51" s="37">
        <v>4</v>
      </c>
      <c r="E51" s="37">
        <v>5</v>
      </c>
    </row>
    <row r="52" spans="1:11" ht="12" customHeight="1" x14ac:dyDescent="0.25">
      <c r="A52" s="13" t="s">
        <v>8</v>
      </c>
      <c r="B52" s="38" t="s">
        <v>94</v>
      </c>
      <c r="C52" s="14">
        <f>SUM(C53:C57)</f>
        <v>39890461</v>
      </c>
      <c r="D52" s="39">
        <f>SUM(C52)</f>
        <v>39890461</v>
      </c>
      <c r="E52" s="40"/>
    </row>
    <row r="53" spans="1:11" ht="12" customHeight="1" x14ac:dyDescent="0.25">
      <c r="A53" s="18" t="s">
        <v>10</v>
      </c>
      <c r="B53" s="41" t="s">
        <v>95</v>
      </c>
      <c r="C53" s="20">
        <v>25077188</v>
      </c>
      <c r="D53" s="39">
        <f t="shared" ref="D53:D82" si="1">SUM(C53)</f>
        <v>25077188</v>
      </c>
      <c r="E53" s="42"/>
      <c r="F53" s="43"/>
    </row>
    <row r="54" spans="1:11" ht="12" customHeight="1" x14ac:dyDescent="0.25">
      <c r="A54" s="18" t="s">
        <v>96</v>
      </c>
      <c r="B54" s="41" t="s">
        <v>97</v>
      </c>
      <c r="C54" s="20">
        <v>2758052</v>
      </c>
      <c r="D54" s="39">
        <f t="shared" si="1"/>
        <v>2758052</v>
      </c>
      <c r="E54" s="40"/>
    </row>
    <row r="55" spans="1:11" ht="12" customHeight="1" x14ac:dyDescent="0.25">
      <c r="A55" s="18" t="s">
        <v>12</v>
      </c>
      <c r="B55" s="41" t="s">
        <v>98</v>
      </c>
      <c r="C55" s="20">
        <v>8728579</v>
      </c>
      <c r="D55" s="39">
        <f t="shared" si="1"/>
        <v>8728579</v>
      </c>
      <c r="E55" s="42"/>
      <c r="F55" s="43"/>
      <c r="G55" s="43"/>
      <c r="H55" s="43"/>
      <c r="I55" s="44"/>
      <c r="J55" s="43"/>
      <c r="K55" s="43"/>
    </row>
    <row r="56" spans="1:11" ht="12" customHeight="1" x14ac:dyDescent="0.25">
      <c r="A56" s="18" t="s">
        <v>14</v>
      </c>
      <c r="B56" s="41" t="s">
        <v>99</v>
      </c>
      <c r="C56" s="20"/>
      <c r="D56" s="39">
        <f t="shared" si="1"/>
        <v>0</v>
      </c>
      <c r="E56" s="40"/>
      <c r="G56" s="43"/>
      <c r="H56" s="43"/>
      <c r="I56" s="43"/>
      <c r="J56" s="43"/>
      <c r="K56" s="43"/>
    </row>
    <row r="57" spans="1:11" ht="12" customHeight="1" x14ac:dyDescent="0.25">
      <c r="A57" s="18" t="s">
        <v>16</v>
      </c>
      <c r="B57" s="41" t="s">
        <v>100</v>
      </c>
      <c r="C57" s="20">
        <f>SUM(C58:C67)</f>
        <v>3326642</v>
      </c>
      <c r="D57" s="39">
        <f t="shared" si="1"/>
        <v>3326642</v>
      </c>
      <c r="E57" s="42"/>
      <c r="F57" s="43"/>
      <c r="G57" s="43"/>
      <c r="H57" s="43"/>
      <c r="I57" s="43"/>
      <c r="J57" s="43"/>
      <c r="K57" s="43"/>
    </row>
    <row r="58" spans="1:11" ht="12" customHeight="1" x14ac:dyDescent="0.25">
      <c r="A58" s="18" t="s">
        <v>101</v>
      </c>
      <c r="B58" s="41" t="s">
        <v>102</v>
      </c>
      <c r="C58" s="20"/>
      <c r="D58" s="39">
        <f t="shared" si="1"/>
        <v>0</v>
      </c>
      <c r="E58" s="42"/>
      <c r="F58" s="43"/>
      <c r="G58" s="43"/>
      <c r="H58" s="43"/>
      <c r="I58" s="43"/>
      <c r="J58" s="43"/>
      <c r="K58" s="43"/>
    </row>
    <row r="59" spans="1:11" ht="12" customHeight="1" x14ac:dyDescent="0.25">
      <c r="A59" s="18" t="s">
        <v>103</v>
      </c>
      <c r="B59" s="45" t="s">
        <v>104</v>
      </c>
      <c r="C59" s="20"/>
      <c r="D59" s="39">
        <f t="shared" si="1"/>
        <v>0</v>
      </c>
      <c r="E59" s="40"/>
    </row>
    <row r="60" spans="1:11" ht="12" customHeight="1" x14ac:dyDescent="0.25">
      <c r="A60" s="18" t="s">
        <v>105</v>
      </c>
      <c r="B60" s="46" t="s">
        <v>106</v>
      </c>
      <c r="C60" s="20">
        <v>1300000</v>
      </c>
      <c r="D60" s="39">
        <f t="shared" si="1"/>
        <v>1300000</v>
      </c>
      <c r="E60" s="40"/>
    </row>
    <row r="61" spans="1:11" ht="22.5" customHeight="1" x14ac:dyDescent="0.25">
      <c r="A61" s="18" t="s">
        <v>107</v>
      </c>
      <c r="B61" s="46" t="s">
        <v>108</v>
      </c>
      <c r="C61" s="20">
        <v>1570148</v>
      </c>
      <c r="D61" s="39">
        <f t="shared" si="1"/>
        <v>1570148</v>
      </c>
      <c r="E61" s="40"/>
    </row>
    <row r="62" spans="1:11" ht="12" customHeight="1" x14ac:dyDescent="0.25">
      <c r="A62" s="18" t="s">
        <v>109</v>
      </c>
      <c r="B62" s="45" t="s">
        <v>110</v>
      </c>
      <c r="C62" s="20">
        <v>456494</v>
      </c>
      <c r="D62" s="39">
        <f t="shared" si="1"/>
        <v>456494</v>
      </c>
      <c r="E62" s="40"/>
      <c r="F62"/>
    </row>
    <row r="63" spans="1:11" ht="12" customHeight="1" x14ac:dyDescent="0.25">
      <c r="A63" s="18" t="s">
        <v>111</v>
      </c>
      <c r="B63" s="45" t="s">
        <v>112</v>
      </c>
      <c r="C63" s="20"/>
      <c r="D63" s="39">
        <f t="shared" si="1"/>
        <v>0</v>
      </c>
      <c r="E63" s="40"/>
      <c r="F63"/>
    </row>
    <row r="64" spans="1:11" ht="12" customHeight="1" x14ac:dyDescent="0.25">
      <c r="A64" s="47" t="s">
        <v>113</v>
      </c>
      <c r="B64" s="46" t="s">
        <v>114</v>
      </c>
      <c r="C64" s="20"/>
      <c r="D64" s="39">
        <f t="shared" si="1"/>
        <v>0</v>
      </c>
      <c r="E64" s="40"/>
    </row>
    <row r="65" spans="1:5" ht="12" customHeight="1" x14ac:dyDescent="0.25">
      <c r="A65" s="48" t="s">
        <v>115</v>
      </c>
      <c r="B65" s="49" t="s">
        <v>116</v>
      </c>
      <c r="C65" s="20"/>
      <c r="D65" s="39">
        <f t="shared" si="1"/>
        <v>0</v>
      </c>
      <c r="E65" s="40"/>
    </row>
    <row r="66" spans="1:5" ht="12" customHeight="1" x14ac:dyDescent="0.25">
      <c r="A66" s="47" t="s">
        <v>117</v>
      </c>
      <c r="B66" s="49" t="s">
        <v>118</v>
      </c>
      <c r="C66" s="20"/>
      <c r="D66" s="39">
        <f t="shared" si="1"/>
        <v>0</v>
      </c>
      <c r="E66" s="40"/>
    </row>
    <row r="67" spans="1:5" ht="12" customHeight="1" x14ac:dyDescent="0.25">
      <c r="A67" s="50" t="s">
        <v>119</v>
      </c>
      <c r="B67" s="49" t="s">
        <v>120</v>
      </c>
      <c r="C67" s="20"/>
      <c r="D67" s="39">
        <f t="shared" si="1"/>
        <v>0</v>
      </c>
      <c r="E67" s="40"/>
    </row>
    <row r="68" spans="1:5" ht="12" customHeight="1" x14ac:dyDescent="0.25">
      <c r="A68" s="13" t="s">
        <v>18</v>
      </c>
      <c r="B68" s="38" t="s">
        <v>121</v>
      </c>
      <c r="C68" s="14"/>
      <c r="D68" s="39">
        <f t="shared" si="1"/>
        <v>0</v>
      </c>
      <c r="E68" s="40"/>
    </row>
    <row r="69" spans="1:5" ht="12" customHeight="1" x14ac:dyDescent="0.25">
      <c r="A69" s="18" t="s">
        <v>122</v>
      </c>
      <c r="B69" s="41" t="s">
        <v>123</v>
      </c>
      <c r="C69" s="20"/>
      <c r="D69" s="39">
        <f t="shared" si="1"/>
        <v>0</v>
      </c>
      <c r="E69" s="40"/>
    </row>
    <row r="70" spans="1:5" ht="12" customHeight="1" x14ac:dyDescent="0.25">
      <c r="A70" s="18" t="s">
        <v>124</v>
      </c>
      <c r="B70" s="41" t="s">
        <v>125</v>
      </c>
      <c r="C70" s="20"/>
      <c r="D70" s="39">
        <f t="shared" si="1"/>
        <v>0</v>
      </c>
      <c r="E70" s="40"/>
    </row>
    <row r="71" spans="1:5" ht="12" customHeight="1" x14ac:dyDescent="0.25">
      <c r="A71" s="13" t="s">
        <v>24</v>
      </c>
      <c r="B71" s="51" t="s">
        <v>126</v>
      </c>
      <c r="C71" s="14">
        <f>+C72+C73</f>
        <v>8621598</v>
      </c>
      <c r="D71" s="39">
        <f t="shared" si="1"/>
        <v>8621598</v>
      </c>
      <c r="E71" s="40"/>
    </row>
    <row r="72" spans="1:5" ht="12" customHeight="1" x14ac:dyDescent="0.25">
      <c r="A72" s="18" t="s">
        <v>26</v>
      </c>
      <c r="B72" s="41" t="s">
        <v>127</v>
      </c>
      <c r="C72" s="20">
        <v>100000</v>
      </c>
      <c r="D72" s="39">
        <f t="shared" si="1"/>
        <v>100000</v>
      </c>
      <c r="E72" s="40"/>
    </row>
    <row r="73" spans="1:5" ht="12" customHeight="1" x14ac:dyDescent="0.25">
      <c r="A73" s="18" t="s">
        <v>128</v>
      </c>
      <c r="B73" s="41" t="s">
        <v>129</v>
      </c>
      <c r="C73" s="20">
        <v>8521598</v>
      </c>
      <c r="D73" s="39">
        <f t="shared" si="1"/>
        <v>8521598</v>
      </c>
      <c r="E73" s="40"/>
    </row>
    <row r="74" spans="1:5" ht="12" customHeight="1" x14ac:dyDescent="0.25">
      <c r="A74" s="13" t="s">
        <v>130</v>
      </c>
      <c r="B74" s="51" t="s">
        <v>131</v>
      </c>
      <c r="C74" s="14">
        <f>SUM(C52+C68+C71)</f>
        <v>48512059</v>
      </c>
      <c r="D74" s="39">
        <f t="shared" si="1"/>
        <v>48512059</v>
      </c>
      <c r="E74" s="40"/>
    </row>
    <row r="75" spans="1:5" ht="10.5" customHeight="1" x14ac:dyDescent="0.25">
      <c r="A75" s="13" t="s">
        <v>38</v>
      </c>
      <c r="B75" s="51" t="s">
        <v>132</v>
      </c>
      <c r="C75" s="14">
        <v>0</v>
      </c>
      <c r="D75" s="39">
        <f t="shared" si="1"/>
        <v>0</v>
      </c>
      <c r="E75" s="40"/>
    </row>
    <row r="76" spans="1:5" ht="12" customHeight="1" x14ac:dyDescent="0.25">
      <c r="A76" s="13" t="s">
        <v>50</v>
      </c>
      <c r="B76" s="51" t="s">
        <v>133</v>
      </c>
      <c r="C76" s="14">
        <v>0</v>
      </c>
      <c r="D76" s="39">
        <f t="shared" si="1"/>
        <v>0</v>
      </c>
      <c r="E76" s="40"/>
    </row>
    <row r="77" spans="1:5" ht="12" customHeight="1" x14ac:dyDescent="0.25">
      <c r="A77" s="13" t="s">
        <v>134</v>
      </c>
      <c r="B77" s="51" t="s">
        <v>135</v>
      </c>
      <c r="C77" s="23">
        <f>SUM(C78:C79)</f>
        <v>859092</v>
      </c>
      <c r="D77" s="39">
        <f t="shared" si="1"/>
        <v>859092</v>
      </c>
      <c r="E77" s="40"/>
    </row>
    <row r="78" spans="1:5" ht="12" customHeight="1" x14ac:dyDescent="0.25">
      <c r="A78" s="18" t="s">
        <v>136</v>
      </c>
      <c r="B78" s="41" t="s">
        <v>137</v>
      </c>
      <c r="C78" s="20">
        <v>0</v>
      </c>
      <c r="D78" s="39">
        <f t="shared" si="1"/>
        <v>0</v>
      </c>
      <c r="E78" s="40"/>
    </row>
    <row r="79" spans="1:5" ht="12" customHeight="1" x14ac:dyDescent="0.25">
      <c r="A79" s="18" t="s">
        <v>138</v>
      </c>
      <c r="B79" s="41" t="s">
        <v>139</v>
      </c>
      <c r="C79" s="20">
        <v>859092</v>
      </c>
      <c r="D79" s="39">
        <f t="shared" si="1"/>
        <v>859092</v>
      </c>
      <c r="E79" s="40"/>
    </row>
    <row r="80" spans="1:5" ht="12" customHeight="1" x14ac:dyDescent="0.25">
      <c r="A80" s="13" t="s">
        <v>60</v>
      </c>
      <c r="B80" s="51" t="s">
        <v>140</v>
      </c>
      <c r="C80" s="52"/>
      <c r="D80" s="39">
        <f t="shared" si="1"/>
        <v>0</v>
      </c>
      <c r="E80" s="40"/>
    </row>
    <row r="81" spans="1:5" ht="15" customHeight="1" x14ac:dyDescent="0.25">
      <c r="A81" s="13" t="s">
        <v>66</v>
      </c>
      <c r="B81" s="51" t="s">
        <v>141</v>
      </c>
      <c r="C81" s="53">
        <f>SUM(C77)</f>
        <v>859092</v>
      </c>
      <c r="D81" s="39">
        <f t="shared" si="1"/>
        <v>859092</v>
      </c>
      <c r="E81" s="40"/>
    </row>
    <row r="82" spans="1:5" s="17" customFormat="1" ht="12.95" customHeight="1" x14ac:dyDescent="0.2">
      <c r="A82" s="21" t="s">
        <v>142</v>
      </c>
      <c r="B82" s="54" t="s">
        <v>143</v>
      </c>
      <c r="C82" s="53">
        <f>SUM(C74,C81)</f>
        <v>49371151</v>
      </c>
      <c r="D82" s="39">
        <f t="shared" si="1"/>
        <v>49371151</v>
      </c>
      <c r="E82" s="16"/>
    </row>
    <row r="83" spans="1:5" ht="7.5" customHeight="1" x14ac:dyDescent="0.25"/>
    <row r="84" spans="1:5" ht="30.75" customHeight="1" x14ac:dyDescent="0.25">
      <c r="A84" s="56" t="s">
        <v>144</v>
      </c>
      <c r="B84" s="57"/>
      <c r="C84" s="57"/>
    </row>
    <row r="85" spans="1:5" ht="15" customHeight="1" thickBot="1" x14ac:dyDescent="0.3">
      <c r="A85" s="58" t="s">
        <v>145</v>
      </c>
      <c r="B85" s="58"/>
      <c r="C85" s="59"/>
    </row>
    <row r="86" spans="1:5" ht="25.5" customHeight="1" thickBot="1" x14ac:dyDescent="0.3">
      <c r="A86" s="60">
        <v>1</v>
      </c>
      <c r="B86" s="61" t="s">
        <v>146</v>
      </c>
      <c r="C86" s="62">
        <f>+C35-C74</f>
        <v>780528</v>
      </c>
    </row>
    <row r="87" spans="1:5" ht="27.75" customHeight="1" thickBot="1" x14ac:dyDescent="0.3">
      <c r="A87" s="60" t="s">
        <v>18</v>
      </c>
      <c r="B87" s="61" t="s">
        <v>147</v>
      </c>
      <c r="C87" s="62">
        <f>+C45-C81</f>
        <v>-780528</v>
      </c>
    </row>
  </sheetData>
  <mergeCells count="7">
    <mergeCell ref="A85:B85"/>
    <mergeCell ref="A1:B1"/>
    <mergeCell ref="A2:C2"/>
    <mergeCell ref="A3:C3"/>
    <mergeCell ref="A48:C48"/>
    <mergeCell ref="A49:B49"/>
    <mergeCell ref="A84:C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2019-03-18T13:55:50Z</dcterms:created>
  <dcterms:modified xsi:type="dcterms:W3CDTF">2019-03-18T14:07:16Z</dcterms:modified>
</cp:coreProperties>
</file>