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C:\Users\Anitapenzugy\Desktop\"/>
    </mc:Choice>
  </mc:AlternateContent>
  <xr:revisionPtr revIDLastSave="0" documentId="10_ncr:8100000_{B48E2E2F-75E4-46D8-9127-6ADB54280E3D}" xr6:coauthVersionLast="34" xr6:coauthVersionMax="34" xr10:uidLastSave="{00000000-0000-0000-0000-000000000000}"/>
  <bookViews>
    <workbookView xWindow="32760" yWindow="32760" windowWidth="28800" windowHeight="13500" tabRatio="728" activeTab="1" xr2:uid="{00000000-000D-0000-FFFF-FFFF00000000}"/>
  </bookViews>
  <sheets>
    <sheet name="1.sz.mell." sheetId="1" r:id="rId1"/>
    <sheet name="2.1.sz.mell  " sheetId="2" r:id="rId2"/>
    <sheet name="9.3. sz. mell" sheetId="12" state="hidden" r:id="rId3"/>
  </sheets>
  <definedNames>
    <definedName name="Excel_BuiltIn_Print_Area_2">#REF!</definedName>
    <definedName name="Excel_BuiltIn_Print_Area_3">#REF!</definedName>
    <definedName name="Excel_BuiltIn_Print_Area_4">#REF!</definedName>
    <definedName name="Excel_BuiltIn_Print_Titles_15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2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29">#REF!</definedName>
    <definedName name="Excel_BuiltIn_Print_Titles_30">#REF!</definedName>
    <definedName name="_xlnm.Print_Titles" localSheetId="2">'9.3. sz. mell'!$1:$6</definedName>
    <definedName name="_xlnm.Print_Area" localSheetId="0">'1.sz.mell.'!$A$2:$E$138</definedName>
  </definedNames>
  <calcPr calcId="162913"/>
</workbook>
</file>

<file path=xl/calcChain.xml><?xml version="1.0" encoding="utf-8"?>
<calcChain xmlns="http://schemas.openxmlformats.org/spreadsheetml/2006/main">
  <c r="E102" i="1" l="1"/>
  <c r="D97" i="1" l="1"/>
  <c r="D112" i="1" s="1"/>
  <c r="D137" i="1" s="1"/>
  <c r="D109" i="1"/>
  <c r="E98" i="1"/>
  <c r="E99" i="1"/>
  <c r="E100" i="1"/>
  <c r="E101" i="1"/>
  <c r="E103" i="1"/>
  <c r="E104" i="1"/>
  <c r="E105" i="1"/>
  <c r="E106" i="1"/>
  <c r="E107" i="1"/>
  <c r="E108" i="1"/>
  <c r="E109" i="1"/>
  <c r="E110" i="1"/>
  <c r="E111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D127" i="1"/>
  <c r="D122" i="1"/>
  <c r="D117" i="1"/>
  <c r="D132" i="1" s="1"/>
  <c r="D103" i="1"/>
  <c r="D6" i="1"/>
  <c r="E6" i="1" s="1"/>
  <c r="E8" i="1"/>
  <c r="E9" i="1"/>
  <c r="E10" i="1"/>
  <c r="E11" i="1"/>
  <c r="E12" i="1"/>
  <c r="E13" i="1"/>
  <c r="E7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7" i="1"/>
  <c r="E88" i="1"/>
  <c r="E89" i="1"/>
  <c r="D77" i="1"/>
  <c r="D90" i="1" s="1"/>
  <c r="D138" i="1" s="1"/>
  <c r="D62" i="1"/>
  <c r="D57" i="1"/>
  <c r="D51" i="1"/>
  <c r="D40" i="1"/>
  <c r="E40" i="1" s="1"/>
  <c r="D29" i="1"/>
  <c r="D28" i="1" s="1"/>
  <c r="D21" i="1"/>
  <c r="D14" i="1"/>
  <c r="E77" i="1" l="1"/>
  <c r="E90" i="1"/>
  <c r="E138" i="1" s="1"/>
  <c r="D133" i="1"/>
  <c r="E133" i="1" s="1"/>
  <c r="E97" i="1"/>
  <c r="E112" i="1"/>
  <c r="E137" i="1" s="1"/>
  <c r="D67" i="1"/>
  <c r="C122" i="1"/>
  <c r="C103" i="1"/>
  <c r="C77" i="1"/>
  <c r="C90" i="1"/>
  <c r="C138" i="1" s="1"/>
  <c r="C44" i="12"/>
  <c r="C55" i="12"/>
  <c r="E27" i="2"/>
  <c r="E18" i="2"/>
  <c r="E28" i="2" s="1"/>
  <c r="C97" i="1"/>
  <c r="C112" i="1" s="1"/>
  <c r="C29" i="1"/>
  <c r="C28" i="1" s="1"/>
  <c r="C6" i="1"/>
  <c r="C14" i="1"/>
  <c r="C21" i="1"/>
  <c r="C40" i="1"/>
  <c r="C51" i="1"/>
  <c r="C57" i="1"/>
  <c r="C67" i="1" s="1"/>
  <c r="C62" i="1"/>
  <c r="C117" i="1"/>
  <c r="C127" i="1"/>
  <c r="C132" i="1"/>
  <c r="C18" i="2"/>
  <c r="C24" i="2"/>
  <c r="C19" i="2" s="1"/>
  <c r="C27" i="2" s="1"/>
  <c r="C8" i="12"/>
  <c r="C25" i="12"/>
  <c r="C29" i="12"/>
  <c r="C50" i="12"/>
  <c r="C29" i="2" l="1"/>
  <c r="D91" i="1"/>
  <c r="E91" i="1" s="1"/>
  <c r="E67" i="1"/>
  <c r="C133" i="1"/>
  <c r="C30" i="2"/>
  <c r="C91" i="1"/>
  <c r="C137" i="1"/>
  <c r="C28" i="2"/>
  <c r="E30" i="2" l="1"/>
</calcChain>
</file>

<file path=xl/sharedStrings.xml><?xml version="1.0" encoding="utf-8"?>
<sst xmlns="http://schemas.openxmlformats.org/spreadsheetml/2006/main" count="443" uniqueCount="322">
  <si>
    <t>B E V É T E L E K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</si>
  <si>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</si>
  <si>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</si>
  <si>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</si>
  <si>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</si>
  <si>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</si>
  <si>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</si>
  <si>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</si>
  <si>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</si>
  <si>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</si>
  <si>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</si>
  <si>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</si>
  <si>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</si>
  <si>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</si>
  <si>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</si>
  <si>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</si>
  <si>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Gyermekétkeztetés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</si>
  <si>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</si>
  <si>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</si>
  <si>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</si>
  <si>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</si>
  <si>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</si>
  <si>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</si>
  <si>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</si>
  <si>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</si>
  <si>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</si>
  <si>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</si>
  <si>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</si>
  <si>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</si>
  <si>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</si>
  <si>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</si>
  <si>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</si>
  <si>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</si>
  <si>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</si>
  <si>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</si>
  <si>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</si>
  <si>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</si>
  <si>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</si>
  <si>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</si>
  <si>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</si>
  <si>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</si>
  <si>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</si>
  <si>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</si>
  <si>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</si>
  <si>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 (ivóvízminőség javítás BM Önerő Alap)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</si>
  <si>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</si>
  <si>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</si>
  <si>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</si>
  <si>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</si>
  <si>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</si>
  <si>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</si>
  <si>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</si>
  <si>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</si>
  <si>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 xml:space="preserve">   -- Építményadó</t>
  </si>
  <si>
    <t xml:space="preserve">   -- Kommunális adó</t>
  </si>
  <si>
    <t>4.1.2.</t>
  </si>
  <si>
    <t>- Termékek és szolgáltatások adói</t>
  </si>
  <si>
    <t xml:space="preserve">   -- Iparűzésiadó</t>
  </si>
  <si>
    <t xml:space="preserve">   -- Idegenforgalmi adó</t>
  </si>
  <si>
    <t>4.2.</t>
  </si>
  <si>
    <t>Gépjárműadó</t>
  </si>
  <si>
    <t>4.3.</t>
  </si>
  <si>
    <t>Egyéb áruhasználati és szolgáltatási adók</t>
  </si>
  <si>
    <t xml:space="preserve">   -- Talajterhelési díj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</si>
  <si>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</si>
  <si>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</si>
  <si>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</si>
  <si>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</si>
  <si>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</si>
  <si>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</si>
  <si>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</si>
  <si>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</si>
  <si>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</si>
  <si>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</si>
  <si>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</si>
  <si>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</si>
  <si>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</si>
  <si>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 (csak a gyermekétkeztetés)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</si>
  <si>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</si>
  <si>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</si>
  <si>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</si>
  <si>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</si>
  <si>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</si>
  <si>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</si>
  <si>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</si>
  <si>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</si>
  <si>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</si>
  <si>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</si>
  <si>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</si>
  <si>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</si>
  <si>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</si>
  <si>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</si>
  <si>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</si>
  <si>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</si>
  <si>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</si>
  <si>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</si>
  <si>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</si>
  <si>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</si>
  <si>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</si>
  <si>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</si>
  <si>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</si>
  <si>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</si>
  <si>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</si>
  <si>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</si>
  <si>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</si>
  <si>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</si>
  <si>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</si>
  <si>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</si>
  <si>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</si>
  <si>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</si>
  <si>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</si>
  <si>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</si>
  <si>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</si>
  <si>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</si>
  <si>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</si>
  <si>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</si>
  <si>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</si>
  <si>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</si>
  <si>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</si>
  <si>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 Ivóvízminőség javítás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</si>
  <si>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</si>
  <si>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</si>
  <si>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</si>
  <si>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</si>
  <si>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</si>
  <si>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</si>
  <si>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</si>
  <si>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</si>
  <si>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</si>
  <si>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</si>
  <si>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</si>
  <si>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</si>
  <si>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</si>
  <si>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</si>
  <si>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</si>
  <si>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</si>
  <si>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</si>
  <si>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</si>
  <si>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</si>
  <si>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</si>
  <si>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</si>
  <si>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</si>
  <si>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</si>
  <si>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</si>
  <si>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</si>
  <si>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</si>
  <si>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</si>
  <si>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</si>
  <si>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</si>
  <si>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</si>
  <si>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</si>
  <si>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</si>
  <si>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</si>
  <si>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</si>
  <si>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</si>
  <si>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</si>
  <si>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</si>
  <si>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</si>
  <si>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</si>
  <si>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</si>
  <si>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</si>
  <si>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</si>
  <si>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</si>
  <si>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</si>
  <si>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</si>
  <si>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</si>
  <si>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</si>
  <si>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</si>
  <si>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</si>
  <si>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</si>
  <si>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</si>
  <si>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</si>
  <si>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</si>
  <si>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</si>
  <si>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</si>
  <si>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</si>
  <si>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</si>
  <si>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</si>
  <si>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</si>
  <si>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</si>
  <si>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</si>
  <si>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</si>
  <si>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</si>
  <si>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</si>
  <si>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</si>
  <si>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</si>
  <si>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</si>
  <si>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</si>
  <si>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</si>
  <si>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</si>
  <si>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</si>
  <si>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</si>
  <si>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</si>
  <si>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</si>
  <si>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</si>
  <si>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</si>
  <si>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</si>
  <si>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</si>
  <si>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</si>
  <si>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</si>
  <si>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</si>
  <si>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</si>
  <si>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</si>
  <si>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</si>
  <si>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</si>
  <si>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</si>
  <si>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</si>
  <si>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</si>
  <si>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</si>
  <si>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</si>
  <si>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</si>
  <si>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</si>
  <si>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</si>
  <si>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</si>
  <si>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</si>
  <si>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</si>
  <si>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</si>
  <si>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</si>
  <si>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</si>
  <si>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</si>
  <si>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</si>
  <si>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</si>
  <si>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</si>
  <si>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</si>
  <si>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</si>
  <si>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</si>
  <si>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</si>
  <si>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</si>
  <si>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</si>
  <si>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</si>
  <si>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</si>
  <si>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</si>
  <si>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</si>
  <si>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</si>
  <si>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</si>
  <si>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</si>
  <si>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</si>
  <si>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</si>
  <si>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</si>
  <si>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</si>
  <si>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</si>
  <si>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</si>
  <si>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</si>
  <si>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</si>
  <si>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</si>
  <si>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</si>
  <si>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</si>
  <si>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</si>
  <si>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</si>
  <si>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</si>
  <si>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</si>
  <si>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</si>
  <si>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</si>
  <si>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</si>
  <si>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</si>
  <si>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</si>
  <si>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</si>
  <si>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</si>
  <si>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</si>
  <si>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</si>
  <si>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</si>
  <si>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</si>
  <si>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</si>
  <si>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</si>
  <si>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</si>
  <si>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</si>
  <si>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</si>
  <si>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</si>
  <si>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</si>
  <si>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</si>
  <si>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</si>
  <si>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Költségvetési maradvány igénybevétele</t>
  </si>
  <si>
    <t>Ezer forintban !</t>
  </si>
  <si>
    <t>Költségvetési szerv megnevezése</t>
  </si>
  <si>
    <t>Feladat megnevezése</t>
  </si>
  <si>
    <t>Száma</t>
  </si>
  <si>
    <t>Előirányzat-csoport, kiemelt előirányzat megnevezése</t>
  </si>
  <si>
    <t>Előirányzat</t>
  </si>
  <si>
    <t>Működési bevételek (1.1.+…+1.10.)</t>
  </si>
  <si>
    <t>Ellátási díjak</t>
  </si>
  <si>
    <t>Kiszámlázott általános forgalmi adó</t>
  </si>
  <si>
    <t>1.7.</t>
  </si>
  <si>
    <t>Általános forgalmi adó visszatérülése</t>
  </si>
  <si>
    <t>1.8.</t>
  </si>
  <si>
    <t>1.9.</t>
  </si>
  <si>
    <t>1.10.</t>
  </si>
  <si>
    <t>Működési célú támogatások államháztartáson belülről (2.1.+…+2.3.)</t>
  </si>
  <si>
    <t>Elvonások és befizetések bevételei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</si>
  <si>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</si>
  <si>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</si>
  <si>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</si>
  <si>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</si>
  <si>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</si>
  <si>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</si>
  <si>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</si>
  <si>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</si>
  <si>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</si>
  <si>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</si>
  <si>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</si>
  <si>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</si>
  <si>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</si>
  <si>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</si>
  <si>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</si>
  <si>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</si>
  <si>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</si>
  <si>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</si>
  <si>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</si>
  <si>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</si>
  <si>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</si>
  <si>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</si>
  <si>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</si>
  <si>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Összes bevétel, kiadás - kötelező</t>
  </si>
  <si>
    <t>Fekete István Óvoda</t>
  </si>
  <si>
    <t>9.3. melléklet a 3./2015. (II.27.) önk. rendelethez</t>
  </si>
  <si>
    <t xml:space="preserve"> forintban</t>
  </si>
  <si>
    <t xml:space="preserve"> forintban </t>
  </si>
  <si>
    <t>2018. évi előirányzat</t>
  </si>
  <si>
    <t>Változás</t>
  </si>
  <si>
    <t>2018. évi módosított  előirányzat</t>
  </si>
  <si>
    <t>Elszámolásból származó bevételek</t>
  </si>
  <si>
    <t>2018. évi módosított előirányzat</t>
  </si>
  <si>
    <t xml:space="preserve">2.1. melléklet a 7/2018. (VIII.31.) önk.rendelethez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</si>
</sst>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0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168">
    <xf numFmtId="0" fontId="0" fillId="0" borderId="0" xfId="0"/>
    <xf numFmtId="0" fontId="3" fillId="0" borderId="0" xfId="3" applyFont="1" applyFill="1" applyProtection="1"/>
    <xf numFmtId="0" fontId="3" fillId="0" borderId="0" xfId="3" applyFont="1" applyFill="1" applyAlignment="1" applyProtection="1">
      <alignment horizontal="right" vertical="center" indent="1"/>
    </xf>
    <xf numFmtId="0" fontId="3" fillId="0" borderId="0" xfId="3" applyFill="1" applyProtection="1"/>
    <xf numFmtId="0" fontId="6" fillId="0" borderId="1" xfId="0" applyFont="1" applyFill="1" applyBorder="1" applyAlignment="1" applyProtection="1">
      <alignment horizontal="right" vertical="center"/>
    </xf>
    <xf numFmtId="0" fontId="7" fillId="0" borderId="2" xfId="3" applyFont="1" applyFill="1" applyBorder="1" applyAlignment="1" applyProtection="1">
      <alignment horizontal="center" vertical="center" wrapText="1"/>
    </xf>
    <xf numFmtId="0" fontId="7" fillId="0" borderId="3" xfId="3" applyFont="1" applyFill="1" applyBorder="1" applyAlignment="1" applyProtection="1">
      <alignment horizontal="center" vertical="center" wrapText="1"/>
    </xf>
    <xf numFmtId="0" fontId="7" fillId="0" borderId="4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 wrapText="1"/>
    </xf>
    <xf numFmtId="0" fontId="8" fillId="0" borderId="7" xfId="3" applyFont="1" applyFill="1" applyBorder="1" applyAlignment="1" applyProtection="1">
      <alignment horizontal="center" vertical="center" wrapText="1"/>
    </xf>
    <xf numFmtId="0" fontId="9" fillId="0" borderId="0" xfId="3" applyFont="1" applyFill="1" applyProtection="1"/>
    <xf numFmtId="0" fontId="8" fillId="0" borderId="2" xfId="3" applyFont="1" applyFill="1" applyBorder="1" applyAlignment="1" applyProtection="1">
      <alignment horizontal="left" vertical="center" wrapText="1" indent="1"/>
    </xf>
    <xf numFmtId="0" fontId="8" fillId="0" borderId="3" xfId="3" applyFont="1" applyFill="1" applyBorder="1" applyAlignment="1" applyProtection="1">
      <alignment horizontal="left" vertical="center" wrapText="1" indent="1"/>
    </xf>
    <xf numFmtId="164" fontId="8" fillId="0" borderId="4" xfId="3" applyNumberFormat="1" applyFont="1" applyFill="1" applyBorder="1" applyAlignment="1" applyProtection="1">
      <alignment horizontal="right" vertical="center" wrapText="1" indent="1"/>
    </xf>
    <xf numFmtId="0" fontId="0" fillId="0" borderId="0" xfId="3" applyFont="1" applyFill="1" applyProtection="1"/>
    <xf numFmtId="49" fontId="9" fillId="0" borderId="8" xfId="3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9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3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9" fillId="0" borderId="13" xfId="3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3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9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3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wrapText="1"/>
    </xf>
    <xf numFmtId="0" fontId="10" fillId="0" borderId="15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8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0" fontId="11" fillId="0" borderId="18" xfId="0" applyFont="1" applyBorder="1" applyAlignment="1" applyProtection="1">
      <alignment wrapText="1"/>
    </xf>
    <xf numFmtId="164" fontId="4" fillId="0" borderId="0" xfId="3" applyNumberFormat="1" applyFont="1" applyFill="1" applyBorder="1" applyAlignment="1" applyProtection="1">
      <alignment horizontal="right" vertical="center" wrapText="1" indent="1"/>
    </xf>
    <xf numFmtId="0" fontId="6" fillId="0" borderId="1" xfId="0" applyFont="1" applyFill="1" applyBorder="1" applyAlignment="1" applyProtection="1">
      <alignment horizontal="right"/>
    </xf>
    <xf numFmtId="0" fontId="3" fillId="0" borderId="0" xfId="3" applyFill="1" applyAlignment="1" applyProtection="1"/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left" vertical="center" wrapText="1" indent="1"/>
    </xf>
    <xf numFmtId="0" fontId="8" fillId="0" borderId="6" xfId="3" applyFont="1" applyFill="1" applyBorder="1" applyAlignment="1" applyProtection="1">
      <alignment vertical="center" wrapText="1"/>
    </xf>
    <xf numFmtId="164" fontId="8" fillId="0" borderId="7" xfId="3" applyNumberFormat="1" applyFont="1" applyFill="1" applyBorder="1" applyAlignment="1" applyProtection="1">
      <alignment horizontal="right" vertical="center" wrapText="1" indent="1"/>
    </xf>
    <xf numFmtId="49" fontId="9" fillId="0" borderId="19" xfId="3" applyNumberFormat="1" applyFont="1" applyFill="1" applyBorder="1" applyAlignment="1" applyProtection="1">
      <alignment horizontal="left" vertical="center" wrapText="1" indent="1"/>
    </xf>
    <xf numFmtId="0" fontId="9" fillId="0" borderId="20" xfId="3" applyFont="1" applyFill="1" applyBorder="1" applyAlignment="1" applyProtection="1">
      <alignment horizontal="left" vertical="center" wrapText="1" indent="1"/>
    </xf>
    <xf numFmtId="164" fontId="9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3" applyFont="1" applyFill="1" applyBorder="1" applyAlignment="1" applyProtection="1">
      <alignment horizontal="left" vertical="center" wrapText="1" indent="1"/>
    </xf>
    <xf numFmtId="0" fontId="9" fillId="0" borderId="22" xfId="3" applyFont="1" applyFill="1" applyBorder="1" applyAlignment="1" applyProtection="1">
      <alignment horizontal="left" vertical="center" wrapText="1" indent="1"/>
    </xf>
    <xf numFmtId="0" fontId="9" fillId="0" borderId="0" xfId="3" applyFont="1" applyFill="1" applyBorder="1" applyAlignment="1" applyProtection="1">
      <alignment horizontal="left" vertical="center" wrapText="1" indent="1"/>
    </xf>
    <xf numFmtId="0" fontId="8" fillId="0" borderId="3" xfId="3" applyFont="1" applyFill="1" applyBorder="1" applyAlignment="1" applyProtection="1">
      <alignment vertical="center" wrapText="1"/>
    </xf>
    <xf numFmtId="0" fontId="9" fillId="0" borderId="15" xfId="3" applyFont="1" applyFill="1" applyBorder="1" applyAlignment="1" applyProtection="1">
      <alignment horizontal="left" vertical="center" wrapText="1" indent="1"/>
    </xf>
    <xf numFmtId="164" fontId="9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vertical="center" wrapText="1" indent="1"/>
    </xf>
    <xf numFmtId="0" fontId="9" fillId="0" borderId="9" xfId="3" applyFont="1" applyFill="1" applyBorder="1" applyAlignment="1" applyProtection="1">
      <alignment horizontal="left" vertical="center" wrapText="1" indent="1"/>
    </xf>
    <xf numFmtId="49" fontId="9" fillId="0" borderId="24" xfId="3" applyNumberFormat="1" applyFont="1" applyFill="1" applyBorder="1" applyAlignment="1" applyProtection="1">
      <alignment horizontal="left" vertical="center" wrapText="1" indent="1"/>
    </xf>
    <xf numFmtId="0" fontId="9" fillId="0" borderId="25" xfId="3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0" fontId="13" fillId="0" borderId="0" xfId="3" applyFont="1" applyFill="1" applyProtection="1"/>
    <xf numFmtId="0" fontId="4" fillId="0" borderId="0" xfId="3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164" fontId="9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0" applyNumberFormat="1" applyFont="1" applyFill="1" applyBorder="1" applyAlignment="1" applyProtection="1">
      <alignment horizontal="lef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20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/>
    </xf>
    <xf numFmtId="49" fontId="7" fillId="0" borderId="2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/>
    </xf>
    <xf numFmtId="49" fontId="7" fillId="0" borderId="37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15" fillId="0" borderId="0" xfId="0" applyFont="1" applyFill="1" applyAlignment="1" applyProtection="1">
      <alignment vertical="center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vertical="center" wrapText="1"/>
    </xf>
    <xf numFmtId="49" fontId="9" fillId="0" borderId="19" xfId="0" applyNumberFormat="1" applyFont="1" applyFill="1" applyBorder="1" applyAlignment="1" applyProtection="1">
      <alignment horizontal="center" vertical="center" wrapTex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18" xfId="3" applyFont="1" applyFill="1" applyBorder="1" applyAlignment="1" applyProtection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horizontal="center" vertical="center" wrapText="1"/>
    </xf>
    <xf numFmtId="0" fontId="22" fillId="0" borderId="43" xfId="0" applyFont="1" applyBorder="1" applyAlignment="1" applyProtection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8" fillId="0" borderId="38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15" fillId="0" borderId="2" xfId="0" applyFont="1" applyFill="1" applyBorder="1" applyAlignment="1" applyProtection="1">
      <alignment horizontal="left" vertical="center"/>
    </xf>
    <xf numFmtId="0" fontId="15" fillId="0" borderId="43" xfId="0" applyFont="1" applyFill="1" applyBorder="1" applyAlignment="1" applyProtection="1">
      <alignment vertical="center" wrapText="1"/>
    </xf>
    <xf numFmtId="3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" xfId="3" applyNumberFormat="1" applyFont="1" applyFill="1" applyBorder="1" applyAlignment="1" applyProtection="1">
      <alignment horizontal="left" vertical="center"/>
    </xf>
    <xf numFmtId="0" fontId="4" fillId="0" borderId="45" xfId="3" applyFont="1" applyFill="1" applyBorder="1" applyAlignment="1" applyProtection="1">
      <alignment horizontal="left" vertical="center" wrapText="1"/>
    </xf>
    <xf numFmtId="164" fontId="4" fillId="0" borderId="0" xfId="3" applyNumberFormat="1" applyFont="1" applyFill="1" applyBorder="1" applyAlignment="1" applyProtection="1">
      <alignment horizontal="center" vertical="center"/>
    </xf>
    <xf numFmtId="164" fontId="5" fillId="0" borderId="1" xfId="3" applyNumberFormat="1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/>
    </xf>
    <xf numFmtId="164" fontId="17" fillId="0" borderId="4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textRotation="180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</cellXfs>
  <cellStyles count="4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_KVRENMUNKA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2:I138"/>
  <sheetViews>
    <sheetView view="pageLayout" zoomScaleNormal="120" zoomScaleSheetLayoutView="100" workbookViewId="0">
      <selection activeCell="B5" sqref="B4:B5"/>
    </sheetView>
  </sheetViews>
  <sheetFormatPr defaultRowHeight="15.75" x14ac:dyDescent="0.25"/>
  <cols>
    <col min="1" max="1" width="9.5" style="1" customWidth="1"/>
    <col min="2" max="2" width="91.6640625" style="1" customWidth="1"/>
    <col min="3" max="3" width="15.5" style="2" bestFit="1" customWidth="1"/>
    <col min="4" max="4" width="13.5" style="3" bestFit="1" customWidth="1"/>
    <col min="5" max="5" width="12.6640625" style="3" bestFit="1" customWidth="1"/>
    <col min="6" max="16384" width="9.33203125" style="3"/>
  </cols>
  <sheetData>
    <row r="2" spans="1:5" ht="15.95" customHeight="1" x14ac:dyDescent="0.25">
      <c r="A2" s="160" t="s">
        <v>0</v>
      </c>
      <c r="B2" s="160"/>
      <c r="C2" s="160"/>
    </row>
    <row r="3" spans="1:5" ht="15.95" customHeight="1" thickBot="1" x14ac:dyDescent="0.3">
      <c r="A3" s="158" t="s">
        <v>1</v>
      </c>
      <c r="B3" s="158"/>
      <c r="C3" s="4" t="s">
        <v>2</v>
      </c>
    </row>
    <row r="4" spans="1:5" ht="38.1" customHeight="1" thickBot="1" x14ac:dyDescent="0.3">
      <c r="A4" s="5" t="s">
        <v>3</v>
      </c>
      <c r="B4" s="6" t="s">
        <v>4</v>
      </c>
      <c r="C4" s="7" t="s">
        <v>316</v>
      </c>
      <c r="D4" s="7" t="s">
        <v>318</v>
      </c>
      <c r="E4" s="7" t="s">
        <v>317</v>
      </c>
    </row>
    <row r="5" spans="1:5" s="11" customFormat="1" ht="12" customHeight="1" thickBot="1" x14ac:dyDescent="0.25">
      <c r="A5" s="8">
        <v>1</v>
      </c>
      <c r="B5" s="9">
        <v>2</v>
      </c>
      <c r="C5" s="10">
        <v>3</v>
      </c>
      <c r="D5" s="10">
        <v>3</v>
      </c>
      <c r="E5" s="10">
        <v>3</v>
      </c>
    </row>
    <row r="6" spans="1:5" s="15" customFormat="1" ht="12" customHeight="1" thickBot="1" x14ac:dyDescent="0.25">
      <c r="A6" s="12" t="s">
        <v>5</v>
      </c>
      <c r="B6" s="13" t="s">
        <v>6</v>
      </c>
      <c r="C6" s="14">
        <f>+C7+C8+C9+C10+C11+C12</f>
        <v>95462520</v>
      </c>
      <c r="D6" s="14">
        <f>SUM(D7:D13)</f>
        <v>98255488</v>
      </c>
      <c r="E6" s="14">
        <f>+D6-C6</f>
        <v>2792968</v>
      </c>
    </row>
    <row r="7" spans="1:5" s="15" customFormat="1" ht="12" customHeight="1" x14ac:dyDescent="0.2">
      <c r="A7" s="16" t="s">
        <v>7</v>
      </c>
      <c r="B7" s="17" t="s">
        <v>8</v>
      </c>
      <c r="C7" s="18">
        <v>9760522</v>
      </c>
      <c r="D7" s="18">
        <v>9761376</v>
      </c>
      <c r="E7" s="18">
        <f t="shared" ref="E7:E71" si="0">+D7-C7</f>
        <v>854</v>
      </c>
    </row>
    <row r="8" spans="1:5" s="15" customFormat="1" ht="12" customHeight="1" x14ac:dyDescent="0.2">
      <c r="A8" s="19" t="s">
        <v>9</v>
      </c>
      <c r="B8" s="20" t="s">
        <v>10</v>
      </c>
      <c r="C8" s="21">
        <v>62301551</v>
      </c>
      <c r="D8" s="21">
        <v>62301551</v>
      </c>
      <c r="E8" s="21">
        <f t="shared" si="0"/>
        <v>0</v>
      </c>
    </row>
    <row r="9" spans="1:5" s="15" customFormat="1" ht="12" customHeight="1" x14ac:dyDescent="0.2">
      <c r="A9" s="19" t="s">
        <v>11</v>
      </c>
      <c r="B9" s="20" t="s">
        <v>12</v>
      </c>
      <c r="C9" s="21">
        <v>3122000</v>
      </c>
      <c r="D9" s="21">
        <v>3122000</v>
      </c>
      <c r="E9" s="21">
        <f t="shared" si="0"/>
        <v>0</v>
      </c>
    </row>
    <row r="10" spans="1:5" s="15" customFormat="1" ht="12" customHeight="1" x14ac:dyDescent="0.2">
      <c r="A10" s="19" t="s">
        <v>13</v>
      </c>
      <c r="B10" s="20" t="s">
        <v>14</v>
      </c>
      <c r="C10" s="21">
        <v>1800000</v>
      </c>
      <c r="D10" s="21">
        <v>1800000</v>
      </c>
      <c r="E10" s="21">
        <f t="shared" si="0"/>
        <v>0</v>
      </c>
    </row>
    <row r="11" spans="1:5" s="15" customFormat="1" ht="12" customHeight="1" x14ac:dyDescent="0.2">
      <c r="A11" s="19" t="s">
        <v>15</v>
      </c>
      <c r="B11" s="20" t="s">
        <v>16</v>
      </c>
      <c r="C11" s="21">
        <v>18478447</v>
      </c>
      <c r="D11" s="21">
        <v>18478447</v>
      </c>
      <c r="E11" s="21">
        <f t="shared" si="0"/>
        <v>0</v>
      </c>
    </row>
    <row r="12" spans="1:5" s="15" customFormat="1" ht="12" customHeight="1" x14ac:dyDescent="0.2">
      <c r="A12" s="22" t="s">
        <v>17</v>
      </c>
      <c r="B12" s="20" t="s">
        <v>18</v>
      </c>
      <c r="C12" s="21"/>
      <c r="D12" s="21">
        <v>2178265</v>
      </c>
      <c r="E12" s="21">
        <f t="shared" si="0"/>
        <v>2178265</v>
      </c>
    </row>
    <row r="13" spans="1:5" s="15" customFormat="1" ht="12" customHeight="1" thickBot="1" x14ac:dyDescent="0.25">
      <c r="A13" s="56" t="s">
        <v>281</v>
      </c>
      <c r="B13" s="20" t="s">
        <v>319</v>
      </c>
      <c r="C13" s="157"/>
      <c r="D13" s="157">
        <v>613849</v>
      </c>
      <c r="E13" s="157">
        <f t="shared" si="0"/>
        <v>613849</v>
      </c>
    </row>
    <row r="14" spans="1:5" s="15" customFormat="1" ht="12" customHeight="1" thickBot="1" x14ac:dyDescent="0.25">
      <c r="A14" s="12" t="s">
        <v>19</v>
      </c>
      <c r="B14" s="24" t="s">
        <v>20</v>
      </c>
      <c r="C14" s="14">
        <f>+C15+C16+C17+C18+C19</f>
        <v>39575049</v>
      </c>
      <c r="D14" s="14">
        <f>+D15+D16+D17+D18+D19</f>
        <v>39575049</v>
      </c>
      <c r="E14" s="14">
        <f t="shared" si="0"/>
        <v>0</v>
      </c>
    </row>
    <row r="15" spans="1:5" s="15" customFormat="1" ht="12" customHeight="1" x14ac:dyDescent="0.2">
      <c r="A15" s="16" t="s">
        <v>21</v>
      </c>
      <c r="B15" s="17" t="s">
        <v>22</v>
      </c>
      <c r="C15" s="18"/>
      <c r="D15" s="18"/>
      <c r="E15" s="18">
        <f t="shared" si="0"/>
        <v>0</v>
      </c>
    </row>
    <row r="16" spans="1:5" s="15" customFormat="1" ht="12" customHeight="1" x14ac:dyDescent="0.2">
      <c r="A16" s="19" t="s">
        <v>23</v>
      </c>
      <c r="B16" s="20" t="s">
        <v>24</v>
      </c>
      <c r="C16" s="21"/>
      <c r="D16" s="21"/>
      <c r="E16" s="21">
        <f t="shared" si="0"/>
        <v>0</v>
      </c>
    </row>
    <row r="17" spans="1:5" s="15" customFormat="1" ht="12" customHeight="1" x14ac:dyDescent="0.2">
      <c r="A17" s="19" t="s">
        <v>25</v>
      </c>
      <c r="B17" s="20" t="s">
        <v>26</v>
      </c>
      <c r="C17" s="21"/>
      <c r="D17" s="21"/>
      <c r="E17" s="21">
        <f t="shared" si="0"/>
        <v>0</v>
      </c>
    </row>
    <row r="18" spans="1:5" s="15" customFormat="1" ht="12" customHeight="1" x14ac:dyDescent="0.2">
      <c r="A18" s="19" t="s">
        <v>27</v>
      </c>
      <c r="B18" s="20" t="s">
        <v>28</v>
      </c>
      <c r="C18" s="21"/>
      <c r="D18" s="21"/>
      <c r="E18" s="21">
        <f t="shared" si="0"/>
        <v>0</v>
      </c>
    </row>
    <row r="19" spans="1:5" s="15" customFormat="1" ht="12" customHeight="1" x14ac:dyDescent="0.2">
      <c r="A19" s="19" t="s">
        <v>29</v>
      </c>
      <c r="B19" s="20" t="s">
        <v>30</v>
      </c>
      <c r="C19" s="21">
        <v>39575049</v>
      </c>
      <c r="D19" s="21">
        <v>39575049</v>
      </c>
      <c r="E19" s="21">
        <f t="shared" si="0"/>
        <v>0</v>
      </c>
    </row>
    <row r="20" spans="1:5" s="15" customFormat="1" ht="12" customHeight="1" thickBot="1" x14ac:dyDescent="0.25">
      <c r="A20" s="22" t="s">
        <v>31</v>
      </c>
      <c r="B20" s="23" t="s">
        <v>32</v>
      </c>
      <c r="C20" s="25"/>
      <c r="D20" s="25"/>
      <c r="E20" s="25">
        <f t="shared" si="0"/>
        <v>0</v>
      </c>
    </row>
    <row r="21" spans="1:5" s="15" customFormat="1" ht="12" customHeight="1" thickBot="1" x14ac:dyDescent="0.25">
      <c r="A21" s="12" t="s">
        <v>33</v>
      </c>
      <c r="B21" s="13" t="s">
        <v>34</v>
      </c>
      <c r="C21" s="14">
        <f>+C22+C23+C24+C25+C26</f>
        <v>15000000</v>
      </c>
      <c r="D21" s="14">
        <f>+D22+D23+D24+D25+D26</f>
        <v>15000000</v>
      </c>
      <c r="E21" s="14">
        <f t="shared" si="0"/>
        <v>0</v>
      </c>
    </row>
    <row r="22" spans="1:5" s="15" customFormat="1" ht="12" customHeight="1" x14ac:dyDescent="0.2">
      <c r="A22" s="16" t="s">
        <v>35</v>
      </c>
      <c r="B22" s="17" t="s">
        <v>36</v>
      </c>
      <c r="C22" s="18">
        <v>15000000</v>
      </c>
      <c r="D22" s="18">
        <v>15000000</v>
      </c>
      <c r="E22" s="18">
        <f t="shared" si="0"/>
        <v>0</v>
      </c>
    </row>
    <row r="23" spans="1:5" s="15" customFormat="1" ht="12" customHeight="1" x14ac:dyDescent="0.2">
      <c r="A23" s="19" t="s">
        <v>37</v>
      </c>
      <c r="B23" s="20" t="s">
        <v>38</v>
      </c>
      <c r="C23" s="21"/>
      <c r="D23" s="21"/>
      <c r="E23" s="21">
        <f t="shared" si="0"/>
        <v>0</v>
      </c>
    </row>
    <row r="24" spans="1:5" s="15" customFormat="1" ht="12" customHeight="1" x14ac:dyDescent="0.2">
      <c r="A24" s="19" t="s">
        <v>39</v>
      </c>
      <c r="B24" s="20" t="s">
        <v>40</v>
      </c>
      <c r="C24" s="21"/>
      <c r="D24" s="21"/>
      <c r="E24" s="21">
        <f t="shared" si="0"/>
        <v>0</v>
      </c>
    </row>
    <row r="25" spans="1:5" s="15" customFormat="1" ht="12" customHeight="1" x14ac:dyDescent="0.2">
      <c r="A25" s="19" t="s">
        <v>41</v>
      </c>
      <c r="B25" s="20" t="s">
        <v>42</v>
      </c>
      <c r="C25" s="21"/>
      <c r="D25" s="21"/>
      <c r="E25" s="21">
        <f t="shared" si="0"/>
        <v>0</v>
      </c>
    </row>
    <row r="26" spans="1:5" s="15" customFormat="1" ht="12" customHeight="1" x14ac:dyDescent="0.2">
      <c r="A26" s="19" t="s">
        <v>43</v>
      </c>
      <c r="B26" s="20" t="s">
        <v>44</v>
      </c>
      <c r="C26" s="21"/>
      <c r="D26" s="21"/>
      <c r="E26" s="21">
        <f t="shared" si="0"/>
        <v>0</v>
      </c>
    </row>
    <row r="27" spans="1:5" s="15" customFormat="1" ht="12" customHeight="1" thickBot="1" x14ac:dyDescent="0.25">
      <c r="A27" s="22" t="s">
        <v>45</v>
      </c>
      <c r="B27" s="23" t="s">
        <v>46</v>
      </c>
      <c r="C27" s="25"/>
      <c r="D27" s="25"/>
      <c r="E27" s="25">
        <f t="shared" si="0"/>
        <v>0</v>
      </c>
    </row>
    <row r="28" spans="1:5" s="15" customFormat="1" ht="12" customHeight="1" thickBot="1" x14ac:dyDescent="0.25">
      <c r="A28" s="12" t="s">
        <v>47</v>
      </c>
      <c r="B28" s="13" t="s">
        <v>48</v>
      </c>
      <c r="C28" s="14">
        <f>+C29+C36+C37+C39</f>
        <v>34103000</v>
      </c>
      <c r="D28" s="14">
        <f>+D29+D36+D37+D39</f>
        <v>34103000</v>
      </c>
      <c r="E28" s="14">
        <f t="shared" si="0"/>
        <v>0</v>
      </c>
    </row>
    <row r="29" spans="1:5" s="15" customFormat="1" ht="12" customHeight="1" x14ac:dyDescent="0.2">
      <c r="A29" s="16" t="s">
        <v>49</v>
      </c>
      <c r="B29" s="17" t="s">
        <v>50</v>
      </c>
      <c r="C29" s="26">
        <f>+C31+C34</f>
        <v>30103000</v>
      </c>
      <c r="D29" s="26">
        <f>+D31+D34</f>
        <v>30103000</v>
      </c>
      <c r="E29" s="26">
        <f t="shared" si="0"/>
        <v>0</v>
      </c>
    </row>
    <row r="30" spans="1:5" s="15" customFormat="1" ht="12" customHeight="1" x14ac:dyDescent="0.2">
      <c r="A30" s="19" t="s">
        <v>51</v>
      </c>
      <c r="B30" s="20" t="s">
        <v>52</v>
      </c>
      <c r="C30" s="21"/>
      <c r="D30" s="21"/>
      <c r="E30" s="21">
        <f t="shared" si="0"/>
        <v>0</v>
      </c>
    </row>
    <row r="31" spans="1:5" s="15" customFormat="1" ht="12" customHeight="1" x14ac:dyDescent="0.2">
      <c r="A31" s="19"/>
      <c r="B31" s="20" t="s">
        <v>53</v>
      </c>
      <c r="C31" s="21">
        <v>2400000</v>
      </c>
      <c r="D31" s="21">
        <v>2400000</v>
      </c>
      <c r="E31" s="21">
        <f t="shared" si="0"/>
        <v>0</v>
      </c>
    </row>
    <row r="32" spans="1:5" s="15" customFormat="1" ht="12" customHeight="1" x14ac:dyDescent="0.2">
      <c r="A32" s="19"/>
      <c r="B32" s="20" t="s">
        <v>54</v>
      </c>
      <c r="C32" s="21"/>
      <c r="D32" s="21"/>
      <c r="E32" s="21">
        <f t="shared" si="0"/>
        <v>0</v>
      </c>
    </row>
    <row r="33" spans="1:5" s="15" customFormat="1" ht="12" customHeight="1" x14ac:dyDescent="0.2">
      <c r="A33" s="19" t="s">
        <v>55</v>
      </c>
      <c r="B33" s="20" t="s">
        <v>56</v>
      </c>
      <c r="C33" s="21"/>
      <c r="D33" s="21"/>
      <c r="E33" s="21">
        <f t="shared" si="0"/>
        <v>0</v>
      </c>
    </row>
    <row r="34" spans="1:5" s="15" customFormat="1" ht="12" customHeight="1" x14ac:dyDescent="0.2">
      <c r="A34" s="19"/>
      <c r="B34" s="20" t="s">
        <v>57</v>
      </c>
      <c r="C34" s="21">
        <v>27703000</v>
      </c>
      <c r="D34" s="21">
        <v>27703000</v>
      </c>
      <c r="E34" s="21">
        <f t="shared" si="0"/>
        <v>0</v>
      </c>
    </row>
    <row r="35" spans="1:5" s="15" customFormat="1" ht="12" customHeight="1" x14ac:dyDescent="0.2">
      <c r="A35" s="19"/>
      <c r="B35" s="20" t="s">
        <v>58</v>
      </c>
      <c r="C35" s="21"/>
      <c r="D35" s="21"/>
      <c r="E35" s="21">
        <f t="shared" si="0"/>
        <v>0</v>
      </c>
    </row>
    <row r="36" spans="1:5" s="15" customFormat="1" ht="12" customHeight="1" x14ac:dyDescent="0.2">
      <c r="A36" s="19" t="s">
        <v>59</v>
      </c>
      <c r="B36" s="20" t="s">
        <v>60</v>
      </c>
      <c r="C36" s="21">
        <v>4000000</v>
      </c>
      <c r="D36" s="21">
        <v>4000000</v>
      </c>
      <c r="E36" s="21">
        <f t="shared" si="0"/>
        <v>0</v>
      </c>
    </row>
    <row r="37" spans="1:5" s="15" customFormat="1" ht="12" customHeight="1" x14ac:dyDescent="0.2">
      <c r="A37" s="19" t="s">
        <v>61</v>
      </c>
      <c r="B37" s="20" t="s">
        <v>62</v>
      </c>
      <c r="C37" s="21"/>
      <c r="D37" s="21"/>
      <c r="E37" s="21">
        <f t="shared" si="0"/>
        <v>0</v>
      </c>
    </row>
    <row r="38" spans="1:5" s="15" customFormat="1" ht="12" customHeight="1" x14ac:dyDescent="0.2">
      <c r="A38" s="22"/>
      <c r="B38" s="23" t="s">
        <v>63</v>
      </c>
      <c r="C38" s="25"/>
      <c r="D38" s="25"/>
      <c r="E38" s="25">
        <f t="shared" si="0"/>
        <v>0</v>
      </c>
    </row>
    <row r="39" spans="1:5" s="15" customFormat="1" ht="12" customHeight="1" thickBot="1" x14ac:dyDescent="0.25">
      <c r="A39" s="22" t="s">
        <v>64</v>
      </c>
      <c r="B39" s="23" t="s">
        <v>65</v>
      </c>
      <c r="C39" s="25"/>
      <c r="D39" s="25"/>
      <c r="E39" s="25">
        <f t="shared" si="0"/>
        <v>0</v>
      </c>
    </row>
    <row r="40" spans="1:5" s="15" customFormat="1" ht="12" customHeight="1" thickBot="1" x14ac:dyDescent="0.25">
      <c r="A40" s="12" t="s">
        <v>66</v>
      </c>
      <c r="B40" s="13" t="s">
        <v>67</v>
      </c>
      <c r="C40" s="14">
        <f>SUM(C41:C50)</f>
        <v>20589356</v>
      </c>
      <c r="D40" s="14">
        <f>SUM(D41:D50)</f>
        <v>21913420</v>
      </c>
      <c r="E40" s="14">
        <f t="shared" si="0"/>
        <v>1324064</v>
      </c>
    </row>
    <row r="41" spans="1:5" s="15" customFormat="1" ht="12" customHeight="1" x14ac:dyDescent="0.2">
      <c r="A41" s="16" t="s">
        <v>68</v>
      </c>
      <c r="B41" s="17" t="s">
        <v>69</v>
      </c>
      <c r="C41" s="18"/>
      <c r="D41" s="18"/>
      <c r="E41" s="18">
        <f t="shared" si="0"/>
        <v>0</v>
      </c>
    </row>
    <row r="42" spans="1:5" s="15" customFormat="1" ht="12" customHeight="1" x14ac:dyDescent="0.2">
      <c r="A42" s="19" t="s">
        <v>70</v>
      </c>
      <c r="B42" s="20" t="s">
        <v>71</v>
      </c>
      <c r="C42" s="21">
        <v>9442705</v>
      </c>
      <c r="D42" s="21">
        <v>9442705</v>
      </c>
      <c r="E42" s="21">
        <f t="shared" si="0"/>
        <v>0</v>
      </c>
    </row>
    <row r="43" spans="1:5" s="15" customFormat="1" ht="12" customHeight="1" x14ac:dyDescent="0.2">
      <c r="A43" s="19" t="s">
        <v>72</v>
      </c>
      <c r="B43" s="20" t="s">
        <v>73</v>
      </c>
      <c r="C43" s="21"/>
      <c r="D43" s="21">
        <v>1324064</v>
      </c>
      <c r="E43" s="21">
        <f t="shared" si="0"/>
        <v>1324064</v>
      </c>
    </row>
    <row r="44" spans="1:5" s="15" customFormat="1" ht="12" customHeight="1" x14ac:dyDescent="0.2">
      <c r="A44" s="19" t="s">
        <v>74</v>
      </c>
      <c r="B44" s="20" t="s">
        <v>75</v>
      </c>
      <c r="C44" s="21"/>
      <c r="D44" s="21"/>
      <c r="E44" s="21">
        <f t="shared" si="0"/>
        <v>0</v>
      </c>
    </row>
    <row r="45" spans="1:5" s="15" customFormat="1" ht="12" customHeight="1" x14ac:dyDescent="0.2">
      <c r="A45" s="19" t="s">
        <v>76</v>
      </c>
      <c r="B45" s="20" t="s">
        <v>77</v>
      </c>
      <c r="C45" s="21">
        <v>4545275</v>
      </c>
      <c r="D45" s="21">
        <v>4545275</v>
      </c>
      <c r="E45" s="21">
        <f t="shared" si="0"/>
        <v>0</v>
      </c>
    </row>
    <row r="46" spans="1:5" s="15" customFormat="1" ht="12" customHeight="1" x14ac:dyDescent="0.2">
      <c r="A46" s="19" t="s">
        <v>78</v>
      </c>
      <c r="B46" s="20" t="s">
        <v>79</v>
      </c>
      <c r="C46" s="21">
        <v>2848152</v>
      </c>
      <c r="D46" s="21">
        <v>2848152</v>
      </c>
      <c r="E46" s="21">
        <f t="shared" si="0"/>
        <v>0</v>
      </c>
    </row>
    <row r="47" spans="1:5" s="15" customFormat="1" ht="12" customHeight="1" x14ac:dyDescent="0.2">
      <c r="A47" s="19" t="s">
        <v>80</v>
      </c>
      <c r="B47" s="20" t="s">
        <v>81</v>
      </c>
      <c r="C47" s="21">
        <v>3753224</v>
      </c>
      <c r="D47" s="21">
        <v>3753224</v>
      </c>
      <c r="E47" s="21">
        <f t="shared" si="0"/>
        <v>0</v>
      </c>
    </row>
    <row r="48" spans="1:5" s="15" customFormat="1" ht="12" customHeight="1" x14ac:dyDescent="0.2">
      <c r="A48" s="19" t="s">
        <v>82</v>
      </c>
      <c r="B48" s="20" t="s">
        <v>83</v>
      </c>
      <c r="C48" s="21"/>
      <c r="D48" s="21"/>
      <c r="E48" s="21">
        <f t="shared" si="0"/>
        <v>0</v>
      </c>
    </row>
    <row r="49" spans="1:5" s="15" customFormat="1" ht="12" customHeight="1" x14ac:dyDescent="0.2">
      <c r="A49" s="19" t="s">
        <v>84</v>
      </c>
      <c r="B49" s="20" t="s">
        <v>85</v>
      </c>
      <c r="C49" s="21"/>
      <c r="D49" s="21"/>
      <c r="E49" s="21">
        <f t="shared" si="0"/>
        <v>0</v>
      </c>
    </row>
    <row r="50" spans="1:5" s="15" customFormat="1" ht="12" customHeight="1" thickBot="1" x14ac:dyDescent="0.25">
      <c r="A50" s="22" t="s">
        <v>86</v>
      </c>
      <c r="B50" s="23" t="s">
        <v>87</v>
      </c>
      <c r="C50" s="25"/>
      <c r="D50" s="25"/>
      <c r="E50" s="25">
        <f t="shared" si="0"/>
        <v>0</v>
      </c>
    </row>
    <row r="51" spans="1:5" s="15" customFormat="1" ht="12" customHeight="1" thickBot="1" x14ac:dyDescent="0.25">
      <c r="A51" s="12" t="s">
        <v>88</v>
      </c>
      <c r="B51" s="13" t="s">
        <v>89</v>
      </c>
      <c r="C51" s="14">
        <f>SUM(C52:C56)</f>
        <v>360000</v>
      </c>
      <c r="D51" s="14">
        <f>SUM(D52:D56)</f>
        <v>360000</v>
      </c>
      <c r="E51" s="14">
        <f t="shared" si="0"/>
        <v>0</v>
      </c>
    </row>
    <row r="52" spans="1:5" s="15" customFormat="1" ht="12" customHeight="1" x14ac:dyDescent="0.2">
      <c r="A52" s="16" t="s">
        <v>90</v>
      </c>
      <c r="B52" s="17" t="s">
        <v>91</v>
      </c>
      <c r="C52" s="18"/>
      <c r="D52" s="18"/>
      <c r="E52" s="18">
        <f t="shared" si="0"/>
        <v>0</v>
      </c>
    </row>
    <row r="53" spans="1:5" s="15" customFormat="1" ht="12" customHeight="1" x14ac:dyDescent="0.2">
      <c r="A53" s="19" t="s">
        <v>92</v>
      </c>
      <c r="B53" s="20" t="s">
        <v>93</v>
      </c>
      <c r="C53" s="21"/>
      <c r="D53" s="21"/>
      <c r="E53" s="21">
        <f t="shared" si="0"/>
        <v>0</v>
      </c>
    </row>
    <row r="54" spans="1:5" s="15" customFormat="1" ht="12" customHeight="1" x14ac:dyDescent="0.2">
      <c r="A54" s="19" t="s">
        <v>94</v>
      </c>
      <c r="B54" s="20" t="s">
        <v>95</v>
      </c>
      <c r="C54" s="21">
        <v>360000</v>
      </c>
      <c r="D54" s="21">
        <v>360000</v>
      </c>
      <c r="E54" s="21">
        <f t="shared" si="0"/>
        <v>0</v>
      </c>
    </row>
    <row r="55" spans="1:5" s="15" customFormat="1" ht="12" customHeight="1" x14ac:dyDescent="0.2">
      <c r="A55" s="19" t="s">
        <v>96</v>
      </c>
      <c r="B55" s="20" t="s">
        <v>97</v>
      </c>
      <c r="C55" s="21"/>
      <c r="D55" s="21"/>
      <c r="E55" s="21">
        <f t="shared" si="0"/>
        <v>0</v>
      </c>
    </row>
    <row r="56" spans="1:5" s="15" customFormat="1" ht="12" customHeight="1" thickBot="1" x14ac:dyDescent="0.25">
      <c r="A56" s="22" t="s">
        <v>98</v>
      </c>
      <c r="B56" s="23" t="s">
        <v>99</v>
      </c>
      <c r="C56" s="25"/>
      <c r="D56" s="25"/>
      <c r="E56" s="25">
        <f t="shared" si="0"/>
        <v>0</v>
      </c>
    </row>
    <row r="57" spans="1:5" s="15" customFormat="1" ht="12" customHeight="1" thickBot="1" x14ac:dyDescent="0.25">
      <c r="A57" s="12" t="s">
        <v>100</v>
      </c>
      <c r="B57" s="13" t="s">
        <v>101</v>
      </c>
      <c r="C57" s="14">
        <f>SUM(C58:C60)</f>
        <v>1752297</v>
      </c>
      <c r="D57" s="14">
        <f>SUM(D58:D60)</f>
        <v>1752297</v>
      </c>
      <c r="E57" s="14">
        <f t="shared" si="0"/>
        <v>0</v>
      </c>
    </row>
    <row r="58" spans="1:5" s="15" customFormat="1" ht="12" customHeight="1" x14ac:dyDescent="0.2">
      <c r="A58" s="16" t="s">
        <v>102</v>
      </c>
      <c r="B58" s="17" t="s">
        <v>103</v>
      </c>
      <c r="C58" s="18">
        <v>450000</v>
      </c>
      <c r="D58" s="18">
        <v>450000</v>
      </c>
      <c r="E58" s="18">
        <f t="shared" si="0"/>
        <v>0</v>
      </c>
    </row>
    <row r="59" spans="1:5" s="15" customFormat="1" ht="12" customHeight="1" x14ac:dyDescent="0.2">
      <c r="A59" s="19" t="s">
        <v>104</v>
      </c>
      <c r="B59" s="20" t="s">
        <v>105</v>
      </c>
      <c r="C59" s="21"/>
      <c r="D59" s="21"/>
      <c r="E59" s="21">
        <f t="shared" si="0"/>
        <v>0</v>
      </c>
    </row>
    <row r="60" spans="1:5" s="15" customFormat="1" ht="12" customHeight="1" x14ac:dyDescent="0.2">
      <c r="A60" s="19" t="s">
        <v>106</v>
      </c>
      <c r="B60" s="20" t="s">
        <v>107</v>
      </c>
      <c r="C60" s="21">
        <v>1302297</v>
      </c>
      <c r="D60" s="21">
        <v>1302297</v>
      </c>
      <c r="E60" s="21">
        <f t="shared" si="0"/>
        <v>0</v>
      </c>
    </row>
    <row r="61" spans="1:5" s="15" customFormat="1" ht="12" customHeight="1" thickBot="1" x14ac:dyDescent="0.25">
      <c r="A61" s="22" t="s">
        <v>108</v>
      </c>
      <c r="B61" s="23" t="s">
        <v>109</v>
      </c>
      <c r="C61" s="25"/>
      <c r="D61" s="25"/>
      <c r="E61" s="25">
        <f t="shared" si="0"/>
        <v>0</v>
      </c>
    </row>
    <row r="62" spans="1:5" s="15" customFormat="1" ht="12" customHeight="1" thickBot="1" x14ac:dyDescent="0.25">
      <c r="A62" s="12" t="s">
        <v>110</v>
      </c>
      <c r="B62" s="24" t="s">
        <v>111</v>
      </c>
      <c r="C62" s="14">
        <f>SUM(C63:C65)</f>
        <v>206000</v>
      </c>
      <c r="D62" s="14">
        <f>SUM(D63:D65)</f>
        <v>206000</v>
      </c>
      <c r="E62" s="14">
        <f t="shared" si="0"/>
        <v>0</v>
      </c>
    </row>
    <row r="63" spans="1:5" s="15" customFormat="1" ht="12" customHeight="1" x14ac:dyDescent="0.2">
      <c r="A63" s="16" t="s">
        <v>112</v>
      </c>
      <c r="B63" s="17" t="s">
        <v>113</v>
      </c>
      <c r="C63" s="21"/>
      <c r="D63" s="21"/>
      <c r="E63" s="21">
        <f t="shared" si="0"/>
        <v>0</v>
      </c>
    </row>
    <row r="64" spans="1:5" s="15" customFormat="1" ht="12" customHeight="1" x14ac:dyDescent="0.2">
      <c r="A64" s="19" t="s">
        <v>114</v>
      </c>
      <c r="B64" s="20" t="s">
        <v>115</v>
      </c>
      <c r="C64" s="21">
        <v>206000</v>
      </c>
      <c r="D64" s="21">
        <v>206000</v>
      </c>
      <c r="E64" s="21">
        <f t="shared" si="0"/>
        <v>0</v>
      </c>
    </row>
    <row r="65" spans="1:5" s="15" customFormat="1" ht="12" customHeight="1" x14ac:dyDescent="0.2">
      <c r="A65" s="19" t="s">
        <v>116</v>
      </c>
      <c r="B65" s="20" t="s">
        <v>117</v>
      </c>
      <c r="C65" s="21"/>
      <c r="D65" s="21"/>
      <c r="E65" s="21">
        <f t="shared" si="0"/>
        <v>0</v>
      </c>
    </row>
    <row r="66" spans="1:5" s="15" customFormat="1" ht="12" customHeight="1" thickBot="1" x14ac:dyDescent="0.25">
      <c r="A66" s="22" t="s">
        <v>118</v>
      </c>
      <c r="B66" s="23" t="s">
        <v>119</v>
      </c>
      <c r="C66" s="21"/>
      <c r="D66" s="21"/>
      <c r="E66" s="21">
        <f t="shared" si="0"/>
        <v>0</v>
      </c>
    </row>
    <row r="67" spans="1:5" s="15" customFormat="1" ht="12" customHeight="1" thickBot="1" x14ac:dyDescent="0.25">
      <c r="A67" s="12" t="s">
        <v>120</v>
      </c>
      <c r="B67" s="13" t="s">
        <v>121</v>
      </c>
      <c r="C67" s="14">
        <f>+C62+C57+C40+C28+C21+C14+C6+C51</f>
        <v>207048222</v>
      </c>
      <c r="D67" s="14">
        <f>+D62+D57+D40+D28+D21+D14+D6+D51</f>
        <v>211165254</v>
      </c>
      <c r="E67" s="14">
        <f t="shared" si="0"/>
        <v>4117032</v>
      </c>
    </row>
    <row r="68" spans="1:5" s="15" customFormat="1" ht="12" customHeight="1" thickBot="1" x14ac:dyDescent="0.25">
      <c r="A68" s="27" t="s">
        <v>122</v>
      </c>
      <c r="B68" s="24" t="s">
        <v>123</v>
      </c>
      <c r="C68" s="14"/>
      <c r="D68" s="14"/>
      <c r="E68" s="14">
        <f t="shared" si="0"/>
        <v>0</v>
      </c>
    </row>
    <row r="69" spans="1:5" s="15" customFormat="1" ht="12" customHeight="1" x14ac:dyDescent="0.2">
      <c r="A69" s="16" t="s">
        <v>124</v>
      </c>
      <c r="B69" s="17" t="s">
        <v>125</v>
      </c>
      <c r="C69" s="21"/>
      <c r="D69" s="21"/>
      <c r="E69" s="21">
        <f t="shared" si="0"/>
        <v>0</v>
      </c>
    </row>
    <row r="70" spans="1:5" s="15" customFormat="1" ht="12" customHeight="1" x14ac:dyDescent="0.2">
      <c r="A70" s="19" t="s">
        <v>126</v>
      </c>
      <c r="B70" s="20" t="s">
        <v>127</v>
      </c>
      <c r="C70" s="21"/>
      <c r="D70" s="21"/>
      <c r="E70" s="21">
        <f t="shared" si="0"/>
        <v>0</v>
      </c>
    </row>
    <row r="71" spans="1:5" s="15" customFormat="1" ht="12" customHeight="1" thickBot="1" x14ac:dyDescent="0.25">
      <c r="A71" s="22" t="s">
        <v>128</v>
      </c>
      <c r="B71" s="28" t="s">
        <v>129</v>
      </c>
      <c r="C71" s="21"/>
      <c r="D71" s="21"/>
      <c r="E71" s="21">
        <f t="shared" si="0"/>
        <v>0</v>
      </c>
    </row>
    <row r="72" spans="1:5" s="15" customFormat="1" ht="12" customHeight="1" thickBot="1" x14ac:dyDescent="0.25">
      <c r="A72" s="27" t="s">
        <v>130</v>
      </c>
      <c r="B72" s="24" t="s">
        <v>131</v>
      </c>
      <c r="C72" s="14"/>
      <c r="D72" s="14"/>
      <c r="E72" s="14">
        <f t="shared" ref="E72:E91" si="1">+D72-C72</f>
        <v>0</v>
      </c>
    </row>
    <row r="73" spans="1:5" s="15" customFormat="1" ht="12" customHeight="1" x14ac:dyDescent="0.2">
      <c r="A73" s="16" t="s">
        <v>132</v>
      </c>
      <c r="B73" s="17" t="s">
        <v>133</v>
      </c>
      <c r="C73" s="21"/>
      <c r="D73" s="21"/>
      <c r="E73" s="21">
        <f t="shared" si="1"/>
        <v>0</v>
      </c>
    </row>
    <row r="74" spans="1:5" s="15" customFormat="1" ht="12" customHeight="1" x14ac:dyDescent="0.2">
      <c r="A74" s="19" t="s">
        <v>134</v>
      </c>
      <c r="B74" s="20" t="s">
        <v>135</v>
      </c>
      <c r="C74" s="21"/>
      <c r="D74" s="21"/>
      <c r="E74" s="21">
        <f t="shared" si="1"/>
        <v>0</v>
      </c>
    </row>
    <row r="75" spans="1:5" s="15" customFormat="1" ht="12" customHeight="1" x14ac:dyDescent="0.2">
      <c r="A75" s="19" t="s">
        <v>136</v>
      </c>
      <c r="B75" s="20" t="s">
        <v>137</v>
      </c>
      <c r="C75" s="21"/>
      <c r="D75" s="21"/>
      <c r="E75" s="21">
        <f t="shared" si="1"/>
        <v>0</v>
      </c>
    </row>
    <row r="76" spans="1:5" s="15" customFormat="1" ht="12" customHeight="1" thickBot="1" x14ac:dyDescent="0.25">
      <c r="A76" s="22" t="s">
        <v>138</v>
      </c>
      <c r="B76" s="23" t="s">
        <v>139</v>
      </c>
      <c r="C76" s="21"/>
      <c r="D76" s="21"/>
      <c r="E76" s="21">
        <f t="shared" si="1"/>
        <v>0</v>
      </c>
    </row>
    <row r="77" spans="1:5" s="15" customFormat="1" ht="12" customHeight="1" thickBot="1" x14ac:dyDescent="0.25">
      <c r="A77" s="27" t="s">
        <v>140</v>
      </c>
      <c r="B77" s="24" t="s">
        <v>141</v>
      </c>
      <c r="C77" s="14">
        <f>SUM(C78:C79)</f>
        <v>120171890</v>
      </c>
      <c r="D77" s="14">
        <f>SUM(D78:D79)</f>
        <v>119872769</v>
      </c>
      <c r="E77" s="14">
        <f t="shared" si="1"/>
        <v>-299121</v>
      </c>
    </row>
    <row r="78" spans="1:5" s="15" customFormat="1" ht="12" customHeight="1" x14ac:dyDescent="0.2">
      <c r="A78" s="16" t="s">
        <v>142</v>
      </c>
      <c r="B78" s="17" t="s">
        <v>143</v>
      </c>
      <c r="C78" s="21">
        <v>120171890</v>
      </c>
      <c r="D78" s="21">
        <v>119872769</v>
      </c>
      <c r="E78" s="21">
        <f t="shared" si="1"/>
        <v>-299121</v>
      </c>
    </row>
    <row r="79" spans="1:5" s="15" customFormat="1" ht="12" customHeight="1" thickBot="1" x14ac:dyDescent="0.25">
      <c r="A79" s="22" t="s">
        <v>144</v>
      </c>
      <c r="B79" s="23" t="s">
        <v>145</v>
      </c>
      <c r="C79" s="21"/>
      <c r="D79" s="21"/>
      <c r="E79" s="21">
        <f t="shared" si="1"/>
        <v>0</v>
      </c>
    </row>
    <row r="80" spans="1:5" s="15" customFormat="1" ht="12" customHeight="1" thickBot="1" x14ac:dyDescent="0.25">
      <c r="A80" s="27" t="s">
        <v>146</v>
      </c>
      <c r="B80" s="24" t="s">
        <v>147</v>
      </c>
      <c r="C80" s="14"/>
      <c r="D80" s="14"/>
      <c r="E80" s="14">
        <f t="shared" si="1"/>
        <v>0</v>
      </c>
    </row>
    <row r="81" spans="1:5" s="15" customFormat="1" ht="12" customHeight="1" x14ac:dyDescent="0.2">
      <c r="A81" s="16" t="s">
        <v>148</v>
      </c>
      <c r="B81" s="17" t="s">
        <v>149</v>
      </c>
      <c r="C81" s="21"/>
      <c r="D81" s="21"/>
      <c r="E81" s="21">
        <f t="shared" si="1"/>
        <v>0</v>
      </c>
    </row>
    <row r="82" spans="1:5" s="15" customFormat="1" ht="12" customHeight="1" x14ac:dyDescent="0.2">
      <c r="A82" s="19" t="s">
        <v>150</v>
      </c>
      <c r="B82" s="20" t="s">
        <v>151</v>
      </c>
      <c r="C82" s="21"/>
      <c r="D82" s="21"/>
      <c r="E82" s="21">
        <f t="shared" si="1"/>
        <v>0</v>
      </c>
    </row>
    <row r="83" spans="1:5" s="15" customFormat="1" ht="12" customHeight="1" thickBot="1" x14ac:dyDescent="0.25">
      <c r="A83" s="22" t="s">
        <v>152</v>
      </c>
      <c r="B83" s="23" t="s">
        <v>153</v>
      </c>
      <c r="C83" s="21"/>
      <c r="D83" s="21"/>
      <c r="E83" s="21">
        <f t="shared" si="1"/>
        <v>0</v>
      </c>
    </row>
    <row r="84" spans="1:5" s="15" customFormat="1" ht="12" customHeight="1" thickBot="1" x14ac:dyDescent="0.25">
      <c r="A84" s="27" t="s">
        <v>154</v>
      </c>
      <c r="B84" s="24" t="s">
        <v>155</v>
      </c>
      <c r="C84" s="14"/>
      <c r="D84" s="14"/>
      <c r="E84" s="14">
        <f t="shared" si="1"/>
        <v>0</v>
      </c>
    </row>
    <row r="85" spans="1:5" s="15" customFormat="1" ht="12" customHeight="1" x14ac:dyDescent="0.2">
      <c r="A85" s="29" t="s">
        <v>156</v>
      </c>
      <c r="B85" s="17" t="s">
        <v>157</v>
      </c>
      <c r="C85" s="21"/>
      <c r="D85" s="21"/>
      <c r="E85" s="21">
        <f t="shared" si="1"/>
        <v>0</v>
      </c>
    </row>
    <row r="86" spans="1:5" s="15" customFormat="1" ht="12" customHeight="1" x14ac:dyDescent="0.2">
      <c r="A86" s="30" t="s">
        <v>158</v>
      </c>
      <c r="B86" s="20" t="s">
        <v>159</v>
      </c>
      <c r="C86" s="21"/>
      <c r="D86" s="21"/>
      <c r="E86" s="21">
        <f t="shared" si="1"/>
        <v>0</v>
      </c>
    </row>
    <row r="87" spans="1:5" s="15" customFormat="1" ht="12" customHeight="1" x14ac:dyDescent="0.2">
      <c r="A87" s="30" t="s">
        <v>160</v>
      </c>
      <c r="B87" s="20" t="s">
        <v>161</v>
      </c>
      <c r="C87" s="21"/>
      <c r="D87" s="21"/>
      <c r="E87" s="21">
        <f t="shared" si="1"/>
        <v>0</v>
      </c>
    </row>
    <row r="88" spans="1:5" s="15" customFormat="1" ht="12" customHeight="1" thickBot="1" x14ac:dyDescent="0.25">
      <c r="A88" s="31" t="s">
        <v>162</v>
      </c>
      <c r="B88" s="23" t="s">
        <v>163</v>
      </c>
      <c r="C88" s="21"/>
      <c r="D88" s="21"/>
      <c r="E88" s="21">
        <f t="shared" si="1"/>
        <v>0</v>
      </c>
    </row>
    <row r="89" spans="1:5" s="15" customFormat="1" ht="13.5" customHeight="1" thickBot="1" x14ac:dyDescent="0.25">
      <c r="A89" s="27" t="s">
        <v>164</v>
      </c>
      <c r="B89" s="24" t="s">
        <v>165</v>
      </c>
      <c r="C89" s="32"/>
      <c r="D89" s="32"/>
      <c r="E89" s="32">
        <f t="shared" si="1"/>
        <v>0</v>
      </c>
    </row>
    <row r="90" spans="1:5" s="15" customFormat="1" ht="15.75" customHeight="1" thickBot="1" x14ac:dyDescent="0.25">
      <c r="A90" s="27" t="s">
        <v>166</v>
      </c>
      <c r="B90" s="33" t="s">
        <v>167</v>
      </c>
      <c r="C90" s="14">
        <f>+C77+C80+C84</f>
        <v>120171890</v>
      </c>
      <c r="D90" s="14">
        <f>+D77+D80+D84</f>
        <v>119872769</v>
      </c>
      <c r="E90" s="14">
        <f t="shared" si="1"/>
        <v>-299121</v>
      </c>
    </row>
    <row r="91" spans="1:5" s="15" customFormat="1" ht="16.5" customHeight="1" thickBot="1" x14ac:dyDescent="0.25">
      <c r="A91" s="34" t="s">
        <v>168</v>
      </c>
      <c r="B91" s="35" t="s">
        <v>169</v>
      </c>
      <c r="C91" s="14">
        <f>+C67+C77+C80</f>
        <v>327220112</v>
      </c>
      <c r="D91" s="14">
        <f>+D67+D77+D80</f>
        <v>331038023</v>
      </c>
      <c r="E91" s="14">
        <f t="shared" si="1"/>
        <v>3817911</v>
      </c>
    </row>
    <row r="92" spans="1:5" s="15" customFormat="1" ht="20.25" customHeight="1" x14ac:dyDescent="0.2">
      <c r="A92" s="159"/>
      <c r="B92" s="159"/>
      <c r="C92" s="36"/>
    </row>
    <row r="93" spans="1:5" ht="16.5" customHeight="1" x14ac:dyDescent="0.25">
      <c r="A93" s="160" t="s">
        <v>170</v>
      </c>
      <c r="B93" s="160"/>
      <c r="C93" s="160"/>
    </row>
    <row r="94" spans="1:5" s="38" customFormat="1" ht="16.5" customHeight="1" thickBot="1" x14ac:dyDescent="0.3">
      <c r="A94" s="161" t="s">
        <v>171</v>
      </c>
      <c r="B94" s="161"/>
      <c r="C94" s="37" t="s">
        <v>2</v>
      </c>
    </row>
    <row r="95" spans="1:5" ht="38.1" customHeight="1" thickBot="1" x14ac:dyDescent="0.3">
      <c r="A95" s="5" t="s">
        <v>3</v>
      </c>
      <c r="B95" s="6" t="s">
        <v>172</v>
      </c>
      <c r="C95" s="7" t="s">
        <v>316</v>
      </c>
      <c r="D95" s="7" t="s">
        <v>320</v>
      </c>
      <c r="E95" s="7" t="s">
        <v>317</v>
      </c>
    </row>
    <row r="96" spans="1:5" s="11" customFormat="1" ht="12" customHeight="1" thickBot="1" x14ac:dyDescent="0.25">
      <c r="A96" s="39">
        <v>1</v>
      </c>
      <c r="B96" s="40">
        <v>2</v>
      </c>
      <c r="C96" s="41">
        <v>3</v>
      </c>
      <c r="D96" s="41">
        <v>3</v>
      </c>
      <c r="E96" s="41">
        <v>3</v>
      </c>
    </row>
    <row r="97" spans="1:5" ht="12" customHeight="1" thickBot="1" x14ac:dyDescent="0.3">
      <c r="A97" s="42" t="s">
        <v>5</v>
      </c>
      <c r="B97" s="43" t="s">
        <v>173</v>
      </c>
      <c r="C97" s="44">
        <f>SUM(C98:C102)</f>
        <v>177399174</v>
      </c>
      <c r="D97" s="44">
        <f>SUM(D98:D102)</f>
        <v>181293695</v>
      </c>
      <c r="E97" s="44">
        <f>+D97-C97</f>
        <v>3894521</v>
      </c>
    </row>
    <row r="98" spans="1:5" ht="12" customHeight="1" thickBot="1" x14ac:dyDescent="0.3">
      <c r="A98" s="45" t="s">
        <v>7</v>
      </c>
      <c r="B98" s="46" t="s">
        <v>174</v>
      </c>
      <c r="C98" s="47">
        <v>26264416</v>
      </c>
      <c r="D98" s="47">
        <v>26358614</v>
      </c>
      <c r="E98" s="44">
        <f t="shared" ref="E98:E133" si="2">+D98-C98</f>
        <v>94198</v>
      </c>
    </row>
    <row r="99" spans="1:5" ht="12" customHeight="1" thickBot="1" x14ac:dyDescent="0.3">
      <c r="A99" s="19" t="s">
        <v>9</v>
      </c>
      <c r="B99" s="48" t="s">
        <v>175</v>
      </c>
      <c r="C99" s="21">
        <v>4953241</v>
      </c>
      <c r="D99" s="21">
        <v>4953241</v>
      </c>
      <c r="E99" s="44">
        <f t="shared" si="2"/>
        <v>0</v>
      </c>
    </row>
    <row r="100" spans="1:5" ht="12" customHeight="1" thickBot="1" x14ac:dyDescent="0.3">
      <c r="A100" s="19" t="s">
        <v>11</v>
      </c>
      <c r="B100" s="48" t="s">
        <v>176</v>
      </c>
      <c r="C100" s="25">
        <v>77769932</v>
      </c>
      <c r="D100" s="25">
        <v>79025887</v>
      </c>
      <c r="E100" s="44">
        <f t="shared" si="2"/>
        <v>1255955</v>
      </c>
    </row>
    <row r="101" spans="1:5" ht="12" customHeight="1" thickBot="1" x14ac:dyDescent="0.3">
      <c r="A101" s="19" t="s">
        <v>13</v>
      </c>
      <c r="B101" s="49" t="s">
        <v>177</v>
      </c>
      <c r="C101" s="25">
        <v>2762925</v>
      </c>
      <c r="D101" s="25">
        <v>4762925</v>
      </c>
      <c r="E101" s="44">
        <f t="shared" si="2"/>
        <v>2000000</v>
      </c>
    </row>
    <row r="102" spans="1:5" ht="12" customHeight="1" thickBot="1" x14ac:dyDescent="0.3">
      <c r="A102" s="19" t="s">
        <v>178</v>
      </c>
      <c r="B102" s="50" t="s">
        <v>179</v>
      </c>
      <c r="C102" s="25">
        <v>65648660</v>
      </c>
      <c r="D102" s="25">
        <v>66193028</v>
      </c>
      <c r="E102" s="44">
        <f t="shared" si="2"/>
        <v>544368</v>
      </c>
    </row>
    <row r="103" spans="1:5" ht="12" customHeight="1" thickBot="1" x14ac:dyDescent="0.3">
      <c r="A103" s="12" t="s">
        <v>19</v>
      </c>
      <c r="B103" s="51" t="s">
        <v>180</v>
      </c>
      <c r="C103" s="14">
        <f>SUM(C104:C108)</f>
        <v>146047333</v>
      </c>
      <c r="D103" s="14">
        <f>SUM(D104:D108)</f>
        <v>146047333</v>
      </c>
      <c r="E103" s="44">
        <f t="shared" si="2"/>
        <v>0</v>
      </c>
    </row>
    <row r="104" spans="1:5" ht="12" customHeight="1" thickBot="1" x14ac:dyDescent="0.3">
      <c r="A104" s="16" t="s">
        <v>21</v>
      </c>
      <c r="B104" s="48" t="s">
        <v>181</v>
      </c>
      <c r="C104" s="18">
        <v>28866251</v>
      </c>
      <c r="D104" s="18">
        <v>28866251</v>
      </c>
      <c r="E104" s="44">
        <f t="shared" si="2"/>
        <v>0</v>
      </c>
    </row>
    <row r="105" spans="1:5" ht="12" customHeight="1" thickBot="1" x14ac:dyDescent="0.3">
      <c r="A105" s="16" t="s">
        <v>23</v>
      </c>
      <c r="B105" s="52" t="s">
        <v>182</v>
      </c>
      <c r="C105" s="18">
        <v>93980000</v>
      </c>
      <c r="D105" s="18">
        <v>93980000</v>
      </c>
      <c r="E105" s="44">
        <f t="shared" si="2"/>
        <v>0</v>
      </c>
    </row>
    <row r="106" spans="1:5" ht="12" customHeight="1" thickBot="1" x14ac:dyDescent="0.3">
      <c r="A106" s="16" t="s">
        <v>25</v>
      </c>
      <c r="B106" s="52" t="s">
        <v>183</v>
      </c>
      <c r="C106" s="21">
        <v>23201082</v>
      </c>
      <c r="D106" s="21">
        <v>23201082</v>
      </c>
      <c r="E106" s="44">
        <f t="shared" si="2"/>
        <v>0</v>
      </c>
    </row>
    <row r="107" spans="1:5" ht="12" customHeight="1" thickBot="1" x14ac:dyDescent="0.3">
      <c r="A107" s="16" t="s">
        <v>27</v>
      </c>
      <c r="B107" s="52" t="s">
        <v>184</v>
      </c>
      <c r="C107" s="53"/>
      <c r="D107" s="53"/>
      <c r="E107" s="44">
        <f t="shared" si="2"/>
        <v>0</v>
      </c>
    </row>
    <row r="108" spans="1:5" ht="12" customHeight="1" thickBot="1" x14ac:dyDescent="0.3">
      <c r="A108" s="16" t="s">
        <v>29</v>
      </c>
      <c r="B108" s="54" t="s">
        <v>185</v>
      </c>
      <c r="C108" s="53"/>
      <c r="D108" s="53"/>
      <c r="E108" s="44">
        <f t="shared" si="2"/>
        <v>0</v>
      </c>
    </row>
    <row r="109" spans="1:5" ht="12" customHeight="1" thickBot="1" x14ac:dyDescent="0.3">
      <c r="A109" s="12" t="s">
        <v>33</v>
      </c>
      <c r="B109" s="13" t="s">
        <v>186</v>
      </c>
      <c r="C109" s="14">
        <v>770870</v>
      </c>
      <c r="D109" s="14">
        <f>SUM(D110:D111)</f>
        <v>694260</v>
      </c>
      <c r="E109" s="44">
        <f t="shared" si="2"/>
        <v>-76610</v>
      </c>
    </row>
    <row r="110" spans="1:5" ht="12" customHeight="1" thickBot="1" x14ac:dyDescent="0.3">
      <c r="A110" s="16" t="s">
        <v>35</v>
      </c>
      <c r="B110" s="55" t="s">
        <v>187</v>
      </c>
      <c r="C110" s="18">
        <v>770880</v>
      </c>
      <c r="D110" s="18">
        <v>694260</v>
      </c>
      <c r="E110" s="44">
        <f t="shared" si="2"/>
        <v>-76620</v>
      </c>
    </row>
    <row r="111" spans="1:5" ht="12" customHeight="1" thickBot="1" x14ac:dyDescent="0.3">
      <c r="A111" s="22" t="s">
        <v>37</v>
      </c>
      <c r="B111" s="52" t="s">
        <v>188</v>
      </c>
      <c r="C111" s="25"/>
      <c r="D111" s="25"/>
      <c r="E111" s="44">
        <f t="shared" si="2"/>
        <v>0</v>
      </c>
    </row>
    <row r="112" spans="1:5" ht="12" customHeight="1" thickBot="1" x14ac:dyDescent="0.3">
      <c r="A112" s="12" t="s">
        <v>189</v>
      </c>
      <c r="B112" s="13" t="s">
        <v>190</v>
      </c>
      <c r="C112" s="14">
        <f>+C97+C103+C109</f>
        <v>324217377</v>
      </c>
      <c r="D112" s="14">
        <f>+D97+D103+D109</f>
        <v>328035288</v>
      </c>
      <c r="E112" s="44">
        <f t="shared" si="2"/>
        <v>3817911</v>
      </c>
    </row>
    <row r="113" spans="1:5" ht="12" customHeight="1" thickBot="1" x14ac:dyDescent="0.3">
      <c r="A113" s="12" t="s">
        <v>66</v>
      </c>
      <c r="B113" s="13" t="s">
        <v>191</v>
      </c>
      <c r="C113" s="14"/>
      <c r="D113" s="14"/>
      <c r="E113" s="44">
        <f t="shared" si="2"/>
        <v>0</v>
      </c>
    </row>
    <row r="114" spans="1:5" ht="12" customHeight="1" thickBot="1" x14ac:dyDescent="0.3">
      <c r="A114" s="16" t="s">
        <v>68</v>
      </c>
      <c r="B114" s="55" t="s">
        <v>192</v>
      </c>
      <c r="C114" s="53"/>
      <c r="D114" s="53"/>
      <c r="E114" s="44">
        <f t="shared" si="2"/>
        <v>0</v>
      </c>
    </row>
    <row r="115" spans="1:5" ht="12" customHeight="1" thickBot="1" x14ac:dyDescent="0.3">
      <c r="A115" s="16" t="s">
        <v>70</v>
      </c>
      <c r="B115" s="55" t="s">
        <v>193</v>
      </c>
      <c r="C115" s="53"/>
      <c r="D115" s="53"/>
      <c r="E115" s="44">
        <f t="shared" si="2"/>
        <v>0</v>
      </c>
    </row>
    <row r="116" spans="1:5" ht="12" customHeight="1" thickBot="1" x14ac:dyDescent="0.3">
      <c r="A116" s="56" t="s">
        <v>72</v>
      </c>
      <c r="B116" s="57" t="s">
        <v>194</v>
      </c>
      <c r="C116" s="53"/>
      <c r="D116" s="53"/>
      <c r="E116" s="44">
        <f t="shared" si="2"/>
        <v>0</v>
      </c>
    </row>
    <row r="117" spans="1:5" ht="12" customHeight="1" thickBot="1" x14ac:dyDescent="0.3">
      <c r="A117" s="12" t="s">
        <v>88</v>
      </c>
      <c r="B117" s="13" t="s">
        <v>195</v>
      </c>
      <c r="C117" s="14">
        <f>+C118+C119+C120+C121</f>
        <v>0</v>
      </c>
      <c r="D117" s="14">
        <f>+D118+D119+D120+D121</f>
        <v>0</v>
      </c>
      <c r="E117" s="44">
        <f t="shared" si="2"/>
        <v>0</v>
      </c>
    </row>
    <row r="118" spans="1:5" ht="12" customHeight="1" thickBot="1" x14ac:dyDescent="0.3">
      <c r="A118" s="16" t="s">
        <v>90</v>
      </c>
      <c r="B118" s="55" t="s">
        <v>196</v>
      </c>
      <c r="C118" s="53"/>
      <c r="D118" s="53"/>
      <c r="E118" s="44">
        <f t="shared" si="2"/>
        <v>0</v>
      </c>
    </row>
    <row r="119" spans="1:5" ht="12" customHeight="1" thickBot="1" x14ac:dyDescent="0.3">
      <c r="A119" s="16" t="s">
        <v>92</v>
      </c>
      <c r="B119" s="55" t="s">
        <v>197</v>
      </c>
      <c r="C119" s="53"/>
      <c r="D119" s="53"/>
      <c r="E119" s="44">
        <f t="shared" si="2"/>
        <v>0</v>
      </c>
    </row>
    <row r="120" spans="1:5" ht="12" customHeight="1" thickBot="1" x14ac:dyDescent="0.3">
      <c r="A120" s="16" t="s">
        <v>94</v>
      </c>
      <c r="B120" s="55" t="s">
        <v>198</v>
      </c>
      <c r="C120" s="53"/>
      <c r="D120" s="53"/>
      <c r="E120" s="44">
        <f t="shared" si="2"/>
        <v>0</v>
      </c>
    </row>
    <row r="121" spans="1:5" ht="12" customHeight="1" thickBot="1" x14ac:dyDescent="0.3">
      <c r="A121" s="56" t="s">
        <v>96</v>
      </c>
      <c r="B121" s="57" t="s">
        <v>199</v>
      </c>
      <c r="C121" s="53"/>
      <c r="D121" s="53"/>
      <c r="E121" s="44">
        <f t="shared" si="2"/>
        <v>0</v>
      </c>
    </row>
    <row r="122" spans="1:5" ht="12" customHeight="1" thickBot="1" x14ac:dyDescent="0.3">
      <c r="A122" s="12" t="s">
        <v>200</v>
      </c>
      <c r="B122" s="13" t="s">
        <v>201</v>
      </c>
      <c r="C122" s="14">
        <f>SUM(C123:C126)</f>
        <v>3002735</v>
      </c>
      <c r="D122" s="14">
        <f>SUM(D123:D126)</f>
        <v>3002735</v>
      </c>
      <c r="E122" s="44">
        <f t="shared" si="2"/>
        <v>0</v>
      </c>
    </row>
    <row r="123" spans="1:5" ht="12" customHeight="1" thickBot="1" x14ac:dyDescent="0.3">
      <c r="A123" s="16" t="s">
        <v>102</v>
      </c>
      <c r="B123" s="55" t="s">
        <v>202</v>
      </c>
      <c r="D123" s="2"/>
      <c r="E123" s="44">
        <f t="shared" si="2"/>
        <v>0</v>
      </c>
    </row>
    <row r="124" spans="1:5" ht="12" customHeight="1" thickBot="1" x14ac:dyDescent="0.3">
      <c r="A124" s="16" t="s">
        <v>104</v>
      </c>
      <c r="B124" s="55" t="s">
        <v>203</v>
      </c>
      <c r="C124" s="53">
        <v>3002735</v>
      </c>
      <c r="D124" s="53">
        <v>3002735</v>
      </c>
      <c r="E124" s="44">
        <f t="shared" si="2"/>
        <v>0</v>
      </c>
    </row>
    <row r="125" spans="1:5" ht="12" customHeight="1" thickBot="1" x14ac:dyDescent="0.3">
      <c r="A125" s="16" t="s">
        <v>106</v>
      </c>
      <c r="B125" s="55" t="s">
        <v>204</v>
      </c>
      <c r="C125" s="53"/>
      <c r="D125" s="53"/>
      <c r="E125" s="44">
        <f t="shared" si="2"/>
        <v>0</v>
      </c>
    </row>
    <row r="126" spans="1:5" ht="12" customHeight="1" thickBot="1" x14ac:dyDescent="0.3">
      <c r="A126" s="56" t="s">
        <v>108</v>
      </c>
      <c r="B126" s="57" t="s">
        <v>205</v>
      </c>
      <c r="C126" s="53"/>
      <c r="D126" s="53"/>
      <c r="E126" s="44">
        <f t="shared" si="2"/>
        <v>0</v>
      </c>
    </row>
    <row r="127" spans="1:5" ht="12" customHeight="1" thickBot="1" x14ac:dyDescent="0.3">
      <c r="A127" s="12" t="s">
        <v>110</v>
      </c>
      <c r="B127" s="13" t="s">
        <v>206</v>
      </c>
      <c r="C127" s="58">
        <f>+C128+C129+C130+C131</f>
        <v>0</v>
      </c>
      <c r="D127" s="58">
        <f>+D128+D129+D130+D131</f>
        <v>0</v>
      </c>
      <c r="E127" s="44">
        <f t="shared" si="2"/>
        <v>0</v>
      </c>
    </row>
    <row r="128" spans="1:5" ht="12" customHeight="1" thickBot="1" x14ac:dyDescent="0.3">
      <c r="A128" s="16" t="s">
        <v>112</v>
      </c>
      <c r="B128" s="55" t="s">
        <v>207</v>
      </c>
      <c r="C128" s="53"/>
      <c r="D128" s="53"/>
      <c r="E128" s="44">
        <f t="shared" si="2"/>
        <v>0</v>
      </c>
    </row>
    <row r="129" spans="1:9" ht="12" customHeight="1" thickBot="1" x14ac:dyDescent="0.3">
      <c r="A129" s="16" t="s">
        <v>114</v>
      </c>
      <c r="B129" s="55" t="s">
        <v>208</v>
      </c>
      <c r="C129" s="53"/>
      <c r="D129" s="53"/>
      <c r="E129" s="44">
        <f t="shared" si="2"/>
        <v>0</v>
      </c>
    </row>
    <row r="130" spans="1:9" ht="12" customHeight="1" thickBot="1" x14ac:dyDescent="0.3">
      <c r="A130" s="16" t="s">
        <v>116</v>
      </c>
      <c r="B130" s="55" t="s">
        <v>209</v>
      </c>
      <c r="C130" s="53"/>
      <c r="D130" s="53"/>
      <c r="E130" s="44">
        <f t="shared" si="2"/>
        <v>0</v>
      </c>
    </row>
    <row r="131" spans="1:9" ht="12" customHeight="1" thickBot="1" x14ac:dyDescent="0.3">
      <c r="A131" s="16" t="s">
        <v>118</v>
      </c>
      <c r="B131" s="55" t="s">
        <v>210</v>
      </c>
      <c r="C131" s="53"/>
      <c r="D131" s="53"/>
      <c r="E131" s="44">
        <f t="shared" si="2"/>
        <v>0</v>
      </c>
    </row>
    <row r="132" spans="1:9" ht="15" customHeight="1" thickBot="1" x14ac:dyDescent="0.3">
      <c r="A132" s="12" t="s">
        <v>120</v>
      </c>
      <c r="B132" s="13" t="s">
        <v>211</v>
      </c>
      <c r="C132" s="59">
        <f>+C113+C117+C122+C127</f>
        <v>3002735</v>
      </c>
      <c r="D132" s="59">
        <f>+D113+D117+D122+D127</f>
        <v>3002735</v>
      </c>
      <c r="E132" s="44">
        <f t="shared" si="2"/>
        <v>0</v>
      </c>
      <c r="F132" s="60"/>
      <c r="G132" s="61"/>
      <c r="H132" s="61"/>
      <c r="I132" s="61"/>
    </row>
    <row r="133" spans="1:9" s="15" customFormat="1" ht="12.95" customHeight="1" thickBot="1" x14ac:dyDescent="0.25">
      <c r="A133" s="62" t="s">
        <v>212</v>
      </c>
      <c r="B133" s="63" t="s">
        <v>213</v>
      </c>
      <c r="C133" s="59">
        <f>+C112+C132</f>
        <v>327220112</v>
      </c>
      <c r="D133" s="59">
        <f>+D112+D132</f>
        <v>331038023</v>
      </c>
      <c r="E133" s="59">
        <f t="shared" si="2"/>
        <v>3817911</v>
      </c>
    </row>
    <row r="134" spans="1:9" ht="7.5" customHeight="1" x14ac:dyDescent="0.25"/>
    <row r="135" spans="1:9" x14ac:dyDescent="0.25">
      <c r="A135" s="162" t="s">
        <v>214</v>
      </c>
      <c r="B135" s="162"/>
      <c r="C135" s="162"/>
    </row>
    <row r="136" spans="1:9" ht="15" customHeight="1" thickBot="1" x14ac:dyDescent="0.3">
      <c r="A136" s="158" t="s">
        <v>215</v>
      </c>
      <c r="B136" s="158"/>
      <c r="C136" s="4" t="s">
        <v>314</v>
      </c>
    </row>
    <row r="137" spans="1:9" ht="13.5" customHeight="1" thickBot="1" x14ac:dyDescent="0.3">
      <c r="A137" s="12">
        <v>1</v>
      </c>
      <c r="B137" s="51" t="s">
        <v>216</v>
      </c>
      <c r="C137" s="14">
        <f>+C67-C112</f>
        <v>-117169155</v>
      </c>
      <c r="D137" s="14">
        <f t="shared" ref="D137:E137" si="3">+D67-D112</f>
        <v>-116870034</v>
      </c>
      <c r="E137" s="14">
        <f t="shared" si="3"/>
        <v>299121</v>
      </c>
    </row>
    <row r="138" spans="1:9" ht="27.75" customHeight="1" thickBot="1" x14ac:dyDescent="0.3">
      <c r="A138" s="12" t="s">
        <v>19</v>
      </c>
      <c r="B138" s="51" t="s">
        <v>217</v>
      </c>
      <c r="C138" s="14">
        <f>+C90-C132</f>
        <v>117169155</v>
      </c>
      <c r="D138" s="14">
        <f t="shared" ref="D138:E138" si="4">+D90-D132</f>
        <v>116870034</v>
      </c>
      <c r="E138" s="14">
        <f t="shared" si="4"/>
        <v>-299121</v>
      </c>
    </row>
  </sheetData>
  <sheetProtection selectLockedCells="1" selectUnlockedCells="1"/>
  <mergeCells count="7">
    <mergeCell ref="A136:B136"/>
    <mergeCell ref="A92:B92"/>
    <mergeCell ref="A2:C2"/>
    <mergeCell ref="A3:B3"/>
    <mergeCell ref="A93:C93"/>
    <mergeCell ref="A94:B94"/>
    <mergeCell ref="A135:C135"/>
  </mergeCells>
  <printOptions horizontalCentered="1"/>
  <pageMargins left="0.78749999999999998" right="0.78749999999999998" top="1.4569444444444444" bottom="0.86597222222222225" header="0.78749999999999998" footer="0.51180555555555551"/>
  <pageSetup paperSize="9" scale="66" firstPageNumber="0" fitToHeight="2" orientation="portrait" horizontalDpi="300" verticalDpi="300" r:id="rId1"/>
  <headerFooter alignWithMargins="0">
    <oddHeader>&amp;C&amp;"Times New Roman CE,Félkövér"&amp;12
Veszprémvarsány Község Önkormányzata
2018. ÉVI KÖLTSÉGVETÉSÉNEK ÖSSZEVONT MÉRLEG&amp;R1. MELLÉKLET A 7/2018.(VIII.31.) ÖNK.RENDELETHEZ</oddHeader>
  </headerFooter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F31"/>
  <sheetViews>
    <sheetView tabSelected="1" view="pageLayout" zoomScaleNormal="115" zoomScaleSheetLayoutView="100" workbookViewId="0">
      <selection activeCell="F1" sqref="F1:F30"/>
    </sheetView>
  </sheetViews>
  <sheetFormatPr defaultRowHeight="12.75" x14ac:dyDescent="0.2"/>
  <cols>
    <col min="1" max="1" width="6.83203125" style="64" customWidth="1"/>
    <col min="2" max="2" width="55.1640625" style="65" customWidth="1"/>
    <col min="3" max="3" width="16.33203125" style="64" customWidth="1"/>
    <col min="4" max="4" width="55.1640625" style="64" customWidth="1"/>
    <col min="5" max="5" width="16.33203125" style="64" customWidth="1"/>
    <col min="6" max="6" width="4.83203125" style="64" customWidth="1"/>
    <col min="7" max="16384" width="9.33203125" style="64"/>
  </cols>
  <sheetData>
    <row r="1" spans="1:6" ht="39.75" customHeight="1" x14ac:dyDescent="0.2">
      <c r="B1" s="164" t="s">
        <v>218</v>
      </c>
      <c r="C1" s="164"/>
      <c r="D1" s="164"/>
      <c r="E1" s="164"/>
      <c r="F1" s="165" t="s">
        <v>321</v>
      </c>
    </row>
    <row r="2" spans="1:6" ht="13.5" x14ac:dyDescent="0.2">
      <c r="E2" s="66" t="s">
        <v>315</v>
      </c>
      <c r="F2" s="165"/>
    </row>
    <row r="3" spans="1:6" ht="18" customHeight="1" x14ac:dyDescent="0.2">
      <c r="A3" s="166" t="s">
        <v>3</v>
      </c>
      <c r="B3" s="167" t="s">
        <v>219</v>
      </c>
      <c r="C3" s="167"/>
      <c r="D3" s="166" t="s">
        <v>220</v>
      </c>
      <c r="E3" s="166"/>
      <c r="F3" s="165"/>
    </row>
    <row r="4" spans="1:6" s="70" customFormat="1" ht="35.25" customHeight="1" x14ac:dyDescent="0.2">
      <c r="A4" s="166"/>
      <c r="B4" s="67" t="s">
        <v>221</v>
      </c>
      <c r="C4" s="68" t="s">
        <v>316</v>
      </c>
      <c r="D4" s="67" t="s">
        <v>221</v>
      </c>
      <c r="E4" s="69" t="s">
        <v>316</v>
      </c>
      <c r="F4" s="165"/>
    </row>
    <row r="5" spans="1:6" s="75" customFormat="1" ht="12" customHeight="1" x14ac:dyDescent="0.2">
      <c r="A5" s="71">
        <v>1</v>
      </c>
      <c r="B5" s="72">
        <v>2</v>
      </c>
      <c r="C5" s="73" t="s">
        <v>33</v>
      </c>
      <c r="D5" s="72" t="s">
        <v>189</v>
      </c>
      <c r="E5" s="74" t="s">
        <v>66</v>
      </c>
      <c r="F5" s="165"/>
    </row>
    <row r="6" spans="1:6" ht="12.95" customHeight="1" x14ac:dyDescent="0.2">
      <c r="A6" s="76" t="s">
        <v>5</v>
      </c>
      <c r="B6" s="77" t="s">
        <v>222</v>
      </c>
      <c r="C6" s="78">
        <v>98255488</v>
      </c>
      <c r="D6" s="77" t="s">
        <v>223</v>
      </c>
      <c r="E6" s="79">
        <v>26358614</v>
      </c>
      <c r="F6" s="165"/>
    </row>
    <row r="7" spans="1:6" ht="12.95" customHeight="1" x14ac:dyDescent="0.2">
      <c r="A7" s="80" t="s">
        <v>19</v>
      </c>
      <c r="B7" s="81" t="s">
        <v>224</v>
      </c>
      <c r="C7" s="82">
        <v>39575049</v>
      </c>
      <c r="D7" s="81" t="s">
        <v>175</v>
      </c>
      <c r="E7" s="83">
        <v>4953241</v>
      </c>
      <c r="F7" s="165"/>
    </row>
    <row r="8" spans="1:6" ht="12.95" customHeight="1" x14ac:dyDescent="0.2">
      <c r="A8" s="80" t="s">
        <v>33</v>
      </c>
      <c r="B8" s="81" t="s">
        <v>225</v>
      </c>
      <c r="C8" s="82"/>
      <c r="D8" s="81" t="s">
        <v>226</v>
      </c>
      <c r="E8" s="83">
        <v>79025887</v>
      </c>
      <c r="F8" s="165"/>
    </row>
    <row r="9" spans="1:6" ht="12.95" customHeight="1" x14ac:dyDescent="0.2">
      <c r="A9" s="80" t="s">
        <v>189</v>
      </c>
      <c r="B9" s="81" t="s">
        <v>227</v>
      </c>
      <c r="C9" s="82">
        <v>34103000</v>
      </c>
      <c r="D9" s="81" t="s">
        <v>177</v>
      </c>
      <c r="E9" s="83">
        <v>4762925</v>
      </c>
      <c r="F9" s="165"/>
    </row>
    <row r="10" spans="1:6" ht="12.95" customHeight="1" x14ac:dyDescent="0.2">
      <c r="A10" s="80" t="s">
        <v>66</v>
      </c>
      <c r="B10" s="84" t="s">
        <v>228</v>
      </c>
      <c r="C10" s="82">
        <v>1752297</v>
      </c>
      <c r="D10" s="81" t="s">
        <v>179</v>
      </c>
      <c r="E10" s="83">
        <v>66193028</v>
      </c>
      <c r="F10" s="165"/>
    </row>
    <row r="11" spans="1:6" ht="12.95" customHeight="1" x14ac:dyDescent="0.2">
      <c r="A11" s="80" t="s">
        <v>88</v>
      </c>
      <c r="B11" s="81" t="s">
        <v>229</v>
      </c>
      <c r="C11" s="85"/>
      <c r="D11" s="81" t="s">
        <v>230</v>
      </c>
      <c r="E11" s="83">
        <v>694260</v>
      </c>
      <c r="F11" s="165"/>
    </row>
    <row r="12" spans="1:6" ht="12.95" customHeight="1" x14ac:dyDescent="0.2">
      <c r="A12" s="80" t="s">
        <v>200</v>
      </c>
      <c r="B12" s="81" t="s">
        <v>87</v>
      </c>
      <c r="C12" s="82">
        <v>21913420</v>
      </c>
      <c r="D12" s="86" t="s">
        <v>188</v>
      </c>
      <c r="E12" s="83"/>
      <c r="F12" s="165"/>
    </row>
    <row r="13" spans="1:6" ht="12.95" customHeight="1" x14ac:dyDescent="0.2">
      <c r="A13" s="80" t="s">
        <v>110</v>
      </c>
      <c r="B13" s="86"/>
      <c r="C13" s="82"/>
      <c r="D13" s="86"/>
      <c r="E13" s="83"/>
      <c r="F13" s="165"/>
    </row>
    <row r="14" spans="1:6" ht="12.95" customHeight="1" x14ac:dyDescent="0.2">
      <c r="A14" s="80" t="s">
        <v>120</v>
      </c>
      <c r="B14" s="87"/>
      <c r="C14" s="85"/>
      <c r="D14" s="86"/>
      <c r="E14" s="83"/>
      <c r="F14" s="165"/>
    </row>
    <row r="15" spans="1:6" ht="12.95" customHeight="1" x14ac:dyDescent="0.2">
      <c r="A15" s="80" t="s">
        <v>212</v>
      </c>
      <c r="B15" s="86"/>
      <c r="C15" s="82"/>
      <c r="D15" s="86"/>
      <c r="E15" s="83"/>
      <c r="F15" s="165"/>
    </row>
    <row r="16" spans="1:6" ht="12.95" customHeight="1" x14ac:dyDescent="0.2">
      <c r="A16" s="80" t="s">
        <v>231</v>
      </c>
      <c r="B16" s="86"/>
      <c r="C16" s="82"/>
      <c r="D16" s="86"/>
      <c r="E16" s="83"/>
      <c r="F16" s="165"/>
    </row>
    <row r="17" spans="1:6" ht="12.95" customHeight="1" x14ac:dyDescent="0.2">
      <c r="A17" s="80" t="s">
        <v>232</v>
      </c>
      <c r="B17" s="88"/>
      <c r="C17" s="89"/>
      <c r="D17" s="86"/>
      <c r="E17" s="90"/>
      <c r="F17" s="165"/>
    </row>
    <row r="18" spans="1:6" ht="15.95" customHeight="1" x14ac:dyDescent="0.2">
      <c r="A18" s="91" t="s">
        <v>233</v>
      </c>
      <c r="B18" s="92" t="s">
        <v>234</v>
      </c>
      <c r="C18" s="93">
        <f>+C6+C7+C9+C10+C12+C13+C14+C15+C16+C17</f>
        <v>195599254</v>
      </c>
      <c r="D18" s="92" t="s">
        <v>235</v>
      </c>
      <c r="E18" s="94">
        <f>SUM(E6:E17)</f>
        <v>181987955</v>
      </c>
      <c r="F18" s="165"/>
    </row>
    <row r="19" spans="1:6" ht="12.95" customHeight="1" x14ac:dyDescent="0.2">
      <c r="A19" s="95" t="s">
        <v>236</v>
      </c>
      <c r="B19" s="96" t="s">
        <v>237</v>
      </c>
      <c r="C19" s="97">
        <f>SUM(C20:C26)</f>
        <v>0</v>
      </c>
      <c r="D19" s="81" t="s">
        <v>238</v>
      </c>
      <c r="E19" s="98"/>
      <c r="F19" s="165"/>
    </row>
    <row r="20" spans="1:6" ht="12.95" customHeight="1" x14ac:dyDescent="0.2">
      <c r="A20" s="80" t="s">
        <v>239</v>
      </c>
      <c r="B20" s="81" t="s">
        <v>240</v>
      </c>
      <c r="C20" s="82"/>
      <c r="D20" s="81" t="s">
        <v>241</v>
      </c>
      <c r="E20" s="83"/>
      <c r="F20" s="165"/>
    </row>
    <row r="21" spans="1:6" ht="12.95" customHeight="1" x14ac:dyDescent="0.2">
      <c r="A21" s="80" t="s">
        <v>242</v>
      </c>
      <c r="B21" s="81" t="s">
        <v>243</v>
      </c>
      <c r="C21" s="82"/>
      <c r="D21" s="81" t="s">
        <v>244</v>
      </c>
      <c r="E21" s="83">
        <v>3002735</v>
      </c>
      <c r="F21" s="165"/>
    </row>
    <row r="22" spans="1:6" ht="12.95" customHeight="1" x14ac:dyDescent="0.2">
      <c r="A22" s="80" t="s">
        <v>245</v>
      </c>
      <c r="B22" s="81" t="s">
        <v>246</v>
      </c>
      <c r="C22" s="82"/>
      <c r="D22" s="81" t="s">
        <v>247</v>
      </c>
      <c r="E22" s="83"/>
      <c r="F22" s="165"/>
    </row>
    <row r="23" spans="1:6" ht="12.95" customHeight="1" x14ac:dyDescent="0.2">
      <c r="A23" s="80" t="s">
        <v>248</v>
      </c>
      <c r="B23" s="81" t="s">
        <v>249</v>
      </c>
      <c r="C23" s="82"/>
      <c r="D23" s="96" t="s">
        <v>250</v>
      </c>
      <c r="E23" s="83"/>
      <c r="F23" s="165"/>
    </row>
    <row r="24" spans="1:6" ht="12.95" customHeight="1" x14ac:dyDescent="0.2">
      <c r="A24" s="80" t="s">
        <v>251</v>
      </c>
      <c r="B24" s="81" t="s">
        <v>252</v>
      </c>
      <c r="C24" s="99">
        <f>+C25+C26</f>
        <v>0</v>
      </c>
      <c r="D24" s="81" t="s">
        <v>253</v>
      </c>
      <c r="E24" s="83"/>
      <c r="F24" s="165"/>
    </row>
    <row r="25" spans="1:6" ht="12.95" customHeight="1" x14ac:dyDescent="0.2">
      <c r="A25" s="95" t="s">
        <v>254</v>
      </c>
      <c r="B25" s="96" t="s">
        <v>255</v>
      </c>
      <c r="C25" s="100"/>
      <c r="D25" s="77" t="s">
        <v>256</v>
      </c>
      <c r="E25" s="98"/>
      <c r="F25" s="165"/>
    </row>
    <row r="26" spans="1:6" ht="12.95" customHeight="1" x14ac:dyDescent="0.2">
      <c r="A26" s="80" t="s">
        <v>257</v>
      </c>
      <c r="B26" s="81" t="s">
        <v>258</v>
      </c>
      <c r="C26" s="82"/>
      <c r="D26" s="86"/>
      <c r="E26" s="83"/>
      <c r="F26" s="165"/>
    </row>
    <row r="27" spans="1:6" ht="15.95" customHeight="1" x14ac:dyDescent="0.2">
      <c r="A27" s="91" t="s">
        <v>259</v>
      </c>
      <c r="B27" s="92" t="s">
        <v>260</v>
      </c>
      <c r="C27" s="93">
        <f>+C19+C24</f>
        <v>0</v>
      </c>
      <c r="D27" s="92" t="s">
        <v>261</v>
      </c>
      <c r="E27" s="94">
        <f>SUM(E21:E26)</f>
        <v>3002735</v>
      </c>
      <c r="F27" s="165"/>
    </row>
    <row r="28" spans="1:6" x14ac:dyDescent="0.2">
      <c r="A28" s="91" t="s">
        <v>262</v>
      </c>
      <c r="B28" s="101" t="s">
        <v>263</v>
      </c>
      <c r="C28" s="102">
        <f>+C18+C27</f>
        <v>195599254</v>
      </c>
      <c r="D28" s="101" t="s">
        <v>264</v>
      </c>
      <c r="E28" s="102">
        <f>+E18+E27</f>
        <v>184990690</v>
      </c>
      <c r="F28" s="165"/>
    </row>
    <row r="29" spans="1:6" x14ac:dyDescent="0.2">
      <c r="A29" s="91" t="s">
        <v>265</v>
      </c>
      <c r="B29" s="101" t="s">
        <v>266</v>
      </c>
      <c r="C29" s="102" t="str">
        <f>IF(C18-E18&lt;0,E18-C18,"-")</f>
        <v>-</v>
      </c>
      <c r="D29" s="101" t="s">
        <v>267</v>
      </c>
      <c r="E29" s="102"/>
      <c r="F29" s="165"/>
    </row>
    <row r="30" spans="1:6" x14ac:dyDescent="0.2">
      <c r="A30" s="91" t="s">
        <v>268</v>
      </c>
      <c r="B30" s="101" t="s">
        <v>269</v>
      </c>
      <c r="C30" s="102" t="str">
        <f>IF(C18+C19-E28&lt;0,E28-(C18+C19),"-")</f>
        <v>-</v>
      </c>
      <c r="D30" s="101" t="s">
        <v>270</v>
      </c>
      <c r="E30" s="102">
        <f>+C28-E28</f>
        <v>10608564</v>
      </c>
      <c r="F30" s="165"/>
    </row>
    <row r="31" spans="1:6" ht="18.75" customHeight="1" x14ac:dyDescent="0.2">
      <c r="B31" s="163"/>
      <c r="C31" s="163"/>
      <c r="D31" s="163"/>
    </row>
  </sheetData>
  <sheetProtection selectLockedCells="1" selectUnlockedCells="1"/>
  <mergeCells count="6">
    <mergeCell ref="B31:D31"/>
    <mergeCell ref="B1:E1"/>
    <mergeCell ref="F1:F30"/>
    <mergeCell ref="A3:A4"/>
    <mergeCell ref="B3:C3"/>
    <mergeCell ref="D3:E3"/>
  </mergeCells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</sheetPr>
  <dimension ref="A1:C58"/>
  <sheetViews>
    <sheetView workbookViewId="0">
      <selection sqref="A1:IV58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104" customWidth="1"/>
    <col min="4" max="16384" width="9.33203125" style="104"/>
  </cols>
  <sheetData>
    <row r="1" spans="1:3" s="108" customFormat="1" ht="21" customHeight="1" x14ac:dyDescent="0.2">
      <c r="A1" s="105"/>
      <c r="B1" s="106"/>
      <c r="C1" s="107" t="s">
        <v>313</v>
      </c>
    </row>
    <row r="2" spans="1:3" s="112" customFormat="1" ht="25.5" customHeight="1" x14ac:dyDescent="0.2">
      <c r="A2" s="109" t="s">
        <v>273</v>
      </c>
      <c r="B2" s="110" t="s">
        <v>312</v>
      </c>
      <c r="C2" s="111"/>
    </row>
    <row r="3" spans="1:3" s="112" customFormat="1" ht="24" x14ac:dyDescent="0.2">
      <c r="A3" s="113" t="s">
        <v>274</v>
      </c>
      <c r="B3" s="114" t="s">
        <v>311</v>
      </c>
      <c r="C3" s="115"/>
    </row>
    <row r="4" spans="1:3" s="118" customFormat="1" ht="15.95" customHeight="1" x14ac:dyDescent="0.25">
      <c r="A4" s="116"/>
      <c r="B4" s="116"/>
      <c r="C4" s="117" t="s">
        <v>272</v>
      </c>
    </row>
    <row r="5" spans="1:3" x14ac:dyDescent="0.2">
      <c r="A5" s="119" t="s">
        <v>275</v>
      </c>
      <c r="B5" s="120" t="s">
        <v>276</v>
      </c>
      <c r="C5" s="121" t="s">
        <v>277</v>
      </c>
    </row>
    <row r="6" spans="1:3" s="125" customFormat="1" ht="12.95" customHeight="1" x14ac:dyDescent="0.2">
      <c r="A6" s="122">
        <v>1</v>
      </c>
      <c r="B6" s="123">
        <v>2</v>
      </c>
      <c r="C6" s="124">
        <v>3</v>
      </c>
    </row>
    <row r="7" spans="1:3" s="125" customFormat="1" ht="15.95" customHeight="1" x14ac:dyDescent="0.2">
      <c r="A7" s="126"/>
      <c r="B7" s="127" t="s">
        <v>219</v>
      </c>
      <c r="C7" s="128"/>
    </row>
    <row r="8" spans="1:3" s="130" customFormat="1" ht="12" customHeight="1" x14ac:dyDescent="0.2">
      <c r="A8" s="122" t="s">
        <v>5</v>
      </c>
      <c r="B8" s="129" t="s">
        <v>278</v>
      </c>
      <c r="C8" s="94">
        <f>SUM(C9:C18)</f>
        <v>0</v>
      </c>
    </row>
    <row r="9" spans="1:3" s="130" customFormat="1" ht="12" customHeight="1" x14ac:dyDescent="0.2">
      <c r="A9" s="131" t="s">
        <v>7</v>
      </c>
      <c r="B9" s="46" t="s">
        <v>69</v>
      </c>
      <c r="C9" s="132"/>
    </row>
    <row r="10" spans="1:3" s="130" customFormat="1" ht="12" customHeight="1" x14ac:dyDescent="0.2">
      <c r="A10" s="133" t="s">
        <v>9</v>
      </c>
      <c r="B10" s="48" t="s">
        <v>71</v>
      </c>
      <c r="C10" s="83"/>
    </row>
    <row r="11" spans="1:3" s="130" customFormat="1" ht="12" customHeight="1" x14ac:dyDescent="0.2">
      <c r="A11" s="133" t="s">
        <v>11</v>
      </c>
      <c r="B11" s="48" t="s">
        <v>73</v>
      </c>
      <c r="C11" s="83"/>
    </row>
    <row r="12" spans="1:3" s="130" customFormat="1" ht="12" customHeight="1" x14ac:dyDescent="0.2">
      <c r="A12" s="133" t="s">
        <v>13</v>
      </c>
      <c r="B12" s="48" t="s">
        <v>75</v>
      </c>
      <c r="C12" s="83"/>
    </row>
    <row r="13" spans="1:3" s="130" customFormat="1" ht="12" customHeight="1" x14ac:dyDescent="0.2">
      <c r="A13" s="133" t="s">
        <v>15</v>
      </c>
      <c r="B13" s="48" t="s">
        <v>279</v>
      </c>
      <c r="C13" s="83"/>
    </row>
    <row r="14" spans="1:3" s="130" customFormat="1" ht="12" customHeight="1" x14ac:dyDescent="0.2">
      <c r="A14" s="133" t="s">
        <v>17</v>
      </c>
      <c r="B14" s="48" t="s">
        <v>280</v>
      </c>
      <c r="C14" s="83"/>
    </row>
    <row r="15" spans="1:3" s="130" customFormat="1" ht="12" customHeight="1" x14ac:dyDescent="0.2">
      <c r="A15" s="133" t="s">
        <v>281</v>
      </c>
      <c r="B15" s="57" t="s">
        <v>282</v>
      </c>
      <c r="C15" s="83"/>
    </row>
    <row r="16" spans="1:3" s="130" customFormat="1" ht="12" customHeight="1" x14ac:dyDescent="0.2">
      <c r="A16" s="133" t="s">
        <v>283</v>
      </c>
      <c r="B16" s="48" t="s">
        <v>83</v>
      </c>
      <c r="C16" s="98"/>
    </row>
    <row r="17" spans="1:3" s="134" customFormat="1" ht="12" customHeight="1" x14ac:dyDescent="0.2">
      <c r="A17" s="133" t="s">
        <v>284</v>
      </c>
      <c r="B17" s="48" t="s">
        <v>85</v>
      </c>
      <c r="C17" s="83"/>
    </row>
    <row r="18" spans="1:3" s="134" customFormat="1" ht="12" customHeight="1" x14ac:dyDescent="0.2">
      <c r="A18" s="133" t="s">
        <v>285</v>
      </c>
      <c r="B18" s="57" t="s">
        <v>87</v>
      </c>
      <c r="C18" s="90"/>
    </row>
    <row r="19" spans="1:3" s="130" customFormat="1" ht="12" customHeight="1" x14ac:dyDescent="0.2">
      <c r="A19" s="122" t="s">
        <v>19</v>
      </c>
      <c r="B19" s="129" t="s">
        <v>286</v>
      </c>
      <c r="C19" s="94"/>
    </row>
    <row r="20" spans="1:3" s="134" customFormat="1" ht="12" customHeight="1" x14ac:dyDescent="0.2">
      <c r="A20" s="133" t="s">
        <v>21</v>
      </c>
      <c r="B20" s="55" t="s">
        <v>287</v>
      </c>
      <c r="C20" s="83"/>
    </row>
    <row r="21" spans="1:3" s="134" customFormat="1" ht="12" customHeight="1" x14ac:dyDescent="0.2">
      <c r="A21" s="133" t="s">
        <v>23</v>
      </c>
      <c r="B21" s="48" t="s">
        <v>288</v>
      </c>
      <c r="C21" s="83"/>
    </row>
    <row r="22" spans="1:3" s="134" customFormat="1" ht="12" customHeight="1" x14ac:dyDescent="0.2">
      <c r="A22" s="133" t="s">
        <v>25</v>
      </c>
      <c r="B22" s="48" t="s">
        <v>289</v>
      </c>
      <c r="C22" s="83"/>
    </row>
    <row r="23" spans="1:3" s="134" customFormat="1" ht="12" customHeight="1" x14ac:dyDescent="0.2">
      <c r="A23" s="133" t="s">
        <v>27</v>
      </c>
      <c r="B23" s="48" t="s">
        <v>290</v>
      </c>
      <c r="C23" s="83"/>
    </row>
    <row r="24" spans="1:3" s="134" customFormat="1" ht="12" customHeight="1" x14ac:dyDescent="0.2">
      <c r="A24" s="122" t="s">
        <v>33</v>
      </c>
      <c r="B24" s="13" t="s">
        <v>227</v>
      </c>
      <c r="C24" s="135"/>
    </row>
    <row r="25" spans="1:3" s="134" customFormat="1" ht="12" customHeight="1" x14ac:dyDescent="0.2">
      <c r="A25" s="122" t="s">
        <v>189</v>
      </c>
      <c r="B25" s="13" t="s">
        <v>291</v>
      </c>
      <c r="C25" s="94">
        <f>+C26+C27</f>
        <v>0</v>
      </c>
    </row>
    <row r="26" spans="1:3" s="134" customFormat="1" ht="12" customHeight="1" x14ac:dyDescent="0.2">
      <c r="A26" s="136" t="s">
        <v>49</v>
      </c>
      <c r="B26" s="55" t="s">
        <v>288</v>
      </c>
      <c r="C26" s="79"/>
    </row>
    <row r="27" spans="1:3" s="134" customFormat="1" ht="12" customHeight="1" x14ac:dyDescent="0.2">
      <c r="A27" s="136" t="s">
        <v>59</v>
      </c>
      <c r="B27" s="48" t="s">
        <v>292</v>
      </c>
      <c r="C27" s="98"/>
    </row>
    <row r="28" spans="1:3" s="134" customFormat="1" ht="12" customHeight="1" x14ac:dyDescent="0.2">
      <c r="A28" s="133" t="s">
        <v>61</v>
      </c>
      <c r="B28" s="137" t="s">
        <v>293</v>
      </c>
      <c r="C28" s="138"/>
    </row>
    <row r="29" spans="1:3" s="134" customFormat="1" ht="12" customHeight="1" x14ac:dyDescent="0.2">
      <c r="A29" s="122" t="s">
        <v>66</v>
      </c>
      <c r="B29" s="13" t="s">
        <v>294</v>
      </c>
      <c r="C29" s="94">
        <f>+C30+C31+C32</f>
        <v>0</v>
      </c>
    </row>
    <row r="30" spans="1:3" s="134" customFormat="1" ht="12" customHeight="1" x14ac:dyDescent="0.2">
      <c r="A30" s="136" t="s">
        <v>68</v>
      </c>
      <c r="B30" s="55" t="s">
        <v>91</v>
      </c>
      <c r="C30" s="79"/>
    </row>
    <row r="31" spans="1:3" s="134" customFormat="1" ht="12" customHeight="1" x14ac:dyDescent="0.2">
      <c r="A31" s="136" t="s">
        <v>70</v>
      </c>
      <c r="B31" s="48" t="s">
        <v>93</v>
      </c>
      <c r="C31" s="98"/>
    </row>
    <row r="32" spans="1:3" s="134" customFormat="1" ht="12" customHeight="1" x14ac:dyDescent="0.2">
      <c r="A32" s="133" t="s">
        <v>72</v>
      </c>
      <c r="B32" s="137" t="s">
        <v>95</v>
      </c>
      <c r="C32" s="138"/>
    </row>
    <row r="33" spans="1:3" s="130" customFormat="1" ht="12" customHeight="1" x14ac:dyDescent="0.2">
      <c r="A33" s="122" t="s">
        <v>88</v>
      </c>
      <c r="B33" s="13" t="s">
        <v>228</v>
      </c>
      <c r="C33" s="135"/>
    </row>
    <row r="34" spans="1:3" s="130" customFormat="1" ht="12" customHeight="1" x14ac:dyDescent="0.2">
      <c r="A34" s="122" t="s">
        <v>200</v>
      </c>
      <c r="B34" s="13" t="s">
        <v>295</v>
      </c>
      <c r="C34" s="139"/>
    </row>
    <row r="35" spans="1:3" s="130" customFormat="1" ht="12" customHeight="1" x14ac:dyDescent="0.2">
      <c r="A35" s="122" t="s">
        <v>110</v>
      </c>
      <c r="B35" s="13" t="s">
        <v>296</v>
      </c>
      <c r="C35" s="140"/>
    </row>
    <row r="36" spans="1:3" s="130" customFormat="1" ht="12" customHeight="1" x14ac:dyDescent="0.2">
      <c r="A36" s="141" t="s">
        <v>120</v>
      </c>
      <c r="B36" s="13" t="s">
        <v>297</v>
      </c>
      <c r="C36" s="140">
        <v>44697</v>
      </c>
    </row>
    <row r="37" spans="1:3" s="130" customFormat="1" ht="12" customHeight="1" x14ac:dyDescent="0.2">
      <c r="A37" s="136" t="s">
        <v>298</v>
      </c>
      <c r="B37" s="55" t="s">
        <v>271</v>
      </c>
      <c r="C37" s="79"/>
    </row>
    <row r="38" spans="1:3" s="130" customFormat="1" ht="12" customHeight="1" x14ac:dyDescent="0.2">
      <c r="A38" s="136" t="s">
        <v>299</v>
      </c>
      <c r="B38" s="48" t="s">
        <v>300</v>
      </c>
      <c r="C38" s="98"/>
    </row>
    <row r="39" spans="1:3" s="134" customFormat="1" ht="12" customHeight="1" x14ac:dyDescent="0.2">
      <c r="A39" s="133" t="s">
        <v>301</v>
      </c>
      <c r="B39" s="137" t="s">
        <v>302</v>
      </c>
      <c r="C39" s="138">
        <v>44697</v>
      </c>
    </row>
    <row r="40" spans="1:3" s="134" customFormat="1" ht="15" customHeight="1" x14ac:dyDescent="0.2">
      <c r="A40" s="141" t="s">
        <v>212</v>
      </c>
      <c r="B40" s="142" t="s">
        <v>303</v>
      </c>
      <c r="C40" s="140">
        <v>44697</v>
      </c>
    </row>
    <row r="41" spans="1:3" s="134" customFormat="1" ht="15" customHeight="1" x14ac:dyDescent="0.2">
      <c r="A41" s="143"/>
      <c r="B41" s="144"/>
      <c r="C41" s="145"/>
    </row>
    <row r="42" spans="1:3" x14ac:dyDescent="0.2">
      <c r="A42" s="146"/>
      <c r="B42" s="147"/>
      <c r="C42" s="148"/>
    </row>
    <row r="43" spans="1:3" s="125" customFormat="1" ht="16.5" customHeight="1" x14ac:dyDescent="0.2">
      <c r="A43" s="149"/>
      <c r="B43" s="150" t="s">
        <v>220</v>
      </c>
      <c r="C43" s="140"/>
    </row>
    <row r="44" spans="1:3" s="151" customFormat="1" ht="12" customHeight="1" x14ac:dyDescent="0.2">
      <c r="A44" s="122" t="s">
        <v>5</v>
      </c>
      <c r="B44" s="13" t="s">
        <v>304</v>
      </c>
      <c r="C44" s="94">
        <f>SUM(C45:C49)</f>
        <v>44697</v>
      </c>
    </row>
    <row r="45" spans="1:3" ht="12" customHeight="1" x14ac:dyDescent="0.2">
      <c r="A45" s="133" t="s">
        <v>7</v>
      </c>
      <c r="B45" s="55" t="s">
        <v>174</v>
      </c>
      <c r="C45" s="79">
        <v>24944</v>
      </c>
    </row>
    <row r="46" spans="1:3" ht="12" customHeight="1" x14ac:dyDescent="0.2">
      <c r="A46" s="133" t="s">
        <v>9</v>
      </c>
      <c r="B46" s="48" t="s">
        <v>175</v>
      </c>
      <c r="C46" s="83">
        <v>6589</v>
      </c>
    </row>
    <row r="47" spans="1:3" ht="12" customHeight="1" x14ac:dyDescent="0.2">
      <c r="A47" s="133" t="s">
        <v>11</v>
      </c>
      <c r="B47" s="48" t="s">
        <v>176</v>
      </c>
      <c r="C47" s="83">
        <v>13164</v>
      </c>
    </row>
    <row r="48" spans="1:3" ht="12" customHeight="1" x14ac:dyDescent="0.2">
      <c r="A48" s="133" t="s">
        <v>13</v>
      </c>
      <c r="B48" s="48" t="s">
        <v>177</v>
      </c>
      <c r="C48" s="83"/>
    </row>
    <row r="49" spans="1:3" ht="12" customHeight="1" x14ac:dyDescent="0.2">
      <c r="A49" s="133" t="s">
        <v>15</v>
      </c>
      <c r="B49" s="48" t="s">
        <v>179</v>
      </c>
      <c r="C49" s="83"/>
    </row>
    <row r="50" spans="1:3" ht="12" customHeight="1" x14ac:dyDescent="0.2">
      <c r="A50" s="122" t="s">
        <v>19</v>
      </c>
      <c r="B50" s="13" t="s">
        <v>305</v>
      </c>
      <c r="C50" s="94">
        <f>SUM(C51:C53)</f>
        <v>0</v>
      </c>
    </row>
    <row r="51" spans="1:3" s="151" customFormat="1" ht="12" customHeight="1" x14ac:dyDescent="0.2">
      <c r="A51" s="133" t="s">
        <v>21</v>
      </c>
      <c r="B51" s="55" t="s">
        <v>181</v>
      </c>
      <c r="C51" s="79"/>
    </row>
    <row r="52" spans="1:3" ht="12" customHeight="1" x14ac:dyDescent="0.2">
      <c r="A52" s="133" t="s">
        <v>23</v>
      </c>
      <c r="B52" s="48" t="s">
        <v>183</v>
      </c>
      <c r="C52" s="83"/>
    </row>
    <row r="53" spans="1:3" ht="12" customHeight="1" x14ac:dyDescent="0.2">
      <c r="A53" s="133" t="s">
        <v>25</v>
      </c>
      <c r="B53" s="48" t="s">
        <v>306</v>
      </c>
      <c r="C53" s="83"/>
    </row>
    <row r="54" spans="1:3" ht="12" customHeight="1" x14ac:dyDescent="0.2">
      <c r="A54" s="133" t="s">
        <v>27</v>
      </c>
      <c r="B54" s="48" t="s">
        <v>307</v>
      </c>
      <c r="C54" s="83"/>
    </row>
    <row r="55" spans="1:3" ht="15" customHeight="1" x14ac:dyDescent="0.2">
      <c r="A55" s="122" t="s">
        <v>33</v>
      </c>
      <c r="B55" s="152" t="s">
        <v>308</v>
      </c>
      <c r="C55" s="94">
        <f>SUM(C44)</f>
        <v>44697</v>
      </c>
    </row>
    <row r="56" spans="1:3" x14ac:dyDescent="0.2">
      <c r="C56" s="153"/>
    </row>
    <row r="57" spans="1:3" ht="15" customHeight="1" x14ac:dyDescent="0.2">
      <c r="A57" s="154" t="s">
        <v>309</v>
      </c>
      <c r="B57" s="155"/>
      <c r="C57" s="156">
        <v>9</v>
      </c>
    </row>
    <row r="58" spans="1:3" ht="14.25" customHeight="1" x14ac:dyDescent="0.2">
      <c r="A58" s="154" t="s">
        <v>310</v>
      </c>
      <c r="B58" s="155"/>
      <c r="C58" s="156">
        <v>0</v>
      </c>
    </row>
  </sheetData>
  <sheetProtection selectLockedCells="1" selectUnlockedCells="1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1.sz.mell.</vt:lpstr>
      <vt:lpstr>2.1.sz.mell  </vt:lpstr>
      <vt:lpstr>9.3. sz. mell</vt:lpstr>
      <vt:lpstr>'9.3. sz. mell'!Nyomtatási_cím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Onkormanyzat</dc:creator>
  <cp:lastModifiedBy>Anitapenzugy</cp:lastModifiedBy>
  <cp:lastPrinted>2018-08-31T07:15:05Z</cp:lastPrinted>
  <dcterms:created xsi:type="dcterms:W3CDTF">2015-03-18T11:42:02Z</dcterms:created>
  <dcterms:modified xsi:type="dcterms:W3CDTF">2018-08-31T07:33:50Z</dcterms:modified>
</cp:coreProperties>
</file>