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485" windowWidth="15450" windowHeight="9630" activeTab="0"/>
  </bookViews>
  <sheets>
    <sheet name="1.sz.mell.2017.eredeti" sheetId="1" r:id="rId1"/>
  </sheets>
  <definedNames/>
  <calcPr fullCalcOnLoad="1"/>
</workbook>
</file>

<file path=xl/sharedStrings.xml><?xml version="1.0" encoding="utf-8"?>
<sst xmlns="http://schemas.openxmlformats.org/spreadsheetml/2006/main" count="114" uniqueCount="87">
  <si>
    <t>1.számú melléklet</t>
  </si>
  <si>
    <t>működési, felhalmozási kiadásainak, bevételeinek mérlegszerű bemutatása</t>
  </si>
  <si>
    <t>ezer Ft-ban</t>
  </si>
  <si>
    <t>Megnevezés</t>
  </si>
  <si>
    <t xml:space="preserve">I. </t>
  </si>
  <si>
    <t xml:space="preserve">MŰKÖDÉSI KÖLTSÉGVETÉSI BEVÉTELEK </t>
  </si>
  <si>
    <t>Működési célú átvett pénzeszköz</t>
  </si>
  <si>
    <t>II.</t>
  </si>
  <si>
    <t xml:space="preserve"> MŰKÖDÉSI KÖLTSÉGVETÉSI KIADÁSOK   </t>
  </si>
  <si>
    <t>Személyi juttatások</t>
  </si>
  <si>
    <t>Dologi kiadások</t>
  </si>
  <si>
    <t>Ellátottak pénzbeli juttatása</t>
  </si>
  <si>
    <t>Egyéb működési célú kiadások</t>
  </si>
  <si>
    <t>III.</t>
  </si>
  <si>
    <t xml:space="preserve">FELHALMOZÁSI KÖLTSÉGVETÉSI BEVÉTELEK </t>
  </si>
  <si>
    <t>Felhalmozási bevételek</t>
  </si>
  <si>
    <t>Felhalmozási célú átvett pénzeszközök</t>
  </si>
  <si>
    <t>IV.</t>
  </si>
  <si>
    <t>Egyéb felhalmozási kiadások</t>
  </si>
  <si>
    <t>Közhatalmi bevételek</t>
  </si>
  <si>
    <t>Beruházások</t>
  </si>
  <si>
    <t>Hosszú lejáratú hitel felvétele</t>
  </si>
  <si>
    <t>Rövid lejáratú hitel felvétele</t>
  </si>
  <si>
    <t>Kölcsön felvétele</t>
  </si>
  <si>
    <t>Költségvetési maradvány</t>
  </si>
  <si>
    <t>Irányító szervi támogatásként folyósított támogatás</t>
  </si>
  <si>
    <t>Befektetési vagy forgatási célú hitelviszonyt megtestesítő értékpapír kibocsátása,értékesítése</t>
  </si>
  <si>
    <t>Hosszú lejáratú hitel tőkeösszegének törlesztése</t>
  </si>
  <si>
    <t>Rövid lejáratú hitel tőkeösszegének törlesztése</t>
  </si>
  <si>
    <t>Kölcsön tőkeösszegének törlesztése</t>
  </si>
  <si>
    <t>Irányító szervi támogatásként folyósított támogatás kiutalása</t>
  </si>
  <si>
    <t xml:space="preserve">FELHALMOZÁSI KÖLTSÉGVETÉSI  KIADÁSOK  </t>
  </si>
  <si>
    <t>Működési bevételek</t>
  </si>
  <si>
    <t>Működési célú támogatások  Áh-n belülről</t>
  </si>
  <si>
    <t>Működési költségvetési bevételek összesen (I.+…+IV.)</t>
  </si>
  <si>
    <t>V.</t>
  </si>
  <si>
    <t>Munkaadókat terhelő járulékok és szociális hozzájárulási adó</t>
  </si>
  <si>
    <t xml:space="preserve">  Elvonások és befizetések</t>
  </si>
  <si>
    <t xml:space="preserve">  Egyéb működési célú támogatások Áh-on belülre</t>
  </si>
  <si>
    <t xml:space="preserve">  Működési célú visszatér.támog.,kölcsönök nyújtása Áh-on kívülre</t>
  </si>
  <si>
    <t xml:space="preserve">  Egyéb működési célú támogatások Áh-on kívülre</t>
  </si>
  <si>
    <t xml:space="preserve">  Tartalékok</t>
  </si>
  <si>
    <t xml:space="preserve">       Általános tartalék</t>
  </si>
  <si>
    <t xml:space="preserve">       Céltartalék</t>
  </si>
  <si>
    <t>Működési költségvetési kiadások öszesen (I.+…V.)</t>
  </si>
  <si>
    <t>A.</t>
  </si>
  <si>
    <t>B.</t>
  </si>
  <si>
    <t>Működési költségvetési egyenleg (A.-B.)</t>
  </si>
  <si>
    <t>Felhalmozási célú támogatások Áh-on belülről</t>
  </si>
  <si>
    <t>VI.</t>
  </si>
  <si>
    <t>VII.</t>
  </si>
  <si>
    <t>Felhalmozási költségvetési bevételek összesen (V.+…VII.)</t>
  </si>
  <si>
    <t>C.</t>
  </si>
  <si>
    <t>VIII.</t>
  </si>
  <si>
    <t xml:space="preserve">  Egyéb felhalmozási célú támogatások Áh-on belülre</t>
  </si>
  <si>
    <t xml:space="preserve">  Egyéb felhalmozási célú támogatások Áh-on kívülre</t>
  </si>
  <si>
    <t xml:space="preserve">  Lakástámogatás</t>
  </si>
  <si>
    <t>D.</t>
  </si>
  <si>
    <t>Felhalmozási költségvetési kiadások összesen (VI.+…VIII.)</t>
  </si>
  <si>
    <t>Felhalmozási költségvetési egyenleg (C.-D.)</t>
  </si>
  <si>
    <t>E.</t>
  </si>
  <si>
    <t xml:space="preserve">Működési finanszírozási bevételek összesen </t>
  </si>
  <si>
    <t>F.</t>
  </si>
  <si>
    <t xml:space="preserve">Működési finanszírozási kiadások összesen </t>
  </si>
  <si>
    <t>G.</t>
  </si>
  <si>
    <t xml:space="preserve">Felhalmozási finanszírozási bevételek összesen </t>
  </si>
  <si>
    <t>Befektetési vagy forgatási célú hitelviszonyt megtestesítő értékpapír vásárlása, a vételárban elismert kamat kivételével</t>
  </si>
  <si>
    <t>H.</t>
  </si>
  <si>
    <t>Felhalmozási finanszírozási kiadások összesen</t>
  </si>
  <si>
    <t>KIADÁSOK ÖSSZESEN (B.+ D.+ F.+ H.)</t>
  </si>
  <si>
    <t>Irányító szervi támogatás miatti korrekció</t>
  </si>
  <si>
    <t>KORRIGÁLT KIADÁSOK ÖSSZESEN</t>
  </si>
  <si>
    <t>BEVÉTELEK ÖSSZESEN (A.+ C.+ E.+ G.)</t>
  </si>
  <si>
    <t>KORRIGÁLT BEVÉTELEK ÖSSZESEN</t>
  </si>
  <si>
    <t>Parkolási tevékenység továbbszámlázott bevétele és kiadása miatti korrekció</t>
  </si>
  <si>
    <t>Felújítások</t>
  </si>
  <si>
    <t xml:space="preserve">  Pénzügyi befektetések</t>
  </si>
  <si>
    <t xml:space="preserve">  Felhalmozási célú visszatér.támog.,kölcsönök nyújt.Áh-on kívülre</t>
  </si>
  <si>
    <t>ÁH-n belüli megelőlegezések visszafizetése</t>
  </si>
  <si>
    <t xml:space="preserve">ÁH-n belüli megelőlegezések </t>
  </si>
  <si>
    <t>Pénzeszközök betétként elhelyezése</t>
  </si>
  <si>
    <t>2017.évi előirányzat</t>
  </si>
  <si>
    <t>2015.évi tény</t>
  </si>
  <si>
    <t>2016.évi várható teljesítés</t>
  </si>
  <si>
    <t>Betétlekötés visszavonás miatti halmozódás kiszűrése</t>
  </si>
  <si>
    <t xml:space="preserve">Belváros-Lipótváros Önkormányzata 2017. évi                     </t>
  </si>
  <si>
    <t>Belföldi értékpapír beváltása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</si>
</sst>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"/>
    <numFmt numFmtId="165" formatCode="_-* #,##0\ _F_t_-;\-* #,##0\ _F_t_-;_-* &quot;-&quot;??\ _F_t_-;_-@_-"/>
    <numFmt numFmtId="166" formatCode="0.0"/>
  </numFmts>
  <fonts count="46"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b/>
      <i/>
      <sz val="12"/>
      <name val="Arial CE"/>
      <family val="2"/>
    </font>
    <font>
      <b/>
      <i/>
      <sz val="11"/>
      <name val="Arial CE"/>
      <family val="2"/>
    </font>
    <font>
      <sz val="10"/>
      <name val="Arial CE"/>
      <family val="2"/>
    </font>
    <font>
      <b/>
      <sz val="9"/>
      <name val="Arial CE"/>
      <family val="0"/>
    </font>
    <font>
      <sz val="11"/>
      <name val="Arial"/>
      <family val="2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0" fillId="21" borderId="7" applyNumberFormat="0" applyFon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8" applyNumberFormat="0" applyAlignment="0" applyProtection="0"/>
    <xf numFmtId="0" fontId="41" fillId="0" borderId="0" applyNumberFormat="0" applyFill="0" applyBorder="0" applyAlignment="0" applyProtection="0"/>
    <xf numFmtId="0" fontId="8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44" fillId="31" borderId="0" applyNumberFormat="0" applyBorder="0" applyAlignment="0" applyProtection="0"/>
    <xf numFmtId="0" fontId="45" fillId="29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/>
    </xf>
    <xf numFmtId="3" fontId="4" fillId="0" borderId="10" xfId="0" applyNumberFormat="1" applyFont="1" applyFill="1" applyBorder="1" applyAlignment="1">
      <alignment horizontal="right"/>
    </xf>
    <xf numFmtId="3" fontId="4" fillId="0" borderId="11" xfId="0" applyNumberFormat="1" applyFont="1" applyFill="1" applyBorder="1" applyAlignment="1">
      <alignment horizontal="right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left" wrapText="1"/>
    </xf>
    <xf numFmtId="3" fontId="4" fillId="0" borderId="12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/>
    </xf>
    <xf numFmtId="3" fontId="3" fillId="0" borderId="12" xfId="0" applyNumberFormat="1" applyFont="1" applyFill="1" applyBorder="1" applyAlignment="1">
      <alignment horizontal="right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vertical="top" wrapText="1"/>
    </xf>
    <xf numFmtId="0" fontId="6" fillId="0" borderId="19" xfId="0" applyFont="1" applyFill="1" applyBorder="1" applyAlignment="1">
      <alignment horizontal="left" vertical="top" wrapText="1"/>
    </xf>
    <xf numFmtId="3" fontId="7" fillId="0" borderId="16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horizontal="left"/>
    </xf>
    <xf numFmtId="3" fontId="4" fillId="0" borderId="14" xfId="0" applyNumberFormat="1" applyFont="1" applyFill="1" applyBorder="1" applyAlignment="1">
      <alignment horizontal="right"/>
    </xf>
    <xf numFmtId="0" fontId="5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left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4" fillId="0" borderId="22" xfId="0" applyNumberFormat="1" applyFont="1" applyFill="1" applyBorder="1" applyAlignment="1">
      <alignment horizontal="right"/>
    </xf>
    <xf numFmtId="3" fontId="4" fillId="0" borderId="2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left" vertical="top" wrapText="1"/>
    </xf>
    <xf numFmtId="3" fontId="3" fillId="0" borderId="16" xfId="0" applyNumberFormat="1" applyFont="1" applyFill="1" applyBorder="1" applyAlignment="1">
      <alignment horizontal="right"/>
    </xf>
    <xf numFmtId="3" fontId="4" fillId="0" borderId="26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27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center" vertical="center"/>
    </xf>
    <xf numFmtId="3" fontId="7" fillId="0" borderId="18" xfId="0" applyNumberFormat="1" applyFont="1" applyFill="1" applyBorder="1" applyAlignment="1">
      <alignment horizontal="right"/>
    </xf>
    <xf numFmtId="3" fontId="7" fillId="0" borderId="12" xfId="0" applyNumberFormat="1" applyFont="1" applyFill="1" applyBorder="1" applyAlignment="1">
      <alignment horizontal="right"/>
    </xf>
    <xf numFmtId="0" fontId="1" fillId="0" borderId="19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top" wrapText="1"/>
    </xf>
    <xf numFmtId="3" fontId="4" fillId="0" borderId="18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3" fontId="3" fillId="0" borderId="0" xfId="0" applyNumberFormat="1" applyFont="1" applyFill="1" applyBorder="1" applyAlignment="1">
      <alignment horizontal="right"/>
    </xf>
    <xf numFmtId="3" fontId="4" fillId="0" borderId="14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3" fillId="0" borderId="28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 horizontal="left" vertical="top" wrapText="1"/>
    </xf>
    <xf numFmtId="3" fontId="3" fillId="0" borderId="26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left" vertical="top" wrapText="1"/>
    </xf>
    <xf numFmtId="3" fontId="4" fillId="0" borderId="20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5" fillId="0" borderId="27" xfId="0" applyFont="1" applyFill="1" applyBorder="1" applyAlignment="1">
      <alignment horizontal="left"/>
    </xf>
    <xf numFmtId="0" fontId="5" fillId="0" borderId="23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/>
    </xf>
    <xf numFmtId="3" fontId="4" fillId="0" borderId="23" xfId="0" applyNumberFormat="1" applyFont="1" applyFill="1" applyBorder="1" applyAlignment="1">
      <alignment horizontal="right"/>
    </xf>
    <xf numFmtId="3" fontId="10" fillId="0" borderId="18" xfId="0" applyNumberFormat="1" applyFont="1" applyFill="1" applyBorder="1" applyAlignment="1">
      <alignment/>
    </xf>
    <xf numFmtId="3" fontId="10" fillId="0" borderId="0" xfId="0" applyNumberFormat="1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left"/>
    </xf>
    <xf numFmtId="3" fontId="3" fillId="0" borderId="16" xfId="0" applyNumberFormat="1" applyFont="1" applyFill="1" applyBorder="1" applyAlignment="1">
      <alignment horizontal="righ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3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/>
    </xf>
    <xf numFmtId="3" fontId="10" fillId="0" borderId="12" xfId="0" applyNumberFormat="1" applyFont="1" applyFill="1" applyBorder="1" applyAlignment="1">
      <alignment/>
    </xf>
    <xf numFmtId="0" fontId="1" fillId="0" borderId="16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3" fontId="10" fillId="0" borderId="2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6" xfId="0" applyFill="1" applyBorder="1" applyAlignment="1">
      <alignment horizontal="center" vertical="center"/>
    </xf>
    <xf numFmtId="3" fontId="3" fillId="0" borderId="22" xfId="0" applyNumberFormat="1" applyFont="1" applyFill="1" applyBorder="1" applyAlignment="1">
      <alignment horizontal="right"/>
    </xf>
    <xf numFmtId="3" fontId="11" fillId="0" borderId="0" xfId="0" applyNumberFormat="1" applyFont="1" applyFill="1" applyAlignment="1">
      <alignment/>
    </xf>
    <xf numFmtId="3" fontId="3" fillId="0" borderId="23" xfId="0" applyNumberFormat="1" applyFont="1" applyFill="1" applyBorder="1" applyAlignment="1">
      <alignment horizontal="right"/>
    </xf>
    <xf numFmtId="3" fontId="4" fillId="0" borderId="32" xfId="0" applyNumberFormat="1" applyFont="1" applyFill="1" applyBorder="1" applyAlignment="1">
      <alignment horizontal="right"/>
    </xf>
    <xf numFmtId="3" fontId="4" fillId="0" borderId="33" xfId="0" applyNumberFormat="1" applyFont="1" applyFill="1" applyBorder="1" applyAlignment="1">
      <alignment horizontal="right"/>
    </xf>
    <xf numFmtId="3" fontId="7" fillId="0" borderId="29" xfId="0" applyNumberFormat="1" applyFont="1" applyFill="1" applyBorder="1" applyAlignment="1">
      <alignment horizontal="right"/>
    </xf>
    <xf numFmtId="3" fontId="3" fillId="0" borderId="20" xfId="0" applyNumberFormat="1" applyFont="1" applyFill="1" applyBorder="1" applyAlignment="1">
      <alignment horizontal="right"/>
    </xf>
    <xf numFmtId="3" fontId="4" fillId="0" borderId="28" xfId="0" applyNumberFormat="1" applyFont="1" applyFill="1" applyBorder="1" applyAlignment="1">
      <alignment horizontal="right"/>
    </xf>
    <xf numFmtId="3" fontId="10" fillId="0" borderId="33" xfId="0" applyNumberFormat="1" applyFont="1" applyFill="1" applyBorder="1" applyAlignment="1">
      <alignment/>
    </xf>
    <xf numFmtId="3" fontId="10" fillId="0" borderId="32" xfId="0" applyNumberFormat="1" applyFont="1" applyFill="1" applyBorder="1" applyAlignment="1">
      <alignment/>
    </xf>
    <xf numFmtId="0" fontId="9" fillId="0" borderId="3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center" vertical="center" wrapText="1"/>
    </xf>
    <xf numFmtId="3" fontId="9" fillId="0" borderId="26" xfId="0" applyNumberFormat="1" applyFont="1" applyFill="1" applyBorder="1" applyAlignment="1">
      <alignment horizontal="center" wrapText="1"/>
    </xf>
    <xf numFmtId="3" fontId="9" fillId="0" borderId="29" xfId="0" applyNumberFormat="1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horizontal="center" vertical="center" wrapText="1"/>
    </xf>
    <xf numFmtId="3" fontId="10" fillId="0" borderId="26" xfId="0" applyNumberFormat="1" applyFont="1" applyFill="1" applyBorder="1" applyAlignment="1">
      <alignment horizontal="center" wrapText="1"/>
    </xf>
    <xf numFmtId="3" fontId="10" fillId="0" borderId="29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righ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Normál 2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  <cellStyle name="Százalék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tabSelected="1" zoomScalePageLayoutView="0" workbookViewId="0" topLeftCell="B47">
      <selection activeCell="G73" sqref="G73"/>
    </sheetView>
  </sheetViews>
  <sheetFormatPr defaultColWidth="9.140625" defaultRowHeight="12.75"/>
  <cols>
    <col min="1" max="1" width="5.140625" style="1" customWidth="1"/>
    <col min="2" max="2" width="66.00390625" style="2" customWidth="1"/>
    <col min="3" max="3" width="13.8515625" style="2" customWidth="1"/>
    <col min="4" max="4" width="14.57421875" style="2" customWidth="1"/>
    <col min="5" max="5" width="14.57421875" style="75" customWidth="1"/>
    <col min="6" max="6" width="9.140625" style="2" customWidth="1"/>
    <col min="7" max="7" width="10.140625" style="2" bestFit="1" customWidth="1"/>
    <col min="8" max="16384" width="9.140625" style="2" customWidth="1"/>
  </cols>
  <sheetData>
    <row r="1" spans="4:5" ht="14.25" customHeight="1">
      <c r="D1" s="101" t="s">
        <v>0</v>
      </c>
      <c r="E1" s="101"/>
    </row>
    <row r="2" spans="1:5" ht="15.75" customHeight="1">
      <c r="A2" s="102" t="s">
        <v>85</v>
      </c>
      <c r="B2" s="102"/>
      <c r="C2" s="102"/>
      <c r="D2" s="102"/>
      <c r="E2" s="102"/>
    </row>
    <row r="3" spans="1:5" ht="13.5" customHeight="1">
      <c r="A3" s="102" t="s">
        <v>1</v>
      </c>
      <c r="B3" s="102"/>
      <c r="C3" s="102"/>
      <c r="D3" s="102"/>
      <c r="E3" s="102"/>
    </row>
    <row r="4" spans="1:5" ht="12" customHeight="1" thickBot="1">
      <c r="A4" s="3"/>
      <c r="B4" s="3"/>
      <c r="C4" s="112" t="s">
        <v>2</v>
      </c>
      <c r="D4" s="112"/>
      <c r="E4" s="112"/>
    </row>
    <row r="5" spans="1:5" ht="12.75" customHeight="1" thickBot="1">
      <c r="A5" s="105" t="s">
        <v>3</v>
      </c>
      <c r="B5" s="106"/>
      <c r="C5" s="100" t="s">
        <v>82</v>
      </c>
      <c r="D5" s="100" t="s">
        <v>83</v>
      </c>
      <c r="E5" s="103" t="s">
        <v>81</v>
      </c>
    </row>
    <row r="6" spans="1:5" ht="16.5" customHeight="1" thickBot="1">
      <c r="A6" s="107"/>
      <c r="B6" s="108"/>
      <c r="C6" s="100"/>
      <c r="D6" s="100"/>
      <c r="E6" s="104"/>
    </row>
    <row r="7" spans="1:5" s="80" customFormat="1" ht="15.75" thickBot="1">
      <c r="A7" s="76"/>
      <c r="B7" s="77" t="s">
        <v>5</v>
      </c>
      <c r="C7" s="78"/>
      <c r="D7" s="79"/>
      <c r="E7" s="78"/>
    </row>
    <row r="8" spans="1:5" ht="15">
      <c r="A8" s="8" t="s">
        <v>4</v>
      </c>
      <c r="B8" s="11" t="s">
        <v>33</v>
      </c>
      <c r="C8" s="6">
        <v>3799264</v>
      </c>
      <c r="D8" s="7">
        <v>3314981</v>
      </c>
      <c r="E8" s="74">
        <v>3591670</v>
      </c>
    </row>
    <row r="9" spans="1:5" ht="15">
      <c r="A9" s="8" t="s">
        <v>7</v>
      </c>
      <c r="B9" s="11" t="s">
        <v>19</v>
      </c>
      <c r="C9" s="6">
        <v>6001228</v>
      </c>
      <c r="D9" s="7">
        <v>5864083</v>
      </c>
      <c r="E9" s="10">
        <v>5550328</v>
      </c>
    </row>
    <row r="10" spans="1:5" ht="15">
      <c r="A10" s="8" t="s">
        <v>13</v>
      </c>
      <c r="B10" s="11" t="s">
        <v>32</v>
      </c>
      <c r="C10" s="6">
        <v>6194987</v>
      </c>
      <c r="D10" s="7">
        <v>6354077</v>
      </c>
      <c r="E10" s="10">
        <v>6140453</v>
      </c>
    </row>
    <row r="11" spans="1:5" ht="15.75" thickBot="1">
      <c r="A11" s="12" t="s">
        <v>17</v>
      </c>
      <c r="B11" s="13" t="s">
        <v>6</v>
      </c>
      <c r="C11" s="6">
        <v>2032</v>
      </c>
      <c r="D11" s="7">
        <v>4808</v>
      </c>
      <c r="E11" s="20">
        <v>360</v>
      </c>
    </row>
    <row r="12" spans="1:5" ht="16.5" thickBot="1">
      <c r="A12" s="15" t="s">
        <v>45</v>
      </c>
      <c r="B12" s="16" t="s">
        <v>34</v>
      </c>
      <c r="C12" s="17">
        <f>SUM(C8:C11)</f>
        <v>15997511</v>
      </c>
      <c r="D12" s="17">
        <f>SUM(D8:D11)</f>
        <v>15537949</v>
      </c>
      <c r="E12" s="17">
        <f>SUM(E8:E11)</f>
        <v>15282811</v>
      </c>
    </row>
    <row r="13" spans="1:5" s="83" customFormat="1" ht="15.75" customHeight="1" thickBot="1">
      <c r="A13" s="81"/>
      <c r="B13" s="82" t="s">
        <v>8</v>
      </c>
      <c r="C13" s="39"/>
      <c r="D13" s="39"/>
      <c r="E13" s="39"/>
    </row>
    <row r="14" spans="1:5" ht="15">
      <c r="A14" s="4" t="s">
        <v>4</v>
      </c>
      <c r="B14" s="5" t="s">
        <v>9</v>
      </c>
      <c r="C14" s="24">
        <v>2646468</v>
      </c>
      <c r="D14" s="7">
        <v>2802418</v>
      </c>
      <c r="E14" s="20">
        <v>3242875</v>
      </c>
    </row>
    <row r="15" spans="1:5" ht="15">
      <c r="A15" s="8" t="s">
        <v>7</v>
      </c>
      <c r="B15" s="11" t="s">
        <v>36</v>
      </c>
      <c r="C15" s="6">
        <v>777174</v>
      </c>
      <c r="D15" s="7">
        <v>782685</v>
      </c>
      <c r="E15" s="10">
        <v>774443</v>
      </c>
    </row>
    <row r="16" spans="1:5" ht="15">
      <c r="A16" s="12" t="s">
        <v>13</v>
      </c>
      <c r="B16" s="11" t="s">
        <v>10</v>
      </c>
      <c r="C16" s="6">
        <v>8804045</v>
      </c>
      <c r="D16" s="7">
        <v>8883367</v>
      </c>
      <c r="E16" s="10">
        <v>9157136</v>
      </c>
    </row>
    <row r="17" spans="1:5" ht="15">
      <c r="A17" s="4" t="s">
        <v>17</v>
      </c>
      <c r="B17" s="13" t="s">
        <v>11</v>
      </c>
      <c r="C17" s="6">
        <v>592025</v>
      </c>
      <c r="D17" s="7">
        <v>552274</v>
      </c>
      <c r="E17" s="10">
        <v>642783</v>
      </c>
    </row>
    <row r="18" spans="1:5" ht="15">
      <c r="A18" s="4" t="s">
        <v>35</v>
      </c>
      <c r="B18" s="25" t="s">
        <v>12</v>
      </c>
      <c r="C18" s="57">
        <f>SUM(C19:C23)</f>
        <v>1163054</v>
      </c>
      <c r="D18" s="57">
        <v>1121702</v>
      </c>
      <c r="E18" s="33">
        <f>SUM(E19:E23)</f>
        <v>1780892</v>
      </c>
    </row>
    <row r="19" spans="1:5" ht="15">
      <c r="A19" s="18"/>
      <c r="B19" s="70" t="s">
        <v>37</v>
      </c>
      <c r="C19" s="6">
        <v>12521</v>
      </c>
      <c r="D19" s="33">
        <v>0</v>
      </c>
      <c r="E19" s="84"/>
    </row>
    <row r="20" spans="1:5" ht="15">
      <c r="A20" s="18"/>
      <c r="B20" s="70" t="s">
        <v>38</v>
      </c>
      <c r="C20" s="6">
        <v>546123</v>
      </c>
      <c r="D20" s="33">
        <v>486686</v>
      </c>
      <c r="E20" s="84">
        <v>438873</v>
      </c>
    </row>
    <row r="21" spans="1:5" ht="15">
      <c r="A21" s="18"/>
      <c r="B21" s="70" t="s">
        <v>39</v>
      </c>
      <c r="C21" s="6"/>
      <c r="D21" s="33">
        <v>0</v>
      </c>
      <c r="E21" s="84"/>
    </row>
    <row r="22" spans="1:5" ht="15">
      <c r="A22" s="18"/>
      <c r="B22" s="70" t="s">
        <v>40</v>
      </c>
      <c r="C22" s="6">
        <v>604410</v>
      </c>
      <c r="D22" s="33">
        <v>635016</v>
      </c>
      <c r="E22" s="84">
        <f>522759+2922</f>
        <v>525681</v>
      </c>
    </row>
    <row r="23" spans="1:5" ht="15">
      <c r="A23" s="18"/>
      <c r="B23" s="70" t="s">
        <v>41</v>
      </c>
      <c r="C23" s="6">
        <f>SUM(C24:C25)</f>
        <v>0</v>
      </c>
      <c r="D23" s="6">
        <v>0</v>
      </c>
      <c r="E23" s="10">
        <f>SUM(E24:E25)</f>
        <v>816338</v>
      </c>
    </row>
    <row r="24" spans="1:9" ht="15">
      <c r="A24" s="18"/>
      <c r="B24" s="70" t="s">
        <v>42</v>
      </c>
      <c r="C24" s="6"/>
      <c r="D24" s="33">
        <v>0</v>
      </c>
      <c r="E24" s="84">
        <v>100000</v>
      </c>
      <c r="I24" s="68"/>
    </row>
    <row r="25" spans="1:5" ht="15.75" thickBot="1">
      <c r="A25" s="18"/>
      <c r="B25" s="71" t="s">
        <v>43</v>
      </c>
      <c r="C25" s="6"/>
      <c r="D25" s="64">
        <v>0</v>
      </c>
      <c r="E25" s="74">
        <v>716338</v>
      </c>
    </row>
    <row r="26" spans="1:5" ht="18" customHeight="1" thickBot="1">
      <c r="A26" s="15" t="s">
        <v>46</v>
      </c>
      <c r="B26" s="21" t="s">
        <v>44</v>
      </c>
      <c r="C26" s="17">
        <f>SUM(C14:C18)</f>
        <v>13982766</v>
      </c>
      <c r="D26" s="17">
        <f>SUM(D14:D18)</f>
        <v>14142446</v>
      </c>
      <c r="E26" s="17">
        <f>SUM(E14:E18)</f>
        <v>15598129</v>
      </c>
    </row>
    <row r="27" spans="1:5" ht="16.5" thickBot="1">
      <c r="A27" s="27"/>
      <c r="B27" s="28" t="s">
        <v>47</v>
      </c>
      <c r="C27" s="17">
        <f>SUM(C12-C26)</f>
        <v>2014745</v>
      </c>
      <c r="D27" s="17">
        <f>SUM(D12-D26)</f>
        <v>1395503</v>
      </c>
      <c r="E27" s="17">
        <f>SUM(E12-E26)</f>
        <v>-315318</v>
      </c>
    </row>
    <row r="28" spans="1:5" ht="17.25" customHeight="1" thickBot="1">
      <c r="A28" s="85"/>
      <c r="B28" s="86" t="s">
        <v>14</v>
      </c>
      <c r="C28" s="17"/>
      <c r="D28" s="17"/>
      <c r="E28" s="17"/>
    </row>
    <row r="29" spans="1:5" ht="17.25" customHeight="1">
      <c r="A29" s="29" t="s">
        <v>35</v>
      </c>
      <c r="B29" s="30" t="s">
        <v>48</v>
      </c>
      <c r="C29" s="40">
        <v>564167</v>
      </c>
      <c r="D29" s="31">
        <v>93588</v>
      </c>
      <c r="E29" s="51">
        <v>0</v>
      </c>
    </row>
    <row r="30" spans="1:5" ht="15" customHeight="1">
      <c r="A30" s="18" t="s">
        <v>49</v>
      </c>
      <c r="B30" s="9" t="s">
        <v>15</v>
      </c>
      <c r="C30" s="10">
        <v>781414</v>
      </c>
      <c r="D30" s="32">
        <v>2612822</v>
      </c>
      <c r="E30" s="33">
        <v>560381</v>
      </c>
    </row>
    <row r="31" spans="1:5" ht="15.75" thickBot="1">
      <c r="A31" s="18" t="s">
        <v>50</v>
      </c>
      <c r="B31" s="11" t="s">
        <v>16</v>
      </c>
      <c r="C31" s="10">
        <v>67864</v>
      </c>
      <c r="D31" s="32">
        <v>42557</v>
      </c>
      <c r="E31" s="51">
        <v>23262</v>
      </c>
    </row>
    <row r="32" spans="1:5" ht="15.75" customHeight="1" thickBot="1">
      <c r="A32" s="35" t="s">
        <v>52</v>
      </c>
      <c r="B32" s="21" t="s">
        <v>51</v>
      </c>
      <c r="C32" s="17">
        <f>SUM(C29:C31)</f>
        <v>1413445</v>
      </c>
      <c r="D32" s="17">
        <f>SUM(D29:D31)</f>
        <v>2748967</v>
      </c>
      <c r="E32" s="17">
        <f>SUM(E29:E31)</f>
        <v>583643</v>
      </c>
    </row>
    <row r="33" spans="1:5" ht="17.25" customHeight="1" thickBot="1">
      <c r="A33" s="85"/>
      <c r="B33" s="86" t="s">
        <v>31</v>
      </c>
      <c r="C33" s="17"/>
      <c r="D33" s="17"/>
      <c r="E33" s="17"/>
    </row>
    <row r="34" spans="1:5" ht="13.5" customHeight="1">
      <c r="A34" s="4" t="s">
        <v>49</v>
      </c>
      <c r="B34" s="36" t="s">
        <v>20</v>
      </c>
      <c r="C34" s="41">
        <v>744164</v>
      </c>
      <c r="D34" s="41">
        <v>1081317</v>
      </c>
      <c r="E34" s="74">
        <v>1361352</v>
      </c>
    </row>
    <row r="35" spans="1:5" ht="13.5" customHeight="1">
      <c r="A35" s="4" t="s">
        <v>50</v>
      </c>
      <c r="B35" s="37" t="s">
        <v>75</v>
      </c>
      <c r="C35" s="6">
        <v>458092</v>
      </c>
      <c r="D35" s="6">
        <v>423362</v>
      </c>
      <c r="E35" s="84">
        <v>278435</v>
      </c>
    </row>
    <row r="36" spans="1:5" ht="13.5" customHeight="1">
      <c r="A36" s="8" t="s">
        <v>53</v>
      </c>
      <c r="B36" s="11" t="s">
        <v>18</v>
      </c>
      <c r="C36" s="6">
        <f>SUM(C37:C42)</f>
        <v>296544</v>
      </c>
      <c r="D36" s="6">
        <v>340332</v>
      </c>
      <c r="E36" s="10">
        <f>SUM(E37:E42)</f>
        <v>5327488</v>
      </c>
    </row>
    <row r="37" spans="1:5" ht="13.5" customHeight="1">
      <c r="A37" s="12"/>
      <c r="B37" s="25" t="s">
        <v>54</v>
      </c>
      <c r="C37" s="6">
        <v>0</v>
      </c>
      <c r="D37" s="10">
        <v>150</v>
      </c>
      <c r="E37" s="84"/>
    </row>
    <row r="38" spans="1:5" ht="13.5" customHeight="1">
      <c r="A38" s="18"/>
      <c r="B38" s="25" t="s">
        <v>77</v>
      </c>
      <c r="C38" s="6">
        <v>12274</v>
      </c>
      <c r="D38" s="10">
        <v>6250</v>
      </c>
      <c r="E38" s="84">
        <v>15000</v>
      </c>
    </row>
    <row r="39" spans="1:5" ht="13.5" customHeight="1">
      <c r="A39" s="18"/>
      <c r="B39" s="25" t="s">
        <v>55</v>
      </c>
      <c r="C39" s="6">
        <v>279281</v>
      </c>
      <c r="D39" s="10">
        <v>333932</v>
      </c>
      <c r="E39" s="84">
        <v>888905</v>
      </c>
    </row>
    <row r="40" spans="1:5" ht="13.5" customHeight="1">
      <c r="A40" s="18"/>
      <c r="B40" s="25" t="s">
        <v>76</v>
      </c>
      <c r="C40" s="6">
        <v>0</v>
      </c>
      <c r="D40" s="10">
        <v>0</v>
      </c>
      <c r="E40" s="84"/>
    </row>
    <row r="41" spans="1:5" ht="13.5" customHeight="1">
      <c r="A41" s="18"/>
      <c r="B41" s="25" t="s">
        <v>56</v>
      </c>
      <c r="C41" s="6">
        <v>4989</v>
      </c>
      <c r="D41" s="10">
        <v>0</v>
      </c>
      <c r="E41" s="84"/>
    </row>
    <row r="42" spans="1:5" ht="13.5" customHeight="1">
      <c r="A42" s="18"/>
      <c r="B42" s="25" t="s">
        <v>41</v>
      </c>
      <c r="C42" s="6">
        <f>SUM(C43)</f>
        <v>0</v>
      </c>
      <c r="D42" s="6">
        <v>0</v>
      </c>
      <c r="E42" s="6">
        <f>SUM(E43)</f>
        <v>4423583</v>
      </c>
    </row>
    <row r="43" spans="1:5" ht="13.5" customHeight="1" thickBot="1">
      <c r="A43" s="65"/>
      <c r="B43" s="69" t="s">
        <v>43</v>
      </c>
      <c r="C43" s="34"/>
      <c r="D43" s="34">
        <v>0</v>
      </c>
      <c r="E43" s="74">
        <v>4423583</v>
      </c>
    </row>
    <row r="44" spans="1:5" ht="17.25" customHeight="1" thickBot="1">
      <c r="A44" s="15" t="s">
        <v>57</v>
      </c>
      <c r="B44" s="22" t="s">
        <v>58</v>
      </c>
      <c r="C44" s="23">
        <f>SUM(C34:C36)</f>
        <v>1498800</v>
      </c>
      <c r="D44" s="23">
        <f>SUM(D34:D36)</f>
        <v>1845011</v>
      </c>
      <c r="E44" s="23">
        <f>SUM(E34:E36)</f>
        <v>6967275</v>
      </c>
    </row>
    <row r="45" spans="1:5" ht="17.25" customHeight="1" thickBot="1">
      <c r="A45" s="27"/>
      <c r="B45" s="38" t="s">
        <v>59</v>
      </c>
      <c r="C45" s="39">
        <f>SUM(C32-C44)</f>
        <v>-85355</v>
      </c>
      <c r="D45" s="39">
        <f>SUM(D32-D44)</f>
        <v>903956</v>
      </c>
      <c r="E45" s="39">
        <f>SUM(E32-E44)</f>
        <v>-6383632</v>
      </c>
    </row>
    <row r="46" spans="1:5" ht="28.5" customHeight="1">
      <c r="A46" s="18"/>
      <c r="B46" s="19" t="s">
        <v>26</v>
      </c>
      <c r="C46" s="20">
        <v>0</v>
      </c>
      <c r="D46" s="20">
        <v>0</v>
      </c>
      <c r="E46" s="87"/>
    </row>
    <row r="47" spans="1:5" ht="15" customHeight="1">
      <c r="A47" s="18"/>
      <c r="B47" s="42" t="s">
        <v>21</v>
      </c>
      <c r="C47" s="10">
        <v>0</v>
      </c>
      <c r="D47" s="10">
        <v>0</v>
      </c>
      <c r="E47" s="84"/>
    </row>
    <row r="48" spans="1:5" ht="15" customHeight="1">
      <c r="A48" s="18"/>
      <c r="B48" s="42" t="s">
        <v>22</v>
      </c>
      <c r="C48" s="10">
        <v>0</v>
      </c>
      <c r="D48" s="10">
        <v>0</v>
      </c>
      <c r="E48" s="84"/>
    </row>
    <row r="49" spans="1:5" ht="15" customHeight="1">
      <c r="A49" s="18"/>
      <c r="B49" s="42" t="s">
        <v>86</v>
      </c>
      <c r="C49" s="10">
        <v>0</v>
      </c>
      <c r="D49" s="10">
        <v>0</v>
      </c>
      <c r="E49" s="84">
        <f>267153-1905-32468</f>
        <v>232780</v>
      </c>
    </row>
    <row r="50" spans="1:5" ht="15" customHeight="1">
      <c r="A50" s="18"/>
      <c r="B50" s="44" t="s">
        <v>79</v>
      </c>
      <c r="C50" s="26">
        <v>93157</v>
      </c>
      <c r="D50" s="26">
        <v>0</v>
      </c>
      <c r="E50" s="84"/>
    </row>
    <row r="51" spans="1:5" ht="15" customHeight="1">
      <c r="A51" s="18"/>
      <c r="B51" s="44" t="s">
        <v>24</v>
      </c>
      <c r="C51" s="26">
        <v>498999</v>
      </c>
      <c r="D51" s="26">
        <v>561643</v>
      </c>
      <c r="E51" s="10">
        <v>161453</v>
      </c>
    </row>
    <row r="52" spans="1:5" ht="15" customHeight="1" thickBot="1">
      <c r="A52" s="65"/>
      <c r="B52" s="43" t="s">
        <v>25</v>
      </c>
      <c r="C52" s="34">
        <v>4292889</v>
      </c>
      <c r="D52" s="64">
        <f>4472274-147925</f>
        <v>4324349</v>
      </c>
      <c r="E52" s="20">
        <v>4870410</v>
      </c>
    </row>
    <row r="53" spans="1:5" ht="15" customHeight="1" thickBot="1">
      <c r="A53" s="45" t="s">
        <v>60</v>
      </c>
      <c r="B53" s="62" t="s">
        <v>61</v>
      </c>
      <c r="C53" s="46">
        <f>SUM(C46:C52)</f>
        <v>4885045</v>
      </c>
      <c r="D53" s="46">
        <f>SUM(D46:D52)</f>
        <v>4885992</v>
      </c>
      <c r="E53" s="23">
        <f>SUM(E46:E52)</f>
        <v>5264643</v>
      </c>
    </row>
    <row r="54" spans="1:5" ht="30">
      <c r="A54" s="66"/>
      <c r="B54" s="19" t="s">
        <v>66</v>
      </c>
      <c r="C54" s="63">
        <v>0</v>
      </c>
      <c r="D54" s="63">
        <v>0</v>
      </c>
      <c r="E54" s="74"/>
    </row>
    <row r="55" spans="1:5" ht="13.5" customHeight="1">
      <c r="A55" s="45"/>
      <c r="B55" s="42" t="s">
        <v>27</v>
      </c>
      <c r="C55" s="33">
        <v>0</v>
      </c>
      <c r="D55" s="33">
        <v>0</v>
      </c>
      <c r="E55" s="84"/>
    </row>
    <row r="56" spans="1:5" ht="13.5" customHeight="1">
      <c r="A56" s="45"/>
      <c r="B56" s="42" t="s">
        <v>28</v>
      </c>
      <c r="C56" s="33">
        <v>0</v>
      </c>
      <c r="D56" s="33">
        <v>0</v>
      </c>
      <c r="E56" s="84"/>
    </row>
    <row r="57" spans="1:5" ht="13.5" customHeight="1">
      <c r="A57" s="45"/>
      <c r="B57" s="42" t="s">
        <v>78</v>
      </c>
      <c r="C57" s="33">
        <v>83862</v>
      </c>
      <c r="D57" s="33">
        <v>93157</v>
      </c>
      <c r="E57" s="84">
        <v>78915</v>
      </c>
    </row>
    <row r="58" spans="1:5" ht="13.5" customHeight="1">
      <c r="A58" s="45"/>
      <c r="B58" s="44" t="s">
        <v>80</v>
      </c>
      <c r="C58" s="47">
        <v>0</v>
      </c>
      <c r="D58" s="47">
        <v>0</v>
      </c>
      <c r="E58" s="84"/>
    </row>
    <row r="59" spans="1:5" ht="13.5" customHeight="1" thickBot="1">
      <c r="A59" s="45"/>
      <c r="B59" s="44" t="s">
        <v>30</v>
      </c>
      <c r="C59" s="55">
        <v>4292889</v>
      </c>
      <c r="D59" s="55">
        <f>4472274-147925</f>
        <v>4324349</v>
      </c>
      <c r="E59" s="74">
        <v>4870410</v>
      </c>
    </row>
    <row r="60" spans="1:5" ht="15" customHeight="1" thickBot="1">
      <c r="A60" s="15" t="s">
        <v>62</v>
      </c>
      <c r="B60" s="48" t="s">
        <v>63</v>
      </c>
      <c r="C60" s="39">
        <f>SUM(C54:C59)</f>
        <v>4376751</v>
      </c>
      <c r="D60" s="39">
        <f>SUM(D54:D59)</f>
        <v>4417506</v>
      </c>
      <c r="E60" s="39">
        <f>SUM(E54:E59)</f>
        <v>4949325</v>
      </c>
    </row>
    <row r="61" spans="1:4" ht="15" customHeight="1">
      <c r="A61" s="52"/>
      <c r="B61" s="50"/>
      <c r="C61" s="54"/>
      <c r="D61" s="54"/>
    </row>
    <row r="62" spans="1:4" ht="15" customHeight="1" thickBot="1">
      <c r="A62" s="52"/>
      <c r="B62" s="50"/>
      <c r="C62" s="54"/>
      <c r="D62" s="54"/>
    </row>
    <row r="63" spans="1:5" ht="12.75" customHeight="1" thickBot="1">
      <c r="A63" s="105" t="s">
        <v>3</v>
      </c>
      <c r="B63" s="106"/>
      <c r="C63" s="100" t="s">
        <v>82</v>
      </c>
      <c r="D63" s="100" t="s">
        <v>83</v>
      </c>
      <c r="E63" s="110" t="s">
        <v>81</v>
      </c>
    </row>
    <row r="64" spans="1:5" ht="13.5" thickBot="1">
      <c r="A64" s="107"/>
      <c r="B64" s="108"/>
      <c r="C64" s="100"/>
      <c r="D64" s="109"/>
      <c r="E64" s="111"/>
    </row>
    <row r="65" spans="1:5" ht="30">
      <c r="A65" s="49"/>
      <c r="B65" s="19" t="s">
        <v>26</v>
      </c>
      <c r="C65" s="90">
        <v>0</v>
      </c>
      <c r="D65" s="96"/>
      <c r="E65" s="98"/>
    </row>
    <row r="66" spans="1:5" ht="15" customHeight="1">
      <c r="A66" s="49"/>
      <c r="B66" s="42" t="s">
        <v>21</v>
      </c>
      <c r="C66" s="92">
        <v>0</v>
      </c>
      <c r="D66" s="14"/>
      <c r="E66" s="99"/>
    </row>
    <row r="67" spans="1:5" ht="15" customHeight="1">
      <c r="A67" s="49"/>
      <c r="B67" s="42" t="s">
        <v>22</v>
      </c>
      <c r="C67" s="92">
        <v>0</v>
      </c>
      <c r="D67" s="14"/>
      <c r="E67" s="99"/>
    </row>
    <row r="68" spans="1:5" ht="15" customHeight="1">
      <c r="A68" s="49"/>
      <c r="B68" s="42" t="s">
        <v>23</v>
      </c>
      <c r="C68" s="92">
        <v>0</v>
      </c>
      <c r="D68" s="14"/>
      <c r="E68" s="99"/>
    </row>
    <row r="69" spans="1:5" ht="15" customHeight="1">
      <c r="A69" s="49"/>
      <c r="B69" s="42" t="s">
        <v>86</v>
      </c>
      <c r="C69" s="73">
        <v>13420946</v>
      </c>
      <c r="D69" s="10">
        <v>5925625</v>
      </c>
      <c r="E69" s="99">
        <f>6332847+1905+32468</f>
        <v>6367220</v>
      </c>
    </row>
    <row r="70" spans="1:5" ht="15" customHeight="1">
      <c r="A70" s="35"/>
      <c r="B70" s="42" t="s">
        <v>24</v>
      </c>
      <c r="C70" s="73">
        <v>3526577</v>
      </c>
      <c r="D70" s="10">
        <v>1690498</v>
      </c>
      <c r="E70" s="93">
        <v>16412</v>
      </c>
    </row>
    <row r="71" spans="1:5" ht="15" customHeight="1" thickBot="1">
      <c r="A71" s="49"/>
      <c r="B71" s="43" t="s">
        <v>25</v>
      </c>
      <c r="C71" s="31">
        <v>80762</v>
      </c>
      <c r="D71" s="34">
        <v>147925</v>
      </c>
      <c r="E71" s="94">
        <v>131241</v>
      </c>
    </row>
    <row r="72" spans="1:7" ht="15" customHeight="1" thickBot="1">
      <c r="A72" s="53" t="s">
        <v>64</v>
      </c>
      <c r="B72" s="22" t="s">
        <v>65</v>
      </c>
      <c r="C72" s="23">
        <f>SUM(C65:C71)</f>
        <v>17028285</v>
      </c>
      <c r="D72" s="95">
        <f>SUM(D65:D71)</f>
        <v>7764048</v>
      </c>
      <c r="E72" s="23">
        <f>SUM(E65:E71)</f>
        <v>6514873</v>
      </c>
      <c r="G72" s="68">
        <f>SUM(E69,E70)</f>
        <v>6383632</v>
      </c>
    </row>
    <row r="73" spans="1:5" ht="28.5" customHeight="1">
      <c r="A73" s="49"/>
      <c r="B73" s="19" t="s">
        <v>66</v>
      </c>
      <c r="C73" s="51">
        <v>0</v>
      </c>
      <c r="D73" s="51">
        <v>6600000</v>
      </c>
      <c r="E73" s="74"/>
    </row>
    <row r="74" spans="1:5" ht="15" customHeight="1">
      <c r="A74" s="49"/>
      <c r="B74" s="42" t="s">
        <v>27</v>
      </c>
      <c r="C74" s="33">
        <v>0</v>
      </c>
      <c r="D74" s="33">
        <v>0</v>
      </c>
      <c r="E74" s="84"/>
    </row>
    <row r="75" spans="1:5" ht="15" customHeight="1">
      <c r="A75" s="49"/>
      <c r="B75" s="42" t="s">
        <v>28</v>
      </c>
      <c r="C75" s="33">
        <v>0</v>
      </c>
      <c r="D75" s="33">
        <v>0</v>
      </c>
      <c r="E75" s="84"/>
    </row>
    <row r="76" spans="1:5" ht="15" customHeight="1">
      <c r="A76" s="49"/>
      <c r="B76" s="42" t="s">
        <v>29</v>
      </c>
      <c r="C76" s="33">
        <v>0</v>
      </c>
      <c r="D76" s="33">
        <v>0</v>
      </c>
      <c r="E76" s="84"/>
    </row>
    <row r="77" spans="1:5" ht="15" customHeight="1">
      <c r="A77" s="49"/>
      <c r="B77" s="44" t="s">
        <v>80</v>
      </c>
      <c r="C77" s="55">
        <v>17133066</v>
      </c>
      <c r="D77" s="55">
        <v>2213504</v>
      </c>
      <c r="E77" s="84"/>
    </row>
    <row r="78" spans="1:5" ht="15" customHeight="1" thickBot="1">
      <c r="A78" s="67"/>
      <c r="B78" s="43" t="s">
        <v>30</v>
      </c>
      <c r="C78" s="64">
        <v>80762</v>
      </c>
      <c r="D78" s="64">
        <v>147925</v>
      </c>
      <c r="E78" s="74">
        <v>131241</v>
      </c>
    </row>
    <row r="79" spans="1:5" ht="15" customHeight="1" thickBot="1">
      <c r="A79" s="15" t="s">
        <v>67</v>
      </c>
      <c r="B79" s="22" t="s">
        <v>68</v>
      </c>
      <c r="C79" s="39">
        <f>SUM(C73:C78)</f>
        <v>17213828</v>
      </c>
      <c r="D79" s="39">
        <f>SUM(D73:D78)</f>
        <v>8961429</v>
      </c>
      <c r="E79" s="39">
        <f>SUM(E73:E78)</f>
        <v>131241</v>
      </c>
    </row>
    <row r="80" spans="1:5" ht="15" customHeight="1" thickBot="1">
      <c r="A80" s="15"/>
      <c r="B80" s="72" t="s">
        <v>69</v>
      </c>
      <c r="C80" s="39">
        <f>SUM(C26,C44,C60,C79)</f>
        <v>37072145</v>
      </c>
      <c r="D80" s="39">
        <f>SUM(D26,D44,D60,D79)</f>
        <v>29366392</v>
      </c>
      <c r="E80" s="39">
        <f>SUM(E26,E44,E60,E79)</f>
        <v>27645970</v>
      </c>
    </row>
    <row r="81" spans="1:5" ht="15" customHeight="1" thickBot="1">
      <c r="A81" s="15"/>
      <c r="B81" s="22" t="s">
        <v>70</v>
      </c>
      <c r="C81" s="56">
        <f>-SUM(C59,C78)</f>
        <v>-4373651</v>
      </c>
      <c r="D81" s="56">
        <f>-SUM(D59,D78)</f>
        <v>-4472274</v>
      </c>
      <c r="E81" s="56">
        <f>-SUM(E59,E78)</f>
        <v>-5001651</v>
      </c>
    </row>
    <row r="82" spans="1:5" ht="28.5" customHeight="1" thickBot="1">
      <c r="A82" s="15"/>
      <c r="B82" s="22" t="s">
        <v>74</v>
      </c>
      <c r="C82" s="56">
        <v>-307046</v>
      </c>
      <c r="D82" s="56">
        <v>-270653</v>
      </c>
      <c r="E82" s="56">
        <v>-379000</v>
      </c>
    </row>
    <row r="83" spans="1:5" ht="18.75" customHeight="1" thickBot="1">
      <c r="A83" s="15"/>
      <c r="B83" s="22" t="s">
        <v>84</v>
      </c>
      <c r="C83" s="56">
        <v>-13420946</v>
      </c>
      <c r="D83" s="56"/>
      <c r="E83" s="56"/>
    </row>
    <row r="84" spans="1:5" ht="15" customHeight="1" thickBot="1">
      <c r="A84" s="15"/>
      <c r="B84" s="22" t="s">
        <v>71</v>
      </c>
      <c r="C84" s="39">
        <f>SUM(C80:C83)</f>
        <v>18970502</v>
      </c>
      <c r="D84" s="39">
        <f>SUM(D80:D82)</f>
        <v>24623465</v>
      </c>
      <c r="E84" s="39">
        <f>SUM(E80:E82)</f>
        <v>22265319</v>
      </c>
    </row>
    <row r="85" spans="1:5" ht="15" customHeight="1" thickBot="1">
      <c r="A85" s="15"/>
      <c r="B85" s="72" t="s">
        <v>72</v>
      </c>
      <c r="C85" s="39">
        <f>SUM(C12,C32,C53,C72)</f>
        <v>39324286</v>
      </c>
      <c r="D85" s="39">
        <f>SUM(D12,D32,D53,D72)</f>
        <v>30936956</v>
      </c>
      <c r="E85" s="39">
        <f>SUM(E12,E32,E53,E72)</f>
        <v>27645970</v>
      </c>
    </row>
    <row r="86" spans="1:5" s="88" customFormat="1" ht="18" customHeight="1" thickBot="1">
      <c r="A86" s="61"/>
      <c r="B86" s="59" t="s">
        <v>70</v>
      </c>
      <c r="C86" s="60">
        <f>-SUM(C52,C71)</f>
        <v>-4373651</v>
      </c>
      <c r="D86" s="60">
        <f>-SUM(D52,D71)</f>
        <v>-4472274</v>
      </c>
      <c r="E86" s="60">
        <f>-SUM(E52,E71)</f>
        <v>-5001651</v>
      </c>
    </row>
    <row r="87" spans="1:5" s="88" customFormat="1" ht="33.75" customHeight="1" thickBot="1">
      <c r="A87" s="61"/>
      <c r="B87" s="22" t="s">
        <v>74</v>
      </c>
      <c r="C87" s="40">
        <v>-307046</v>
      </c>
      <c r="D87" s="97">
        <v>-270653</v>
      </c>
      <c r="E87" s="40">
        <v>-379000</v>
      </c>
    </row>
    <row r="88" spans="1:5" s="88" customFormat="1" ht="17.25" customHeight="1" thickBot="1">
      <c r="A88" s="61"/>
      <c r="B88" s="22" t="s">
        <v>84</v>
      </c>
      <c r="C88" s="60">
        <v>-13420946</v>
      </c>
      <c r="D88" s="58"/>
      <c r="E88" s="60"/>
    </row>
    <row r="89" spans="1:5" ht="15.75" thickBot="1">
      <c r="A89" s="89"/>
      <c r="B89" s="22" t="s">
        <v>73</v>
      </c>
      <c r="C89" s="17">
        <f>SUM(C85:C88)</f>
        <v>21222643</v>
      </c>
      <c r="D89" s="17">
        <f>SUM(D85:D87)</f>
        <v>26194029</v>
      </c>
      <c r="E89" s="17">
        <f>SUM(E85:E87)</f>
        <v>22265319</v>
      </c>
    </row>
    <row r="90" ht="14.25">
      <c r="D90" s="68"/>
    </row>
    <row r="91" ht="23.25" customHeight="1">
      <c r="D91" s="68"/>
    </row>
    <row r="92" spans="4:5" ht="12.75">
      <c r="D92" s="91"/>
      <c r="E92" s="91"/>
    </row>
  </sheetData>
  <sheetProtection/>
  <mergeCells count="12">
    <mergeCell ref="A63:B64"/>
    <mergeCell ref="C63:C64"/>
    <mergeCell ref="D63:D64"/>
    <mergeCell ref="E63:E64"/>
    <mergeCell ref="C4:E4"/>
    <mergeCell ref="A5:B6"/>
    <mergeCell ref="C5:C6"/>
    <mergeCell ref="D5:D6"/>
    <mergeCell ref="D1:E1"/>
    <mergeCell ref="A2:E2"/>
    <mergeCell ref="A3:E3"/>
    <mergeCell ref="E5:E6"/>
  </mergeCells>
  <printOptions/>
  <pageMargins left="0.4330708661417323" right="0.15748031496062992" top="0.6692913385826772" bottom="0.31496062992125984" header="0.4330708661417323" footer="0.2362204724409449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morvai_eva</dc:creator>
  <cp:keywords/>
  <dc:description/>
  <cp:lastModifiedBy>Morvai Éva</cp:lastModifiedBy>
  <cp:lastPrinted>2017-01-12T18:02:39Z</cp:lastPrinted>
  <dcterms:created xsi:type="dcterms:W3CDTF">2012-01-31T21:05:03Z</dcterms:created>
  <dcterms:modified xsi:type="dcterms:W3CDTF">2017-01-16T16:56:35Z</dcterms:modified>
  <cp:category/>
  <cp:version/>
  <cp:contentType/>
  <cp:contentStatus/>
</cp:coreProperties>
</file>