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225" activeTab="8"/>
  </bookViews>
  <sheets>
    <sheet name="1" sheetId="1" r:id="rId1"/>
    <sheet name="2" sheetId="2" r:id="rId2"/>
    <sheet name="2.1" sheetId="3" r:id="rId3"/>
    <sheet name="3" sheetId="4" r:id="rId4"/>
    <sheet name="3.1"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s>
  <definedNames>
    <definedName name="_xlfn.IFERROR" hidden="1">#NAME?</definedName>
    <definedName name="_xlnm.Print_Titles" localSheetId="0">'1'!$5:$6</definedName>
    <definedName name="_xlnm.Print_Titles" localSheetId="14">'13'!$5:$6</definedName>
    <definedName name="_xlnm.Print_Titles" localSheetId="1">'2'!$6:$6</definedName>
    <definedName name="_xlnm.Print_Titles" localSheetId="3">'3'!$7:$7</definedName>
    <definedName name="_xlnm.Print_Titles" localSheetId="5">'4'!$4:$8</definedName>
    <definedName name="_xlnm.Print_Area" localSheetId="11">'10'!$A$1:$O$26</definedName>
    <definedName name="_xlnm.Print_Area" localSheetId="14">'13'!$A$1:$BO$36</definedName>
    <definedName name="_xlnm.Print_Area" localSheetId="1">'2'!$A$1:$AS$96</definedName>
    <definedName name="_xlnm.Print_Area" localSheetId="3">'3'!$A$1:$AS$66</definedName>
    <definedName name="_xlnm.Print_Area" localSheetId="5">'4'!$A$1:$AJ$33</definedName>
  </definedNames>
  <calcPr fullCalcOnLoad="1"/>
</workbook>
</file>

<file path=xl/sharedStrings.xml><?xml version="1.0" encoding="utf-8"?>
<sst xmlns="http://schemas.openxmlformats.org/spreadsheetml/2006/main" count="975" uniqueCount="775">
  <si>
    <t>K1-K8. Költségvetési kiadások</t>
  </si>
  <si>
    <t>Sor-
szám</t>
  </si>
  <si>
    <t>Rovat megnevezése</t>
  </si>
  <si>
    <t>Rovat
száma</t>
  </si>
  <si>
    <t>Eredeti
előirányzat</t>
  </si>
  <si>
    <t>01</t>
  </si>
  <si>
    <t>Törvény szerinti illetmények, munkabérek</t>
  </si>
  <si>
    <t>K1101</t>
  </si>
  <si>
    <t>02</t>
  </si>
  <si>
    <t>Normatív jutalmak</t>
  </si>
  <si>
    <t>K1102</t>
  </si>
  <si>
    <t>03</t>
  </si>
  <si>
    <t>Céljuttatás, projektprémium</t>
  </si>
  <si>
    <t>K1103</t>
  </si>
  <si>
    <t>04</t>
  </si>
  <si>
    <t>Készenléti, ügyeleti, helyettesítési díj, túlóra, túlszolgálat</t>
  </si>
  <si>
    <t>K1104</t>
  </si>
  <si>
    <t>05</t>
  </si>
  <si>
    <t>Végkielégítés</t>
  </si>
  <si>
    <t>K1105</t>
  </si>
  <si>
    <t>06</t>
  </si>
  <si>
    <t>Jubileumi jutalom</t>
  </si>
  <si>
    <t>K1106</t>
  </si>
  <si>
    <t>07</t>
  </si>
  <si>
    <t>Béren kívüli juttatások</t>
  </si>
  <si>
    <t>K1107</t>
  </si>
  <si>
    <t>08</t>
  </si>
  <si>
    <t>Ruházati költségtérítés</t>
  </si>
  <si>
    <t>K1108</t>
  </si>
  <si>
    <t>09</t>
  </si>
  <si>
    <t>Közlekedési költségtérítés</t>
  </si>
  <si>
    <t>K1109</t>
  </si>
  <si>
    <t>10</t>
  </si>
  <si>
    <t>Egyéb költségtérítések</t>
  </si>
  <si>
    <t>K1110</t>
  </si>
  <si>
    <t>11</t>
  </si>
  <si>
    <t>Lakhatási támogatások</t>
  </si>
  <si>
    <t>K1111</t>
  </si>
  <si>
    <t>12</t>
  </si>
  <si>
    <t>Szociális támogatások</t>
  </si>
  <si>
    <t>K1112</t>
  </si>
  <si>
    <t>13</t>
  </si>
  <si>
    <t>Foglalkoztatottak egyéb személyi juttatásai</t>
  </si>
  <si>
    <t>K1113</t>
  </si>
  <si>
    <t>14</t>
  </si>
  <si>
    <t>Foglalkoztatottak személyi juttatásai (=01+…+13)</t>
  </si>
  <si>
    <t>K11</t>
  </si>
  <si>
    <t>15</t>
  </si>
  <si>
    <t>Választott tisztségviselők juttatásai</t>
  </si>
  <si>
    <t>K121</t>
  </si>
  <si>
    <t>16</t>
  </si>
  <si>
    <t>Munkavégzésre irányuló egyéb jogviszonyban nem saját foglalkoztatottnak fizetett juttatások</t>
  </si>
  <si>
    <t>K122</t>
  </si>
  <si>
    <t>17</t>
  </si>
  <si>
    <t>Egyéb külső személyi juttatások</t>
  </si>
  <si>
    <t>K123</t>
  </si>
  <si>
    <t>18</t>
  </si>
  <si>
    <t>Külső személyi juttatások (=15+16+17)</t>
  </si>
  <si>
    <t>K12</t>
  </si>
  <si>
    <t>19</t>
  </si>
  <si>
    <t>Személyi juttatások (=14+18)</t>
  </si>
  <si>
    <t>K1</t>
  </si>
  <si>
    <t>20</t>
  </si>
  <si>
    <t xml:space="preserve">Munkaadókat terhelő járulékok és szociális hozzájárulási adó                                                                            </t>
  </si>
  <si>
    <t>K2</t>
  </si>
  <si>
    <t>21</t>
  </si>
  <si>
    <t>Szakmai anyagok beszerzése</t>
  </si>
  <si>
    <t>K311</t>
  </si>
  <si>
    <t>22</t>
  </si>
  <si>
    <t>Üzemeltetési anyagok beszerzése</t>
  </si>
  <si>
    <t>K312</t>
  </si>
  <si>
    <t>23</t>
  </si>
  <si>
    <t>Árubeszerzés</t>
  </si>
  <si>
    <t>K313</t>
  </si>
  <si>
    <t>24</t>
  </si>
  <si>
    <t>Készletbeszerzés (=21+22+23)</t>
  </si>
  <si>
    <t>K31</t>
  </si>
  <si>
    <t>25</t>
  </si>
  <si>
    <t>Informatikai szolgáltatások igénybevétele</t>
  </si>
  <si>
    <t>K321</t>
  </si>
  <si>
    <t>26</t>
  </si>
  <si>
    <t>Egyéb kommunikációs szolgáltatások</t>
  </si>
  <si>
    <t>K322</t>
  </si>
  <si>
    <t>27</t>
  </si>
  <si>
    <t>Kommunikációs szolgáltatások (=25+26)</t>
  </si>
  <si>
    <t>K32</t>
  </si>
  <si>
    <t>28</t>
  </si>
  <si>
    <t>Közüzemi díjak</t>
  </si>
  <si>
    <t>K331</t>
  </si>
  <si>
    <t>29</t>
  </si>
  <si>
    <t>Vásárolt élelmezés</t>
  </si>
  <si>
    <t>K332</t>
  </si>
  <si>
    <t>30</t>
  </si>
  <si>
    <t>Bérleti és lízing díjak</t>
  </si>
  <si>
    <t>K333</t>
  </si>
  <si>
    <t>31</t>
  </si>
  <si>
    <t>Karbantartási, kisjavítási szolgáltatások</t>
  </si>
  <si>
    <t>K334</t>
  </si>
  <si>
    <t>32</t>
  </si>
  <si>
    <t>Közvetített szolgáltatások</t>
  </si>
  <si>
    <t>K335</t>
  </si>
  <si>
    <t>33</t>
  </si>
  <si>
    <t xml:space="preserve">Szakmai tevékenységet segítő szolgáltatások </t>
  </si>
  <si>
    <t>K336</t>
  </si>
  <si>
    <t>34</t>
  </si>
  <si>
    <t>Egyéb szolgáltatások</t>
  </si>
  <si>
    <t>K337</t>
  </si>
  <si>
    <t>35</t>
  </si>
  <si>
    <t>Szolgáltatási kiadások (=28+…+34)</t>
  </si>
  <si>
    <t>K33</t>
  </si>
  <si>
    <t>36</t>
  </si>
  <si>
    <t>Kiküldetések kiadásai</t>
  </si>
  <si>
    <t>K341</t>
  </si>
  <si>
    <t>37</t>
  </si>
  <si>
    <t>Reklám- és propagandakiadások</t>
  </si>
  <si>
    <t>K342</t>
  </si>
  <si>
    <t>38</t>
  </si>
  <si>
    <t>Kiküldetések, reklám- és propagandakiadások (=36+37)</t>
  </si>
  <si>
    <t>K34</t>
  </si>
  <si>
    <t>39</t>
  </si>
  <si>
    <t>Működési célú előzetesen felszámított általános forgalmi adó</t>
  </si>
  <si>
    <t>K351</t>
  </si>
  <si>
    <t>40</t>
  </si>
  <si>
    <t xml:space="preserve">Fizetendő általános forgalmi adó </t>
  </si>
  <si>
    <t>K352</t>
  </si>
  <si>
    <t>41</t>
  </si>
  <si>
    <t xml:space="preserve">Kamatkiadások </t>
  </si>
  <si>
    <t>K353</t>
  </si>
  <si>
    <t>42</t>
  </si>
  <si>
    <t>Egyéb pénzügyi műveletek kiadásai</t>
  </si>
  <si>
    <t>K354</t>
  </si>
  <si>
    <t>43</t>
  </si>
  <si>
    <t>Egyéb dologi kiadások</t>
  </si>
  <si>
    <t>K355</t>
  </si>
  <si>
    <t>44</t>
  </si>
  <si>
    <t>Különféle befizetések és egyéb dologi kiadások (=39+…+43)</t>
  </si>
  <si>
    <t>K35</t>
  </si>
  <si>
    <t>45</t>
  </si>
  <si>
    <t>Dologi kiadások (=24+27+35+38+44)</t>
  </si>
  <si>
    <t>K3</t>
  </si>
  <si>
    <t>46</t>
  </si>
  <si>
    <t>Társadalombiztosítási ellátások</t>
  </si>
  <si>
    <t>K41</t>
  </si>
  <si>
    <t>47</t>
  </si>
  <si>
    <t>Családi támogatások</t>
  </si>
  <si>
    <t>K42</t>
  </si>
  <si>
    <t>48</t>
  </si>
  <si>
    <t>Pénzbeli kárpótlások, kártérítések</t>
  </si>
  <si>
    <t>K43</t>
  </si>
  <si>
    <t>49</t>
  </si>
  <si>
    <t>Betegséggel kapcsolatos (nem társadalombiztosítási) ellátások</t>
  </si>
  <si>
    <t>K44</t>
  </si>
  <si>
    <t>50</t>
  </si>
  <si>
    <t>Foglalkoztatással, munkanélküliséggel kapcsolatos ellátások</t>
  </si>
  <si>
    <t>K45</t>
  </si>
  <si>
    <t>51</t>
  </si>
  <si>
    <t>Lakhatással kapcsolatos ellátások</t>
  </si>
  <si>
    <t>K46</t>
  </si>
  <si>
    <t>52</t>
  </si>
  <si>
    <t>Intézményi ellátottak pénzbeli juttatásai</t>
  </si>
  <si>
    <t>K47</t>
  </si>
  <si>
    <t>53</t>
  </si>
  <si>
    <t>Egyéb nem intézményi ellátások</t>
  </si>
  <si>
    <t>K48</t>
  </si>
  <si>
    <t>54</t>
  </si>
  <si>
    <t>Ellátottak pénzbeli juttatásai (=46+...+53)</t>
  </si>
  <si>
    <t>K4</t>
  </si>
  <si>
    <t>55</t>
  </si>
  <si>
    <t>Nemzetközi kötelezettségek</t>
  </si>
  <si>
    <t>K501</t>
  </si>
  <si>
    <t>56</t>
  </si>
  <si>
    <t>Elvonások és befizetések</t>
  </si>
  <si>
    <t>K502</t>
  </si>
  <si>
    <t>57</t>
  </si>
  <si>
    <t>Működési célú garancia- és kezességvállalásból származó kifizetés államháztartáson belülre</t>
  </si>
  <si>
    <t>K503</t>
  </si>
  <si>
    <t>58</t>
  </si>
  <si>
    <t>Működési célú visszatérítendő támogatások, kölcsönök nyújtása államháztartáson belülre</t>
  </si>
  <si>
    <t>K504</t>
  </si>
  <si>
    <t>59</t>
  </si>
  <si>
    <t>Működési célú visszatérítendő támogatások, kölcsönök törlesztése államháztartáson belülre</t>
  </si>
  <si>
    <t>K505</t>
  </si>
  <si>
    <t>60</t>
  </si>
  <si>
    <t>Egyéb működési célú támogatások államháztartáson belülre</t>
  </si>
  <si>
    <t>K506</t>
  </si>
  <si>
    <t>61</t>
  </si>
  <si>
    <t>Működési célú garancia- és kezességvállalásból származó kifizetés államháztartáson kívülre</t>
  </si>
  <si>
    <t>K507</t>
  </si>
  <si>
    <t>62</t>
  </si>
  <si>
    <t>Működési célú visszatérítendő támogatások, kölcsönök nyújtása államháztartáson kívülre</t>
  </si>
  <si>
    <t>K508</t>
  </si>
  <si>
    <t>63</t>
  </si>
  <si>
    <t>Árkiegészítések, ártámogatások</t>
  </si>
  <si>
    <t>K509</t>
  </si>
  <si>
    <t>64</t>
  </si>
  <si>
    <t>Kamattámogatások</t>
  </si>
  <si>
    <t>K510</t>
  </si>
  <si>
    <t>65</t>
  </si>
  <si>
    <t>Egyéb működési célú támogatások államháztartáson kívülre</t>
  </si>
  <si>
    <t>K511</t>
  </si>
  <si>
    <t>66</t>
  </si>
  <si>
    <t>Tartalékok</t>
  </si>
  <si>
    <t>K512</t>
  </si>
  <si>
    <t>67</t>
  </si>
  <si>
    <t>Egyéb működési célú kiadások (=55+…+66)</t>
  </si>
  <si>
    <t>K5</t>
  </si>
  <si>
    <t>68</t>
  </si>
  <si>
    <t>Immateriális javak beszerzése, létesítése</t>
  </si>
  <si>
    <t>K61</t>
  </si>
  <si>
    <t>69</t>
  </si>
  <si>
    <t>Ingatlanok beszerzése, létesítése</t>
  </si>
  <si>
    <t>K62</t>
  </si>
  <si>
    <t>70</t>
  </si>
  <si>
    <t>Informatikai eszközök beszerzése, létesítése</t>
  </si>
  <si>
    <t>K63</t>
  </si>
  <si>
    <t>71</t>
  </si>
  <si>
    <t>Egyéb tárgyi eszközök beszerzése, létesítése</t>
  </si>
  <si>
    <t>K64</t>
  </si>
  <si>
    <t>72</t>
  </si>
  <si>
    <t>Részesedések beszerzése</t>
  </si>
  <si>
    <t>K65</t>
  </si>
  <si>
    <t>73</t>
  </si>
  <si>
    <t>Meglévő részesedések növeléséhez kapcsolódó kiadások</t>
  </si>
  <si>
    <t>K66</t>
  </si>
  <si>
    <t>74</t>
  </si>
  <si>
    <t>Beruházási célú előzetesen felszámított általános forgalmi adó</t>
  </si>
  <si>
    <t>K67</t>
  </si>
  <si>
    <t>75</t>
  </si>
  <si>
    <t>Beruházások (=68+…+74)</t>
  </si>
  <si>
    <t>K6</t>
  </si>
  <si>
    <t>76</t>
  </si>
  <si>
    <t>Ingatlanok felújítása</t>
  </si>
  <si>
    <t>K71</t>
  </si>
  <si>
    <t>77</t>
  </si>
  <si>
    <t>Informatikai eszközök felújítása</t>
  </si>
  <si>
    <t>K72</t>
  </si>
  <si>
    <t>78</t>
  </si>
  <si>
    <t xml:space="preserve">Egyéb tárgyi eszközök felújítása </t>
  </si>
  <si>
    <t>K73</t>
  </si>
  <si>
    <t>79</t>
  </si>
  <si>
    <t>Felújítási célú előzetesen felszámított általános forgalmi adó</t>
  </si>
  <si>
    <t>K74</t>
  </si>
  <si>
    <t>80</t>
  </si>
  <si>
    <t>Felújítások (=76+...+79)</t>
  </si>
  <si>
    <t>K7</t>
  </si>
  <si>
    <t>81</t>
  </si>
  <si>
    <t>Felhalmozási célú garancia- és kezességvállalásból származó kifizetés államháztartáson belülre</t>
  </si>
  <si>
    <t>K81</t>
  </si>
  <si>
    <t>82</t>
  </si>
  <si>
    <t>Felhalmozási célú visszatérítendő támogatások, kölcsönök nyújtása államháztartáson belülre</t>
  </si>
  <si>
    <t>K82</t>
  </si>
  <si>
    <t>83</t>
  </si>
  <si>
    <t>Felhalmozási célú visszatérítendő támogatások, kölcsönök törlesztése államháztartáson belülre</t>
  </si>
  <si>
    <t>K83</t>
  </si>
  <si>
    <t>84</t>
  </si>
  <si>
    <t>Egyéb felhalmozási célú támogatások államháztartáson belülre</t>
  </si>
  <si>
    <t>K84</t>
  </si>
  <si>
    <t>85</t>
  </si>
  <si>
    <t>Felhalmozási célú garancia- és kezességvállalásból származó kifizetés államháztartáson kívülre</t>
  </si>
  <si>
    <t>K85</t>
  </si>
  <si>
    <t>86</t>
  </si>
  <si>
    <t>Felhalmozási célú visszatérítendő támogatások, kölcsönök nyújtása államháztartáson kívülre</t>
  </si>
  <si>
    <t>K86</t>
  </si>
  <si>
    <t>87</t>
  </si>
  <si>
    <t>Lakástámogatás</t>
  </si>
  <si>
    <t>K87</t>
  </si>
  <si>
    <t>88</t>
  </si>
  <si>
    <t xml:space="preserve">Egyéb felhalmozási célú támogatások államháztartáson kívülre </t>
  </si>
  <si>
    <t>K88</t>
  </si>
  <si>
    <t>89</t>
  </si>
  <si>
    <t>Egyéb felhalmozási célú kiadások (=81+…+88)</t>
  </si>
  <si>
    <t>K8</t>
  </si>
  <si>
    <t>90</t>
  </si>
  <si>
    <t>Költségvetési kiadások (=19+20+45+54+67+75+80+89)</t>
  </si>
  <si>
    <t>K1-K8</t>
  </si>
  <si>
    <t>Egyéb működési bevételek</t>
  </si>
  <si>
    <t xml:space="preserve">Foglalkoztatottak személyi juttatásai </t>
  </si>
  <si>
    <t xml:space="preserve">Külső személyi juttatások </t>
  </si>
  <si>
    <t xml:space="preserve">Dologi kiadások </t>
  </si>
  <si>
    <t xml:space="preserve">Ellátottak pénzbeli juttatásai </t>
  </si>
  <si>
    <t>Egyéb működési célú kiadások</t>
  </si>
  <si>
    <t xml:space="preserve">Beruházások </t>
  </si>
  <si>
    <t xml:space="preserve">Felújítások </t>
  </si>
  <si>
    <t xml:space="preserve">Egyéb felhalmozási célú kiadások </t>
  </si>
  <si>
    <t>Működési célú támogatások államháztartáson belülről</t>
  </si>
  <si>
    <t>Felhalmozási célú támogatások államháztartáson belülről</t>
  </si>
  <si>
    <t>Közhatalmi bevételek</t>
  </si>
  <si>
    <t xml:space="preserve">Működési bevételek </t>
  </si>
  <si>
    <t>Felhalmozási bevételek</t>
  </si>
  <si>
    <t xml:space="preserve">Működési célú átvett pénzeszközök </t>
  </si>
  <si>
    <t xml:space="preserve">Hitel-, kölcsöntörlesztés államháztartáson kívülre </t>
  </si>
  <si>
    <t xml:space="preserve">Belföldi értékpapírok kiadásai </t>
  </si>
  <si>
    <t xml:space="preserve">Belföldi finanszírozás kiadásai </t>
  </si>
  <si>
    <t xml:space="preserve">Külföldi finanszírozás kiadásai </t>
  </si>
  <si>
    <t>Hitel-, kölcsönfelvétel államháztartáson kívülről</t>
  </si>
  <si>
    <t xml:space="preserve">Belföldi értékpapírok bevételei </t>
  </si>
  <si>
    <t xml:space="preserve">Maradvány igénybevétele </t>
  </si>
  <si>
    <t xml:space="preserve">Belföldi finanszírozás bevételei </t>
  </si>
  <si>
    <t xml:space="preserve">Külföldi finanszírozás bevételei </t>
  </si>
  <si>
    <t>Személyi juttatások (=1+2)</t>
  </si>
  <si>
    <t>Költségvetési kiadások (=3+…+10)</t>
  </si>
  <si>
    <t>Finanszírozási kiadások (=12+…+15)</t>
  </si>
  <si>
    <t>Kiadások összesen (=11+16)</t>
  </si>
  <si>
    <t>Bevételek összesen (=8+14)</t>
  </si>
  <si>
    <t>Költségvetési bevételek (=1+…+7)</t>
  </si>
  <si>
    <t>Finanszírozási bevételek (=9+…..+13)</t>
  </si>
  <si>
    <t xml:space="preserve">Felhalmozási célú átvett pénzeszközök </t>
  </si>
  <si>
    <t xml:space="preserve">Zalaszentjakab Község Önkormányzata </t>
  </si>
  <si>
    <t>B1-B7. Költségvetési bevételek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</si>
  <si>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</si>
  <si>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</si>
  <si>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</si>
  <si>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</si>
  <si>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</si>
  <si>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</si>
  <si>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</si>
  <si>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</si>
  <si>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Működési célú költségvetési támogatások és kiegészítő támogatások</t>
  </si>
  <si>
    <t>B115</t>
  </si>
  <si>
    <t>Elszámolásból származó bevételek</t>
  </si>
  <si>
    <t>B116</t>
  </si>
  <si>
    <t>Önkormányzatok működési támogatásai (=01+…+06)</t>
  </si>
  <si>
    <t>B11</t>
  </si>
  <si>
    <t>Elvonások és befizetések bevételei</t>
  </si>
  <si>
    <t>B12</t>
  </si>
  <si>
    <t>Működési célú garancia- és kezességvállalásból származó megtérülések államháztartáson belülről</t>
  </si>
  <si>
    <t>B13</t>
  </si>
  <si>
    <t>Működési célú visszatérítendő támogatások, kölcsönök visszatérülése államháztartáson belülről</t>
  </si>
  <si>
    <t>B14</t>
  </si>
  <si>
    <t>Működési célú visszatérítendő támogatások, kölcsönök igénybevétele államháztartáson belülről</t>
  </si>
  <si>
    <t>B15</t>
  </si>
  <si>
    <t>Egyéb működési célú támogatások bevételei államháztartáson belülről</t>
  </si>
  <si>
    <t>B16</t>
  </si>
  <si>
    <t>Működési célú támogatások államháztartáson belülről (=07+…+12)</t>
  </si>
  <si>
    <t>B1</t>
  </si>
  <si>
    <t>Felhalmozási célú önkormányzati támogatások</t>
  </si>
  <si>
    <t>B21</t>
  </si>
  <si>
    <t>Felhalmozási célú garancia- és kezességvállalásból származó megtérülések államháztartáson belülről</t>
  </si>
  <si>
    <t>B22</t>
  </si>
  <si>
    <t>Felhalmozási célú visszatérítendő támogatások, kölcsönök visszatérülése államháztartáson belülről</t>
  </si>
  <si>
    <t>B23</t>
  </si>
  <si>
    <t>Felhalmozási célú visszatérítendő támogatások, kölcsönök igénybevétele államháztartáson belülről</t>
  </si>
  <si>
    <t>B24</t>
  </si>
  <si>
    <t>Egyéb felhalmozási célú támogatások bevételei államháztartáson belülről</t>
  </si>
  <si>
    <t>B25</t>
  </si>
  <si>
    <t>Felhalmozási célú támogatások államháztartáson belülről (=14+…+18)</t>
  </si>
  <si>
    <t>B2</t>
  </si>
  <si>
    <t>Magánszemélyek jövedelemadói</t>
  </si>
  <si>
    <t>B311</t>
  </si>
  <si>
    <t xml:space="preserve">Társaságok jövedelemadói </t>
  </si>
  <si>
    <t>B312</t>
  </si>
  <si>
    <t>Jövedelemadók (=20+21)</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</si>
  <si>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</si>
  <si>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</si>
  <si>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</si>
  <si>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</si>
  <si>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</si>
  <si>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</si>
  <si>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</si>
  <si>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</si>
  <si>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</si>
  <si>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</si>
  <si>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</si>
  <si>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</si>
  <si>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</si>
  <si>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</si>
  <si>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</si>
  <si>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</si>
  <si>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</si>
  <si>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 xml:space="preserve">Termékek és szolgáltatások adói (=26+…+30) </t>
  </si>
  <si>
    <t>B35</t>
  </si>
  <si>
    <t xml:space="preserve">Egyéb közhatalmi bevételek </t>
  </si>
  <si>
    <t>B36</t>
  </si>
  <si>
    <t>Közhatalmi bevételek (=22+...+25+31+32)</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</si>
  <si>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</si>
  <si>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</si>
  <si>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</si>
  <si>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</si>
  <si>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</si>
  <si>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</si>
  <si>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</si>
  <si>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</si>
  <si>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</si>
  <si>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</si>
  <si>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</si>
  <si>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</si>
  <si>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</si>
  <si>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</si>
  <si>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</si>
  <si>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</si>
  <si>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</si>
  <si>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pénzügyi műveletek bevételei</t>
  </si>
  <si>
    <t>B409</t>
  </si>
  <si>
    <t>B410</t>
  </si>
  <si>
    <t>Működési bevételek (=34+…+43)</t>
  </si>
  <si>
    <t>B4</t>
  </si>
  <si>
    <t>Immateriális javak értékesítése</t>
  </si>
  <si>
    <t>B51</t>
  </si>
  <si>
    <t>Ingatlanok értékesítése</t>
  </si>
  <si>
    <t>B52</t>
  </si>
  <si>
    <t>Egyéb tárgyi eszközök értékesítése</t>
  </si>
  <si>
    <t>B53</t>
  </si>
  <si>
    <t>Részesedések értékesítése</t>
  </si>
  <si>
    <t>B54</t>
  </si>
  <si>
    <t>Részesedések megszűnéséhez kapcsolódó bevételek</t>
  </si>
  <si>
    <t>B55</t>
  </si>
  <si>
    <t>Felhalmozási bevételek (=45+…+49)</t>
  </si>
  <si>
    <t>B5</t>
  </si>
  <si>
    <t>Működési célú garancia- és kezességvállalásból származó megtérülések államháztartáson kívülről</t>
  </si>
  <si>
    <t>B61</t>
  </si>
  <si>
    <t>Működési célú visszatérítendő támogatások, kölcsönök visszatérülése államháztartáson kívülről</t>
  </si>
  <si>
    <t>B62</t>
  </si>
  <si>
    <t>Egyéb működési célú átvett pénzeszközök</t>
  </si>
  <si>
    <t>B63</t>
  </si>
  <si>
    <t>Működési célú átvett pénzeszközök (=51+52+53)</t>
  </si>
  <si>
    <t>B6</t>
  </si>
  <si>
    <t>Felhalmozási célú garancia- és kezességvállalásból származó megtérülések államháztartáson kívülről</t>
  </si>
  <si>
    <t>B71</t>
  </si>
  <si>
    <t>Felhalmozási célú visszatérítendő támogatások, kölcsönök visszatérülése államháztartáson kívülről</t>
  </si>
  <si>
    <t>B72</t>
  </si>
  <si>
    <t>Egyéb felhalmozási célú átvett pénzeszközök</t>
  </si>
  <si>
    <t>B73</t>
  </si>
  <si>
    <t>Felhalmozási célú átvett pénzeszközök (=55+56+57)</t>
  </si>
  <si>
    <t>B7</t>
  </si>
  <si>
    <t>Költségvetési bevételek (=13+19+33+44+50+54+58)</t>
  </si>
  <si>
    <t>B1-B7</t>
  </si>
  <si>
    <t xml:space="preserve"> forintban</t>
  </si>
  <si>
    <t>önkormányzat</t>
  </si>
  <si>
    <t>Módosított előirányzat</t>
  </si>
  <si>
    <t>Eredeti előirányzat</t>
  </si>
  <si>
    <t>1.</t>
  </si>
  <si>
    <t>2.</t>
  </si>
  <si>
    <t>3.</t>
  </si>
  <si>
    <t>7.</t>
  </si>
  <si>
    <t>8.</t>
  </si>
  <si>
    <t>9.</t>
  </si>
  <si>
    <t xml:space="preserve">Hosszú lejáratú hitelek, kölcsönök felvétele </t>
  </si>
  <si>
    <t>B8111</t>
  </si>
  <si>
    <t>Likviditási célú hitelek, kölcsönök felvétele pénzügyi vállalkozástól</t>
  </si>
  <si>
    <t>B8112</t>
  </si>
  <si>
    <t xml:space="preserve">Rövid lejáratú hitelek, kölcsönök felvétele  </t>
  </si>
  <si>
    <t>B8113</t>
  </si>
  <si>
    <t>Hitel-, kölcsönfelvétel államháztartáson kívülről (=01+02+03)</t>
  </si>
  <si>
    <t>B811</t>
  </si>
  <si>
    <t>Forgatási célú belföldi értékpapírok beváltása, értékesítése</t>
  </si>
  <si>
    <t>B8121</t>
  </si>
  <si>
    <t>Forgatási célú belföldi értékpapírok kibocsátása</t>
  </si>
  <si>
    <t>B8122</t>
  </si>
  <si>
    <t>Befektetési célú belföldi értékpapírok beváltása,  értékesítése</t>
  </si>
  <si>
    <t>B8123</t>
  </si>
  <si>
    <t>Befektetési célú belföldi értékpapírok kibocsátása</t>
  </si>
  <si>
    <t>B8124</t>
  </si>
  <si>
    <t>Belföldi értékpapírok bevételei (=05+..+08)</t>
  </si>
  <si>
    <t>B812</t>
  </si>
  <si>
    <t>Előző év költségvetési maradványának igénybevétele</t>
  </si>
  <si>
    <t>B8131</t>
  </si>
  <si>
    <t>Előző év vállalkozási maradványának igénybevétele</t>
  </si>
  <si>
    <t>B8132</t>
  </si>
  <si>
    <t>Maradvány igénybevétele (=10+11)</t>
  </si>
  <si>
    <t>B813</t>
  </si>
  <si>
    <t>Államháztartáson belüli megelőlegezések</t>
  </si>
  <si>
    <t>B814</t>
  </si>
  <si>
    <t>Államháztartáson belüli megelőlegezések törlesztése</t>
  </si>
  <si>
    <t>B815</t>
  </si>
  <si>
    <t>Központi, irányító szervi támogatás</t>
  </si>
  <si>
    <t>B816</t>
  </si>
  <si>
    <t>Betétek megszüntetése</t>
  </si>
  <si>
    <t>B817</t>
  </si>
  <si>
    <t>Központi költségvetés sajátos finanszírozási bevételei</t>
  </si>
  <si>
    <t>B818</t>
  </si>
  <si>
    <t>Belföldi finanszírozás bevételei (=04+09+12+…+17)</t>
  </si>
  <si>
    <t>B81</t>
  </si>
  <si>
    <t>Forgatási célú külföldi értékpapírok beváltása,  értékesítése</t>
  </si>
  <si>
    <t>B821</t>
  </si>
  <si>
    <t>Befektetési célú külföldi értékpapírok beváltása, értékesítése</t>
  </si>
  <si>
    <t>B822</t>
  </si>
  <si>
    <t>Külföldi értékpapírok kibocsátása</t>
  </si>
  <si>
    <t>B823</t>
  </si>
  <si>
    <t xml:space="preserve">Külföldi hitelek, kölcsönök felvétele </t>
  </si>
  <si>
    <t>B824</t>
  </si>
  <si>
    <t>Külföldi finanszírozás bevételei (=19+…+22)</t>
  </si>
  <si>
    <t>B82</t>
  </si>
  <si>
    <t>Adóssághoz nem kapcsolódó származékos ügyletek bevételei</t>
  </si>
  <si>
    <t>B83</t>
  </si>
  <si>
    <t>Finanszírozási bevételek (=18+23+24)</t>
  </si>
  <si>
    <t>B8</t>
  </si>
  <si>
    <t>forintban</t>
  </si>
  <si>
    <t>3. melléklet</t>
  </si>
  <si>
    <t>2. melléklet</t>
  </si>
  <si>
    <t xml:space="preserve"> fortintban</t>
  </si>
  <si>
    <t>2019. évi eredeti
előirányzat</t>
  </si>
  <si>
    <t>Módosított ei</t>
  </si>
  <si>
    <t>2019. ÉVI KÖLTSÉGVETÉSÉNEK ÖSSZEVONT MÉRLEGE</t>
  </si>
  <si>
    <t>2019. évi  költségvetése</t>
  </si>
  <si>
    <t>2019.  évi költségvetése</t>
  </si>
  <si>
    <t>2019. évi Finanszírozási bevételei</t>
  </si>
  <si>
    <t>4.melléklet</t>
  </si>
  <si>
    <t>1. melléklet</t>
  </si>
  <si>
    <t>2018. ÉVI KÖLTSÉGVETÉSE</t>
  </si>
  <si>
    <t>Egyéb működési célú támogatások részletezése</t>
  </si>
  <si>
    <t xml:space="preserve"> Ft-ban</t>
  </si>
  <si>
    <t>Támogatott cél megnevezése</t>
  </si>
  <si>
    <t>Zalakaros Kistérség Többcélú Társulás háziorvosi ügyelet</t>
  </si>
  <si>
    <t>Egészségügyi Alapellátás Nagykanizsa fogorvoi ügyelet</t>
  </si>
  <si>
    <t>Galamboki Mesevár Óvoda támogtása</t>
  </si>
  <si>
    <t>Galamboki Közös Önkormányzati Hivatal támogatása</t>
  </si>
  <si>
    <t>Működési célú támogatás áht-n belül összesen</t>
  </si>
  <si>
    <t>BURSA</t>
  </si>
  <si>
    <t>Magyar Vöröskereszt - házi segítégnyújtás</t>
  </si>
  <si>
    <t>TÖOSZ tagdíj</t>
  </si>
  <si>
    <t>Innovatív Dél-Zala Vidékfejlesztési Egyesület tagdíj</t>
  </si>
  <si>
    <t>Faluszövetség</t>
  </si>
  <si>
    <t>Sporttevékenység támogatása</t>
  </si>
  <si>
    <t>Működési célú támogatás áht-n kívül összesen</t>
  </si>
  <si>
    <t>Szociális kölcsön nyújtása</t>
  </si>
  <si>
    <t>Működési célú támogatás összesen</t>
  </si>
  <si>
    <t>2019. ÉVI KÖLTSÉGVETÉSE</t>
  </si>
  <si>
    <t>Közhatalmi bevételek részletezése</t>
  </si>
  <si>
    <t>Adónem megnevezése</t>
  </si>
  <si>
    <t>Gépjárműadó</t>
  </si>
  <si>
    <t>Vagyoni típusú adók ebből:</t>
  </si>
  <si>
    <t xml:space="preserve">     -Építményadó</t>
  </si>
  <si>
    <t xml:space="preserve">     -Magánszemélyek kommunális adója</t>
  </si>
  <si>
    <t>Egyéb áruhasználati és szolg. adó ebből:</t>
  </si>
  <si>
    <t xml:space="preserve">     - Idegenforg. adó tart. után</t>
  </si>
  <si>
    <t xml:space="preserve">     -Talajterhelési díj</t>
  </si>
  <si>
    <t>Értékesítési és forglami adó</t>
  </si>
  <si>
    <t xml:space="preserve">     -Iparűzési adó állandó jelleggel végz.</t>
  </si>
  <si>
    <t>Egyéb közhatalmi bevétel</t>
  </si>
  <si>
    <t xml:space="preserve">     - Adópótlék, adóbírság</t>
  </si>
  <si>
    <t xml:space="preserve">     - Egyéb közhatalmi bevétel</t>
  </si>
  <si>
    <t>Közhatalmi bevételek összesen</t>
  </si>
  <si>
    <t xml:space="preserve"> Felhalmozási célú bevételek és kiadások mérlege
(Önkormányzati szinten)</t>
  </si>
  <si>
    <t xml:space="preserve"> forintban !</t>
  </si>
  <si>
    <t>Bevételek</t>
  </si>
  <si>
    <t>Kiadások</t>
  </si>
  <si>
    <t>Megnevezés</t>
  </si>
  <si>
    <t>2019. évi előirányzat</t>
  </si>
  <si>
    <t>Beruházások</t>
  </si>
  <si>
    <t>1.-ből EU-s támogatás</t>
  </si>
  <si>
    <t>1.-ből EU-s forrásból megvalósuló beruházás</t>
  </si>
  <si>
    <t>Felújítások</t>
  </si>
  <si>
    <t>4.</t>
  </si>
  <si>
    <t>Felhalmozási célú átvett pénzeszközök átvétele</t>
  </si>
  <si>
    <t>3.-ból EU-s forrásból megvalósuló felújítás</t>
  </si>
  <si>
    <t>5.</t>
  </si>
  <si>
    <t>4.-ből EU-s támogatás (közvetlen)</t>
  </si>
  <si>
    <t>Egyéb felhalmozási kiadások</t>
  </si>
  <si>
    <t>6.</t>
  </si>
  <si>
    <t>Egyéb felhalmozási célú bevételek</t>
  </si>
  <si>
    <t>10.</t>
  </si>
  <si>
    <t>11.</t>
  </si>
  <si>
    <t>12.</t>
  </si>
  <si>
    <t>Költségvetési bevételek összesen: (1.+3.+4.+6.+…+11.)</t>
  </si>
  <si>
    <t>Költségvetési kiadások összesen: (1.+3.+5.+...+11.)</t>
  </si>
  <si>
    <t>13.</t>
  </si>
  <si>
    <t>Hiány belső finanszírozás bevételei ( 14+…+18)</t>
  </si>
  <si>
    <t>Értékpapír vásárlása, visszavásárlása</t>
  </si>
  <si>
    <t>14.</t>
  </si>
  <si>
    <t>Költségvetési maradvány igénybevétele</t>
  </si>
  <si>
    <t>Hitelek törlesztése</t>
  </si>
  <si>
    <t>15.</t>
  </si>
  <si>
    <t xml:space="preserve">Vállalkozási maradvány igénybevétele </t>
  </si>
  <si>
    <t>Rövid lejáratú hitelek törlesztése</t>
  </si>
  <si>
    <t>16.</t>
  </si>
  <si>
    <t xml:space="preserve">Betét visszavonásából származó bevétel </t>
  </si>
  <si>
    <t>Hosszú lejáratú hitelek törlesztése</t>
  </si>
  <si>
    <t>17.</t>
  </si>
  <si>
    <t>Értékpapír értékesítése</t>
  </si>
  <si>
    <t>Kölcsön törlesztése</t>
  </si>
  <si>
    <t>18.</t>
  </si>
  <si>
    <t>Egyéb belső finanszírozási bevételek</t>
  </si>
  <si>
    <t>Befektetési célú belföldi, külföldi értékpapírok vásárlása</t>
  </si>
  <si>
    <t>19.</t>
  </si>
  <si>
    <t>Hiány külső finanszírozásának bevételei (20+…+24 )</t>
  </si>
  <si>
    <t>Betét elhelyezése</t>
  </si>
  <si>
    <t>20.</t>
  </si>
  <si>
    <t>Hosszú lejáratú hitelek, kölcsönök felvétele</t>
  </si>
  <si>
    <t>Pénzügyi lízing kiadásai</t>
  </si>
  <si>
    <t>21.</t>
  </si>
  <si>
    <t>Likviditási célú hitelek, kölcsönök felvétele</t>
  </si>
  <si>
    <t>22.</t>
  </si>
  <si>
    <t>Rövid lejáratú hitelek, kölcsönök felvétele</t>
  </si>
  <si>
    <t>23.</t>
  </si>
  <si>
    <t>Értékpapírok kibocsátása</t>
  </si>
  <si>
    <t>24.</t>
  </si>
  <si>
    <t>Egyéb külső finanszírozási bevételek</t>
  </si>
  <si>
    <t>25.</t>
  </si>
  <si>
    <t>Felhalmozási célú finanszírozási bevételek összesen (13.+19.)</t>
  </si>
  <si>
    <t>Felhalmozási célú finanszírozási kiadások összesen
(13.+...+24.)</t>
  </si>
  <si>
    <t>26.</t>
  </si>
  <si>
    <t>BEVÉTEL ÖSSZESEN (12+25)</t>
  </si>
  <si>
    <t>KIADÁSOK ÖSSZESEN (12+25)</t>
  </si>
  <si>
    <t>27.</t>
  </si>
  <si>
    <t>Költségvetési hiány:</t>
  </si>
  <si>
    <t>Költségvetési többlet:</t>
  </si>
  <si>
    <t>28.</t>
  </si>
  <si>
    <t>Tárgyévi  hiány:</t>
  </si>
  <si>
    <t>Tárgyévi  többlet:</t>
  </si>
  <si>
    <t>KÖTELEZŐ, ÖNKÉNT VÁLLALT ÉS ÁLLAMIGAZGATÁSI T FELADATOK BEMUTATÁSA</t>
  </si>
  <si>
    <t>Kiadás</t>
  </si>
  <si>
    <t>Bevétel</t>
  </si>
  <si>
    <t>Személyi juttatások és járulékok</t>
  </si>
  <si>
    <t>Dologi kiadások</t>
  </si>
  <si>
    <t>Ellátottak pénzbeli juttatásai, egyéb működési célú kiadások</t>
  </si>
  <si>
    <t>Felhalmozási/finanszírozási kiadások</t>
  </si>
  <si>
    <t>Összesen</t>
  </si>
  <si>
    <t>Költségvetési támogatás</t>
  </si>
  <si>
    <t>Átvett pénzeszközök/feladathoz kapcsolódó bevétel</t>
  </si>
  <si>
    <t>Saját forrás/Finanszírozási bevételek</t>
  </si>
  <si>
    <t>Kötelező önkormányzati feladatok</t>
  </si>
  <si>
    <t>Település üzemeltetés, egyéb önkormányzati feladatok</t>
  </si>
  <si>
    <t>Egészségügyi alapellátás (háziorvosi, fogorvosi ügyeleti ellátás)</t>
  </si>
  <si>
    <t>Falugondnoki szolgálat</t>
  </si>
  <si>
    <t>Óvodai ellátás</t>
  </si>
  <si>
    <t>Pénzbeli ellátások</t>
  </si>
  <si>
    <t>Házi segítségnyújtás</t>
  </si>
  <si>
    <t>Helyi közfoglalkoztatás</t>
  </si>
  <si>
    <t xml:space="preserve"> Közművelődési feladatok</t>
  </si>
  <si>
    <t>Önként vállalt feladatok</t>
  </si>
  <si>
    <t>Ingatlan felújítás</t>
  </si>
  <si>
    <t>Államigazgatási feladatok</t>
  </si>
  <si>
    <t>Összesen:</t>
  </si>
  <si>
    <t>Felhalmozási kiadások</t>
  </si>
  <si>
    <t xml:space="preserve"> forintban </t>
  </si>
  <si>
    <t>Felhalmozási kiadás  megnevezése</t>
  </si>
  <si>
    <t>Teljes költség</t>
  </si>
  <si>
    <t>Kivitelezés kezdési és befejezési éve</t>
  </si>
  <si>
    <t>Felhasználás
2018. XII.31-ig</t>
  </si>
  <si>
    <t>2018. év utáni szükséglet
(6=2 - 4 - 5)</t>
  </si>
  <si>
    <t>Felújítási kiadások célonként</t>
  </si>
  <si>
    <t>2018. éviKözművelődési feladatok Közművelődési érdekeltségnövelő támogatás  Faluház felújítás 2019. évre áthúzódó része</t>
  </si>
  <si>
    <t>Önkormányzati közterületek felújítása (Petőfi út 44. ingatlan elötti rész aszfaltozá,s csövezés, parkoló kialakítás, Petőfi út 33. ingatlan elötti rész aszfaltozás, Templom elött parkoló kialakítás, II. Világháborús Hősi emlékmű elötti híd helyrehozatala, Petőfi 60-64-68 elötti árok belvíz megszüntetés, Petőfi 57. sz. ingatlan elötti árok belvíz megszüntetés</t>
  </si>
  <si>
    <t>Tartalék Pályázati önerő</t>
  </si>
  <si>
    <t>ÖSSZESEN:</t>
  </si>
  <si>
    <t>Zalaszentjakab Község Önkormányzata</t>
  </si>
  <si>
    <t>2019. ÉVI KÖLTSÉGVETÉS</t>
  </si>
  <si>
    <t>AZ önkormányzat által adott közvetett támogatások, kedvezmények</t>
  </si>
  <si>
    <t>Sor-szám</t>
  </si>
  <si>
    <t>Bevételi jogcím</t>
  </si>
  <si>
    <t>Kedvezmény nélkül elérhető bevétel</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</si>
  <si>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</si>
  <si>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</si>
  <si>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</si>
  <si>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</si>
  <si>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</si>
  <si>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</si>
  <si>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</si>
  <si>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</si>
  <si>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</si>
  <si>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</si>
  <si>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</si>
  <si>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</si>
  <si>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</si>
  <si>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</si>
  <si>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mentesség</t>
  </si>
  <si>
    <t>Eszközök hasznosítása utáni kedvezmény, mentesség</t>
  </si>
  <si>
    <t>Egyéb kedvezmény</t>
  </si>
  <si>
    <t>Egyéb kölcsön elengedése</t>
  </si>
  <si>
    <t>A 2018. évi költségvetési támogatások jogcímenként a 2017. évi C. törvény 2. számú melléklete alapján</t>
  </si>
  <si>
    <t>Jogcím</t>
  </si>
  <si>
    <t>Támogatás</t>
  </si>
  <si>
    <t xml:space="preserve"> Ft</t>
  </si>
  <si>
    <t>I.</t>
  </si>
  <si>
    <t>Helyi önkormányztok működésének általános támogatása</t>
  </si>
  <si>
    <t>I.1.a)</t>
  </si>
  <si>
    <t>Önkormányzati hivatal működésének támogatása</t>
  </si>
  <si>
    <t>I.1.b)</t>
  </si>
  <si>
    <t>Település-üzemeltetéshez kapcsolódó feladatellátás</t>
  </si>
  <si>
    <t>I.1.ba)</t>
  </si>
  <si>
    <t>A zöldterölet-gazdálkodással kapcsolatos feladatok ellátásának támogatása</t>
  </si>
  <si>
    <t>I.1.bb)</t>
  </si>
  <si>
    <t>Közvilágítás fenntartásának támogatása</t>
  </si>
  <si>
    <t>I.1.bc)</t>
  </si>
  <si>
    <t>Köztemető fenntartással kapcsolatos feladatok támogatása</t>
  </si>
  <si>
    <t>I.1.bd)</t>
  </si>
  <si>
    <t>Közutak fenntartásának támogatása</t>
  </si>
  <si>
    <t>I.1.c)</t>
  </si>
  <si>
    <t>Egyéb kötelező önkormányzati feladatok támogatása</t>
  </si>
  <si>
    <t>I.1.d)</t>
  </si>
  <si>
    <t>Lakott külterülettel kapcsolatos feladatok támogatása</t>
  </si>
  <si>
    <t>V.1.</t>
  </si>
  <si>
    <t>I.1. jogcímekhez kiegészítés</t>
  </si>
  <si>
    <t>I.6.</t>
  </si>
  <si>
    <t>Polgármester illetmény támogatása</t>
  </si>
  <si>
    <t>II.</t>
  </si>
  <si>
    <t>A települési önkormányzatok egyes köznevelési és gyermekétkeztetési feladatainak támogatása</t>
  </si>
  <si>
    <t>II.1.</t>
  </si>
  <si>
    <t>Óvodapedagógusok, és az óvodapedagógusok nevelő munkáját közvetlenül segítők bértámogatása</t>
  </si>
  <si>
    <t xml:space="preserve">II.2. </t>
  </si>
  <si>
    <t>Óvodaműködtetési támogatás</t>
  </si>
  <si>
    <t>II.3.</t>
  </si>
  <si>
    <t>Ingyenes és kedvezményes gyermekétkeztetés támogatása</t>
  </si>
  <si>
    <t>III.</t>
  </si>
  <si>
    <t>A települési önkormányzatok szociális és gyermekjóléti feladatainak támogatása</t>
  </si>
  <si>
    <t>III.2.</t>
  </si>
  <si>
    <t>A települési önkormányzatok szociális feladatainak egyéb támogatása</t>
  </si>
  <si>
    <t>III.3.e)</t>
  </si>
  <si>
    <t>Falugondnoki szolgáltatás</t>
  </si>
  <si>
    <t>III.5.c)</t>
  </si>
  <si>
    <t>A rászoruló gyermekek intézményen kívüli szünidei étkeztetésének támogatása</t>
  </si>
  <si>
    <t>IV.</t>
  </si>
  <si>
    <t>A települési önkormányzatok kulturális feladatainak támogatása</t>
  </si>
  <si>
    <t>IV.1.d)</t>
  </si>
  <si>
    <t>Települési önkormányzatok támogatása a nyilvános könyvtári ellátás és a közművelődés feladatokhoz</t>
  </si>
  <si>
    <t>V.</t>
  </si>
  <si>
    <t>Beszámítás, kiegészítés</t>
  </si>
  <si>
    <t>ZALASZENTJAKAB  KÖZSÉG ÖNKORMÁNYZATA</t>
  </si>
  <si>
    <t>2019. ÉVI ELŐIRÁNYZAT-FELHASZNÁLÁSI TERV</t>
  </si>
  <si>
    <t>január</t>
  </si>
  <si>
    <t>február</t>
  </si>
  <si>
    <t>március</t>
  </si>
  <si>
    <t>április</t>
  </si>
  <si>
    <t>május</t>
  </si>
  <si>
    <t>június</t>
  </si>
  <si>
    <t>július</t>
  </si>
  <si>
    <t>augusztus</t>
  </si>
  <si>
    <t>szeptember</t>
  </si>
  <si>
    <t>október</t>
  </si>
  <si>
    <t>november</t>
  </si>
  <si>
    <t>december</t>
  </si>
  <si>
    <t>összesen</t>
  </si>
  <si>
    <t>Személyi juttatások</t>
  </si>
  <si>
    <t>Munkaadót terhelő járulékok</t>
  </si>
  <si>
    <t>Ellátottak pénzbeli juttatásai</t>
  </si>
  <si>
    <t>Finanszírozási kiadások</t>
  </si>
  <si>
    <t xml:space="preserve">Kiadások összesen </t>
  </si>
  <si>
    <t>Működési célú támogatások ÁHT-n belülről</t>
  </si>
  <si>
    <t>Felhalmozási célú támogatások ÁHT-n belülről</t>
  </si>
  <si>
    <t>Működési bevételek</t>
  </si>
  <si>
    <t>Működési célú átvett pénzeszközök</t>
  </si>
  <si>
    <t>Felhalmozási célú átvett pénzeszközök</t>
  </si>
  <si>
    <t>Finanszírozási bevételek</t>
  </si>
  <si>
    <t xml:space="preserve">Bevételek összesen </t>
  </si>
  <si>
    <t xml:space="preserve"> </t>
  </si>
  <si>
    <t>2019. évi költségvetés</t>
  </si>
  <si>
    <t>Éves létszám-előirányzat</t>
  </si>
  <si>
    <t>COFOG                 (Kormányzati funkció)</t>
  </si>
  <si>
    <t>COFOG megnevezése</t>
  </si>
  <si>
    <t>Létszám előirányzat (fő)</t>
  </si>
  <si>
    <t>Közfoglalkoztatási mintaprogram</t>
  </si>
  <si>
    <t>Zalaszentjakab Község Önkormányzat saját bevételeinek részletezése az adósságot keletkeztető ügyletből származó tárgyévi fizetési kötelezettség megállapításához</t>
  </si>
  <si>
    <t>Bevételi jogcímek</t>
  </si>
  <si>
    <t>Helyi adók</t>
  </si>
  <si>
    <t>Az önkormányzati vagyon és az önkormányzatot megillető vagyoni értékű jog értékesítéséből és hasznosításából származó bevétel</t>
  </si>
  <si>
    <t>Osztalék, a koncessziós díj és a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</si>
  <si>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</si>
  <si>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</si>
  <si>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</si>
  <si>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</si>
  <si>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</si>
  <si>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A költségvetési évet követő három év tervezett előirányzatai főbb csoportokban</t>
  </si>
  <si>
    <t>2020. évi terv</t>
  </si>
  <si>
    <t>2021. évi terv</t>
  </si>
  <si>
    <t>2022. évi terv</t>
  </si>
  <si>
    <t>Költségvetési kiadások</t>
  </si>
  <si>
    <t xml:space="preserve">Költségvetési bevételek </t>
  </si>
  <si>
    <t xml:space="preserve">Finanszírozási kiadások </t>
  </si>
  <si>
    <t xml:space="preserve">Finanszírozási bevételek </t>
  </si>
  <si>
    <t>Módosítás 09.11</t>
  </si>
  <si>
    <t>Módosítás 09.11.</t>
  </si>
  <si>
    <t>Módosítás 09.30</t>
  </si>
  <si>
    <t>Módosítás 09.30.</t>
  </si>
  <si>
    <t>3.1 melléklet</t>
  </si>
  <si>
    <t>5. melléklet</t>
  </si>
  <si>
    <t>6. melléklet</t>
  </si>
  <si>
    <t>7. melléklet</t>
  </si>
  <si>
    <t xml:space="preserve">Közművelődési feladatok Közművelődési érdekeltségnövelő támogatás önerő Művelődési Ház Zalaszentjakab, Petőfi 44. felújítás </t>
  </si>
  <si>
    <t>8. melléklet</t>
  </si>
  <si>
    <t>9. melléklet</t>
  </si>
  <si>
    <t>10. melléklet</t>
  </si>
  <si>
    <t>11. melléklet</t>
  </si>
  <si>
    <t>12. melléklet</t>
  </si>
  <si>
    <t>13. melléklet</t>
  </si>
  <si>
    <t>2.1 melléklet</t>
  </si>
</sst>
</file>

<file path=xl/styles.xml><?xml version="1.0" encoding="utf-8"?>
<styleSheet xmlns="http://schemas.openxmlformats.org/spreadsheetml/2006/main">
  <numFmts count="2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00"/>
    <numFmt numFmtId="175" formatCode="\ ##########"/>
    <numFmt numFmtId="176" formatCode="0__"/>
    <numFmt numFmtId="177" formatCode="#,###"/>
    <numFmt numFmtId="178" formatCode="_-* #,##0\ _F_t_-;\-* #,##0\ _F_t_-;_-* &quot;-&quot;??\ _F_t_-;_-@_-"/>
    <numFmt numFmtId="179" formatCode="#"/>
    <numFmt numFmtId="180" formatCode="#,##0\ _F_t"/>
  </numFmts>
  <fonts count="83">
    <font>
      <sz val="11"/>
      <color theme="1"/>
      <name val="Calibri"/>
      <family val="2"/>
    </font>
    <font>
      <sz val="11"/>
      <color indexed="8"/>
      <name val="Calibri"/>
      <family val="2"/>
    </font>
    <font>
      <sz val="10"/>
      <name val="Arial CE"/>
      <family val="0"/>
    </font>
    <font>
      <b/>
      <sz val="12"/>
      <color indexed="8"/>
      <name val="Arial"/>
      <family val="2"/>
    </font>
    <font>
      <sz val="10"/>
      <color indexed="8"/>
      <name val="Arial"/>
      <family val="2"/>
    </font>
    <font>
      <sz val="10"/>
      <name val="Arial"/>
      <family val="2"/>
    </font>
    <font>
      <b/>
      <sz val="10"/>
      <color indexed="8"/>
      <name val="Arial"/>
      <family val="2"/>
    </font>
    <font>
      <b/>
      <sz val="10"/>
      <name val="Arial"/>
      <family val="2"/>
    </font>
    <font>
      <b/>
      <sz val="24"/>
      <color indexed="8"/>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sz val="10"/>
      <name val="Times New Roman CE"/>
      <family val="0"/>
    </font>
    <font>
      <sz val="8"/>
      <name val="Calibri"/>
      <family val="2"/>
    </font>
    <font>
      <b/>
      <sz val="18"/>
      <color indexed="8"/>
      <name val="Times New Roman"/>
      <family val="1"/>
    </font>
    <font>
      <u val="single"/>
      <sz val="12"/>
      <color indexed="12"/>
      <name val="Times New Roman CE"/>
      <family val="0"/>
    </font>
    <font>
      <u val="single"/>
      <sz val="12"/>
      <color indexed="36"/>
      <name val="Times New Roman CE"/>
      <family val="0"/>
    </font>
    <font>
      <b/>
      <sz val="14"/>
      <name val="Times New Roman"/>
      <family val="1"/>
    </font>
    <font>
      <b/>
      <sz val="12"/>
      <name val="Arial"/>
      <family val="2"/>
    </font>
    <font>
      <b/>
      <sz val="14"/>
      <name val="Arial"/>
      <family val="2"/>
    </font>
    <font>
      <sz val="12"/>
      <name val="Arial"/>
      <family val="2"/>
    </font>
    <font>
      <sz val="11"/>
      <name val="Arial"/>
      <family val="2"/>
    </font>
    <font>
      <b/>
      <sz val="12"/>
      <name val="Times New Roman CE"/>
      <family val="1"/>
    </font>
    <font>
      <b/>
      <i/>
      <sz val="10"/>
      <name val="Times New Roman CE"/>
      <family val="1"/>
    </font>
    <font>
      <b/>
      <sz val="9"/>
      <name val="Times New Roman CE"/>
      <family val="0"/>
    </font>
    <font>
      <b/>
      <sz val="10"/>
      <name val="Times New Roman CE"/>
      <family val="1"/>
    </font>
    <font>
      <b/>
      <sz val="8"/>
      <name val="Times New Roman CE"/>
      <family val="0"/>
    </font>
    <font>
      <sz val="8"/>
      <name val="Times New Roman CE"/>
      <family val="1"/>
    </font>
    <font>
      <i/>
      <sz val="8"/>
      <name val="Times New Roman CE"/>
      <family val="0"/>
    </font>
    <font>
      <b/>
      <sz val="14"/>
      <name val="Times New Roman CE"/>
      <family val="0"/>
    </font>
    <font>
      <sz val="9"/>
      <name val="Times New Roman CE"/>
      <family val="1"/>
    </font>
    <font>
      <sz val="12"/>
      <name val="Times New Roman CE"/>
      <family val="0"/>
    </font>
    <font>
      <i/>
      <sz val="11"/>
      <name val="Times New Roman CE"/>
      <family val="1"/>
    </font>
    <font>
      <sz val="8"/>
      <name val="Times New Roman"/>
      <family val="1"/>
    </font>
    <font>
      <b/>
      <sz val="9"/>
      <name val="Times New Roman"/>
      <family val="1"/>
    </font>
    <font>
      <b/>
      <sz val="8"/>
      <name val="Times New Roman"/>
      <family val="1"/>
    </font>
    <font>
      <sz val="8"/>
      <name val="Arial"/>
      <family val="2"/>
    </font>
    <font>
      <sz val="10"/>
      <name val="Times New Roman"/>
      <family val="1"/>
    </font>
    <font>
      <b/>
      <sz val="10"/>
      <name val="Times New Roman"/>
      <family val="1"/>
    </font>
    <font>
      <sz val="11"/>
      <name val="Times New Roman"/>
      <family val="1"/>
    </font>
    <font>
      <b/>
      <sz val="11"/>
      <name val="Times New Roman"/>
      <family val="1"/>
    </font>
    <font>
      <b/>
      <sz val="11"/>
      <name val="Times New Roman CE"/>
      <family val="1"/>
    </font>
    <font>
      <sz val="11"/>
      <name val="Times New Roman CE"/>
      <family val="1"/>
    </font>
    <font>
      <b/>
      <i/>
      <sz val="8"/>
      <name val="Times New Roman CE"/>
      <family val="1"/>
    </font>
    <font>
      <b/>
      <i/>
      <sz val="11"/>
      <name val="Times New Roman CE"/>
      <family val="1"/>
    </font>
    <font>
      <sz val="9"/>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8"/>
      <color indexed="8"/>
      <name val="Calibri"/>
      <family val="2"/>
    </font>
    <font>
      <sz val="14"/>
      <name val="Times New Roman"/>
      <family val="1"/>
    </font>
    <font>
      <sz val="12"/>
      <color indexed="8"/>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8"/>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Horizontal"/>
    </fill>
    <fill>
      <patternFill patternType="solid">
        <fgColor theme="0" tint="-0.1499900072813034"/>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color indexed="63"/>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bottom/>
    </border>
    <border>
      <left style="medium"/>
      <right style="thin"/>
      <top/>
      <bottom/>
    </border>
    <border>
      <left style="thin"/>
      <right/>
      <top/>
      <bottom/>
    </border>
    <border>
      <left style="thin"/>
      <right style="medium"/>
      <top/>
      <bottom/>
    </border>
    <border>
      <left style="medium"/>
      <right style="thin"/>
      <top style="thin"/>
      <bottom/>
    </border>
    <border>
      <left/>
      <right style="medium"/>
      <top style="medium"/>
      <bottom style="medium"/>
    </border>
    <border>
      <left style="thin"/>
      <right style="double"/>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right style="thin"/>
      <top/>
      <bottom style="thin"/>
    </border>
    <border>
      <left style="thin"/>
      <right style="thin"/>
      <top style="medium"/>
      <bottom style="thin"/>
    </border>
    <border>
      <left style="thin"/>
      <right style="medium"/>
      <top style="medium"/>
      <bottom style="thin"/>
    </border>
    <border>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style="medium"/>
      <right style="medium"/>
      <top style="medium"/>
      <bottom style="thin"/>
    </border>
    <border>
      <left style="medium"/>
      <right style="medium"/>
      <top style="thin"/>
      <bottom style="medium"/>
    </border>
    <border>
      <left/>
      <right/>
      <top style="medium"/>
      <bottom/>
    </border>
    <border>
      <left>
        <color indexed="63"/>
      </left>
      <right>
        <color indexed="63"/>
      </right>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9" borderId="1" applyNumberFormat="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2" fillId="20" borderId="5"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13" fillId="0" borderId="0" applyFont="0" applyFill="0" applyBorder="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0" borderId="6" applyNumberFormat="0" applyFill="0" applyAlignment="0" applyProtection="0"/>
    <xf numFmtId="0" fontId="1" fillId="21" borderId="7" applyNumberFormat="0" applyFon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5" fillId="28" borderId="0" applyNumberFormat="0" applyBorder="0" applyAlignment="0" applyProtection="0"/>
    <xf numFmtId="0" fontId="76" fillId="29" borderId="8" applyNumberFormat="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2" fillId="0" borderId="0">
      <alignment/>
      <protection/>
    </xf>
    <xf numFmtId="0" fontId="13" fillId="0" borderId="0">
      <alignment/>
      <protection/>
    </xf>
    <xf numFmtId="0" fontId="5" fillId="0" borderId="0">
      <alignment/>
      <protection/>
    </xf>
    <xf numFmtId="0" fontId="5" fillId="0" borderId="0">
      <alignment/>
      <protection/>
    </xf>
    <xf numFmtId="0" fontId="13" fillId="0" borderId="0">
      <alignment/>
      <protection/>
    </xf>
    <xf numFmtId="0" fontId="32" fillId="0" borderId="0">
      <alignment/>
      <protection/>
    </xf>
    <xf numFmtId="0" fontId="5" fillId="0" borderId="0">
      <alignment/>
      <protection/>
    </xf>
    <xf numFmtId="0" fontId="78"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9" fillId="30" borderId="0" applyNumberFormat="0" applyBorder="0" applyAlignment="0" applyProtection="0"/>
    <xf numFmtId="0" fontId="80" fillId="31" borderId="0" applyNumberFormat="0" applyBorder="0" applyAlignment="0" applyProtection="0"/>
    <xf numFmtId="0" fontId="81" fillId="29" borderId="1" applyNumberFormat="0" applyAlignment="0" applyProtection="0"/>
    <xf numFmtId="9" fontId="1" fillId="0" borderId="0" applyFont="0" applyFill="0" applyBorder="0" applyAlignment="0" applyProtection="0"/>
  </cellStyleXfs>
  <cellXfs count="489">
    <xf numFmtId="0" fontId="0" fillId="0" borderId="0" xfId="0" applyFont="1" applyAlignment="1">
      <alignment/>
    </xf>
    <xf numFmtId="0" fontId="4" fillId="0" borderId="0" xfId="58" applyFont="1" applyFill="1">
      <alignment/>
      <protection/>
    </xf>
    <xf numFmtId="0" fontId="4" fillId="0" borderId="0" xfId="58" applyFont="1" applyFill="1" applyBorder="1">
      <alignment/>
      <protection/>
    </xf>
    <xf numFmtId="0" fontId="6" fillId="0" borderId="0" xfId="58" applyFont="1" applyFill="1">
      <alignment/>
      <protection/>
    </xf>
    <xf numFmtId="174" fontId="4" fillId="0" borderId="0" xfId="58" applyNumberFormat="1" applyFont="1" applyFill="1">
      <alignment/>
      <protection/>
    </xf>
    <xf numFmtId="0" fontId="4" fillId="0" borderId="0" xfId="58" applyFont="1" applyFill="1" applyAlignment="1">
      <alignment vertical="center"/>
      <protection/>
    </xf>
    <xf numFmtId="0" fontId="4" fillId="0" borderId="0" xfId="58" applyFont="1" applyFill="1" applyAlignment="1">
      <alignment horizontal="left"/>
      <protection/>
    </xf>
    <xf numFmtId="0" fontId="9" fillId="32" borderId="0" xfId="58" applyFont="1" applyFill="1">
      <alignment/>
      <protection/>
    </xf>
    <xf numFmtId="0" fontId="12" fillId="32" borderId="0" xfId="58" applyFont="1" applyFill="1">
      <alignment/>
      <protection/>
    </xf>
    <xf numFmtId="0" fontId="12" fillId="0" borderId="0" xfId="58" applyFont="1" applyFill="1">
      <alignment/>
      <protection/>
    </xf>
    <xf numFmtId="174" fontId="12" fillId="32" borderId="0" xfId="58" applyNumberFormat="1" applyFont="1" applyFill="1">
      <alignment/>
      <protection/>
    </xf>
    <xf numFmtId="174" fontId="8" fillId="0" borderId="0" xfId="58" applyNumberFormat="1" applyFont="1" applyFill="1" applyAlignment="1">
      <alignment/>
      <protection/>
    </xf>
    <xf numFmtId="3" fontId="12" fillId="32" borderId="0" xfId="58" applyNumberFormat="1" applyFont="1" applyFill="1" applyAlignment="1">
      <alignment horizontal="center"/>
      <protection/>
    </xf>
    <xf numFmtId="3" fontId="9" fillId="32" borderId="0" xfId="58" applyNumberFormat="1" applyFont="1" applyFill="1">
      <alignment/>
      <protection/>
    </xf>
    <xf numFmtId="0" fontId="9" fillId="0" borderId="0" xfId="58" applyFont="1" applyFill="1" applyBorder="1" applyAlignment="1" quotePrefix="1">
      <alignment horizontal="center" vertical="center"/>
      <protection/>
    </xf>
    <xf numFmtId="0" fontId="10" fillId="0" borderId="0" xfId="58" applyFont="1" applyFill="1" applyBorder="1" applyAlignment="1">
      <alignment horizontal="left" vertical="center"/>
      <protection/>
    </xf>
    <xf numFmtId="0" fontId="9" fillId="0" borderId="0" xfId="58" applyFont="1" applyFill="1" applyBorder="1" applyAlignment="1">
      <alignment horizontal="left" vertical="center" wrapText="1"/>
      <protection/>
    </xf>
    <xf numFmtId="3" fontId="9" fillId="0" borderId="0" xfId="58" applyNumberFormat="1" applyFont="1" applyFill="1" applyBorder="1" applyAlignment="1">
      <alignment horizontal="center" vertical="center"/>
      <protection/>
    </xf>
    <xf numFmtId="0" fontId="9" fillId="0" borderId="0" xfId="58" applyFont="1" applyFill="1" applyBorder="1" applyAlignment="1">
      <alignment horizontal="center" vertical="center"/>
      <protection/>
    </xf>
    <xf numFmtId="3" fontId="9" fillId="0" borderId="10" xfId="58" applyNumberFormat="1" applyFont="1" applyFill="1" applyBorder="1" applyAlignment="1">
      <alignment horizontal="center" vertical="center"/>
      <protection/>
    </xf>
    <xf numFmtId="0" fontId="5" fillId="0" borderId="11" xfId="58" applyFont="1" applyBorder="1" applyAlignment="1">
      <alignment/>
      <protection/>
    </xf>
    <xf numFmtId="0" fontId="10" fillId="0" borderId="12" xfId="58" applyFont="1" applyBorder="1" applyAlignment="1">
      <alignment horizontal="center" vertical="center" wrapText="1"/>
      <protection/>
    </xf>
    <xf numFmtId="3" fontId="9" fillId="33" borderId="10" xfId="58" applyNumberFormat="1" applyFont="1" applyFill="1" applyBorder="1" applyAlignment="1">
      <alignment horizontal="center" vertical="center"/>
      <protection/>
    </xf>
    <xf numFmtId="3" fontId="9" fillId="33" borderId="13" xfId="58" applyNumberFormat="1" applyFont="1" applyFill="1" applyBorder="1" applyAlignment="1">
      <alignment horizontal="center" vertical="center"/>
      <protection/>
    </xf>
    <xf numFmtId="3" fontId="9" fillId="0" borderId="12" xfId="58" applyNumberFormat="1" applyFont="1" applyFill="1" applyBorder="1" applyAlignment="1">
      <alignment horizontal="center" vertical="center"/>
      <protection/>
    </xf>
    <xf numFmtId="3" fontId="9" fillId="0" borderId="12" xfId="58" applyNumberFormat="1" applyFont="1" applyFill="1" applyBorder="1" applyAlignment="1">
      <alignment horizontal="center"/>
      <protection/>
    </xf>
    <xf numFmtId="3" fontId="9" fillId="32" borderId="0" xfId="58" applyNumberFormat="1" applyFont="1" applyFill="1" applyAlignment="1">
      <alignment horizontal="center"/>
      <protection/>
    </xf>
    <xf numFmtId="3" fontId="9" fillId="33" borderId="12" xfId="58" applyNumberFormat="1" applyFont="1" applyFill="1" applyBorder="1" applyAlignment="1">
      <alignment horizontal="center"/>
      <protection/>
    </xf>
    <xf numFmtId="0" fontId="4" fillId="0" borderId="0" xfId="58" applyFont="1">
      <alignment/>
      <protection/>
    </xf>
    <xf numFmtId="0" fontId="4" fillId="0" borderId="0" xfId="58" applyFont="1" applyAlignment="1">
      <alignment vertical="center"/>
      <protection/>
    </xf>
    <xf numFmtId="0" fontId="5" fillId="0" borderId="12" xfId="58" applyFont="1" applyBorder="1" applyAlignment="1">
      <alignment horizontal="center" vertical="center" wrapText="1"/>
      <protection/>
    </xf>
    <xf numFmtId="0" fontId="4" fillId="0" borderId="12" xfId="58" applyFont="1" applyBorder="1" applyAlignment="1">
      <alignment horizontal="center" vertical="center" wrapText="1"/>
      <protection/>
    </xf>
    <xf numFmtId="0" fontId="4" fillId="0" borderId="12" xfId="58" applyFont="1" applyBorder="1" applyAlignment="1">
      <alignment horizontal="center" vertical="center"/>
      <protection/>
    </xf>
    <xf numFmtId="0" fontId="4" fillId="0" borderId="12" xfId="58" applyFont="1" applyBorder="1" applyAlignment="1">
      <alignment vertical="center"/>
      <protection/>
    </xf>
    <xf numFmtId="0" fontId="4" fillId="0" borderId="12" xfId="58" applyFont="1" applyBorder="1" applyAlignment="1">
      <alignment horizontal="right" vertical="center"/>
      <protection/>
    </xf>
    <xf numFmtId="0" fontId="6" fillId="0" borderId="12" xfId="58" applyFont="1" applyBorder="1" applyAlignment="1">
      <alignment vertical="center"/>
      <protection/>
    </xf>
    <xf numFmtId="0" fontId="6" fillId="0" borderId="12" xfId="58" applyFont="1" applyBorder="1" applyAlignment="1">
      <alignment horizontal="right" vertical="center"/>
      <protection/>
    </xf>
    <xf numFmtId="0" fontId="6" fillId="0" borderId="0" xfId="58" applyFont="1">
      <alignment/>
      <protection/>
    </xf>
    <xf numFmtId="0" fontId="6" fillId="0" borderId="14" xfId="58" applyFont="1" applyBorder="1" applyAlignment="1">
      <alignment horizontal="right" vertical="center"/>
      <protection/>
    </xf>
    <xf numFmtId="0" fontId="0" fillId="0" borderId="12" xfId="0" applyBorder="1" applyAlignment="1">
      <alignment/>
    </xf>
    <xf numFmtId="3" fontId="9" fillId="33" borderId="10" xfId="58" applyNumberFormat="1" applyFont="1" applyFill="1" applyBorder="1" applyAlignment="1">
      <alignment horizontal="center" vertical="center"/>
      <protection/>
    </xf>
    <xf numFmtId="3" fontId="9" fillId="33" borderId="13" xfId="58" applyNumberFormat="1" applyFont="1" applyFill="1" applyBorder="1" applyAlignment="1">
      <alignment horizontal="center" vertical="center"/>
      <protection/>
    </xf>
    <xf numFmtId="3" fontId="9" fillId="0" borderId="14" xfId="58" applyNumberFormat="1" applyFont="1" applyFill="1" applyBorder="1" applyAlignment="1">
      <alignment horizontal="center" vertical="center"/>
      <protection/>
    </xf>
    <xf numFmtId="3" fontId="9" fillId="33" borderId="12" xfId="58" applyNumberFormat="1" applyFont="1" applyFill="1" applyBorder="1" applyAlignment="1">
      <alignment horizontal="center" vertical="center"/>
      <protection/>
    </xf>
    <xf numFmtId="3" fontId="4" fillId="0" borderId="13" xfId="58" applyNumberFormat="1" applyFont="1" applyFill="1" applyBorder="1" applyAlignment="1">
      <alignment horizontal="right" vertical="center"/>
      <protection/>
    </xf>
    <xf numFmtId="3" fontId="6" fillId="0" borderId="13" xfId="58" applyNumberFormat="1" applyFont="1" applyFill="1" applyBorder="1" applyAlignment="1">
      <alignment horizontal="right" vertical="center"/>
      <protection/>
    </xf>
    <xf numFmtId="0" fontId="7" fillId="0" borderId="12" xfId="58" applyFont="1" applyBorder="1" applyAlignment="1">
      <alignment horizontal="center" vertical="center" wrapText="1"/>
      <protection/>
    </xf>
    <xf numFmtId="0" fontId="5" fillId="0" borderId="0" xfId="58" applyFont="1" applyBorder="1" applyAlignment="1">
      <alignment/>
      <protection/>
    </xf>
    <xf numFmtId="3" fontId="4" fillId="0" borderId="13" xfId="58" applyNumberFormat="1" applyFont="1" applyFill="1" applyBorder="1" applyAlignment="1">
      <alignment horizontal="center" vertical="center"/>
      <protection/>
    </xf>
    <xf numFmtId="0" fontId="4" fillId="0" borderId="12" xfId="58" applyFont="1" applyFill="1" applyBorder="1" applyAlignment="1" quotePrefix="1">
      <alignment horizontal="center" vertical="center"/>
      <protection/>
    </xf>
    <xf numFmtId="3" fontId="6" fillId="0" borderId="13" xfId="58" applyNumberFormat="1" applyFont="1" applyFill="1" applyBorder="1" applyAlignment="1">
      <alignment horizontal="center" vertical="center"/>
      <protection/>
    </xf>
    <xf numFmtId="0" fontId="5" fillId="0" borderId="0" xfId="60">
      <alignment/>
      <protection/>
    </xf>
    <xf numFmtId="174" fontId="15" fillId="0" borderId="0" xfId="58" applyNumberFormat="1" applyFont="1" applyAlignment="1">
      <alignment horizontal="center"/>
      <protection/>
    </xf>
    <xf numFmtId="174" fontId="15" fillId="0" borderId="0" xfId="58" applyNumberFormat="1" applyFont="1">
      <alignment/>
      <protection/>
    </xf>
    <xf numFmtId="0" fontId="11" fillId="0" borderId="0" xfId="60" applyFont="1">
      <alignment/>
      <protection/>
    </xf>
    <xf numFmtId="0" fontId="10" fillId="0" borderId="0" xfId="60" applyFont="1" applyAlignment="1">
      <alignment horizontal="center"/>
      <protection/>
    </xf>
    <xf numFmtId="0" fontId="11" fillId="0" borderId="0" xfId="60" applyFont="1" applyAlignment="1">
      <alignment horizontal="right"/>
      <protection/>
    </xf>
    <xf numFmtId="0" fontId="10" fillId="0" borderId="12" xfId="60" applyFont="1" applyBorder="1" applyAlignment="1">
      <alignment horizontal="center" vertical="center"/>
      <protection/>
    </xf>
    <xf numFmtId="0" fontId="10" fillId="0" borderId="12" xfId="60" applyFont="1" applyBorder="1" applyAlignment="1">
      <alignment horizontal="center" wrapText="1"/>
      <protection/>
    </xf>
    <xf numFmtId="0" fontId="11" fillId="0" borderId="12" xfId="60" applyFont="1" applyBorder="1">
      <alignment/>
      <protection/>
    </xf>
    <xf numFmtId="3" fontId="11" fillId="0" borderId="12" xfId="60" applyNumberFormat="1" applyFont="1" applyBorder="1" applyAlignment="1">
      <alignment horizontal="center"/>
      <protection/>
    </xf>
    <xf numFmtId="0" fontId="10" fillId="0" borderId="12" xfId="60" applyFont="1" applyBorder="1">
      <alignment/>
      <protection/>
    </xf>
    <xf numFmtId="3" fontId="10" fillId="0" borderId="12" xfId="60" applyNumberFormat="1" applyFont="1" applyBorder="1" applyAlignment="1">
      <alignment horizontal="center"/>
      <protection/>
    </xf>
    <xf numFmtId="3" fontId="11" fillId="0" borderId="0" xfId="60" applyNumberFormat="1" applyFont="1">
      <alignment/>
      <protection/>
    </xf>
    <xf numFmtId="0" fontId="10" fillId="0" borderId="0" xfId="60" applyFont="1">
      <alignment/>
      <protection/>
    </xf>
    <xf numFmtId="0" fontId="19" fillId="0" borderId="0" xfId="60" applyFont="1">
      <alignment/>
      <protection/>
    </xf>
    <xf numFmtId="0" fontId="20" fillId="0" borderId="0" xfId="60" applyFont="1" applyAlignment="1">
      <alignment horizontal="center" wrapText="1"/>
      <protection/>
    </xf>
    <xf numFmtId="0" fontId="20" fillId="0" borderId="0" xfId="60" applyFont="1" applyAlignment="1">
      <alignment horizontal="center"/>
      <protection/>
    </xf>
    <xf numFmtId="0" fontId="19" fillId="0" borderId="0" xfId="60" applyFont="1" applyAlignment="1">
      <alignment horizontal="center" vertical="center"/>
      <protection/>
    </xf>
    <xf numFmtId="0" fontId="21" fillId="0" borderId="0" xfId="60" applyFont="1">
      <alignment/>
      <protection/>
    </xf>
    <xf numFmtId="0" fontId="22" fillId="0" borderId="0" xfId="60" applyFont="1">
      <alignment/>
      <protection/>
    </xf>
    <xf numFmtId="3" fontId="5" fillId="0" borderId="0" xfId="60" applyNumberFormat="1">
      <alignment/>
      <protection/>
    </xf>
    <xf numFmtId="3" fontId="15" fillId="0" borderId="0" xfId="58" applyNumberFormat="1" applyFont="1" applyAlignment="1">
      <alignment horizontal="center"/>
      <protection/>
    </xf>
    <xf numFmtId="3" fontId="21" fillId="0" borderId="0" xfId="60" applyNumberFormat="1" applyFont="1" applyAlignment="1">
      <alignment horizontal="right"/>
      <protection/>
    </xf>
    <xf numFmtId="3" fontId="10" fillId="0" borderId="12" xfId="60" applyNumberFormat="1" applyFont="1" applyBorder="1" applyAlignment="1">
      <alignment horizontal="center" vertical="center" wrapText="1"/>
      <protection/>
    </xf>
    <xf numFmtId="0" fontId="10" fillId="0" borderId="12" xfId="60" applyFont="1" applyBorder="1" applyAlignment="1">
      <alignment horizontal="left" vertical="center"/>
      <protection/>
    </xf>
    <xf numFmtId="0" fontId="10" fillId="0" borderId="12" xfId="60" applyFont="1" applyBorder="1" applyAlignment="1">
      <alignment horizontal="left"/>
      <protection/>
    </xf>
    <xf numFmtId="0" fontId="18" fillId="0" borderId="12" xfId="60" applyFont="1" applyBorder="1">
      <alignment/>
      <protection/>
    </xf>
    <xf numFmtId="3" fontId="18" fillId="0" borderId="12" xfId="60" applyNumberFormat="1" applyFont="1" applyBorder="1" applyAlignment="1">
      <alignment horizontal="center"/>
      <protection/>
    </xf>
    <xf numFmtId="177" fontId="13" fillId="0" borderId="0" xfId="59" applyNumberFormat="1" applyAlignment="1">
      <alignment vertical="center" wrapText="1"/>
      <protection/>
    </xf>
    <xf numFmtId="177" fontId="13" fillId="0" borderId="0" xfId="59" applyNumberFormat="1" applyAlignment="1">
      <alignment horizontal="center" vertical="center" wrapText="1"/>
      <protection/>
    </xf>
    <xf numFmtId="177" fontId="23" fillId="0" borderId="0" xfId="59" applyNumberFormat="1" applyFont="1" applyAlignment="1">
      <alignment horizontal="centerContinuous" vertical="center" wrapText="1"/>
      <protection/>
    </xf>
    <xf numFmtId="177" fontId="13" fillId="0" borderId="0" xfId="59" applyNumberFormat="1" applyAlignment="1">
      <alignment horizontal="centerContinuous" vertical="center"/>
      <protection/>
    </xf>
    <xf numFmtId="177" fontId="24" fillId="0" borderId="0" xfId="59" applyNumberFormat="1" applyFont="1" applyAlignment="1">
      <alignment horizontal="right" vertical="center"/>
      <protection/>
    </xf>
    <xf numFmtId="177" fontId="25" fillId="0" borderId="15" xfId="59" applyNumberFormat="1" applyFont="1" applyBorder="1" applyAlignment="1">
      <alignment horizontal="centerContinuous" vertical="center" wrapText="1"/>
      <protection/>
    </xf>
    <xf numFmtId="177" fontId="25" fillId="0" borderId="16" xfId="59" applyNumberFormat="1" applyFont="1" applyBorder="1" applyAlignment="1">
      <alignment horizontal="centerContinuous" vertical="center" wrapText="1"/>
      <protection/>
    </xf>
    <xf numFmtId="177" fontId="25" fillId="0" borderId="17" xfId="59" applyNumberFormat="1" applyFont="1" applyBorder="1" applyAlignment="1">
      <alignment horizontal="centerContinuous" vertical="center" wrapText="1"/>
      <protection/>
    </xf>
    <xf numFmtId="177" fontId="25" fillId="0" borderId="15" xfId="59" applyNumberFormat="1" applyFont="1" applyBorder="1" applyAlignment="1">
      <alignment horizontal="center" vertical="center" wrapText="1"/>
      <protection/>
    </xf>
    <xf numFmtId="177" fontId="25" fillId="0" borderId="16" xfId="59" applyNumberFormat="1" applyFont="1" applyBorder="1" applyAlignment="1">
      <alignment horizontal="center" vertical="center" wrapText="1"/>
      <protection/>
    </xf>
    <xf numFmtId="177" fontId="26" fillId="0" borderId="0" xfId="59" applyNumberFormat="1" applyFont="1" applyAlignment="1">
      <alignment horizontal="center" vertical="center" wrapText="1"/>
      <protection/>
    </xf>
    <xf numFmtId="177" fontId="27" fillId="0" borderId="18" xfId="59" applyNumberFormat="1" applyFont="1" applyBorder="1" applyAlignment="1">
      <alignment horizontal="center" vertical="center" wrapText="1"/>
      <protection/>
    </xf>
    <xf numFmtId="177" fontId="27" fillId="0" borderId="15" xfId="59" applyNumberFormat="1" applyFont="1" applyBorder="1" applyAlignment="1">
      <alignment horizontal="center" vertical="center" wrapText="1"/>
      <protection/>
    </xf>
    <xf numFmtId="177" fontId="27" fillId="0" borderId="16" xfId="59" applyNumberFormat="1" applyFont="1" applyBorder="1" applyAlignment="1">
      <alignment horizontal="center" vertical="center" wrapText="1"/>
      <protection/>
    </xf>
    <xf numFmtId="177" fontId="27" fillId="0" borderId="17" xfId="59" applyNumberFormat="1" applyFont="1" applyBorder="1" applyAlignment="1">
      <alignment horizontal="center" vertical="center" wrapText="1"/>
      <protection/>
    </xf>
    <xf numFmtId="177" fontId="13" fillId="0" borderId="19" xfId="59" applyNumberFormat="1" applyBorder="1" applyAlignment="1">
      <alignment horizontal="left" vertical="center" wrapText="1" indent="1"/>
      <protection/>
    </xf>
    <xf numFmtId="177" fontId="28" fillId="0" borderId="20" xfId="59" applyNumberFormat="1" applyFont="1" applyBorder="1" applyAlignment="1">
      <alignment horizontal="left" vertical="center" wrapText="1" indent="1"/>
      <protection/>
    </xf>
    <xf numFmtId="177" fontId="28" fillId="0" borderId="21" xfId="59" applyNumberFormat="1" applyFont="1" applyBorder="1" applyAlignment="1" applyProtection="1">
      <alignment horizontal="right" vertical="center" wrapText="1" indent="1"/>
      <protection locked="0"/>
    </xf>
    <xf numFmtId="177" fontId="28" fillId="0" borderId="22" xfId="59" applyNumberFormat="1" applyFont="1" applyBorder="1" applyAlignment="1" applyProtection="1">
      <alignment horizontal="right" vertical="center" wrapText="1" indent="1"/>
      <protection locked="0"/>
    </xf>
    <xf numFmtId="177" fontId="13" fillId="0" borderId="23" xfId="59" applyNumberFormat="1" applyBorder="1" applyAlignment="1">
      <alignment horizontal="left" vertical="center" wrapText="1" indent="1"/>
      <protection/>
    </xf>
    <xf numFmtId="177" fontId="28" fillId="0" borderId="24" xfId="59" applyNumberFormat="1" applyFont="1" applyBorder="1" applyAlignment="1">
      <alignment horizontal="left" vertical="center" wrapText="1" indent="1"/>
      <protection/>
    </xf>
    <xf numFmtId="177" fontId="28" fillId="0" borderId="12" xfId="59" applyNumberFormat="1" applyFont="1" applyBorder="1" applyAlignment="1" applyProtection="1">
      <alignment horizontal="right" vertical="center" wrapText="1" indent="1"/>
      <protection locked="0"/>
    </xf>
    <xf numFmtId="177" fontId="28" fillId="0" borderId="25" xfId="59" applyNumberFormat="1" applyFont="1" applyBorder="1" applyAlignment="1" applyProtection="1">
      <alignment horizontal="right" vertical="center" wrapText="1" indent="1"/>
      <protection locked="0"/>
    </xf>
    <xf numFmtId="177" fontId="28" fillId="0" borderId="10" xfId="59" applyNumberFormat="1" applyFont="1" applyBorder="1" applyAlignment="1" applyProtection="1">
      <alignment horizontal="right" vertical="center" wrapText="1" indent="1"/>
      <protection locked="0"/>
    </xf>
    <xf numFmtId="177" fontId="28" fillId="0" borderId="24" xfId="59" applyNumberFormat="1" applyFont="1" applyBorder="1" applyAlignment="1" applyProtection="1">
      <alignment horizontal="left" vertical="center" wrapText="1" indent="1"/>
      <protection locked="0"/>
    </xf>
    <xf numFmtId="177" fontId="13" fillId="0" borderId="26" xfId="59" applyNumberFormat="1" applyBorder="1" applyAlignment="1">
      <alignment horizontal="left" vertical="center" wrapText="1" indent="1"/>
      <protection/>
    </xf>
    <xf numFmtId="177" fontId="28" fillId="0" borderId="27" xfId="59" applyNumberFormat="1" applyFont="1" applyBorder="1" applyAlignment="1" applyProtection="1">
      <alignment horizontal="left" vertical="center" wrapText="1" indent="1"/>
      <protection locked="0"/>
    </xf>
    <xf numFmtId="177" fontId="28" fillId="0" borderId="28" xfId="59" applyNumberFormat="1" applyFont="1" applyBorder="1" applyAlignment="1" applyProtection="1">
      <alignment horizontal="right" vertical="center" wrapText="1" indent="1"/>
      <protection locked="0"/>
    </xf>
    <xf numFmtId="177" fontId="28" fillId="0" borderId="27" xfId="59" applyNumberFormat="1" applyFont="1" applyBorder="1" applyAlignment="1">
      <alignment horizontal="left" vertical="center" wrapText="1" indent="1"/>
      <protection/>
    </xf>
    <xf numFmtId="177" fontId="28" fillId="0" borderId="29" xfId="59" applyNumberFormat="1" applyFont="1" applyBorder="1" applyAlignment="1" applyProtection="1">
      <alignment horizontal="right" vertical="center" wrapText="1" indent="1"/>
      <protection locked="0"/>
    </xf>
    <xf numFmtId="177" fontId="26" fillId="0" borderId="18" xfId="59" applyNumberFormat="1" applyFont="1" applyBorder="1" applyAlignment="1">
      <alignment horizontal="left" vertical="center" wrapText="1" indent="1"/>
      <protection/>
    </xf>
    <xf numFmtId="177" fontId="27" fillId="0" borderId="15" xfId="59" applyNumberFormat="1" applyFont="1" applyBorder="1" applyAlignment="1">
      <alignment horizontal="left" vertical="center" wrapText="1" indent="1"/>
      <protection/>
    </xf>
    <xf numFmtId="177" fontId="27" fillId="0" borderId="16" xfId="59" applyNumberFormat="1" applyFont="1" applyBorder="1" applyAlignment="1">
      <alignment horizontal="right" vertical="center" wrapText="1" indent="1"/>
      <protection/>
    </xf>
    <xf numFmtId="177" fontId="27" fillId="0" borderId="17" xfId="59" applyNumberFormat="1" applyFont="1" applyBorder="1" applyAlignment="1">
      <alignment horizontal="right" vertical="center" wrapText="1" indent="1"/>
      <protection/>
    </xf>
    <xf numFmtId="177" fontId="29" fillId="0" borderId="27" xfId="59" applyNumberFormat="1" applyFont="1" applyBorder="1" applyAlignment="1">
      <alignment horizontal="left" vertical="center" wrapText="1" indent="1"/>
      <protection/>
    </xf>
    <xf numFmtId="177" fontId="29" fillId="0" borderId="21" xfId="59" applyNumberFormat="1" applyFont="1" applyBorder="1" applyAlignment="1">
      <alignment horizontal="right" vertical="center" wrapText="1" indent="1"/>
      <protection/>
    </xf>
    <xf numFmtId="177" fontId="28" fillId="0" borderId="24" xfId="59" applyNumberFormat="1" applyFont="1" applyBorder="1" applyAlignment="1">
      <alignment horizontal="left" vertical="center" wrapText="1" indent="1"/>
      <protection/>
    </xf>
    <xf numFmtId="177" fontId="28" fillId="0" borderId="22" xfId="59" applyNumberFormat="1" applyFont="1" applyBorder="1" applyAlignment="1" applyProtection="1">
      <alignment horizontal="right" vertical="center" wrapText="1" indent="1"/>
      <protection locked="0"/>
    </xf>
    <xf numFmtId="177" fontId="28" fillId="0" borderId="24" xfId="59" applyNumberFormat="1" applyFont="1" applyBorder="1" applyAlignment="1">
      <alignment horizontal="left" vertical="center" wrapText="1" indent="2"/>
      <protection/>
    </xf>
    <xf numFmtId="177" fontId="28" fillId="0" borderId="12" xfId="59" applyNumberFormat="1" applyFont="1" applyBorder="1" applyAlignment="1" applyProtection="1">
      <alignment horizontal="right" vertical="center" wrapText="1" indent="1"/>
      <protection locked="0"/>
    </xf>
    <xf numFmtId="177" fontId="28" fillId="0" borderId="25" xfId="59" applyNumberFormat="1" applyFont="1" applyBorder="1" applyAlignment="1" applyProtection="1">
      <alignment horizontal="right" vertical="center" wrapText="1" indent="1"/>
      <protection locked="0"/>
    </xf>
    <xf numFmtId="177" fontId="28" fillId="0" borderId="27" xfId="59" applyNumberFormat="1" applyFont="1" applyBorder="1" applyAlignment="1">
      <alignment horizontal="left" vertical="center" wrapText="1" indent="1"/>
      <protection/>
    </xf>
    <xf numFmtId="177" fontId="28" fillId="0" borderId="12" xfId="59" applyNumberFormat="1" applyFont="1" applyBorder="1" applyAlignment="1">
      <alignment horizontal="left" vertical="center" wrapText="1" indent="2"/>
      <protection/>
    </xf>
    <xf numFmtId="177" fontId="29" fillId="0" borderId="12" xfId="59" applyNumberFormat="1" applyFont="1" applyBorder="1" applyAlignment="1">
      <alignment horizontal="left" vertical="center" wrapText="1" indent="1"/>
      <protection/>
    </xf>
    <xf numFmtId="177" fontId="29" fillId="0" borderId="12" xfId="59" applyNumberFormat="1" applyFont="1" applyBorder="1" applyAlignment="1">
      <alignment horizontal="right" vertical="center" wrapText="1" indent="1"/>
      <protection/>
    </xf>
    <xf numFmtId="177" fontId="28" fillId="0" borderId="20" xfId="59" applyNumberFormat="1" applyFont="1" applyBorder="1" applyAlignment="1">
      <alignment horizontal="left" vertical="center" wrapText="1" indent="1"/>
      <protection/>
    </xf>
    <xf numFmtId="177" fontId="28" fillId="0" borderId="20" xfId="59" applyNumberFormat="1" applyFont="1" applyBorder="1" applyAlignment="1" applyProtection="1">
      <alignment horizontal="left" vertical="center" wrapText="1" indent="1"/>
      <protection locked="0"/>
    </xf>
    <xf numFmtId="177" fontId="28" fillId="0" borderId="20" xfId="59" applyNumberFormat="1" applyFont="1" applyBorder="1" applyAlignment="1" applyProtection="1">
      <alignment horizontal="left" vertical="center" wrapText="1" indent="1"/>
      <protection locked="0"/>
    </xf>
    <xf numFmtId="177" fontId="28" fillId="0" borderId="20" xfId="59" applyNumberFormat="1" applyFont="1" applyBorder="1" applyAlignment="1">
      <alignment horizontal="left" vertical="center" wrapText="1" indent="2"/>
      <protection/>
    </xf>
    <xf numFmtId="177" fontId="28" fillId="0" borderId="30" xfId="59" applyNumberFormat="1" applyFont="1" applyBorder="1" applyAlignment="1">
      <alignment horizontal="left" vertical="center" wrapText="1" indent="2"/>
      <protection/>
    </xf>
    <xf numFmtId="177" fontId="26" fillId="0" borderId="15" xfId="59" applyNumberFormat="1" applyFont="1" applyBorder="1" applyAlignment="1">
      <alignment horizontal="left" vertical="center" wrapText="1" indent="1"/>
      <protection/>
    </xf>
    <xf numFmtId="177" fontId="26" fillId="0" borderId="31" xfId="59" applyNumberFormat="1" applyFont="1" applyBorder="1" applyAlignment="1">
      <alignment horizontal="right" vertical="center" wrapText="1" indent="1"/>
      <protection/>
    </xf>
    <xf numFmtId="0" fontId="5" fillId="0" borderId="0" xfId="61">
      <alignment/>
      <protection/>
    </xf>
    <xf numFmtId="0" fontId="11" fillId="0" borderId="0" xfId="61" applyFont="1">
      <alignment/>
      <protection/>
    </xf>
    <xf numFmtId="0" fontId="10" fillId="0" borderId="12" xfId="61" applyFont="1" applyBorder="1" applyAlignment="1">
      <alignment horizontal="center" vertical="center" wrapText="1"/>
      <protection/>
    </xf>
    <xf numFmtId="0" fontId="10" fillId="0" borderId="32"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32" borderId="12" xfId="61" applyFont="1" applyFill="1" applyBorder="1" applyAlignment="1">
      <alignment horizontal="center" vertical="center" wrapText="1"/>
      <protection/>
    </xf>
    <xf numFmtId="0" fontId="10" fillId="32" borderId="32" xfId="61" applyFont="1" applyFill="1" applyBorder="1" applyAlignment="1">
      <alignment horizontal="center" vertical="center" wrapText="1"/>
      <protection/>
    </xf>
    <xf numFmtId="0" fontId="10" fillId="32" borderId="14" xfId="61" applyFont="1" applyFill="1" applyBorder="1" applyAlignment="1">
      <alignment horizontal="center" vertical="center" wrapText="1"/>
      <protection/>
    </xf>
    <xf numFmtId="0" fontId="11" fillId="0" borderId="12" xfId="61" applyFont="1" applyBorder="1" applyAlignment="1">
      <alignment wrapText="1"/>
      <protection/>
    </xf>
    <xf numFmtId="178" fontId="11" fillId="0" borderId="12" xfId="42" applyNumberFormat="1" applyFont="1" applyBorder="1" applyAlignment="1">
      <alignment/>
    </xf>
    <xf numFmtId="178" fontId="10" fillId="0" borderId="32" xfId="42" applyNumberFormat="1" applyFont="1" applyBorder="1" applyAlignment="1">
      <alignment/>
    </xf>
    <xf numFmtId="178" fontId="11" fillId="0" borderId="14" xfId="42" applyNumberFormat="1" applyFont="1" applyBorder="1" applyAlignment="1">
      <alignment/>
    </xf>
    <xf numFmtId="178" fontId="10" fillId="0" borderId="12" xfId="42" applyNumberFormat="1" applyFont="1" applyBorder="1" applyAlignment="1">
      <alignment/>
    </xf>
    <xf numFmtId="0" fontId="11" fillId="0" borderId="12" xfId="61" applyFont="1" applyBorder="1">
      <alignment/>
      <protection/>
    </xf>
    <xf numFmtId="0" fontId="10" fillId="0" borderId="12" xfId="61" applyFont="1" applyBorder="1">
      <alignment/>
      <protection/>
    </xf>
    <xf numFmtId="178" fontId="11" fillId="32" borderId="12" xfId="42" applyNumberFormat="1" applyFont="1" applyFill="1" applyBorder="1" applyAlignment="1">
      <alignment/>
    </xf>
    <xf numFmtId="178" fontId="10" fillId="32" borderId="32" xfId="42" applyNumberFormat="1" applyFont="1" applyFill="1" applyBorder="1" applyAlignment="1">
      <alignment/>
    </xf>
    <xf numFmtId="178" fontId="11" fillId="32" borderId="14" xfId="42" applyNumberFormat="1" applyFont="1" applyFill="1" applyBorder="1" applyAlignment="1">
      <alignment/>
    </xf>
    <xf numFmtId="178" fontId="10" fillId="32" borderId="12" xfId="42" applyNumberFormat="1" applyFont="1" applyFill="1" applyBorder="1" applyAlignment="1">
      <alignment/>
    </xf>
    <xf numFmtId="178" fontId="10" fillId="0" borderId="14" xfId="42" applyNumberFormat="1" applyFont="1" applyBorder="1" applyAlignment="1">
      <alignment/>
    </xf>
    <xf numFmtId="178" fontId="5" fillId="0" borderId="0" xfId="61" applyNumberFormat="1">
      <alignment/>
      <protection/>
    </xf>
    <xf numFmtId="0" fontId="2" fillId="0" borderId="0" xfId="58">
      <alignment/>
      <protection/>
    </xf>
    <xf numFmtId="177" fontId="13" fillId="0" borderId="0" xfId="62" applyNumberFormat="1" applyAlignment="1">
      <alignment horizontal="center" vertical="center" wrapText="1"/>
      <protection/>
    </xf>
    <xf numFmtId="177" fontId="13" fillId="0" borderId="0" xfId="62" applyNumberFormat="1" applyAlignment="1">
      <alignment vertical="center" wrapText="1"/>
      <protection/>
    </xf>
    <xf numFmtId="177" fontId="24" fillId="0" borderId="0" xfId="62" applyNumberFormat="1" applyFont="1" applyAlignment="1">
      <alignment horizontal="right" wrapText="1"/>
      <protection/>
    </xf>
    <xf numFmtId="177" fontId="25" fillId="0" borderId="15" xfId="62" applyNumberFormat="1" applyFont="1" applyBorder="1" applyAlignment="1">
      <alignment horizontal="center" vertical="center" wrapText="1"/>
      <protection/>
    </xf>
    <xf numFmtId="177" fontId="25" fillId="0" borderId="16" xfId="62" applyNumberFormat="1" applyFont="1" applyBorder="1" applyAlignment="1">
      <alignment horizontal="center" vertical="center" wrapText="1"/>
      <protection/>
    </xf>
    <xf numFmtId="177" fontId="25" fillId="0" borderId="17" xfId="62" applyNumberFormat="1" applyFont="1" applyBorder="1" applyAlignment="1">
      <alignment horizontal="center" vertical="center" wrapText="1"/>
      <protection/>
    </xf>
    <xf numFmtId="177" fontId="27" fillId="0" borderId="33" xfId="62" applyNumberFormat="1" applyFont="1" applyBorder="1" applyAlignment="1">
      <alignment horizontal="center" vertical="center" wrapText="1"/>
      <protection/>
    </xf>
    <xf numFmtId="177" fontId="27" fillId="0" borderId="34" xfId="62" applyNumberFormat="1" applyFont="1" applyBorder="1" applyAlignment="1">
      <alignment horizontal="center" vertical="center" wrapText="1"/>
      <protection/>
    </xf>
    <xf numFmtId="177" fontId="27" fillId="0" borderId="35" xfId="62" applyNumberFormat="1" applyFont="1" applyBorder="1" applyAlignment="1">
      <alignment horizontal="center" vertical="center" wrapText="1"/>
      <protection/>
    </xf>
    <xf numFmtId="177" fontId="23" fillId="0" borderId="24" xfId="62" applyNumberFormat="1" applyFont="1" applyBorder="1" applyAlignment="1" applyProtection="1">
      <alignment horizontal="left" vertical="center" wrapText="1" indent="1"/>
      <protection locked="0"/>
    </xf>
    <xf numFmtId="177" fontId="31" fillId="0" borderId="12" xfId="62" applyNumberFormat="1" applyFont="1" applyBorder="1" applyAlignment="1" applyProtection="1">
      <alignment vertical="center" wrapText="1"/>
      <protection locked="0"/>
    </xf>
    <xf numFmtId="1" fontId="31" fillId="0" borderId="12" xfId="62" applyNumberFormat="1" applyFont="1" applyBorder="1" applyAlignment="1" applyProtection="1">
      <alignment vertical="center" wrapText="1"/>
      <protection locked="0"/>
    </xf>
    <xf numFmtId="177" fontId="31" fillId="0" borderId="25" xfId="62" applyNumberFormat="1" applyFont="1" applyBorder="1" applyAlignment="1">
      <alignment vertical="center" wrapText="1"/>
      <protection/>
    </xf>
    <xf numFmtId="177" fontId="32" fillId="0" borderId="24" xfId="62" applyNumberFormat="1" applyFont="1" applyBorder="1" applyAlignment="1" applyProtection="1">
      <alignment horizontal="left" vertical="center" wrapText="1" indent="1"/>
      <protection locked="0"/>
    </xf>
    <xf numFmtId="1" fontId="31" fillId="0" borderId="12" xfId="62" applyNumberFormat="1" applyFont="1" applyBorder="1" applyAlignment="1" applyProtection="1">
      <alignment horizontal="center" vertical="center" wrapText="1"/>
      <protection locked="0"/>
    </xf>
    <xf numFmtId="177" fontId="25" fillId="0" borderId="15" xfId="62" applyNumberFormat="1" applyFont="1" applyBorder="1" applyAlignment="1">
      <alignment horizontal="left" vertical="center" wrapText="1"/>
      <protection/>
    </xf>
    <xf numFmtId="177" fontId="25" fillId="0" borderId="16" xfId="62" applyNumberFormat="1" applyFont="1" applyBorder="1" applyAlignment="1">
      <alignment vertical="center" wrapText="1"/>
      <protection/>
    </xf>
    <xf numFmtId="177" fontId="25" fillId="32" borderId="16" xfId="62" applyNumberFormat="1" applyFont="1" applyFill="1" applyBorder="1" applyAlignment="1">
      <alignment vertical="center" wrapText="1"/>
      <protection/>
    </xf>
    <xf numFmtId="177" fontId="25" fillId="0" borderId="17" xfId="62" applyNumberFormat="1" applyFont="1" applyBorder="1" applyAlignment="1">
      <alignment vertical="center" wrapText="1"/>
      <protection/>
    </xf>
    <xf numFmtId="0" fontId="13" fillId="0" borderId="0" xfId="62" applyAlignment="1">
      <alignment vertical="center" wrapText="1"/>
      <protection/>
    </xf>
    <xf numFmtId="177" fontId="33" fillId="0" borderId="0" xfId="62" applyNumberFormat="1" applyFont="1" applyAlignment="1">
      <alignment horizontal="center" vertical="center" wrapText="1"/>
      <protection/>
    </xf>
    <xf numFmtId="177" fontId="33" fillId="0" borderId="0" xfId="62" applyNumberFormat="1" applyFont="1" applyAlignment="1">
      <alignment vertical="center" wrapText="1"/>
      <protection/>
    </xf>
    <xf numFmtId="177" fontId="24" fillId="0" borderId="0" xfId="62" applyNumberFormat="1" applyFont="1" applyAlignment="1">
      <alignment horizontal="right" vertical="center"/>
      <protection/>
    </xf>
    <xf numFmtId="0" fontId="25" fillId="0" borderId="15" xfId="62" applyFont="1" applyBorder="1" applyAlignment="1">
      <alignment horizontal="center" vertical="center" wrapText="1"/>
      <protection/>
    </xf>
    <xf numFmtId="0" fontId="25" fillId="0" borderId="16" xfId="62" applyFont="1" applyBorder="1" applyAlignment="1">
      <alignment horizontal="center" vertical="center" wrapText="1"/>
      <protection/>
    </xf>
    <xf numFmtId="0" fontId="25" fillId="0" borderId="17" xfId="62" applyFont="1" applyBorder="1" applyAlignment="1">
      <alignment horizontal="center" vertical="center" wrapText="1"/>
      <protection/>
    </xf>
    <xf numFmtId="0" fontId="26" fillId="0" borderId="0" xfId="62" applyFont="1" applyAlignment="1">
      <alignment horizontal="center" vertical="center" wrapText="1"/>
      <protection/>
    </xf>
    <xf numFmtId="0" fontId="27" fillId="0" borderId="15" xfId="62" applyFont="1" applyBorder="1" applyAlignment="1">
      <alignment horizontal="center" vertical="center" wrapText="1"/>
      <protection/>
    </xf>
    <xf numFmtId="0" fontId="27" fillId="0" borderId="16" xfId="62" applyFont="1" applyBorder="1" applyAlignment="1">
      <alignment horizontal="center" vertical="center" wrapText="1"/>
      <protection/>
    </xf>
    <xf numFmtId="0" fontId="27" fillId="0" borderId="17" xfId="62" applyFont="1" applyBorder="1" applyAlignment="1">
      <alignment horizontal="center" vertical="center" wrapText="1"/>
      <protection/>
    </xf>
    <xf numFmtId="0" fontId="28" fillId="0" borderId="36" xfId="62" applyFont="1" applyBorder="1" applyAlignment="1">
      <alignment horizontal="center" vertical="center" wrapText="1"/>
      <protection/>
    </xf>
    <xf numFmtId="0" fontId="34" fillId="0" borderId="37" xfId="62" applyFont="1" applyBorder="1" applyAlignment="1" applyProtection="1">
      <alignment horizontal="left" vertical="center" wrapText="1" indent="1"/>
      <protection locked="0"/>
    </xf>
    <xf numFmtId="177" fontId="28" fillId="0" borderId="37" xfId="62" applyNumberFormat="1" applyFont="1" applyBorder="1" applyAlignment="1" applyProtection="1">
      <alignment horizontal="right" vertical="center" wrapText="1" indent="1"/>
      <protection locked="0"/>
    </xf>
    <xf numFmtId="177" fontId="28" fillId="0" borderId="22" xfId="62" applyNumberFormat="1" applyFont="1" applyBorder="1" applyAlignment="1" applyProtection="1">
      <alignment horizontal="right" vertical="center" wrapText="1" indent="1"/>
      <protection locked="0"/>
    </xf>
    <xf numFmtId="0" fontId="28" fillId="0" borderId="24" xfId="62" applyFont="1" applyBorder="1" applyAlignment="1">
      <alignment horizontal="center" vertical="center" wrapText="1"/>
      <protection/>
    </xf>
    <xf numFmtId="0" fontId="34" fillId="0" borderId="14" xfId="62" applyFont="1" applyBorder="1" applyAlignment="1" applyProtection="1">
      <alignment horizontal="left" vertical="center" wrapText="1" indent="1"/>
      <protection locked="0"/>
    </xf>
    <xf numFmtId="177" fontId="28" fillId="0" borderId="14" xfId="62" applyNumberFormat="1" applyFont="1" applyBorder="1" applyAlignment="1" applyProtection="1">
      <alignment horizontal="right" vertical="center" wrapText="1" indent="1"/>
      <protection locked="0"/>
    </xf>
    <xf numFmtId="177" fontId="28" fillId="0" borderId="25" xfId="62" applyNumberFormat="1" applyFont="1" applyBorder="1" applyAlignment="1" applyProtection="1">
      <alignment horizontal="right" vertical="center" wrapText="1" indent="1"/>
      <protection locked="0"/>
    </xf>
    <xf numFmtId="0" fontId="34" fillId="0" borderId="14" xfId="62" applyFont="1" applyBorder="1" applyAlignment="1" applyProtection="1">
      <alignment horizontal="left" vertical="center" wrapText="1" indent="8"/>
      <protection locked="0"/>
    </xf>
    <xf numFmtId="0" fontId="27" fillId="0" borderId="15" xfId="62" applyFont="1" applyBorder="1" applyAlignment="1">
      <alignment horizontal="center" vertical="center" wrapText="1"/>
      <protection/>
    </xf>
    <xf numFmtId="0" fontId="25" fillId="0" borderId="34" xfId="62" applyFont="1" applyBorder="1" applyAlignment="1">
      <alignment vertical="center" wrapText="1"/>
      <protection/>
    </xf>
    <xf numFmtId="177" fontId="27" fillId="0" borderId="34" xfId="62" applyNumberFormat="1" applyFont="1" applyBorder="1" applyAlignment="1">
      <alignment vertical="center" wrapText="1"/>
      <protection/>
    </xf>
    <xf numFmtId="177" fontId="27" fillId="0" borderId="35" xfId="62" applyNumberFormat="1" applyFont="1" applyBorder="1" applyAlignment="1">
      <alignment vertical="center" wrapText="1"/>
      <protection/>
    </xf>
    <xf numFmtId="0" fontId="13" fillId="0" borderId="0" xfId="62" applyAlignment="1">
      <alignment horizontal="right" vertical="center" wrapText="1"/>
      <protection/>
    </xf>
    <xf numFmtId="0" fontId="13" fillId="0" borderId="0" xfId="62" applyAlignment="1">
      <alignment horizontal="center" vertical="center" wrapText="1"/>
      <protection/>
    </xf>
    <xf numFmtId="0" fontId="13" fillId="0" borderId="0" xfId="62">
      <alignment/>
      <protection/>
    </xf>
    <xf numFmtId="0" fontId="35" fillId="0" borderId="12" xfId="62" applyFont="1" applyBorder="1" applyAlignment="1">
      <alignment horizontal="center" vertical="center" wrapText="1"/>
      <protection/>
    </xf>
    <xf numFmtId="0" fontId="13" fillId="0" borderId="0" xfId="62" applyAlignment="1">
      <alignment vertical="center"/>
      <protection/>
    </xf>
    <xf numFmtId="0" fontId="13" fillId="0" borderId="12" xfId="62" applyBorder="1">
      <alignment/>
      <protection/>
    </xf>
    <xf numFmtId="0" fontId="34" fillId="0" borderId="12" xfId="62" applyFont="1" applyBorder="1" applyAlignment="1" applyProtection="1">
      <alignment horizontal="left" vertical="center" wrapText="1"/>
      <protection locked="0"/>
    </xf>
    <xf numFmtId="177" fontId="34" fillId="0" borderId="12" xfId="62" applyNumberFormat="1" applyFont="1" applyBorder="1" applyAlignment="1">
      <alignment horizontal="right" vertical="center" wrapText="1"/>
      <protection/>
    </xf>
    <xf numFmtId="0" fontId="26" fillId="0" borderId="12" xfId="62" applyFont="1" applyBorder="1">
      <alignment/>
      <protection/>
    </xf>
    <xf numFmtId="0" fontId="36" fillId="0" borderId="12" xfId="62" applyFont="1" applyBorder="1" applyAlignment="1" applyProtection="1">
      <alignment horizontal="left" vertical="center" wrapText="1"/>
      <protection locked="0"/>
    </xf>
    <xf numFmtId="177" fontId="36" fillId="0" borderId="12" xfId="62" applyNumberFormat="1" applyFont="1" applyBorder="1" applyAlignment="1">
      <alignment horizontal="right" vertical="center" wrapText="1"/>
      <protection/>
    </xf>
    <xf numFmtId="0" fontId="13" fillId="0" borderId="12" xfId="62" applyBorder="1" applyAlignment="1">
      <alignment vertical="center"/>
      <protection/>
    </xf>
    <xf numFmtId="0" fontId="35" fillId="0" borderId="12" xfId="62" applyFont="1" applyBorder="1" applyAlignment="1">
      <alignment vertical="center" wrapText="1"/>
      <protection/>
    </xf>
    <xf numFmtId="0" fontId="10" fillId="0" borderId="0" xfId="64" applyFont="1" applyAlignment="1">
      <alignment horizontal="center" vertical="center"/>
      <protection/>
    </xf>
    <xf numFmtId="0" fontId="37" fillId="0" borderId="0" xfId="64" applyFont="1" applyAlignment="1">
      <alignment vertical="center"/>
      <protection/>
    </xf>
    <xf numFmtId="0" fontId="10" fillId="0" borderId="12" xfId="64" applyFont="1" applyBorder="1" applyAlignment="1">
      <alignment horizontal="center" vertical="center"/>
      <protection/>
    </xf>
    <xf numFmtId="0" fontId="38" fillId="0" borderId="12" xfId="64" applyFont="1" applyBorder="1" applyAlignment="1">
      <alignment horizontal="center" vertical="center"/>
      <protection/>
    </xf>
    <xf numFmtId="0" fontId="38" fillId="0" borderId="12" xfId="64" applyFont="1" applyBorder="1" applyAlignment="1">
      <alignment vertical="center"/>
      <protection/>
    </xf>
    <xf numFmtId="180" fontId="38" fillId="0" borderId="12" xfId="64" applyNumberFormat="1" applyFont="1" applyBorder="1" applyAlignment="1">
      <alignment vertical="center"/>
      <protection/>
    </xf>
    <xf numFmtId="180" fontId="39" fillId="0" borderId="12" xfId="64" applyNumberFormat="1" applyFont="1" applyBorder="1" applyAlignment="1">
      <alignment horizontal="center" vertical="center"/>
      <protection/>
    </xf>
    <xf numFmtId="0" fontId="39" fillId="0" borderId="12" xfId="64" applyFont="1" applyBorder="1" applyAlignment="1">
      <alignment vertical="center"/>
      <protection/>
    </xf>
    <xf numFmtId="0" fontId="40" fillId="32" borderId="12" xfId="64" applyFont="1" applyFill="1" applyBorder="1" applyAlignment="1">
      <alignment vertical="center"/>
      <protection/>
    </xf>
    <xf numFmtId="180" fontId="38" fillId="32" borderId="12" xfId="64" applyNumberFormat="1" applyFont="1" applyFill="1" applyBorder="1" applyAlignment="1">
      <alignment vertical="center"/>
      <protection/>
    </xf>
    <xf numFmtId="180" fontId="39" fillId="32" borderId="12" xfId="64" applyNumberFormat="1" applyFont="1" applyFill="1" applyBorder="1" applyAlignment="1">
      <alignment horizontal="center" vertical="center"/>
      <protection/>
    </xf>
    <xf numFmtId="0" fontId="38" fillId="0" borderId="12" xfId="64" applyFont="1" applyBorder="1" applyAlignment="1">
      <alignment vertical="center" wrapText="1"/>
      <protection/>
    </xf>
    <xf numFmtId="0" fontId="41" fillId="0" borderId="12" xfId="64" applyFont="1" applyBorder="1" applyAlignment="1">
      <alignment vertical="center"/>
      <protection/>
    </xf>
    <xf numFmtId="180" fontId="39" fillId="0" borderId="12" xfId="64" applyNumberFormat="1" applyFont="1" applyBorder="1" applyAlignment="1">
      <alignment vertical="center"/>
      <protection/>
    </xf>
    <xf numFmtId="0" fontId="11" fillId="0" borderId="0" xfId="64" applyFont="1" applyAlignment="1">
      <alignment vertical="center"/>
      <protection/>
    </xf>
    <xf numFmtId="0" fontId="0" fillId="0" borderId="0" xfId="0" applyAlignment="1">
      <alignment horizontal="center"/>
    </xf>
    <xf numFmtId="0" fontId="78" fillId="0" borderId="12" xfId="0" applyFont="1" applyBorder="1" applyAlignment="1">
      <alignment horizontal="center" vertical="center" wrapText="1"/>
    </xf>
    <xf numFmtId="0" fontId="0" fillId="0" borderId="12" xfId="0" applyBorder="1" applyAlignment="1">
      <alignment horizontal="center"/>
    </xf>
    <xf numFmtId="2" fontId="0" fillId="0" borderId="12" xfId="0" applyNumberFormat="1" applyBorder="1" applyAlignment="1">
      <alignment horizontal="left" vertical="center" wrapText="1"/>
    </xf>
    <xf numFmtId="0" fontId="43" fillId="0" borderId="0" xfId="63" applyFont="1">
      <alignment/>
      <protection/>
    </xf>
    <xf numFmtId="177" fontId="42" fillId="0" borderId="0" xfId="63" applyNumberFormat="1" applyFont="1" applyAlignment="1">
      <alignment horizontal="centerContinuous" vertical="center"/>
      <protection/>
    </xf>
    <xf numFmtId="0" fontId="44" fillId="0" borderId="0" xfId="59" applyFont="1" applyAlignment="1">
      <alignment horizontal="right"/>
      <protection/>
    </xf>
    <xf numFmtId="0" fontId="45" fillId="0" borderId="0" xfId="59" applyFont="1">
      <alignment/>
      <protection/>
    </xf>
    <xf numFmtId="0" fontId="27" fillId="0" borderId="36" xfId="63" applyFont="1" applyBorder="1" applyAlignment="1">
      <alignment horizontal="center" vertical="center" wrapText="1"/>
      <protection/>
    </xf>
    <xf numFmtId="0" fontId="27" fillId="0" borderId="38" xfId="63" applyFont="1" applyBorder="1" applyAlignment="1">
      <alignment horizontal="center" vertical="center" wrapText="1"/>
      <protection/>
    </xf>
    <xf numFmtId="0" fontId="27" fillId="0" borderId="39" xfId="63" applyFont="1" applyBorder="1" applyAlignment="1">
      <alignment horizontal="center" vertical="center" wrapText="1"/>
      <protection/>
    </xf>
    <xf numFmtId="0" fontId="28" fillId="0" borderId="15" xfId="63" applyFont="1" applyBorder="1" applyAlignment="1">
      <alignment horizontal="center" vertical="center"/>
      <protection/>
    </xf>
    <xf numFmtId="0" fontId="28" fillId="0" borderId="16" xfId="63" applyFont="1" applyBorder="1" applyAlignment="1">
      <alignment horizontal="center" vertical="center"/>
      <protection/>
    </xf>
    <xf numFmtId="0" fontId="28" fillId="0" borderId="17" xfId="63" applyFont="1" applyBorder="1" applyAlignment="1">
      <alignment horizontal="center" vertical="center"/>
      <protection/>
    </xf>
    <xf numFmtId="0" fontId="28" fillId="0" borderId="36" xfId="63" applyFont="1" applyBorder="1" applyAlignment="1">
      <alignment horizontal="center" vertical="center"/>
      <protection/>
    </xf>
    <xf numFmtId="0" fontId="28" fillId="0" borderId="21" xfId="63" applyFont="1" applyBorder="1">
      <alignment/>
      <protection/>
    </xf>
    <xf numFmtId="178" fontId="28" fillId="0" borderId="40" xfId="43" applyNumberFormat="1" applyFont="1" applyBorder="1" applyAlignment="1" applyProtection="1">
      <alignment/>
      <protection locked="0"/>
    </xf>
    <xf numFmtId="0" fontId="28" fillId="0" borderId="24" xfId="63" applyFont="1" applyBorder="1" applyAlignment="1">
      <alignment horizontal="center" vertical="center"/>
      <protection/>
    </xf>
    <xf numFmtId="0" fontId="46" fillId="0" borderId="12" xfId="59" applyFont="1" applyBorder="1" applyAlignment="1">
      <alignment horizontal="justify" wrapText="1"/>
      <protection/>
    </xf>
    <xf numFmtId="178" fontId="28" fillId="0" borderId="41" xfId="43" applyNumberFormat="1" applyFont="1" applyBorder="1" applyAlignment="1" applyProtection="1">
      <alignment/>
      <protection locked="0"/>
    </xf>
    <xf numFmtId="0" fontId="46" fillId="0" borderId="12" xfId="59" applyFont="1" applyBorder="1" applyAlignment="1">
      <alignment wrapText="1"/>
      <protection/>
    </xf>
    <xf numFmtId="0" fontId="28" fillId="0" borderId="30" xfId="63" applyFont="1" applyBorder="1" applyAlignment="1">
      <alignment horizontal="center" vertical="center"/>
      <protection/>
    </xf>
    <xf numFmtId="178" fontId="28" fillId="0" borderId="42" xfId="43" applyNumberFormat="1" applyFont="1" applyBorder="1" applyAlignment="1" applyProtection="1">
      <alignment/>
      <protection locked="0"/>
    </xf>
    <xf numFmtId="0" fontId="46" fillId="0" borderId="43" xfId="59" applyFont="1" applyBorder="1" applyAlignment="1">
      <alignment wrapText="1"/>
      <protection/>
    </xf>
    <xf numFmtId="178" fontId="27" fillId="0" borderId="17" xfId="43" applyNumberFormat="1" applyFont="1" applyBorder="1" applyAlignment="1">
      <alignment/>
    </xf>
    <xf numFmtId="0" fontId="5" fillId="0" borderId="11" xfId="58" applyFont="1" applyBorder="1">
      <alignment/>
      <protection/>
    </xf>
    <xf numFmtId="3" fontId="9" fillId="0" borderId="10" xfId="58" applyNumberFormat="1" applyFont="1" applyBorder="1" applyAlignment="1">
      <alignment horizontal="center" vertical="center"/>
      <protection/>
    </xf>
    <xf numFmtId="3" fontId="9" fillId="0" borderId="13" xfId="58" applyNumberFormat="1" applyFont="1" applyBorder="1" applyAlignment="1">
      <alignment horizontal="center" vertical="center"/>
      <protection/>
    </xf>
    <xf numFmtId="3" fontId="9" fillId="0" borderId="12" xfId="58" applyNumberFormat="1" applyFont="1" applyBorder="1" applyAlignment="1">
      <alignment horizontal="center" vertical="center"/>
      <protection/>
    </xf>
    <xf numFmtId="0" fontId="12" fillId="0" borderId="0" xfId="58" applyFont="1">
      <alignment/>
      <protection/>
    </xf>
    <xf numFmtId="0" fontId="10" fillId="0" borderId="0" xfId="58" applyFont="1" applyAlignment="1">
      <alignment horizontal="left" vertical="center"/>
      <protection/>
    </xf>
    <xf numFmtId="3" fontId="9" fillId="0" borderId="0" xfId="58" applyNumberFormat="1" applyFont="1" applyAlignment="1">
      <alignment horizontal="center" vertical="center"/>
      <protection/>
    </xf>
    <xf numFmtId="174" fontId="4" fillId="0" borderId="0" xfId="58" applyNumberFormat="1" applyFont="1" applyFill="1" applyBorder="1" applyAlignment="1">
      <alignment horizontal="right"/>
      <protection/>
    </xf>
    <xf numFmtId="174" fontId="15" fillId="0" borderId="0" xfId="58" applyNumberFormat="1" applyFont="1" applyFill="1" applyAlignment="1">
      <alignment horizontal="center"/>
      <protection/>
    </xf>
    <xf numFmtId="3" fontId="9" fillId="0" borderId="10" xfId="58" applyNumberFormat="1" applyFont="1" applyFill="1" applyBorder="1" applyAlignment="1">
      <alignment horizontal="center" vertical="center"/>
      <protection/>
    </xf>
    <xf numFmtId="3" fontId="9" fillId="0" borderId="13" xfId="58" applyNumberFormat="1" applyFont="1" applyFill="1" applyBorder="1" applyAlignment="1">
      <alignment horizontal="center" vertical="center"/>
      <protection/>
    </xf>
    <xf numFmtId="3" fontId="9" fillId="0" borderId="14" xfId="58" applyNumberFormat="1" applyFont="1" applyFill="1" applyBorder="1" applyAlignment="1">
      <alignment horizontal="center" vertical="center"/>
      <protection/>
    </xf>
    <xf numFmtId="0" fontId="9" fillId="0" borderId="10" xfId="58" applyFont="1" applyFill="1" applyBorder="1" applyAlignment="1" quotePrefix="1">
      <alignment horizontal="center" vertical="center"/>
      <protection/>
    </xf>
    <xf numFmtId="0" fontId="9" fillId="0" borderId="14" xfId="58" applyFont="1" applyFill="1" applyBorder="1" applyAlignment="1">
      <alignment horizontal="center" vertical="center"/>
      <protection/>
    </xf>
    <xf numFmtId="0" fontId="10" fillId="0" borderId="10" xfId="58" applyFont="1" applyBorder="1" applyAlignment="1">
      <alignment horizontal="center" vertical="center" wrapText="1"/>
      <protection/>
    </xf>
    <xf numFmtId="0" fontId="11" fillId="0" borderId="13" xfId="58" applyFont="1" applyBorder="1" applyAlignment="1">
      <alignment horizontal="center" vertical="center"/>
      <protection/>
    </xf>
    <xf numFmtId="0" fontId="6" fillId="0" borderId="11" xfId="58" applyFont="1" applyFill="1" applyBorder="1" applyAlignment="1">
      <alignment horizontal="right"/>
      <protection/>
    </xf>
    <xf numFmtId="0" fontId="5" fillId="0" borderId="11" xfId="58" applyFont="1" applyBorder="1" applyAlignment="1">
      <alignment/>
      <protection/>
    </xf>
    <xf numFmtId="174" fontId="9" fillId="0" borderId="12" xfId="58" applyNumberFormat="1" applyFont="1" applyFill="1" applyBorder="1" applyAlignment="1">
      <alignment horizontal="center" vertical="center" wrapText="1"/>
      <protection/>
    </xf>
    <xf numFmtId="0" fontId="10" fillId="0" borderId="12" xfId="58" applyFont="1" applyBorder="1" applyAlignment="1">
      <alignment horizontal="center" vertical="center" wrapText="1"/>
      <protection/>
    </xf>
    <xf numFmtId="0" fontId="9" fillId="0" borderId="12" xfId="58" applyFont="1" applyFill="1" applyBorder="1" applyAlignment="1">
      <alignment horizontal="center" vertical="center"/>
      <protection/>
    </xf>
    <xf numFmtId="0" fontId="10" fillId="0" borderId="12" xfId="58" applyFont="1" applyBorder="1" applyAlignment="1">
      <alignment horizontal="center" vertical="center"/>
      <protection/>
    </xf>
    <xf numFmtId="0" fontId="11" fillId="0" borderId="14" xfId="58" applyFont="1" applyBorder="1" applyAlignment="1">
      <alignment horizontal="center" vertical="center"/>
      <protection/>
    </xf>
    <xf numFmtId="1" fontId="9" fillId="0" borderId="10" xfId="58" applyNumberFormat="1" applyFont="1" applyFill="1" applyBorder="1" applyAlignment="1" quotePrefix="1">
      <alignment horizontal="center" vertical="center"/>
      <protection/>
    </xf>
    <xf numFmtId="1" fontId="9" fillId="0" borderId="14" xfId="58" applyNumberFormat="1" applyFont="1" applyFill="1" applyBorder="1" applyAlignment="1" quotePrefix="1">
      <alignment horizontal="center" vertical="center"/>
      <protection/>
    </xf>
    <xf numFmtId="0" fontId="9" fillId="0" borderId="10" xfId="58" applyFont="1" applyFill="1" applyBorder="1" applyAlignment="1">
      <alignment horizontal="left" vertical="center" wrapText="1"/>
      <protection/>
    </xf>
    <xf numFmtId="0" fontId="9" fillId="0" borderId="13" xfId="58" applyFont="1" applyFill="1" applyBorder="1" applyAlignment="1">
      <alignment horizontal="left" vertical="center" wrapText="1"/>
      <protection/>
    </xf>
    <xf numFmtId="0" fontId="9" fillId="0" borderId="10" xfId="58" applyFont="1" applyFill="1" applyBorder="1" applyAlignment="1">
      <alignment vertical="center" wrapText="1"/>
      <protection/>
    </xf>
    <xf numFmtId="0" fontId="9" fillId="0" borderId="13" xfId="58" applyFont="1" applyFill="1" applyBorder="1" applyAlignment="1">
      <alignment vertical="center" wrapText="1"/>
      <protection/>
    </xf>
    <xf numFmtId="3" fontId="9" fillId="33" borderId="10" xfId="58" applyNumberFormat="1" applyFont="1" applyFill="1" applyBorder="1" applyAlignment="1">
      <alignment horizontal="center" vertical="center"/>
      <protection/>
    </xf>
    <xf numFmtId="3" fontId="9" fillId="33" borderId="13" xfId="58" applyNumberFormat="1" applyFont="1" applyFill="1" applyBorder="1" applyAlignment="1">
      <alignment horizontal="center" vertical="center"/>
      <protection/>
    </xf>
    <xf numFmtId="3" fontId="9" fillId="33" borderId="14" xfId="58" applyNumberFormat="1" applyFont="1" applyFill="1" applyBorder="1" applyAlignment="1">
      <alignment horizontal="center" vertical="center"/>
      <protection/>
    </xf>
    <xf numFmtId="0" fontId="10" fillId="0" borderId="10" xfId="58" applyFont="1" applyFill="1" applyBorder="1" applyAlignment="1">
      <alignment horizontal="left" vertical="center" wrapText="1"/>
      <protection/>
    </xf>
    <xf numFmtId="0" fontId="10" fillId="0" borderId="13" xfId="58" applyFont="1" applyFill="1" applyBorder="1" applyAlignment="1">
      <alignment horizontal="left" vertical="center" wrapText="1"/>
      <protection/>
    </xf>
    <xf numFmtId="0" fontId="9" fillId="0" borderId="10" xfId="58" applyFont="1" applyFill="1" applyBorder="1" applyAlignment="1">
      <alignment horizontal="left" vertical="center"/>
      <protection/>
    </xf>
    <xf numFmtId="0" fontId="9" fillId="0" borderId="13" xfId="58" applyFont="1" applyFill="1" applyBorder="1" applyAlignment="1">
      <alignment horizontal="left" vertical="center"/>
      <protection/>
    </xf>
    <xf numFmtId="0" fontId="9" fillId="33" borderId="10" xfId="58" applyFont="1" applyFill="1" applyBorder="1" applyAlignment="1" quotePrefix="1">
      <alignment horizontal="center" vertical="center"/>
      <protection/>
    </xf>
    <xf numFmtId="0" fontId="9" fillId="33" borderId="14" xfId="58" applyFont="1" applyFill="1" applyBorder="1" applyAlignment="1" quotePrefix="1">
      <alignment horizontal="center" vertical="center"/>
      <protection/>
    </xf>
    <xf numFmtId="0" fontId="10" fillId="33" borderId="10" xfId="58" applyFont="1" applyFill="1" applyBorder="1" applyAlignment="1">
      <alignment horizontal="left" vertical="center"/>
      <protection/>
    </xf>
    <xf numFmtId="0" fontId="10" fillId="33" borderId="13" xfId="58" applyFont="1" applyFill="1" applyBorder="1" applyAlignment="1">
      <alignment horizontal="left" vertical="center"/>
      <protection/>
    </xf>
    <xf numFmtId="0" fontId="10" fillId="33" borderId="14" xfId="58" applyFont="1" applyFill="1" applyBorder="1" applyAlignment="1">
      <alignment horizontal="left" vertical="center"/>
      <protection/>
    </xf>
    <xf numFmtId="3" fontId="9" fillId="33" borderId="12" xfId="58" applyNumberFormat="1" applyFont="1" applyFill="1" applyBorder="1" applyAlignment="1">
      <alignment horizontal="center" vertical="center"/>
      <protection/>
    </xf>
    <xf numFmtId="0" fontId="9" fillId="0" borderId="14" xfId="58" applyFont="1" applyFill="1" applyBorder="1" applyAlignment="1" quotePrefix="1">
      <alignment horizontal="center" vertical="center"/>
      <protection/>
    </xf>
    <xf numFmtId="0" fontId="10" fillId="0" borderId="10" xfId="58" applyFont="1" applyFill="1" applyBorder="1" applyAlignment="1">
      <alignment horizontal="left" vertical="center"/>
      <protection/>
    </xf>
    <xf numFmtId="0" fontId="10" fillId="0" borderId="13" xfId="58" applyFont="1" applyFill="1" applyBorder="1" applyAlignment="1">
      <alignment horizontal="left" vertical="center"/>
      <protection/>
    </xf>
    <xf numFmtId="0" fontId="10" fillId="0" borderId="14" xfId="58" applyFont="1" applyFill="1" applyBorder="1" applyAlignment="1">
      <alignment horizontal="left" vertical="center"/>
      <protection/>
    </xf>
    <xf numFmtId="3" fontId="9" fillId="0" borderId="12" xfId="58" applyNumberFormat="1" applyFont="1" applyFill="1" applyBorder="1" applyAlignment="1">
      <alignment horizontal="center" vertical="center"/>
      <protection/>
    </xf>
    <xf numFmtId="1" fontId="9" fillId="33" borderId="10" xfId="58" applyNumberFormat="1" applyFont="1" applyFill="1" applyBorder="1" applyAlignment="1" quotePrefix="1">
      <alignment horizontal="center" vertical="center"/>
      <protection/>
    </xf>
    <xf numFmtId="1" fontId="9" fillId="33" borderId="14" xfId="58" applyNumberFormat="1" applyFont="1" applyFill="1" applyBorder="1" applyAlignment="1" quotePrefix="1">
      <alignment horizontal="center" vertical="center"/>
      <protection/>
    </xf>
    <xf numFmtId="0" fontId="10" fillId="0" borderId="14" xfId="58" applyFont="1" applyFill="1" applyBorder="1" applyAlignment="1">
      <alignment horizontal="left" vertical="center" wrapText="1"/>
      <protection/>
    </xf>
    <xf numFmtId="0" fontId="9" fillId="33" borderId="10" xfId="58" applyFont="1" applyFill="1" applyBorder="1" applyAlignment="1">
      <alignment horizontal="left" vertical="center"/>
      <protection/>
    </xf>
    <xf numFmtId="0" fontId="9" fillId="33" borderId="13" xfId="58" applyFont="1" applyFill="1" applyBorder="1" applyAlignment="1">
      <alignment horizontal="left" vertical="center"/>
      <protection/>
    </xf>
    <xf numFmtId="0" fontId="9" fillId="0" borderId="14" xfId="58" applyFont="1" applyFill="1" applyBorder="1" applyAlignment="1">
      <alignment horizontal="left" vertical="center" wrapText="1"/>
      <protection/>
    </xf>
    <xf numFmtId="0" fontId="9" fillId="0" borderId="13" xfId="58" applyFont="1" applyFill="1" applyBorder="1" applyAlignment="1" quotePrefix="1">
      <alignment horizontal="center" vertical="center"/>
      <protection/>
    </xf>
    <xf numFmtId="0" fontId="9" fillId="33" borderId="14" xfId="58" applyFont="1" applyFill="1" applyBorder="1" applyAlignment="1">
      <alignment horizontal="center" vertical="center"/>
      <protection/>
    </xf>
    <xf numFmtId="0" fontId="10" fillId="33" borderId="10" xfId="58" applyFont="1" applyFill="1" applyBorder="1" applyAlignment="1">
      <alignment horizontal="left" vertical="center" wrapText="1"/>
      <protection/>
    </xf>
    <xf numFmtId="0" fontId="10" fillId="33" borderId="13" xfId="58" applyFont="1" applyFill="1" applyBorder="1" applyAlignment="1">
      <alignment horizontal="left" vertical="center" wrapText="1"/>
      <protection/>
    </xf>
    <xf numFmtId="0" fontId="10" fillId="33" borderId="14" xfId="58" applyFont="1" applyFill="1" applyBorder="1" applyAlignment="1">
      <alignment horizontal="left" vertical="center" wrapText="1"/>
      <protection/>
    </xf>
    <xf numFmtId="3" fontId="4" fillId="0" borderId="0" xfId="58" applyNumberFormat="1" applyFont="1" applyFill="1" applyAlignment="1">
      <alignment horizontal="center"/>
      <protection/>
    </xf>
    <xf numFmtId="0" fontId="4" fillId="0" borderId="0" xfId="58" applyFont="1" applyFill="1" applyAlignment="1">
      <alignment horizontal="center"/>
      <protection/>
    </xf>
    <xf numFmtId="3" fontId="6" fillId="0" borderId="10" xfId="58" applyNumberFormat="1" applyFont="1" applyFill="1" applyBorder="1" applyAlignment="1">
      <alignment horizontal="right" vertical="center"/>
      <protection/>
    </xf>
    <xf numFmtId="3" fontId="6" fillId="0" borderId="13" xfId="58" applyNumberFormat="1" applyFont="1" applyFill="1" applyBorder="1" applyAlignment="1">
      <alignment horizontal="right" vertical="center"/>
      <protection/>
    </xf>
    <xf numFmtId="3" fontId="6" fillId="0" borderId="14" xfId="58" applyNumberFormat="1" applyFont="1" applyFill="1" applyBorder="1" applyAlignment="1">
      <alignment horizontal="right" vertical="center"/>
      <protection/>
    </xf>
    <xf numFmtId="174" fontId="15" fillId="0" borderId="0" xfId="58" applyNumberFormat="1" applyFont="1" applyFill="1" applyBorder="1" applyAlignment="1">
      <alignment horizontal="center"/>
      <protection/>
    </xf>
    <xf numFmtId="174" fontId="3" fillId="0" borderId="0" xfId="58" applyNumberFormat="1" applyFont="1" applyFill="1" applyBorder="1" applyAlignment="1">
      <alignment horizontal="center" vertical="center"/>
      <protection/>
    </xf>
    <xf numFmtId="3" fontId="4" fillId="0" borderId="10" xfId="58" applyNumberFormat="1" applyFont="1" applyFill="1" applyBorder="1" applyAlignment="1">
      <alignment horizontal="right" vertical="center"/>
      <protection/>
    </xf>
    <xf numFmtId="3" fontId="4" fillId="0" borderId="13" xfId="58" applyNumberFormat="1" applyFont="1" applyFill="1" applyBorder="1" applyAlignment="1">
      <alignment horizontal="right" vertical="center"/>
      <protection/>
    </xf>
    <xf numFmtId="3" fontId="4" fillId="0" borderId="14" xfId="58" applyNumberFormat="1" applyFont="1" applyFill="1" applyBorder="1" applyAlignment="1">
      <alignment horizontal="right" vertical="center"/>
      <protection/>
    </xf>
    <xf numFmtId="0" fontId="7" fillId="0" borderId="12" xfId="58" applyFont="1" applyBorder="1" applyAlignment="1">
      <alignment horizontal="center" vertical="center" wrapText="1"/>
      <protection/>
    </xf>
    <xf numFmtId="0" fontId="7" fillId="0" borderId="12" xfId="58" applyFont="1" applyBorder="1" applyAlignment="1">
      <alignment horizontal="center" vertical="center"/>
      <protection/>
    </xf>
    <xf numFmtId="3" fontId="0" fillId="0" borderId="10" xfId="58" applyNumberFormat="1" applyFont="1" applyFill="1" applyBorder="1" applyAlignment="1">
      <alignment horizontal="right" vertical="center"/>
      <protection/>
    </xf>
    <xf numFmtId="175" fontId="4" fillId="0" borderId="12" xfId="58" applyNumberFormat="1" applyFont="1" applyFill="1" applyBorder="1" applyAlignment="1">
      <alignment vertical="center"/>
      <protection/>
    </xf>
    <xf numFmtId="174" fontId="6" fillId="0" borderId="12" xfId="58" applyNumberFormat="1" applyFont="1" applyFill="1" applyBorder="1" applyAlignment="1">
      <alignment horizontal="center" vertical="center" wrapText="1"/>
      <protection/>
    </xf>
    <xf numFmtId="0" fontId="6" fillId="0" borderId="12" xfId="58" applyFont="1" applyFill="1" applyBorder="1" applyAlignment="1">
      <alignment horizontal="center" vertical="center"/>
      <protection/>
    </xf>
    <xf numFmtId="0" fontId="4" fillId="0" borderId="10" xfId="58" applyFont="1" applyFill="1" applyBorder="1" applyAlignment="1">
      <alignment vertical="center"/>
      <protection/>
    </xf>
    <xf numFmtId="0" fontId="4" fillId="0" borderId="13" xfId="58" applyFont="1" applyFill="1" applyBorder="1" applyAlignment="1">
      <alignment vertical="center"/>
      <protection/>
    </xf>
    <xf numFmtId="174" fontId="4" fillId="0" borderId="10" xfId="58" applyNumberFormat="1" applyFont="1" applyFill="1" applyBorder="1" applyAlignment="1" quotePrefix="1">
      <alignment horizontal="center" vertical="center"/>
      <protection/>
    </xf>
    <xf numFmtId="174" fontId="4" fillId="0" borderId="14" xfId="58" applyNumberFormat="1" applyFont="1" applyFill="1" applyBorder="1" applyAlignment="1" quotePrefix="1">
      <alignment horizontal="center" vertical="center"/>
      <protection/>
    </xf>
    <xf numFmtId="0" fontId="6" fillId="0" borderId="12" xfId="58" applyFont="1" applyFill="1" applyBorder="1" applyAlignment="1">
      <alignment horizontal="center" vertical="center" wrapText="1"/>
      <protection/>
    </xf>
    <xf numFmtId="0" fontId="4" fillId="0" borderId="10" xfId="58" applyFont="1" applyFill="1" applyBorder="1" applyAlignment="1">
      <alignment vertical="center" wrapText="1"/>
      <protection/>
    </xf>
    <xf numFmtId="0" fontId="4" fillId="0" borderId="13" xfId="58" applyFont="1" applyFill="1" applyBorder="1" applyAlignment="1">
      <alignment vertical="center" wrapText="1"/>
      <protection/>
    </xf>
    <xf numFmtId="0" fontId="4" fillId="0" borderId="10" xfId="58" applyNumberFormat="1" applyFont="1" applyFill="1" applyBorder="1" applyAlignment="1">
      <alignment vertical="center"/>
      <protection/>
    </xf>
    <xf numFmtId="0" fontId="4" fillId="0" borderId="13" xfId="58" applyNumberFormat="1" applyFont="1" applyFill="1" applyBorder="1" applyAlignment="1">
      <alignment vertical="center"/>
      <protection/>
    </xf>
    <xf numFmtId="0" fontId="4" fillId="0" borderId="14" xfId="58" applyNumberFormat="1" applyFont="1" applyFill="1" applyBorder="1" applyAlignment="1">
      <alignment vertical="center"/>
      <protection/>
    </xf>
    <xf numFmtId="175" fontId="4" fillId="0" borderId="10" xfId="58" applyNumberFormat="1" applyFont="1" applyFill="1" applyBorder="1" applyAlignment="1">
      <alignment vertical="center"/>
      <protection/>
    </xf>
    <xf numFmtId="175" fontId="4" fillId="0" borderId="13" xfId="58" applyNumberFormat="1" applyFont="1" applyFill="1" applyBorder="1" applyAlignment="1">
      <alignment vertical="center"/>
      <protection/>
    </xf>
    <xf numFmtId="175" fontId="4" fillId="0" borderId="14" xfId="58" applyNumberFormat="1" applyFont="1" applyFill="1" applyBorder="1" applyAlignment="1">
      <alignment vertical="center"/>
      <protection/>
    </xf>
    <xf numFmtId="0" fontId="4" fillId="0" borderId="10" xfId="58" applyFont="1" applyFill="1" applyBorder="1" applyAlignment="1">
      <alignment horizontal="left" vertical="center" wrapText="1"/>
      <protection/>
    </xf>
    <xf numFmtId="0" fontId="4" fillId="0" borderId="13" xfId="58" applyFont="1" applyFill="1" applyBorder="1" applyAlignment="1">
      <alignment horizontal="left" vertical="center" wrapText="1"/>
      <protection/>
    </xf>
    <xf numFmtId="174" fontId="6" fillId="0" borderId="10" xfId="58" applyNumberFormat="1" applyFont="1" applyFill="1" applyBorder="1" applyAlignment="1" quotePrefix="1">
      <alignment horizontal="center" vertical="center"/>
      <protection/>
    </xf>
    <xf numFmtId="174" fontId="6" fillId="0" borderId="14" xfId="58" applyNumberFormat="1" applyFont="1" applyFill="1" applyBorder="1" applyAlignment="1" quotePrefix="1">
      <alignment horizontal="center" vertical="center"/>
      <protection/>
    </xf>
    <xf numFmtId="0" fontId="6" fillId="0" borderId="10" xfId="58" applyFont="1" applyFill="1" applyBorder="1" applyAlignment="1">
      <alignment vertical="center" wrapText="1"/>
      <protection/>
    </xf>
    <xf numFmtId="0" fontId="6" fillId="0" borderId="13" xfId="58" applyFont="1" applyFill="1" applyBorder="1" applyAlignment="1">
      <alignment vertical="center" wrapText="1"/>
      <protection/>
    </xf>
    <xf numFmtId="175" fontId="6" fillId="0" borderId="12" xfId="58" applyNumberFormat="1" applyFont="1" applyFill="1" applyBorder="1" applyAlignment="1">
      <alignment vertical="center"/>
      <protection/>
    </xf>
    <xf numFmtId="0" fontId="6" fillId="0" borderId="10" xfId="58" applyFont="1" applyFill="1" applyBorder="1" applyAlignment="1">
      <alignment horizontal="left" vertical="center" wrapText="1"/>
      <protection/>
    </xf>
    <xf numFmtId="0" fontId="6" fillId="0" borderId="13" xfId="58" applyFont="1" applyFill="1" applyBorder="1" applyAlignment="1">
      <alignment horizontal="left" vertical="center" wrapText="1"/>
      <protection/>
    </xf>
    <xf numFmtId="0" fontId="4" fillId="0" borderId="10" xfId="58" applyFont="1" applyFill="1" applyBorder="1" applyAlignment="1">
      <alignment horizontal="left" vertical="center"/>
      <protection/>
    </xf>
    <xf numFmtId="0" fontId="4" fillId="0" borderId="13" xfId="58" applyFont="1" applyFill="1" applyBorder="1" applyAlignment="1">
      <alignment horizontal="left" vertical="center"/>
      <protection/>
    </xf>
    <xf numFmtId="0" fontId="4" fillId="34" borderId="10" xfId="58" applyFont="1" applyFill="1" applyBorder="1" applyAlignment="1">
      <alignment horizontal="left" vertical="center" wrapText="1"/>
      <protection/>
    </xf>
    <xf numFmtId="0" fontId="4" fillId="34" borderId="13" xfId="58" applyFont="1" applyFill="1" applyBorder="1" applyAlignment="1">
      <alignment horizontal="left" vertical="center" wrapText="1"/>
      <protection/>
    </xf>
    <xf numFmtId="0" fontId="5" fillId="0" borderId="10" xfId="58" applyFont="1" applyFill="1" applyBorder="1" applyAlignment="1">
      <alignment horizontal="left" vertical="center" wrapText="1"/>
      <protection/>
    </xf>
    <xf numFmtId="0" fontId="5" fillId="0" borderId="13" xfId="58" applyFont="1" applyFill="1" applyBorder="1" applyAlignment="1">
      <alignment horizontal="left" vertical="center" wrapText="1"/>
      <protection/>
    </xf>
    <xf numFmtId="0" fontId="5" fillId="34" borderId="10" xfId="58" applyFont="1" applyFill="1" applyBorder="1" applyAlignment="1">
      <alignment horizontal="left" vertical="center" wrapText="1"/>
      <protection/>
    </xf>
    <xf numFmtId="0" fontId="5" fillId="34" borderId="13" xfId="58" applyFont="1" applyFill="1" applyBorder="1" applyAlignment="1">
      <alignment horizontal="left" vertical="center" wrapText="1"/>
      <protection/>
    </xf>
    <xf numFmtId="0" fontId="7" fillId="0" borderId="10" xfId="58" applyFont="1" applyFill="1" applyBorder="1" applyAlignment="1">
      <alignment horizontal="left" vertical="center" wrapText="1"/>
      <protection/>
    </xf>
    <xf numFmtId="0" fontId="7" fillId="0" borderId="13" xfId="58" applyFont="1" applyFill="1" applyBorder="1" applyAlignment="1">
      <alignment horizontal="left" vertical="center" wrapText="1"/>
      <protection/>
    </xf>
    <xf numFmtId="0" fontId="5" fillId="0" borderId="10" xfId="58" applyFont="1" applyFill="1" applyBorder="1" applyAlignment="1">
      <alignment vertical="center" wrapText="1"/>
      <protection/>
    </xf>
    <xf numFmtId="0" fontId="5" fillId="0" borderId="13" xfId="58" applyFont="1" applyFill="1" applyBorder="1" applyAlignment="1">
      <alignment vertical="center" wrapText="1"/>
      <protection/>
    </xf>
    <xf numFmtId="0" fontId="5" fillId="0" borderId="10" xfId="58" applyFont="1" applyFill="1" applyBorder="1" applyAlignment="1">
      <alignment vertical="center"/>
      <protection/>
    </xf>
    <xf numFmtId="0" fontId="5" fillId="0" borderId="13" xfId="58" applyFont="1" applyFill="1" applyBorder="1" applyAlignment="1">
      <alignment vertical="center"/>
      <protection/>
    </xf>
    <xf numFmtId="176" fontId="4" fillId="0" borderId="10" xfId="58" applyNumberFormat="1" applyFont="1" applyFill="1" applyBorder="1" applyAlignment="1">
      <alignment horizontal="left" vertical="center"/>
      <protection/>
    </xf>
    <xf numFmtId="176" fontId="4" fillId="0" borderId="13" xfId="58" applyNumberFormat="1" applyFont="1" applyFill="1" applyBorder="1" applyAlignment="1">
      <alignment horizontal="left" vertical="center"/>
      <protection/>
    </xf>
    <xf numFmtId="0" fontId="6" fillId="0" borderId="10" xfId="58" applyFont="1" applyFill="1" applyBorder="1" applyAlignment="1">
      <alignment horizontal="left" vertical="center"/>
      <protection/>
    </xf>
    <xf numFmtId="0" fontId="6" fillId="0" borderId="13" xfId="58" applyFont="1" applyFill="1" applyBorder="1" applyAlignment="1">
      <alignment horizontal="left" vertical="center"/>
      <protection/>
    </xf>
    <xf numFmtId="175" fontId="6" fillId="0" borderId="10" xfId="58" applyNumberFormat="1" applyFont="1" applyFill="1" applyBorder="1" applyAlignment="1">
      <alignment vertical="center"/>
      <protection/>
    </xf>
    <xf numFmtId="175" fontId="6" fillId="0" borderId="13" xfId="58" applyNumberFormat="1" applyFont="1" applyFill="1" applyBorder="1" applyAlignment="1">
      <alignment vertical="center"/>
      <protection/>
    </xf>
    <xf numFmtId="175" fontId="6" fillId="0" borderId="14" xfId="58" applyNumberFormat="1" applyFont="1" applyFill="1" applyBorder="1" applyAlignment="1">
      <alignment vertical="center"/>
      <protection/>
    </xf>
    <xf numFmtId="0" fontId="5" fillId="0" borderId="0" xfId="60" applyAlignment="1">
      <alignment horizontal="right"/>
      <protection/>
    </xf>
    <xf numFmtId="174" fontId="15" fillId="0" borderId="0" xfId="58" applyNumberFormat="1" applyFont="1" applyAlignment="1">
      <alignment horizontal="center"/>
      <protection/>
    </xf>
    <xf numFmtId="0" fontId="18" fillId="0" borderId="0" xfId="60" applyFont="1" applyAlignment="1">
      <alignment horizontal="center"/>
      <protection/>
    </xf>
    <xf numFmtId="3" fontId="4" fillId="0" borderId="10" xfId="58" applyNumberFormat="1" applyFont="1" applyFill="1" applyBorder="1" applyAlignment="1">
      <alignment horizontal="center" vertical="center"/>
      <protection/>
    </xf>
    <xf numFmtId="3" fontId="4" fillId="0" borderId="13" xfId="58" applyNumberFormat="1" applyFont="1" applyFill="1" applyBorder="1" applyAlignment="1">
      <alignment horizontal="center" vertical="center"/>
      <protection/>
    </xf>
    <xf numFmtId="3" fontId="4" fillId="0" borderId="14" xfId="58" applyNumberFormat="1" applyFont="1" applyFill="1" applyBorder="1" applyAlignment="1">
      <alignment horizontal="center" vertical="center"/>
      <protection/>
    </xf>
    <xf numFmtId="3" fontId="6" fillId="0" borderId="10" xfId="58" applyNumberFormat="1" applyFont="1" applyFill="1" applyBorder="1" applyAlignment="1">
      <alignment horizontal="center" vertical="center"/>
      <protection/>
    </xf>
    <xf numFmtId="3" fontId="6" fillId="0" borderId="13" xfId="58" applyNumberFormat="1" applyFont="1" applyFill="1" applyBorder="1" applyAlignment="1">
      <alignment horizontal="center" vertical="center"/>
      <protection/>
    </xf>
    <xf numFmtId="3" fontId="6" fillId="0" borderId="14" xfId="58" applyNumberFormat="1" applyFont="1" applyFill="1" applyBorder="1" applyAlignment="1">
      <alignment horizontal="center" vertical="center"/>
      <protection/>
    </xf>
    <xf numFmtId="0" fontId="6" fillId="0" borderId="12" xfId="58" applyFont="1" applyFill="1" applyBorder="1" applyAlignment="1">
      <alignment horizontal="center"/>
      <protection/>
    </xf>
    <xf numFmtId="0" fontId="4" fillId="0" borderId="12" xfId="58" applyFont="1" applyFill="1" applyBorder="1" applyAlignment="1">
      <alignment horizontal="center"/>
      <protection/>
    </xf>
    <xf numFmtId="0" fontId="4" fillId="0" borderId="12" xfId="58" applyFont="1" applyFill="1" applyBorder="1" applyAlignment="1" quotePrefix="1">
      <alignment horizontal="center" vertical="center"/>
      <protection/>
    </xf>
    <xf numFmtId="0" fontId="6" fillId="0" borderId="10" xfId="58" applyFont="1" applyFill="1" applyBorder="1" applyAlignment="1" quotePrefix="1">
      <alignment horizontal="center" vertical="center"/>
      <protection/>
    </xf>
    <xf numFmtId="0" fontId="6" fillId="0" borderId="14" xfId="58" applyFont="1" applyFill="1" applyBorder="1" applyAlignment="1" quotePrefix="1">
      <alignment horizontal="center" vertical="center"/>
      <protection/>
    </xf>
    <xf numFmtId="0" fontId="7" fillId="0" borderId="14" xfId="58" applyFont="1" applyFill="1" applyBorder="1" applyAlignment="1">
      <alignment horizontal="left" vertical="center" wrapText="1"/>
      <protection/>
    </xf>
    <xf numFmtId="0" fontId="6" fillId="0" borderId="14" xfId="58" applyFont="1" applyFill="1" applyBorder="1" applyAlignment="1">
      <alignment horizontal="left" vertical="center"/>
      <protection/>
    </xf>
    <xf numFmtId="0" fontId="5" fillId="0" borderId="13" xfId="58" applyFont="1" applyBorder="1" applyAlignment="1">
      <alignment horizontal="center" vertical="center"/>
      <protection/>
    </xf>
    <xf numFmtId="0" fontId="5" fillId="0" borderId="14" xfId="58" applyFont="1" applyBorder="1" applyAlignment="1">
      <alignment horizontal="center" vertical="center"/>
      <protection/>
    </xf>
    <xf numFmtId="0" fontId="4" fillId="0" borderId="10" xfId="58" applyFont="1" applyFill="1" applyBorder="1" applyAlignment="1" quotePrefix="1">
      <alignment horizontal="center" vertical="center"/>
      <protection/>
    </xf>
    <xf numFmtId="0" fontId="4" fillId="0" borderId="14" xfId="58" applyFont="1" applyFill="1" applyBorder="1" applyAlignment="1" quotePrefix="1">
      <alignment horizontal="center" vertical="center"/>
      <protection/>
    </xf>
    <xf numFmtId="0" fontId="5" fillId="0" borderId="14" xfId="58" applyFont="1" applyFill="1" applyBorder="1" applyAlignment="1">
      <alignment horizontal="left" vertical="center" wrapText="1"/>
      <protection/>
    </xf>
    <xf numFmtId="0" fontId="4" fillId="0" borderId="14" xfId="58" applyFont="1" applyFill="1" applyBorder="1" applyAlignment="1">
      <alignment horizontal="left" vertical="center"/>
      <protection/>
    </xf>
    <xf numFmtId="0" fontId="6" fillId="0" borderId="14" xfId="58" applyFont="1" applyFill="1" applyBorder="1" applyAlignment="1">
      <alignment horizontal="left" vertical="center" wrapText="1"/>
      <protection/>
    </xf>
    <xf numFmtId="0" fontId="4" fillId="0" borderId="14" xfId="58" applyFont="1" applyFill="1" applyBorder="1" applyAlignment="1">
      <alignment horizontal="left" vertical="center" wrapText="1"/>
      <protection/>
    </xf>
    <xf numFmtId="0" fontId="4" fillId="0" borderId="14" xfId="58" applyFont="1" applyFill="1" applyBorder="1" applyAlignment="1">
      <alignment horizontal="center" vertical="center"/>
      <protection/>
    </xf>
    <xf numFmtId="0" fontId="6" fillId="0" borderId="14" xfId="58" applyFont="1" applyFill="1" applyBorder="1" applyAlignment="1">
      <alignment horizontal="center" vertical="center"/>
      <protection/>
    </xf>
    <xf numFmtId="0" fontId="4" fillId="0" borderId="14" xfId="58" applyFont="1" applyFill="1" applyBorder="1" applyAlignment="1">
      <alignment vertical="center" wrapText="1"/>
      <protection/>
    </xf>
    <xf numFmtId="0" fontId="5" fillId="0" borderId="0" xfId="58" applyFont="1" applyBorder="1" applyAlignment="1">
      <alignment/>
      <protection/>
    </xf>
    <xf numFmtId="0" fontId="4" fillId="0" borderId="0" xfId="58" applyFont="1" applyAlignment="1">
      <alignment horizontal="center" vertical="center"/>
      <protection/>
    </xf>
    <xf numFmtId="174" fontId="8" fillId="0" borderId="0" xfId="58" applyNumberFormat="1" applyFont="1" applyAlignment="1">
      <alignment horizontal="center"/>
      <protection/>
    </xf>
    <xf numFmtId="174" fontId="3" fillId="0" borderId="28" xfId="58" applyNumberFormat="1" applyFont="1" applyBorder="1" applyAlignment="1">
      <alignment horizontal="center" vertical="center"/>
      <protection/>
    </xf>
    <xf numFmtId="174" fontId="3" fillId="0" borderId="0" xfId="58" applyNumberFormat="1" applyFont="1" applyAlignment="1">
      <alignment horizontal="center" vertical="center"/>
      <protection/>
    </xf>
    <xf numFmtId="0" fontId="5" fillId="0" borderId="28" xfId="58" applyFont="1" applyBorder="1" applyAlignment="1">
      <alignment horizontal="right"/>
      <protection/>
    </xf>
    <xf numFmtId="0" fontId="5" fillId="0" borderId="0" xfId="58" applyFont="1" applyAlignment="1">
      <alignment horizontal="right"/>
      <protection/>
    </xf>
    <xf numFmtId="0" fontId="0" fillId="0" borderId="0" xfId="0" applyAlignment="1">
      <alignment horizontal="right"/>
    </xf>
    <xf numFmtId="0" fontId="6" fillId="0" borderId="12" xfId="58" applyFont="1" applyBorder="1" applyAlignment="1">
      <alignment horizontal="right"/>
      <protection/>
    </xf>
    <xf numFmtId="0" fontId="0" fillId="0" borderId="12" xfId="0" applyBorder="1" applyAlignment="1">
      <alignment/>
    </xf>
    <xf numFmtId="0" fontId="4" fillId="0" borderId="10" xfId="58" applyFont="1" applyBorder="1" applyAlignment="1">
      <alignment horizontal="center" vertical="center"/>
      <protection/>
    </xf>
    <xf numFmtId="0" fontId="4" fillId="0" borderId="13" xfId="58" applyFont="1" applyBorder="1" applyAlignment="1">
      <alignment horizontal="center" vertical="center"/>
      <protection/>
    </xf>
    <xf numFmtId="0" fontId="4" fillId="0" borderId="14" xfId="58" applyFont="1" applyBorder="1" applyAlignment="1">
      <alignment horizontal="center" vertical="center"/>
      <protection/>
    </xf>
    <xf numFmtId="174" fontId="6" fillId="0" borderId="12" xfId="58" applyNumberFormat="1" applyFont="1" applyBorder="1" applyAlignment="1">
      <alignment horizontal="center" vertical="center" wrapText="1"/>
      <protection/>
    </xf>
    <xf numFmtId="0" fontId="6" fillId="0" borderId="12" xfId="58" applyFont="1" applyBorder="1" applyAlignment="1">
      <alignment horizontal="center" vertical="center"/>
      <protection/>
    </xf>
    <xf numFmtId="0" fontId="6" fillId="0" borderId="12" xfId="58" applyFont="1" applyBorder="1" applyAlignment="1">
      <alignment horizontal="center" vertical="center" wrapText="1"/>
      <protection/>
    </xf>
    <xf numFmtId="1" fontId="4" fillId="0" borderId="12" xfId="58" applyNumberFormat="1" applyFont="1" applyBorder="1" applyAlignment="1">
      <alignment horizontal="center" vertical="center"/>
      <protection/>
    </xf>
    <xf numFmtId="0" fontId="4" fillId="0" borderId="12" xfId="58" applyFont="1" applyBorder="1" applyAlignment="1">
      <alignment horizontal="center" vertical="center"/>
      <protection/>
    </xf>
    <xf numFmtId="0" fontId="4" fillId="0" borderId="12" xfId="58" applyFont="1" applyBorder="1" applyAlignment="1" quotePrefix="1">
      <alignment horizontal="center" vertical="center"/>
      <protection/>
    </xf>
    <xf numFmtId="0" fontId="5" fillId="0" borderId="12" xfId="58" applyFont="1" applyBorder="1" applyAlignment="1">
      <alignment horizontal="left" vertical="center"/>
      <protection/>
    </xf>
    <xf numFmtId="0" fontId="4" fillId="0" borderId="12" xfId="58" applyFont="1" applyBorder="1" applyAlignment="1">
      <alignment horizontal="left" vertical="center" wrapText="1"/>
      <protection/>
    </xf>
    <xf numFmtId="0" fontId="5" fillId="0" borderId="12" xfId="58" applyFont="1" applyBorder="1" applyAlignment="1">
      <alignment horizontal="left" vertical="center" wrapText="1"/>
      <protection/>
    </xf>
    <xf numFmtId="0" fontId="6" fillId="0" borderId="12" xfId="58" applyFont="1" applyBorder="1" applyAlignment="1" quotePrefix="1">
      <alignment horizontal="center" vertical="center"/>
      <protection/>
    </xf>
    <xf numFmtId="0" fontId="7" fillId="0" borderId="12" xfId="58" applyFont="1" applyBorder="1" applyAlignment="1">
      <alignment horizontal="left" vertical="center" wrapText="1"/>
      <protection/>
    </xf>
    <xf numFmtId="0" fontId="6" fillId="0" borderId="12" xfId="58" applyFont="1" applyBorder="1" applyAlignment="1">
      <alignment horizontal="left" vertical="center" wrapText="1"/>
      <protection/>
    </xf>
    <xf numFmtId="0" fontId="7" fillId="0" borderId="12" xfId="58" applyFont="1" applyBorder="1" applyAlignment="1">
      <alignment horizontal="left" vertical="center"/>
      <protection/>
    </xf>
    <xf numFmtId="177" fontId="25" fillId="0" borderId="44" xfId="59" applyNumberFormat="1" applyFont="1" applyBorder="1" applyAlignment="1">
      <alignment horizontal="center" vertical="center" wrapText="1"/>
      <protection/>
    </xf>
    <xf numFmtId="177" fontId="25" fillId="0" borderId="45" xfId="59" applyNumberFormat="1" applyFont="1" applyBorder="1" applyAlignment="1">
      <alignment horizontal="center" vertical="center" wrapText="1"/>
      <protection/>
    </xf>
    <xf numFmtId="0" fontId="10" fillId="0" borderId="0" xfId="61" applyFont="1" applyAlignment="1">
      <alignment horizontal="center"/>
      <protection/>
    </xf>
    <xf numFmtId="0" fontId="10" fillId="0" borderId="12" xfId="61" applyFont="1" applyBorder="1" applyAlignment="1">
      <alignment horizontal="center" vertical="center" wrapText="1"/>
      <protection/>
    </xf>
    <xf numFmtId="0" fontId="10" fillId="0" borderId="12"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14" xfId="61" applyFont="1" applyBorder="1" applyAlignment="1">
      <alignment horizontal="center" vertical="center"/>
      <protection/>
    </xf>
    <xf numFmtId="177" fontId="30" fillId="0" borderId="0" xfId="62" applyNumberFormat="1" applyFont="1" applyAlignment="1">
      <alignment horizontal="center" vertical="center" wrapText="1"/>
      <protection/>
    </xf>
    <xf numFmtId="177" fontId="13" fillId="0" borderId="0" xfId="62" applyNumberFormat="1" applyAlignment="1">
      <alignment horizontal="center" vertical="center" wrapText="1"/>
      <protection/>
    </xf>
    <xf numFmtId="0" fontId="30" fillId="0" borderId="0" xfId="62" applyFont="1" applyAlignment="1">
      <alignment horizontal="center" vertical="center" wrapText="1"/>
      <protection/>
    </xf>
    <xf numFmtId="0" fontId="28" fillId="0" borderId="46" xfId="62" applyFont="1" applyBorder="1" applyAlignment="1">
      <alignment horizontal="justify" vertical="center" wrapText="1"/>
      <protection/>
    </xf>
    <xf numFmtId="0" fontId="10" fillId="0" borderId="11" xfId="62" applyFont="1" applyBorder="1" applyAlignment="1">
      <alignment horizontal="center" vertical="center" wrapText="1"/>
      <protection/>
    </xf>
    <xf numFmtId="0" fontId="13" fillId="0" borderId="12" xfId="62" applyBorder="1" applyAlignment="1">
      <alignment horizontal="center"/>
      <protection/>
    </xf>
    <xf numFmtId="0" fontId="35" fillId="0" borderId="12" xfId="62" applyFont="1" applyBorder="1" applyAlignment="1">
      <alignment horizontal="center" vertical="center" wrapText="1"/>
      <protection/>
    </xf>
    <xf numFmtId="0" fontId="10" fillId="0" borderId="0" xfId="64" applyFont="1" applyAlignment="1">
      <alignment horizontal="center" vertical="center"/>
      <protection/>
    </xf>
    <xf numFmtId="0" fontId="11" fillId="0" borderId="0" xfId="64" applyFont="1" applyAlignment="1">
      <alignment horizontal="right" vertical="center"/>
      <protection/>
    </xf>
    <xf numFmtId="0" fontId="82" fillId="0" borderId="0" xfId="0" applyFont="1" applyAlignment="1">
      <alignment horizontal="center"/>
    </xf>
    <xf numFmtId="177" fontId="42" fillId="0" borderId="0" xfId="63" applyNumberFormat="1" applyFont="1" applyAlignment="1">
      <alignment horizontal="center" vertical="center" wrapText="1"/>
      <protection/>
    </xf>
    <xf numFmtId="0" fontId="25" fillId="0" borderId="15" xfId="63" applyFont="1" applyBorder="1" applyAlignment="1">
      <alignment horizontal="left"/>
      <protection/>
    </xf>
    <xf numFmtId="0" fontId="25" fillId="0" borderId="16" xfId="63" applyFont="1" applyBorder="1" applyAlignment="1">
      <alignment horizontal="left"/>
      <protection/>
    </xf>
    <xf numFmtId="0" fontId="28" fillId="0" borderId="46" xfId="63" applyFont="1" applyBorder="1" applyAlignment="1">
      <alignment horizontal="justify" vertical="center" wrapText="1"/>
      <protection/>
    </xf>
    <xf numFmtId="0" fontId="4" fillId="0" borderId="0" xfId="58" applyFont="1" applyAlignment="1">
      <alignment horizontal="center"/>
      <protection/>
    </xf>
    <xf numFmtId="3" fontId="4" fillId="0" borderId="0" xfId="58" applyNumberFormat="1" applyFont="1" applyAlignment="1">
      <alignment horizontal="center"/>
      <protection/>
    </xf>
    <xf numFmtId="0" fontId="10" fillId="0" borderId="10" xfId="58" applyFont="1" applyBorder="1" applyAlignment="1">
      <alignment horizontal="left" vertical="center"/>
      <protection/>
    </xf>
    <xf numFmtId="0" fontId="10" fillId="0" borderId="13" xfId="58" applyFont="1" applyBorder="1" applyAlignment="1">
      <alignment horizontal="left" vertical="center"/>
      <protection/>
    </xf>
    <xf numFmtId="0" fontId="10" fillId="0" borderId="14" xfId="58" applyFont="1" applyBorder="1" applyAlignment="1">
      <alignment horizontal="left" vertical="center"/>
      <protection/>
    </xf>
    <xf numFmtId="3" fontId="9" fillId="0" borderId="10" xfId="58" applyNumberFormat="1" applyFont="1" applyBorder="1" applyAlignment="1">
      <alignment horizontal="center" vertical="center"/>
      <protection/>
    </xf>
    <xf numFmtId="3" fontId="9" fillId="0" borderId="13" xfId="58" applyNumberFormat="1" applyFont="1" applyBorder="1" applyAlignment="1">
      <alignment horizontal="center" vertical="center"/>
      <protection/>
    </xf>
    <xf numFmtId="3" fontId="9" fillId="0" borderId="14" xfId="58" applyNumberFormat="1" applyFont="1" applyBorder="1" applyAlignment="1">
      <alignment horizontal="center" vertical="center"/>
      <protection/>
    </xf>
    <xf numFmtId="3" fontId="9" fillId="0" borderId="12" xfId="58" applyNumberFormat="1" applyFont="1" applyBorder="1" applyAlignment="1">
      <alignment horizontal="center" vertical="center"/>
      <protection/>
    </xf>
    <xf numFmtId="0" fontId="10" fillId="0" borderId="10" xfId="58" applyFont="1" applyBorder="1" applyAlignment="1">
      <alignment horizontal="left" vertical="center" wrapText="1"/>
      <protection/>
    </xf>
    <xf numFmtId="0" fontId="10" fillId="0" borderId="13" xfId="58" applyFont="1" applyBorder="1" applyAlignment="1">
      <alignment horizontal="left" vertical="center" wrapText="1"/>
      <protection/>
    </xf>
    <xf numFmtId="0" fontId="10" fillId="0" borderId="14" xfId="58" applyFont="1" applyBorder="1" applyAlignment="1">
      <alignment horizontal="left" vertical="center" wrapText="1"/>
      <protection/>
    </xf>
    <xf numFmtId="0" fontId="9" fillId="0" borderId="10" xfId="58" applyFont="1" applyBorder="1" applyAlignment="1">
      <alignment horizontal="left" vertical="center" wrapText="1"/>
      <protection/>
    </xf>
    <xf numFmtId="0" fontId="9" fillId="0" borderId="13" xfId="58" applyFont="1" applyBorder="1" applyAlignment="1">
      <alignment horizontal="left" vertical="center" wrapText="1"/>
      <protection/>
    </xf>
    <xf numFmtId="0" fontId="9" fillId="0" borderId="14" xfId="58" applyFont="1" applyBorder="1" applyAlignment="1">
      <alignment horizontal="left" vertical="center" wrapText="1"/>
      <protection/>
    </xf>
    <xf numFmtId="0" fontId="9" fillId="0" borderId="10" xfId="58" applyFont="1" applyBorder="1" applyAlignment="1">
      <alignment horizontal="left" vertical="center"/>
      <protection/>
    </xf>
    <xf numFmtId="0" fontId="9" fillId="0" borderId="13" xfId="58" applyFont="1" applyBorder="1" applyAlignment="1">
      <alignment horizontal="left" vertical="center"/>
      <protection/>
    </xf>
    <xf numFmtId="3" fontId="9" fillId="32" borderId="0" xfId="58" applyNumberFormat="1" applyFont="1" applyFill="1" applyAlignment="1">
      <alignment horizontal="center" vertical="center"/>
      <protection/>
    </xf>
    <xf numFmtId="3" fontId="9" fillId="32" borderId="11" xfId="58" applyNumberFormat="1" applyFont="1" applyFill="1" applyBorder="1" applyAlignment="1">
      <alignment horizontal="center" vertical="center"/>
      <protection/>
    </xf>
    <xf numFmtId="3" fontId="9" fillId="32" borderId="47" xfId="58" applyNumberFormat="1" applyFont="1" applyFill="1" applyBorder="1" applyAlignment="1">
      <alignment horizontal="center" vertical="center"/>
      <protection/>
    </xf>
    <xf numFmtId="0" fontId="9" fillId="0" borderId="10" xfId="58" applyFont="1" applyBorder="1" applyAlignment="1">
      <alignment vertical="center" wrapText="1"/>
      <protection/>
    </xf>
    <xf numFmtId="0" fontId="9" fillId="0" borderId="13" xfId="58" applyFont="1" applyBorder="1" applyAlignment="1">
      <alignment vertical="center" wrapText="1"/>
      <protection/>
    </xf>
    <xf numFmtId="0" fontId="5" fillId="0" borderId="11" xfId="58" applyFont="1" applyBorder="1">
      <alignment/>
      <protection/>
    </xf>
    <xf numFmtId="0" fontId="6" fillId="0" borderId="11" xfId="58" applyFont="1" applyBorder="1" applyAlignment="1">
      <alignment horizontal="right"/>
      <protection/>
    </xf>
    <xf numFmtId="0" fontId="9" fillId="0" borderId="12" xfId="58" applyFont="1" applyBorder="1" applyAlignment="1">
      <alignment horizontal="center" vertical="center"/>
      <protection/>
    </xf>
    <xf numFmtId="0" fontId="10" fillId="0" borderId="13" xfId="58" applyFont="1" applyBorder="1" applyAlignment="1">
      <alignment horizontal="center" vertical="center" wrapText="1"/>
      <protection/>
    </xf>
    <xf numFmtId="0" fontId="10" fillId="0" borderId="14" xfId="58" applyFont="1" applyBorder="1" applyAlignment="1">
      <alignment horizontal="center" vertical="center" wrapText="1"/>
      <protection/>
    </xf>
    <xf numFmtId="0" fontId="11" fillId="0" borderId="12" xfId="58" applyFont="1" applyBorder="1" applyAlignment="1">
      <alignment horizontal="center" vertical="center" wrapText="1"/>
      <protection/>
    </xf>
    <xf numFmtId="0" fontId="11" fillId="0" borderId="12" xfId="58" applyFont="1" applyBorder="1" applyAlignment="1">
      <alignment horizontal="center" vertical="center"/>
      <protection/>
    </xf>
    <xf numFmtId="0" fontId="11" fillId="0" borderId="12" xfId="58" applyFont="1" applyBorder="1" applyAlignment="1">
      <alignment horizontal="center" vertical="center" wrapText="1"/>
      <protection/>
    </xf>
    <xf numFmtId="0" fontId="12" fillId="0" borderId="12" xfId="58" applyFont="1" applyFill="1" applyBorder="1" applyAlignment="1">
      <alignment horizontal="center" vertical="center"/>
      <protection/>
    </xf>
    <xf numFmtId="174" fontId="12" fillId="0" borderId="14" xfId="58" applyNumberFormat="1" applyFont="1" applyFill="1" applyBorder="1" applyAlignment="1">
      <alignment horizontal="center" vertical="center" wrapText="1"/>
      <protection/>
    </xf>
    <xf numFmtId="0" fontId="64" fillId="0" borderId="0" xfId="60" applyFont="1" applyAlignment="1">
      <alignment horizontal="right"/>
      <protection/>
    </xf>
    <xf numFmtId="0" fontId="6" fillId="0" borderId="10" xfId="58" applyFont="1" applyFill="1" applyBorder="1" applyAlignment="1">
      <alignment horizontal="center"/>
      <protection/>
    </xf>
    <xf numFmtId="0" fontId="4" fillId="0" borderId="10" xfId="58" applyFont="1" applyFill="1" applyBorder="1" applyAlignment="1">
      <alignment horizontal="center"/>
      <protection/>
    </xf>
    <xf numFmtId="0" fontId="4" fillId="0" borderId="12" xfId="58" applyFont="1" applyFill="1" applyBorder="1" applyAlignment="1">
      <alignment horizontal="center" vertical="center"/>
      <protection/>
    </xf>
    <xf numFmtId="0" fontId="5" fillId="0" borderId="12" xfId="58" applyFont="1" applyBorder="1" applyAlignment="1">
      <alignment horizontal="center" vertical="center"/>
      <protection/>
    </xf>
    <xf numFmtId="0" fontId="4" fillId="0" borderId="12" xfId="58" applyFont="1" applyFill="1" applyBorder="1" applyAlignment="1">
      <alignment horizontal="center" vertical="center" wrapText="1"/>
      <protection/>
    </xf>
    <xf numFmtId="0" fontId="5" fillId="0" borderId="10" xfId="58" applyFont="1" applyBorder="1" applyAlignment="1">
      <alignment horizontal="center" vertical="center" wrapText="1"/>
      <protection/>
    </xf>
    <xf numFmtId="0" fontId="5" fillId="0" borderId="13" xfId="58" applyFont="1" applyBorder="1" applyAlignment="1">
      <alignment horizontal="center" vertical="center" wrapText="1"/>
      <protection/>
    </xf>
    <xf numFmtId="174" fontId="12" fillId="0" borderId="0" xfId="58" applyNumberFormat="1" applyFont="1" applyAlignment="1">
      <alignment horizontal="right"/>
      <protection/>
    </xf>
    <xf numFmtId="16" fontId="4" fillId="0" borderId="12" xfId="58" applyNumberFormat="1" applyFont="1" applyBorder="1" applyAlignment="1">
      <alignment horizontal="center" vertical="center"/>
      <protection/>
    </xf>
    <xf numFmtId="0" fontId="21" fillId="0" borderId="0" xfId="61" applyFont="1" applyAlignment="1">
      <alignment horizontal="center"/>
      <protection/>
    </xf>
    <xf numFmtId="177" fontId="32" fillId="0" borderId="0" xfId="62" applyNumberFormat="1" applyFont="1" applyAlignment="1">
      <alignment horizontal="center" vertical="center" wrapText="1"/>
      <protection/>
    </xf>
    <xf numFmtId="0" fontId="32" fillId="0" borderId="0" xfId="62" applyFont="1">
      <alignment/>
      <protection/>
    </xf>
    <xf numFmtId="0" fontId="32" fillId="0" borderId="0" xfId="62" applyFont="1" applyAlignment="1">
      <alignment vertical="center" wrapText="1"/>
      <protection/>
    </xf>
    <xf numFmtId="0" fontId="11" fillId="0" borderId="0" xfId="64" applyFont="1" applyAlignment="1">
      <alignment horizontal="right"/>
      <protection/>
    </xf>
    <xf numFmtId="0" fontId="65" fillId="0" borderId="0" xfId="58" applyFont="1" applyAlignment="1">
      <alignment horizontal="center"/>
      <protection/>
    </xf>
    <xf numFmtId="0" fontId="11" fillId="0" borderId="0" xfId="64" applyFont="1" applyAlignment="1">
      <alignment horizontal="center" vertical="center"/>
      <protection/>
    </xf>
  </cellXfs>
  <cellStyles count="5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Figyelmeztetés" xfId="44"/>
    <cellStyle name="Hiperhivatkozá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Már látott hiperhivatkozás" xfId="57"/>
    <cellStyle name="Normál 2" xfId="58"/>
    <cellStyle name="Normál 3" xfId="59"/>
    <cellStyle name="Normál 4" xfId="60"/>
    <cellStyle name="Normál_köt-önk feladatok" xfId="61"/>
    <cellStyle name="Normál_KVIREND" xfId="62"/>
    <cellStyle name="Normál_KVRENMUNKA" xfId="63"/>
    <cellStyle name="Normál_likviditási terv" xfId="64"/>
    <cellStyle name="Összesen" xfId="65"/>
    <cellStyle name="Currency" xfId="66"/>
    <cellStyle name="Currency [0]" xfId="67"/>
    <cellStyle name="Rossz" xfId="68"/>
    <cellStyle name="Semleges" xfId="69"/>
    <cellStyle name="Számítás" xfId="70"/>
    <cellStyle name="Percent"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X29"/>
  <sheetViews>
    <sheetView view="pageBreakPreview" zoomScaleSheetLayoutView="100" zoomScalePageLayoutView="0" workbookViewId="0" topLeftCell="A1">
      <selection activeCell="A4" sqref="A4:BX4"/>
    </sheetView>
  </sheetViews>
  <sheetFormatPr defaultColWidth="2.7109375" defaultRowHeight="15"/>
  <cols>
    <col min="1" max="2" width="2.7109375" style="4" customWidth="1"/>
    <col min="3" max="23" width="2.7109375" style="1" customWidth="1"/>
    <col min="24" max="24" width="0.85546875" style="1" customWidth="1"/>
    <col min="25" max="28" width="2.7109375" style="1" hidden="1" customWidth="1"/>
    <col min="29" max="31" width="2.7109375" style="1" customWidth="1"/>
    <col min="32" max="32" width="4.140625" style="1" customWidth="1"/>
    <col min="33" max="35" width="2.7109375" style="1" customWidth="1"/>
    <col min="36" max="36" width="3.57421875" style="1" customWidth="1"/>
    <col min="37" max="37" width="10.28125" style="1" customWidth="1"/>
    <col min="38" max="38" width="12.140625" style="1" customWidth="1"/>
    <col min="39" max="62" width="2.7109375" style="1" customWidth="1"/>
    <col min="63" max="63" width="1.57421875" style="1" customWidth="1"/>
    <col min="64" max="66" width="2.7109375" style="1" hidden="1" customWidth="1"/>
    <col min="67" max="67" width="2.7109375" style="6" customWidth="1"/>
    <col min="68" max="69" width="2.7109375" style="1" customWidth="1"/>
    <col min="70" max="70" width="5.421875" style="1" customWidth="1"/>
    <col min="71" max="73" width="2.7109375" style="1" customWidth="1"/>
    <col min="74" max="74" width="4.57421875" style="1" customWidth="1"/>
    <col min="75" max="75" width="10.7109375" style="1" customWidth="1"/>
    <col min="76" max="76" width="11.421875" style="1" customWidth="1"/>
    <col min="77" max="223" width="9.140625" style="1" customWidth="1"/>
    <col min="224" max="16384" width="2.7109375" style="1" customWidth="1"/>
  </cols>
  <sheetData>
    <row r="1" spans="75:76" ht="12.75">
      <c r="BW1" s="308" t="s">
        <v>497</v>
      </c>
      <c r="BX1" s="308"/>
    </row>
    <row r="2" spans="1:76" ht="35.25" customHeight="1">
      <c r="A2" s="257" t="s">
        <v>307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row>
    <row r="3" spans="1:76" ht="35.25" customHeight="1">
      <c r="A3" s="257" t="s">
        <v>492</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row>
    <row r="4" spans="1:76" ht="33"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row>
    <row r="5" spans="1:75" ht="15.75" customHeight="1">
      <c r="A5" s="26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0"/>
      <c r="AL5" s="20"/>
      <c r="AM5" s="265" t="s">
        <v>486</v>
      </c>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47"/>
    </row>
    <row r="6" spans="1:76" ht="51.75" customHeight="1">
      <c r="A6" s="267" t="s">
        <v>1</v>
      </c>
      <c r="B6" s="268"/>
      <c r="C6" s="269" t="s">
        <v>2</v>
      </c>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467" t="s">
        <v>490</v>
      </c>
      <c r="AD6" s="468"/>
      <c r="AE6" s="468"/>
      <c r="AF6" s="468"/>
      <c r="AG6" s="467" t="s">
        <v>759</v>
      </c>
      <c r="AH6" s="468"/>
      <c r="AI6" s="468"/>
      <c r="AJ6" s="468"/>
      <c r="AK6" s="469" t="s">
        <v>761</v>
      </c>
      <c r="AL6" s="469" t="s">
        <v>491</v>
      </c>
      <c r="AM6" s="471" t="s">
        <v>1</v>
      </c>
      <c r="AN6" s="467"/>
      <c r="AO6" s="470" t="s">
        <v>2</v>
      </c>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7" t="s">
        <v>490</v>
      </c>
      <c r="BP6" s="468"/>
      <c r="BQ6" s="468"/>
      <c r="BR6" s="468"/>
      <c r="BS6" s="467" t="s">
        <v>760</v>
      </c>
      <c r="BT6" s="468"/>
      <c r="BU6" s="468"/>
      <c r="BV6" s="468"/>
      <c r="BW6" s="469" t="s">
        <v>761</v>
      </c>
      <c r="BX6" s="469" t="s">
        <v>491</v>
      </c>
    </row>
    <row r="7" spans="1:76" s="2" customFormat="1" ht="19.5" customHeight="1">
      <c r="A7" s="272">
        <v>1</v>
      </c>
      <c r="B7" s="273"/>
      <c r="C7" s="276" t="s">
        <v>276</v>
      </c>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95">
        <v>5200893</v>
      </c>
      <c r="AD7" s="295"/>
      <c r="AE7" s="295"/>
      <c r="AF7" s="295"/>
      <c r="AG7" s="295">
        <v>7411275</v>
      </c>
      <c r="AH7" s="295"/>
      <c r="AI7" s="295"/>
      <c r="AJ7" s="295"/>
      <c r="AK7" s="24"/>
      <c r="AL7" s="24">
        <f>SUM(AC7:AJ7)</f>
        <v>12612168</v>
      </c>
      <c r="AM7" s="302">
        <v>1</v>
      </c>
      <c r="AN7" s="262"/>
      <c r="AO7" s="274" t="s">
        <v>284</v>
      </c>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301"/>
      <c r="BO7" s="295">
        <v>26914666</v>
      </c>
      <c r="BP7" s="295"/>
      <c r="BQ7" s="295"/>
      <c r="BR7" s="295"/>
      <c r="BS7" s="295">
        <v>9133875</v>
      </c>
      <c r="BT7" s="295"/>
      <c r="BU7" s="295"/>
      <c r="BV7" s="295"/>
      <c r="BW7" s="24"/>
      <c r="BX7" s="24">
        <f>SUM(BO7:BV7)</f>
        <v>36048541</v>
      </c>
    </row>
    <row r="8" spans="1:76" ht="19.5" customHeight="1">
      <c r="A8" s="272">
        <v>2</v>
      </c>
      <c r="B8" s="273"/>
      <c r="C8" s="274" t="s">
        <v>277</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95">
        <v>3674144</v>
      </c>
      <c r="AD8" s="295"/>
      <c r="AE8" s="295"/>
      <c r="AF8" s="295"/>
      <c r="AG8" s="295"/>
      <c r="AH8" s="295"/>
      <c r="AI8" s="295"/>
      <c r="AJ8" s="295"/>
      <c r="AK8" s="24"/>
      <c r="AL8" s="24">
        <f aca="true" t="shared" si="0" ref="AL8:AL15">SUM(AC8:AJ8)</f>
        <v>3674144</v>
      </c>
      <c r="AM8" s="302">
        <v>2</v>
      </c>
      <c r="AN8" s="262"/>
      <c r="AO8" s="274" t="s">
        <v>285</v>
      </c>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301"/>
      <c r="BO8" s="295"/>
      <c r="BP8" s="295"/>
      <c r="BQ8" s="295"/>
      <c r="BR8" s="295"/>
      <c r="BS8" s="295">
        <v>1809900</v>
      </c>
      <c r="BT8" s="295"/>
      <c r="BU8" s="295"/>
      <c r="BV8" s="295"/>
      <c r="BW8" s="24"/>
      <c r="BX8" s="24">
        <f aca="true" t="shared" si="1" ref="BX8:BX13">SUM(BO8:BV8)</f>
        <v>1809900</v>
      </c>
    </row>
    <row r="9" spans="1:76" ht="19.5" customHeight="1">
      <c r="A9" s="272">
        <v>3</v>
      </c>
      <c r="B9" s="273"/>
      <c r="C9" s="276" t="s">
        <v>299</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95">
        <f>SUM(AC7:AF8)</f>
        <v>8875037</v>
      </c>
      <c r="AD9" s="295"/>
      <c r="AE9" s="295"/>
      <c r="AF9" s="295"/>
      <c r="AG9" s="295">
        <f>SUM(AG7:AJ8)</f>
        <v>7411275</v>
      </c>
      <c r="AH9" s="295"/>
      <c r="AI9" s="295"/>
      <c r="AJ9" s="295"/>
      <c r="AK9" s="24"/>
      <c r="AL9" s="24">
        <f t="shared" si="0"/>
        <v>16286312</v>
      </c>
      <c r="AM9" s="302">
        <v>3</v>
      </c>
      <c r="AN9" s="262"/>
      <c r="AO9" s="274" t="s">
        <v>286</v>
      </c>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301"/>
      <c r="BO9" s="295">
        <v>2930000</v>
      </c>
      <c r="BP9" s="295"/>
      <c r="BQ9" s="295"/>
      <c r="BR9" s="295"/>
      <c r="BS9" s="295"/>
      <c r="BT9" s="295"/>
      <c r="BU9" s="295"/>
      <c r="BV9" s="295"/>
      <c r="BW9" s="24"/>
      <c r="BX9" s="24">
        <f t="shared" si="1"/>
        <v>2930000</v>
      </c>
    </row>
    <row r="10" spans="1:76" s="3" customFormat="1" ht="33" customHeight="1">
      <c r="A10" s="272">
        <v>4</v>
      </c>
      <c r="B10" s="273"/>
      <c r="C10" s="274" t="s">
        <v>63</v>
      </c>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95">
        <v>960449</v>
      </c>
      <c r="AD10" s="295"/>
      <c r="AE10" s="295"/>
      <c r="AF10" s="295"/>
      <c r="AG10" s="295">
        <v>722600</v>
      </c>
      <c r="AH10" s="295"/>
      <c r="AI10" s="295"/>
      <c r="AJ10" s="295"/>
      <c r="AK10" s="24"/>
      <c r="AL10" s="24">
        <f t="shared" si="0"/>
        <v>1683049</v>
      </c>
      <c r="AM10" s="302">
        <v>4</v>
      </c>
      <c r="AN10" s="262"/>
      <c r="AO10" s="281" t="s">
        <v>287</v>
      </c>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98"/>
      <c r="BO10" s="295">
        <v>693000</v>
      </c>
      <c r="BP10" s="295"/>
      <c r="BQ10" s="295"/>
      <c r="BR10" s="295"/>
      <c r="BS10" s="295"/>
      <c r="BT10" s="295"/>
      <c r="BU10" s="295"/>
      <c r="BV10" s="295"/>
      <c r="BW10" s="24"/>
      <c r="BX10" s="24">
        <f t="shared" si="1"/>
        <v>693000</v>
      </c>
    </row>
    <row r="11" spans="1:76" ht="27.75" customHeight="1">
      <c r="A11" s="272">
        <v>5</v>
      </c>
      <c r="B11" s="273"/>
      <c r="C11" s="274" t="s">
        <v>278</v>
      </c>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95">
        <v>7685210</v>
      </c>
      <c r="AD11" s="295"/>
      <c r="AE11" s="295"/>
      <c r="AF11" s="295"/>
      <c r="AG11" s="295">
        <v>3548000</v>
      </c>
      <c r="AH11" s="295"/>
      <c r="AI11" s="295"/>
      <c r="AJ11" s="295"/>
      <c r="AK11" s="24"/>
      <c r="AL11" s="24">
        <f t="shared" si="0"/>
        <v>11233210</v>
      </c>
      <c r="AM11" s="302">
        <v>5</v>
      </c>
      <c r="AN11" s="262"/>
      <c r="AO11" s="274" t="s">
        <v>288</v>
      </c>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301"/>
      <c r="BO11" s="295"/>
      <c r="BP11" s="295"/>
      <c r="BQ11" s="295"/>
      <c r="BR11" s="295"/>
      <c r="BS11" s="295"/>
      <c r="BT11" s="295"/>
      <c r="BU11" s="295"/>
      <c r="BV11" s="295"/>
      <c r="BW11" s="24"/>
      <c r="BX11" s="24">
        <f t="shared" si="1"/>
        <v>0</v>
      </c>
    </row>
    <row r="12" spans="1:76" ht="19.5" customHeight="1">
      <c r="A12" s="272">
        <v>6</v>
      </c>
      <c r="B12" s="273"/>
      <c r="C12" s="281" t="s">
        <v>279</v>
      </c>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95">
        <v>4767348</v>
      </c>
      <c r="AD12" s="295"/>
      <c r="AE12" s="295"/>
      <c r="AF12" s="295"/>
      <c r="AG12" s="295"/>
      <c r="AH12" s="295"/>
      <c r="AI12" s="295"/>
      <c r="AJ12" s="295"/>
      <c r="AK12" s="24"/>
      <c r="AL12" s="24">
        <f t="shared" si="0"/>
        <v>4767348</v>
      </c>
      <c r="AM12" s="302">
        <v>6</v>
      </c>
      <c r="AN12" s="262"/>
      <c r="AO12" s="274" t="s">
        <v>289</v>
      </c>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301"/>
      <c r="BO12" s="295">
        <v>150000</v>
      </c>
      <c r="BP12" s="295"/>
      <c r="BQ12" s="295"/>
      <c r="BR12" s="295"/>
      <c r="BS12" s="295"/>
      <c r="BT12" s="295"/>
      <c r="BU12" s="295"/>
      <c r="BV12" s="295"/>
      <c r="BW12" s="24"/>
      <c r="BX12" s="24">
        <f t="shared" si="1"/>
        <v>150000</v>
      </c>
    </row>
    <row r="13" spans="1:76" ht="19.5" customHeight="1">
      <c r="A13" s="272">
        <v>7</v>
      </c>
      <c r="B13" s="273"/>
      <c r="C13" s="281" t="s">
        <v>280</v>
      </c>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95">
        <v>8697648</v>
      </c>
      <c r="AD13" s="295"/>
      <c r="AE13" s="295"/>
      <c r="AF13" s="295"/>
      <c r="AG13" s="295">
        <v>5144876</v>
      </c>
      <c r="AH13" s="295"/>
      <c r="AI13" s="295"/>
      <c r="AJ13" s="295"/>
      <c r="AK13" s="24"/>
      <c r="AL13" s="24">
        <f t="shared" si="0"/>
        <v>13842524</v>
      </c>
      <c r="AM13" s="302">
        <v>7</v>
      </c>
      <c r="AN13" s="262"/>
      <c r="AO13" s="274" t="s">
        <v>306</v>
      </c>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301"/>
      <c r="BO13" s="295">
        <v>50000</v>
      </c>
      <c r="BP13" s="295"/>
      <c r="BQ13" s="295"/>
      <c r="BR13" s="295"/>
      <c r="BS13" s="295"/>
      <c r="BT13" s="295"/>
      <c r="BU13" s="295"/>
      <c r="BV13" s="295"/>
      <c r="BW13" s="24"/>
      <c r="BX13" s="24">
        <f t="shared" si="1"/>
        <v>50000</v>
      </c>
    </row>
    <row r="14" spans="1:76" s="3" customFormat="1" ht="19.5" customHeight="1">
      <c r="A14" s="272">
        <v>8</v>
      </c>
      <c r="B14" s="273"/>
      <c r="C14" s="283" t="s">
        <v>281</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95"/>
      <c r="AD14" s="295"/>
      <c r="AE14" s="295"/>
      <c r="AF14" s="295"/>
      <c r="AG14" s="295">
        <v>1809900</v>
      </c>
      <c r="AH14" s="295"/>
      <c r="AI14" s="295"/>
      <c r="AJ14" s="295"/>
      <c r="AK14" s="24"/>
      <c r="AL14" s="24">
        <f t="shared" si="0"/>
        <v>1809900</v>
      </c>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13"/>
      <c r="BP14" s="13"/>
      <c r="BQ14" s="13"/>
      <c r="BR14" s="13"/>
      <c r="BS14" s="13"/>
      <c r="BT14" s="13"/>
      <c r="BU14" s="13"/>
      <c r="BV14" s="13"/>
      <c r="BW14" s="13"/>
      <c r="BX14" s="26"/>
    </row>
    <row r="15" spans="1:76" s="3" customFormat="1" ht="19.5" customHeight="1">
      <c r="A15" s="272">
        <v>9</v>
      </c>
      <c r="B15" s="273"/>
      <c r="C15" s="281" t="s">
        <v>282</v>
      </c>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95">
        <v>6507000</v>
      </c>
      <c r="AD15" s="295"/>
      <c r="AE15" s="295"/>
      <c r="AF15" s="295"/>
      <c r="AG15" s="295"/>
      <c r="AH15" s="295"/>
      <c r="AI15" s="295"/>
      <c r="AJ15" s="295"/>
      <c r="AK15" s="24"/>
      <c r="AL15" s="24">
        <f t="shared" si="0"/>
        <v>6507000</v>
      </c>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13"/>
      <c r="BP15" s="13"/>
      <c r="BQ15" s="13"/>
      <c r="BR15" s="13"/>
      <c r="BS15" s="13"/>
      <c r="BT15" s="13"/>
      <c r="BU15" s="13"/>
      <c r="BV15" s="13"/>
      <c r="BW15" s="13"/>
      <c r="BX15" s="26"/>
    </row>
    <row r="16" spans="1:76" ht="19.5" customHeight="1">
      <c r="A16" s="272">
        <v>10</v>
      </c>
      <c r="B16" s="273"/>
      <c r="C16" s="281" t="s">
        <v>283</v>
      </c>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58"/>
      <c r="AD16" s="259"/>
      <c r="AE16" s="259"/>
      <c r="AF16" s="260"/>
      <c r="AG16" s="258"/>
      <c r="AH16" s="259"/>
      <c r="AI16" s="259"/>
      <c r="AJ16" s="260"/>
      <c r="AK16" s="42"/>
      <c r="AL16" s="24"/>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13"/>
      <c r="BP16" s="13"/>
      <c r="BQ16" s="13"/>
      <c r="BR16" s="13"/>
      <c r="BS16" s="13"/>
      <c r="BT16" s="13"/>
      <c r="BU16" s="13"/>
      <c r="BV16" s="13"/>
      <c r="BW16" s="13"/>
      <c r="BX16" s="26"/>
    </row>
    <row r="17" spans="1:76" s="3" customFormat="1" ht="19.5" customHeight="1">
      <c r="A17" s="296">
        <v>11</v>
      </c>
      <c r="B17" s="297"/>
      <c r="C17" s="299" t="s">
        <v>300</v>
      </c>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278">
        <f>SUM(AC9:AF16)</f>
        <v>37492692</v>
      </c>
      <c r="AD17" s="279"/>
      <c r="AE17" s="279"/>
      <c r="AF17" s="280"/>
      <c r="AG17" s="278">
        <f>SUM(AG9:AJ16)</f>
        <v>18636651</v>
      </c>
      <c r="AH17" s="279"/>
      <c r="AI17" s="279"/>
      <c r="AJ17" s="280"/>
      <c r="AK17" s="41"/>
      <c r="AL17" s="23">
        <f>SUM(AL9:AL16)</f>
        <v>56129343</v>
      </c>
      <c r="AM17" s="285">
        <v>8</v>
      </c>
      <c r="AN17" s="303"/>
      <c r="AO17" s="304" t="s">
        <v>304</v>
      </c>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6"/>
      <c r="BO17" s="290">
        <f>SUM(BO7:BR16)</f>
        <v>30737666</v>
      </c>
      <c r="BP17" s="290"/>
      <c r="BQ17" s="290"/>
      <c r="BR17" s="290"/>
      <c r="BS17" s="290">
        <f>SUM(BS7:BV16)</f>
        <v>10943775</v>
      </c>
      <c r="BT17" s="290"/>
      <c r="BU17" s="290"/>
      <c r="BV17" s="290"/>
      <c r="BW17" s="43"/>
      <c r="BX17" s="27">
        <f>SUM(BX7:BX16)</f>
        <v>41681441</v>
      </c>
    </row>
    <row r="18" spans="1:76" s="9" customFormat="1" ht="19.5" customHeight="1">
      <c r="A18" s="261">
        <v>12</v>
      </c>
      <c r="B18" s="291"/>
      <c r="C18" s="281" t="s">
        <v>290</v>
      </c>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98"/>
      <c r="AC18" s="295"/>
      <c r="AD18" s="295"/>
      <c r="AE18" s="295"/>
      <c r="AF18" s="295"/>
      <c r="AG18" s="295"/>
      <c r="AH18" s="295"/>
      <c r="AI18" s="295"/>
      <c r="AJ18" s="295"/>
      <c r="AK18" s="19"/>
      <c r="AL18" s="19"/>
      <c r="AM18" s="261">
        <v>9</v>
      </c>
      <c r="AN18" s="262"/>
      <c r="AO18" s="281" t="s">
        <v>294</v>
      </c>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98"/>
      <c r="BO18" s="295"/>
      <c r="BP18" s="295"/>
      <c r="BQ18" s="295"/>
      <c r="BR18" s="295"/>
      <c r="BS18" s="295"/>
      <c r="BT18" s="295"/>
      <c r="BU18" s="295"/>
      <c r="BV18" s="295"/>
      <c r="BW18" s="24"/>
      <c r="BX18" s="25"/>
    </row>
    <row r="19" spans="1:76" s="9" customFormat="1" ht="19.5" customHeight="1">
      <c r="A19" s="261">
        <v>13</v>
      </c>
      <c r="B19" s="291"/>
      <c r="C19" s="292" t="s">
        <v>291</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4"/>
      <c r="AC19" s="295"/>
      <c r="AD19" s="295"/>
      <c r="AE19" s="295"/>
      <c r="AF19" s="295"/>
      <c r="AG19" s="295"/>
      <c r="AH19" s="295"/>
      <c r="AI19" s="295"/>
      <c r="AJ19" s="295"/>
      <c r="AK19" s="19"/>
      <c r="AL19" s="19"/>
      <c r="AM19" s="261">
        <v>10</v>
      </c>
      <c r="AN19" s="262"/>
      <c r="AO19" s="292" t="s">
        <v>295</v>
      </c>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4"/>
      <c r="BO19" s="295"/>
      <c r="BP19" s="295"/>
      <c r="BQ19" s="295"/>
      <c r="BR19" s="295"/>
      <c r="BS19" s="295"/>
      <c r="BT19" s="295"/>
      <c r="BU19" s="295"/>
      <c r="BV19" s="295"/>
      <c r="BW19" s="24"/>
      <c r="BX19" s="25"/>
    </row>
    <row r="20" spans="1:76" s="9" customFormat="1" ht="19.5" customHeight="1">
      <c r="A20" s="261">
        <v>14</v>
      </c>
      <c r="B20" s="291"/>
      <c r="C20" s="292" t="s">
        <v>292</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4"/>
      <c r="AC20" s="295">
        <v>955849</v>
      </c>
      <c r="AD20" s="295"/>
      <c r="AE20" s="295"/>
      <c r="AF20" s="295"/>
      <c r="AG20" s="295">
        <v>0</v>
      </c>
      <c r="AH20" s="295"/>
      <c r="AI20" s="295"/>
      <c r="AJ20" s="295"/>
      <c r="AK20" s="19"/>
      <c r="AL20" s="19">
        <v>955849</v>
      </c>
      <c r="AM20" s="261">
        <v>11</v>
      </c>
      <c r="AN20" s="262"/>
      <c r="AO20" s="274" t="s">
        <v>296</v>
      </c>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301"/>
      <c r="BO20" s="295">
        <v>7710875</v>
      </c>
      <c r="BP20" s="295"/>
      <c r="BQ20" s="295"/>
      <c r="BR20" s="295"/>
      <c r="BS20" s="295">
        <v>7692876</v>
      </c>
      <c r="BT20" s="295"/>
      <c r="BU20" s="295"/>
      <c r="BV20" s="295"/>
      <c r="BW20" s="24"/>
      <c r="BX20" s="25">
        <v>15403751</v>
      </c>
    </row>
    <row r="21" spans="1:76" s="9" customFormat="1" ht="19.5" customHeight="1">
      <c r="A21" s="261">
        <v>15</v>
      </c>
      <c r="B21" s="291"/>
      <c r="C21" s="292" t="s">
        <v>293</v>
      </c>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4"/>
      <c r="AC21" s="295"/>
      <c r="AD21" s="295"/>
      <c r="AE21" s="295"/>
      <c r="AF21" s="295"/>
      <c r="AG21" s="295"/>
      <c r="AH21" s="295"/>
      <c r="AI21" s="295"/>
      <c r="AJ21" s="295"/>
      <c r="AK21" s="19"/>
      <c r="AL21" s="19"/>
      <c r="AM21" s="261">
        <v>12</v>
      </c>
      <c r="AN21" s="262"/>
      <c r="AO21" s="281" t="s">
        <v>297</v>
      </c>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98"/>
      <c r="BO21" s="295"/>
      <c r="BP21" s="295"/>
      <c r="BQ21" s="295"/>
      <c r="BR21" s="295"/>
      <c r="BS21" s="295"/>
      <c r="BT21" s="295"/>
      <c r="BU21" s="295"/>
      <c r="BV21" s="295"/>
      <c r="BW21" s="24"/>
      <c r="BX21" s="25"/>
    </row>
    <row r="22" spans="1:76" s="9" customFormat="1" ht="19.5" customHeight="1">
      <c r="A22" s="10"/>
      <c r="B22" s="10"/>
      <c r="C22" s="8"/>
      <c r="D22" s="8"/>
      <c r="E22" s="8"/>
      <c r="F22" s="8"/>
      <c r="G22" s="8"/>
      <c r="H22" s="8"/>
      <c r="I22" s="8"/>
      <c r="J22" s="8"/>
      <c r="K22" s="8"/>
      <c r="L22" s="8"/>
      <c r="M22" s="8"/>
      <c r="N22" s="8"/>
      <c r="O22" s="8"/>
      <c r="P22" s="8"/>
      <c r="Q22" s="8"/>
      <c r="R22" s="8"/>
      <c r="S22" s="8"/>
      <c r="T22" s="8"/>
      <c r="U22" s="8"/>
      <c r="V22" s="8"/>
      <c r="W22" s="8"/>
      <c r="X22" s="8"/>
      <c r="Y22" s="8"/>
      <c r="Z22" s="8"/>
      <c r="AA22" s="8"/>
      <c r="AB22" s="8"/>
      <c r="AC22" s="12"/>
      <c r="AD22" s="12"/>
      <c r="AE22" s="12"/>
      <c r="AF22" s="12"/>
      <c r="AG22" s="12"/>
      <c r="AH22" s="12"/>
      <c r="AI22" s="12"/>
      <c r="AJ22" s="12"/>
      <c r="AK22" s="12"/>
      <c r="AL22" s="12"/>
      <c r="AM22" s="261">
        <v>13</v>
      </c>
      <c r="AN22" s="262"/>
      <c r="AO22" s="292" t="s">
        <v>298</v>
      </c>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4"/>
      <c r="BO22" s="295"/>
      <c r="BP22" s="295"/>
      <c r="BQ22" s="295"/>
      <c r="BR22" s="295"/>
      <c r="BS22" s="295"/>
      <c r="BT22" s="295"/>
      <c r="BU22" s="295"/>
      <c r="BV22" s="295"/>
      <c r="BW22" s="24"/>
      <c r="BX22" s="25"/>
    </row>
    <row r="23" spans="1:76" s="9" customFormat="1" ht="19.5" customHeight="1">
      <c r="A23" s="261">
        <v>16</v>
      </c>
      <c r="B23" s="291"/>
      <c r="C23" s="292" t="s">
        <v>301</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4"/>
      <c r="AC23" s="295">
        <f>SUM(AC18:AF21)</f>
        <v>955849</v>
      </c>
      <c r="AD23" s="295"/>
      <c r="AE23" s="295"/>
      <c r="AF23" s="295"/>
      <c r="AG23" s="295">
        <v>0</v>
      </c>
      <c r="AH23" s="295"/>
      <c r="AI23" s="295"/>
      <c r="AJ23" s="295"/>
      <c r="AK23" s="19"/>
      <c r="AL23" s="19">
        <f>SUM(AL18:AL22)</f>
        <v>955849</v>
      </c>
      <c r="AM23" s="261">
        <v>14</v>
      </c>
      <c r="AN23" s="262"/>
      <c r="AO23" s="292" t="s">
        <v>305</v>
      </c>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4"/>
      <c r="BO23" s="295">
        <f>SUM(BO18:BR22)</f>
        <v>7710875</v>
      </c>
      <c r="BP23" s="295"/>
      <c r="BQ23" s="295"/>
      <c r="BR23" s="295"/>
      <c r="BS23" s="295">
        <f>SUM(BS18:BV22)</f>
        <v>7692876</v>
      </c>
      <c r="BT23" s="295"/>
      <c r="BU23" s="295"/>
      <c r="BV23" s="295"/>
      <c r="BW23" s="24"/>
      <c r="BX23" s="25">
        <f>SUM(BX20:BX22)</f>
        <v>15403751</v>
      </c>
    </row>
    <row r="24" spans="1:76" s="9" customFormat="1" ht="19.5" customHeight="1">
      <c r="A24" s="285">
        <v>17</v>
      </c>
      <c r="B24" s="286"/>
      <c r="C24" s="287" t="s">
        <v>302</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9"/>
      <c r="AC24" s="290">
        <f>AC17+AC23</f>
        <v>38448541</v>
      </c>
      <c r="AD24" s="290"/>
      <c r="AE24" s="290"/>
      <c r="AF24" s="290"/>
      <c r="AG24" s="290">
        <f>AG17+AG23</f>
        <v>18636651</v>
      </c>
      <c r="AH24" s="290"/>
      <c r="AI24" s="290"/>
      <c r="AJ24" s="290"/>
      <c r="AK24" s="40"/>
      <c r="AL24" s="22">
        <f>AL17+AL23</f>
        <v>57085192</v>
      </c>
      <c r="AM24" s="285">
        <v>15</v>
      </c>
      <c r="AN24" s="303"/>
      <c r="AO24" s="287" t="s">
        <v>303</v>
      </c>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9"/>
      <c r="BO24" s="290">
        <f>BO17+BO23</f>
        <v>38448541</v>
      </c>
      <c r="BP24" s="290"/>
      <c r="BQ24" s="290"/>
      <c r="BR24" s="290"/>
      <c r="BS24" s="290">
        <f>BS17+BS23</f>
        <v>18636651</v>
      </c>
      <c r="BT24" s="290"/>
      <c r="BU24" s="290"/>
      <c r="BV24" s="290"/>
      <c r="BW24" s="43"/>
      <c r="BX24" s="27">
        <f>BX17+BX23</f>
        <v>57085192</v>
      </c>
    </row>
    <row r="25" spans="1:75" s="9" customFormat="1" ht="19.5" customHeight="1">
      <c r="A25" s="14"/>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16"/>
      <c r="AE25" s="16"/>
      <c r="AF25" s="16"/>
      <c r="AG25" s="17"/>
      <c r="AH25" s="17"/>
      <c r="AI25" s="17"/>
      <c r="AJ25" s="17"/>
      <c r="AK25" s="17"/>
      <c r="AL25" s="17"/>
      <c r="AM25" s="14"/>
      <c r="AN25" s="18"/>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6"/>
      <c r="BP25" s="16"/>
      <c r="BQ25" s="16"/>
      <c r="BR25" s="16"/>
      <c r="BS25" s="17"/>
      <c r="BT25" s="17"/>
      <c r="BU25" s="17"/>
      <c r="BV25" s="17"/>
      <c r="BW25" s="17"/>
    </row>
    <row r="26" spans="48:57" ht="12.75">
      <c r="AV26" s="308"/>
      <c r="AW26" s="308"/>
      <c r="AX26" s="308"/>
      <c r="AY26" s="308"/>
      <c r="AZ26" s="308"/>
      <c r="BA26" s="308"/>
      <c r="BB26" s="308"/>
      <c r="BC26" s="308"/>
      <c r="BD26" s="308"/>
      <c r="BE26" s="308"/>
    </row>
    <row r="27" spans="48:57" ht="12.75">
      <c r="AV27" s="308"/>
      <c r="AW27" s="308"/>
      <c r="AX27" s="308"/>
      <c r="AY27" s="308"/>
      <c r="AZ27" s="308"/>
      <c r="BA27" s="308"/>
      <c r="BB27" s="308"/>
      <c r="BC27" s="308"/>
      <c r="BD27" s="308"/>
      <c r="BE27" s="308"/>
    </row>
    <row r="28" spans="48:57" ht="12.75">
      <c r="AV28" s="308"/>
      <c r="AW28" s="308"/>
      <c r="AX28" s="308"/>
      <c r="AY28" s="308"/>
      <c r="AZ28" s="308"/>
      <c r="BA28" s="308"/>
      <c r="BB28" s="308"/>
      <c r="BC28" s="308"/>
      <c r="BD28" s="308"/>
      <c r="BE28" s="308"/>
    </row>
    <row r="29" spans="48:57" ht="12.75">
      <c r="AV29" s="307"/>
      <c r="AW29" s="307"/>
      <c r="AX29" s="307"/>
      <c r="AY29" s="307"/>
      <c r="AZ29" s="307"/>
      <c r="BA29" s="307"/>
      <c r="BB29" s="307"/>
      <c r="BC29" s="307"/>
      <c r="BD29" s="307"/>
      <c r="BE29" s="307"/>
    </row>
  </sheetData>
  <sheetProtection/>
  <mergeCells count="146">
    <mergeCell ref="BW1:BX1"/>
    <mergeCell ref="AM24:AN24"/>
    <mergeCell ref="AO24:BN24"/>
    <mergeCell ref="AO23:BN23"/>
    <mergeCell ref="BO24:BR24"/>
    <mergeCell ref="AV27:BE27"/>
    <mergeCell ref="AV28:BE28"/>
    <mergeCell ref="BO23:BR23"/>
    <mergeCell ref="AM23:AN23"/>
    <mergeCell ref="BS19:BV19"/>
    <mergeCell ref="BS20:BV20"/>
    <mergeCell ref="AO21:BN21"/>
    <mergeCell ref="BO21:BR21"/>
    <mergeCell ref="BS21:BV21"/>
    <mergeCell ref="AV29:BE29"/>
    <mergeCell ref="AV26:BE26"/>
    <mergeCell ref="BS24:BV24"/>
    <mergeCell ref="AO11:BN11"/>
    <mergeCell ref="BO11:BR11"/>
    <mergeCell ref="BS11:BV11"/>
    <mergeCell ref="AM12:AN12"/>
    <mergeCell ref="BS17:BV17"/>
    <mergeCell ref="BS23:BV23"/>
    <mergeCell ref="AO18:BN18"/>
    <mergeCell ref="AO19:BN19"/>
    <mergeCell ref="BO19:BR19"/>
    <mergeCell ref="BS13:BV13"/>
    <mergeCell ref="AM8:AN8"/>
    <mergeCell ref="AO8:BN8"/>
    <mergeCell ref="BO8:BR8"/>
    <mergeCell ref="BO17:BR17"/>
    <mergeCell ref="A20:B20"/>
    <mergeCell ref="C20:AB20"/>
    <mergeCell ref="AC20:AF20"/>
    <mergeCell ref="AG20:AJ20"/>
    <mergeCell ref="AM9:AN9"/>
    <mergeCell ref="AO9:BN9"/>
    <mergeCell ref="BS8:BV8"/>
    <mergeCell ref="AO7:BN7"/>
    <mergeCell ref="BO7:BR7"/>
    <mergeCell ref="BS12:BV12"/>
    <mergeCell ref="BS10:BV10"/>
    <mergeCell ref="AM11:AN11"/>
    <mergeCell ref="BO10:BR10"/>
    <mergeCell ref="BS9:BV9"/>
    <mergeCell ref="AO12:BN12"/>
    <mergeCell ref="BO12:BR12"/>
    <mergeCell ref="AM22:AN22"/>
    <mergeCell ref="AO22:BN22"/>
    <mergeCell ref="BO22:BR22"/>
    <mergeCell ref="BS22:BV22"/>
    <mergeCell ref="AM21:AN21"/>
    <mergeCell ref="AM13:AN13"/>
    <mergeCell ref="AO13:BN13"/>
    <mergeCell ref="AM17:AN17"/>
    <mergeCell ref="AO17:BN17"/>
    <mergeCell ref="BS18:BV18"/>
    <mergeCell ref="BO9:BR9"/>
    <mergeCell ref="AM10:AN10"/>
    <mergeCell ref="AO10:BN10"/>
    <mergeCell ref="C11:AB11"/>
    <mergeCell ref="AC11:AF11"/>
    <mergeCell ref="AO20:BN20"/>
    <mergeCell ref="BO20:BR20"/>
    <mergeCell ref="AM20:AN20"/>
    <mergeCell ref="AC19:AF19"/>
    <mergeCell ref="AG19:AJ19"/>
    <mergeCell ref="AG12:AJ12"/>
    <mergeCell ref="AC12:AF12"/>
    <mergeCell ref="AM19:AN19"/>
    <mergeCell ref="AM18:AN18"/>
    <mergeCell ref="BO13:BR13"/>
    <mergeCell ref="A18:B18"/>
    <mergeCell ref="C17:AB17"/>
    <mergeCell ref="AC17:AF17"/>
    <mergeCell ref="AG18:AJ18"/>
    <mergeCell ref="AC18:AF18"/>
    <mergeCell ref="A17:B17"/>
    <mergeCell ref="C18:AB18"/>
    <mergeCell ref="BO18:BR18"/>
    <mergeCell ref="A12:B12"/>
    <mergeCell ref="A14:B14"/>
    <mergeCell ref="A13:B13"/>
    <mergeCell ref="AC14:AF14"/>
    <mergeCell ref="C13:AB13"/>
    <mergeCell ref="AC13:AF13"/>
    <mergeCell ref="C12:AB12"/>
    <mergeCell ref="AG24:AJ24"/>
    <mergeCell ref="C21:AB21"/>
    <mergeCell ref="AC21:AF21"/>
    <mergeCell ref="AG21:AJ21"/>
    <mergeCell ref="A21:B21"/>
    <mergeCell ref="A23:B23"/>
    <mergeCell ref="C23:AB23"/>
    <mergeCell ref="AC23:AF23"/>
    <mergeCell ref="AG23:AJ23"/>
    <mergeCell ref="C14:AB14"/>
    <mergeCell ref="A24:B24"/>
    <mergeCell ref="C24:AB24"/>
    <mergeCell ref="AC24:AF24"/>
    <mergeCell ref="A19:B19"/>
    <mergeCell ref="C19:AB19"/>
    <mergeCell ref="A16:B16"/>
    <mergeCell ref="C16:AB16"/>
    <mergeCell ref="AC16:AF16"/>
    <mergeCell ref="A15:B15"/>
    <mergeCell ref="C10:AB10"/>
    <mergeCell ref="AC10:AF10"/>
    <mergeCell ref="A11:B11"/>
    <mergeCell ref="AG13:AJ13"/>
    <mergeCell ref="AG17:AJ17"/>
    <mergeCell ref="AC15:AF15"/>
    <mergeCell ref="AG15:AJ15"/>
    <mergeCell ref="AG14:AJ14"/>
    <mergeCell ref="AG16:AJ16"/>
    <mergeCell ref="C15:AB15"/>
    <mergeCell ref="A7:B7"/>
    <mergeCell ref="C7:AB7"/>
    <mergeCell ref="AC7:AF7"/>
    <mergeCell ref="AG9:AJ9"/>
    <mergeCell ref="AG10:AJ10"/>
    <mergeCell ref="AG11:AJ11"/>
    <mergeCell ref="A9:B9"/>
    <mergeCell ref="C9:AB9"/>
    <mergeCell ref="AC9:AF9"/>
    <mergeCell ref="A10:B10"/>
    <mergeCell ref="A5:AJ5"/>
    <mergeCell ref="A6:B6"/>
    <mergeCell ref="BO6:BR6"/>
    <mergeCell ref="A8:B8"/>
    <mergeCell ref="C8:AB8"/>
    <mergeCell ref="AC8:AF8"/>
    <mergeCell ref="AG8:AJ8"/>
    <mergeCell ref="C6:AB6"/>
    <mergeCell ref="AC6:AF6"/>
    <mergeCell ref="AG6:AJ6"/>
    <mergeCell ref="A4:BX4"/>
    <mergeCell ref="A2:BX2"/>
    <mergeCell ref="A3:BX3"/>
    <mergeCell ref="AG7:AJ7"/>
    <mergeCell ref="AM7:AN7"/>
    <mergeCell ref="BS7:BV7"/>
    <mergeCell ref="BS6:BV6"/>
    <mergeCell ref="AM5:BV5"/>
    <mergeCell ref="AM6:AN6"/>
    <mergeCell ref="AO6:BN6"/>
  </mergeCells>
  <printOptions horizontalCentered="1"/>
  <pageMargins left="0.1968503937007874" right="0.1968503937007874" top="0.5905511811023623" bottom="0.1968503937007874" header="0.5118110236220472" footer="0.15748031496062992"/>
  <pageSetup fitToHeight="0" horizontalDpi="600" verticalDpi="600" orientation="landscape" paperSize="9" scale="63" r:id="rId1"/>
  <headerFooter alignWithMargins="0">
    <oddHeader xml:space="preserve">&amp;R1.  sz.  melléklet a 2016. I. félévi költségvetési beszámolóhoz     </oddHeader>
  </headerFooter>
</worksheet>
</file>

<file path=xl/worksheets/sheet10.xml><?xml version="1.0" encoding="utf-8"?>
<worksheet xmlns="http://schemas.openxmlformats.org/spreadsheetml/2006/main" xmlns:r="http://schemas.openxmlformats.org/officeDocument/2006/relationships">
  <dimension ref="A1:D26"/>
  <sheetViews>
    <sheetView view="pageBreakPreview" zoomScale="60" zoomScalePageLayoutView="0" workbookViewId="0" topLeftCell="A1">
      <selection activeCell="D1" sqref="D1"/>
    </sheetView>
  </sheetViews>
  <sheetFormatPr defaultColWidth="8.00390625" defaultRowHeight="15"/>
  <cols>
    <col min="1" max="1" width="5.00390625" style="197" customWidth="1"/>
    <col min="2" max="2" width="47.00390625" style="172" customWidth="1"/>
    <col min="3" max="4" width="15.140625" style="172" customWidth="1"/>
    <col min="5" max="16384" width="8.00390625" style="172" customWidth="1"/>
  </cols>
  <sheetData>
    <row r="1" ht="22.5" customHeight="1">
      <c r="D1" s="485" t="s">
        <v>768</v>
      </c>
    </row>
    <row r="2" spans="1:4" ht="21.75" customHeight="1">
      <c r="A2" s="428" t="s">
        <v>635</v>
      </c>
      <c r="B2" s="428"/>
      <c r="C2" s="428"/>
      <c r="D2" s="428"/>
    </row>
    <row r="3" spans="1:4" ht="21.75" customHeight="1">
      <c r="A3" s="428" t="s">
        <v>636</v>
      </c>
      <c r="B3" s="428"/>
      <c r="C3" s="428"/>
      <c r="D3" s="428"/>
    </row>
    <row r="4" spans="1:4" ht="28.5" customHeight="1">
      <c r="A4" s="428" t="s">
        <v>637</v>
      </c>
      <c r="B4" s="428"/>
      <c r="C4" s="428"/>
      <c r="D4" s="428"/>
    </row>
    <row r="5" spans="1:4" s="174" customFormat="1" ht="15.75" thickBot="1">
      <c r="A5" s="173"/>
      <c r="D5" s="175" t="s">
        <v>533</v>
      </c>
    </row>
    <row r="6" spans="1:4" s="179" customFormat="1" ht="48" customHeight="1" thickBot="1">
      <c r="A6" s="176" t="s">
        <v>638</v>
      </c>
      <c r="B6" s="177" t="s">
        <v>639</v>
      </c>
      <c r="C6" s="177" t="s">
        <v>640</v>
      </c>
      <c r="D6" s="178" t="s">
        <v>641</v>
      </c>
    </row>
    <row r="7" spans="1:4" s="179" customFormat="1" ht="13.5" customHeight="1" thickBot="1">
      <c r="A7" s="180">
        <v>1</v>
      </c>
      <c r="B7" s="181">
        <v>2</v>
      </c>
      <c r="C7" s="181">
        <v>3</v>
      </c>
      <c r="D7" s="182">
        <v>4</v>
      </c>
    </row>
    <row r="8" spans="1:4" ht="18" customHeight="1">
      <c r="A8" s="183" t="s">
        <v>430</v>
      </c>
      <c r="B8" s="184" t="s">
        <v>642</v>
      </c>
      <c r="C8" s="185"/>
      <c r="D8" s="186"/>
    </row>
    <row r="9" spans="1:4" ht="18" customHeight="1">
      <c r="A9" s="187" t="s">
        <v>431</v>
      </c>
      <c r="B9" s="188" t="s">
        <v>643</v>
      </c>
      <c r="C9" s="189"/>
      <c r="D9" s="190"/>
    </row>
    <row r="10" spans="1:4" ht="18" customHeight="1">
      <c r="A10" s="187" t="s">
        <v>432</v>
      </c>
      <c r="B10" s="188" t="s">
        <v>644</v>
      </c>
      <c r="C10" s="189"/>
      <c r="D10" s="190"/>
    </row>
    <row r="11" spans="1:4" ht="18" customHeight="1">
      <c r="A11" s="187" t="s">
        <v>542</v>
      </c>
      <c r="B11" s="188" t="s">
        <v>645</v>
      </c>
      <c r="C11" s="189"/>
      <c r="D11" s="190"/>
    </row>
    <row r="12" spans="1:4" ht="18" customHeight="1">
      <c r="A12" s="187" t="s">
        <v>545</v>
      </c>
      <c r="B12" s="188" t="s">
        <v>646</v>
      </c>
      <c r="C12" s="189">
        <v>2680000</v>
      </c>
      <c r="D12" s="190">
        <v>1190000</v>
      </c>
    </row>
    <row r="13" spans="1:4" ht="18" customHeight="1">
      <c r="A13" s="187" t="s">
        <v>548</v>
      </c>
      <c r="B13" s="188" t="s">
        <v>647</v>
      </c>
      <c r="C13" s="189"/>
      <c r="D13" s="190"/>
    </row>
    <row r="14" spans="1:4" ht="18" customHeight="1">
      <c r="A14" s="187" t="s">
        <v>433</v>
      </c>
      <c r="B14" s="191" t="s">
        <v>648</v>
      </c>
      <c r="C14" s="189"/>
      <c r="D14" s="190"/>
    </row>
    <row r="15" spans="1:4" ht="18" customHeight="1">
      <c r="A15" s="187" t="s">
        <v>434</v>
      </c>
      <c r="B15" s="191" t="s">
        <v>649</v>
      </c>
      <c r="C15" s="189"/>
      <c r="D15" s="190"/>
    </row>
    <row r="16" spans="1:4" ht="18" customHeight="1">
      <c r="A16" s="187" t="s">
        <v>435</v>
      </c>
      <c r="B16" s="191" t="s">
        <v>650</v>
      </c>
      <c r="C16" s="189">
        <v>2680000</v>
      </c>
      <c r="D16" s="190">
        <v>1190000</v>
      </c>
    </row>
    <row r="17" spans="1:4" ht="18" customHeight="1">
      <c r="A17" s="187" t="s">
        <v>550</v>
      </c>
      <c r="B17" s="191" t="s">
        <v>651</v>
      </c>
      <c r="C17" s="189"/>
      <c r="D17" s="190"/>
    </row>
    <row r="18" spans="1:4" ht="18" customHeight="1">
      <c r="A18" s="187" t="s">
        <v>551</v>
      </c>
      <c r="B18" s="191" t="s">
        <v>652</v>
      </c>
      <c r="C18" s="189"/>
      <c r="D18" s="190"/>
    </row>
    <row r="19" spans="1:4" ht="22.5" customHeight="1">
      <c r="A19" s="187" t="s">
        <v>552</v>
      </c>
      <c r="B19" s="191" t="s">
        <v>653</v>
      </c>
      <c r="C19" s="189"/>
      <c r="D19" s="190"/>
    </row>
    <row r="20" spans="1:4" ht="18" customHeight="1">
      <c r="A20" s="187" t="s">
        <v>555</v>
      </c>
      <c r="B20" s="188" t="s">
        <v>654</v>
      </c>
      <c r="C20" s="189">
        <v>377500</v>
      </c>
      <c r="D20" s="190">
        <v>47500</v>
      </c>
    </row>
    <row r="21" spans="1:4" ht="18" customHeight="1">
      <c r="A21" s="187" t="s">
        <v>558</v>
      </c>
      <c r="B21" s="188" t="s">
        <v>655</v>
      </c>
      <c r="C21" s="189"/>
      <c r="D21" s="190"/>
    </row>
    <row r="22" spans="1:4" ht="18" customHeight="1">
      <c r="A22" s="187" t="s">
        <v>561</v>
      </c>
      <c r="B22" s="188" t="s">
        <v>656</v>
      </c>
      <c r="C22" s="189"/>
      <c r="D22" s="190"/>
    </row>
    <row r="23" spans="1:4" ht="18" customHeight="1">
      <c r="A23" s="187" t="s">
        <v>564</v>
      </c>
      <c r="B23" s="188" t="s">
        <v>657</v>
      </c>
      <c r="C23" s="189">
        <v>0</v>
      </c>
      <c r="D23" s="190">
        <v>0</v>
      </c>
    </row>
    <row r="24" spans="1:4" ht="18" customHeight="1" thickBot="1">
      <c r="A24" s="187" t="s">
        <v>567</v>
      </c>
      <c r="B24" s="188" t="s">
        <v>658</v>
      </c>
      <c r="C24" s="189"/>
      <c r="D24" s="190"/>
    </row>
    <row r="25" spans="1:4" ht="18" customHeight="1" thickBot="1">
      <c r="A25" s="192" t="s">
        <v>570</v>
      </c>
      <c r="B25" s="193" t="s">
        <v>622</v>
      </c>
      <c r="C25" s="194">
        <v>3057500</v>
      </c>
      <c r="D25" s="195">
        <v>1237500</v>
      </c>
    </row>
    <row r="26" spans="1:4" ht="8.25" customHeight="1">
      <c r="A26" s="196"/>
      <c r="B26" s="429"/>
      <c r="C26" s="429"/>
      <c r="D26" s="429"/>
    </row>
  </sheetData>
  <sheetProtection/>
  <mergeCells count="4">
    <mergeCell ref="A2:D2"/>
    <mergeCell ref="A3:D3"/>
    <mergeCell ref="A4:D4"/>
    <mergeCell ref="B26:D26"/>
  </mergeCells>
  <printOptions horizontalCentered="1"/>
  <pageMargins left="0.7874015748031497" right="0.7874015748031497" top="1.6141732283464567" bottom="0.984251968503937" header="0.7874015748031497" footer="0.7874015748031497"/>
  <pageSetup horizontalDpi="300" verticalDpi="300" orientation="portrait" paperSize="9" scale="95" r:id="rId1"/>
  <headerFooter alignWithMargins="0">
    <oddHeader xml:space="preserve">&amp;C&amp;"Times New Roman CE,Félkövér"&amp;14
&amp;12
&amp;R&amp;"Times New Roman CE,Normál"&amp;10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J34"/>
  <sheetViews>
    <sheetView view="pageBreakPreview" zoomScale="60" zoomScalePageLayoutView="0" workbookViewId="0" topLeftCell="A1">
      <selection activeCell="C1" sqref="C1"/>
    </sheetView>
  </sheetViews>
  <sheetFormatPr defaultColWidth="8.00390625" defaultRowHeight="15"/>
  <cols>
    <col min="1" max="1" width="6.8515625" style="198" customWidth="1"/>
    <col min="2" max="2" width="46.8515625" style="198" customWidth="1"/>
    <col min="3" max="3" width="17.8515625" style="198" customWidth="1"/>
    <col min="4" max="16384" width="8.00390625" style="198" customWidth="1"/>
  </cols>
  <sheetData>
    <row r="1" ht="22.5" customHeight="1">
      <c r="C1" s="484" t="s">
        <v>769</v>
      </c>
    </row>
    <row r="2" spans="1:36" ht="24" customHeight="1">
      <c r="A2" s="367" t="s">
        <v>307</v>
      </c>
      <c r="B2" s="367"/>
      <c r="C2" s="367"/>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ht="39.75" customHeight="1">
      <c r="A3" s="367" t="s">
        <v>516</v>
      </c>
      <c r="B3" s="367"/>
      <c r="C3" s="367"/>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3" ht="47.25" customHeight="1">
      <c r="A4" s="430" t="s">
        <v>659</v>
      </c>
      <c r="B4" s="430"/>
      <c r="C4" s="430"/>
    </row>
    <row r="5" spans="1:3" ht="24" customHeight="1">
      <c r="A5" s="431"/>
      <c r="B5" s="432" t="s">
        <v>660</v>
      </c>
      <c r="C5" s="432" t="s">
        <v>661</v>
      </c>
    </row>
    <row r="6" spans="1:3" s="200" customFormat="1" ht="16.5" customHeight="1">
      <c r="A6" s="431"/>
      <c r="B6" s="432"/>
      <c r="C6" s="432"/>
    </row>
    <row r="7" spans="1:3" s="200" customFormat="1" ht="12.75">
      <c r="A7" s="431"/>
      <c r="B7" s="432"/>
      <c r="C7" s="432"/>
    </row>
    <row r="8" spans="1:3" s="200" customFormat="1" ht="16.5" customHeight="1">
      <c r="A8" s="431"/>
      <c r="B8" s="432"/>
      <c r="C8" s="199" t="s">
        <v>662</v>
      </c>
    </row>
    <row r="9" spans="1:3" ht="12.75">
      <c r="A9" s="201"/>
      <c r="B9" s="202"/>
      <c r="C9" s="203"/>
    </row>
    <row r="10" spans="1:3" ht="12.75" customHeight="1">
      <c r="A10" s="204" t="s">
        <v>663</v>
      </c>
      <c r="B10" s="205" t="s">
        <v>664</v>
      </c>
      <c r="C10" s="206">
        <f>SUM(C11:C20)</f>
        <v>13870807</v>
      </c>
    </row>
    <row r="11" spans="1:3" ht="12.75">
      <c r="A11" s="201" t="s">
        <v>665</v>
      </c>
      <c r="B11" s="202" t="s">
        <v>666</v>
      </c>
      <c r="C11" s="203"/>
    </row>
    <row r="12" spans="1:3" ht="12.75">
      <c r="A12" s="201" t="s">
        <v>667</v>
      </c>
      <c r="B12" s="202" t="s">
        <v>668</v>
      </c>
      <c r="C12" s="203"/>
    </row>
    <row r="13" spans="1:3" ht="22.5">
      <c r="A13" s="201" t="s">
        <v>669</v>
      </c>
      <c r="B13" s="202" t="s">
        <v>670</v>
      </c>
      <c r="C13" s="203">
        <v>1442810</v>
      </c>
    </row>
    <row r="14" spans="1:3" ht="12.75">
      <c r="A14" s="201" t="s">
        <v>671</v>
      </c>
      <c r="B14" s="202" t="s">
        <v>672</v>
      </c>
      <c r="C14" s="203">
        <v>1472000</v>
      </c>
    </row>
    <row r="15" spans="1:3" ht="12.75">
      <c r="A15" s="201" t="s">
        <v>673</v>
      </c>
      <c r="B15" s="202" t="s">
        <v>674</v>
      </c>
      <c r="C15" s="203">
        <v>341964</v>
      </c>
    </row>
    <row r="16" spans="1:3" ht="12.75">
      <c r="A16" s="201" t="s">
        <v>675</v>
      </c>
      <c r="B16" s="202" t="s">
        <v>676</v>
      </c>
      <c r="C16" s="203">
        <v>442650</v>
      </c>
    </row>
    <row r="17" spans="1:3" ht="12.75">
      <c r="A17" s="201" t="s">
        <v>677</v>
      </c>
      <c r="B17" s="202" t="s">
        <v>678</v>
      </c>
      <c r="C17" s="203">
        <v>5000000</v>
      </c>
    </row>
    <row r="18" spans="1:3" ht="12.75">
      <c r="A18" s="201" t="s">
        <v>679</v>
      </c>
      <c r="B18" s="202" t="s">
        <v>680</v>
      </c>
      <c r="C18" s="203">
        <v>2550</v>
      </c>
    </row>
    <row r="19" spans="1:3" ht="12.75">
      <c r="A19" s="201" t="s">
        <v>681</v>
      </c>
      <c r="B19" s="202" t="s">
        <v>682</v>
      </c>
      <c r="C19" s="203">
        <v>4178433</v>
      </c>
    </row>
    <row r="20" spans="1:3" ht="12.75">
      <c r="A20" s="201" t="s">
        <v>683</v>
      </c>
      <c r="B20" s="202" t="s">
        <v>684</v>
      </c>
      <c r="C20" s="203">
        <v>990400</v>
      </c>
    </row>
    <row r="21" spans="1:3" ht="25.5" customHeight="1">
      <c r="A21" s="204" t="s">
        <v>685</v>
      </c>
      <c r="B21" s="205" t="s">
        <v>686</v>
      </c>
      <c r="C21" s="203"/>
    </row>
    <row r="22" spans="1:3" ht="22.5">
      <c r="A22" s="201" t="s">
        <v>687</v>
      </c>
      <c r="B22" s="202" t="s">
        <v>688</v>
      </c>
      <c r="C22" s="203"/>
    </row>
    <row r="23" spans="1:3" ht="12.75">
      <c r="A23" s="201" t="s">
        <v>689</v>
      </c>
      <c r="B23" s="202" t="s">
        <v>690</v>
      </c>
      <c r="C23" s="203"/>
    </row>
    <row r="24" spans="1:3" ht="12.75">
      <c r="A24" s="201" t="s">
        <v>691</v>
      </c>
      <c r="B24" s="202" t="s">
        <v>692</v>
      </c>
      <c r="C24" s="203"/>
    </row>
    <row r="25" spans="1:3" ht="12.75">
      <c r="A25" s="201"/>
      <c r="B25" s="202"/>
      <c r="C25" s="203"/>
    </row>
    <row r="26" spans="1:3" ht="21">
      <c r="A26" s="204" t="s">
        <v>693</v>
      </c>
      <c r="B26" s="205" t="s">
        <v>694</v>
      </c>
      <c r="C26" s="206">
        <f>SUM(C27:C29)</f>
        <v>8225418</v>
      </c>
    </row>
    <row r="27" spans="1:3" ht="22.5">
      <c r="A27" s="201" t="s">
        <v>695</v>
      </c>
      <c r="B27" s="202" t="s">
        <v>696</v>
      </c>
      <c r="C27" s="203">
        <v>4772018</v>
      </c>
    </row>
    <row r="28" spans="1:3" ht="12.75">
      <c r="A28" s="201" t="s">
        <v>697</v>
      </c>
      <c r="B28" s="202" t="s">
        <v>698</v>
      </c>
      <c r="C28" s="203">
        <v>3100000</v>
      </c>
    </row>
    <row r="29" spans="1:3" ht="22.5">
      <c r="A29" s="201" t="s">
        <v>699</v>
      </c>
      <c r="B29" s="202" t="s">
        <v>700</v>
      </c>
      <c r="C29" s="203">
        <v>353400</v>
      </c>
    </row>
    <row r="30" spans="1:3" ht="21">
      <c r="A30" s="204" t="s">
        <v>701</v>
      </c>
      <c r="B30" s="205" t="s">
        <v>702</v>
      </c>
      <c r="C30" s="203"/>
    </row>
    <row r="31" spans="1:3" ht="22.5">
      <c r="A31" s="201" t="s">
        <v>703</v>
      </c>
      <c r="B31" s="202" t="s">
        <v>704</v>
      </c>
      <c r="C31" s="206">
        <v>1800000</v>
      </c>
    </row>
    <row r="32" spans="1:3" ht="12.75">
      <c r="A32" s="204" t="s">
        <v>705</v>
      </c>
      <c r="B32" s="205" t="s">
        <v>706</v>
      </c>
      <c r="C32" s="203"/>
    </row>
    <row r="33" spans="1:3" ht="12.75">
      <c r="A33" s="201"/>
      <c r="B33" s="202"/>
      <c r="C33" s="203"/>
    </row>
    <row r="34" spans="1:3" s="200" customFormat="1" ht="19.5" customHeight="1">
      <c r="A34" s="207"/>
      <c r="B34" s="208" t="s">
        <v>622</v>
      </c>
      <c r="C34" s="206">
        <f>C10+C26+C31</f>
        <v>23896225</v>
      </c>
    </row>
  </sheetData>
  <sheetProtection/>
  <mergeCells count="6">
    <mergeCell ref="A2:C2"/>
    <mergeCell ref="A3:C3"/>
    <mergeCell ref="A4:C4"/>
    <mergeCell ref="A5:A8"/>
    <mergeCell ref="B5:B8"/>
    <mergeCell ref="C5:C7"/>
  </mergeCells>
  <printOptions horizontalCentered="1"/>
  <pageMargins left="0.7874015748031497" right="0.7874015748031497" top="0.984251968503937" bottom="0.984251968503937" header="0.7874015748031497" footer="0.7874015748031497"/>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26"/>
  <sheetViews>
    <sheetView view="pageBreakPreview" zoomScale="60" zoomScalePageLayoutView="0" workbookViewId="0" topLeftCell="A1">
      <selection activeCell="A4" sqref="A4:N5"/>
    </sheetView>
  </sheetViews>
  <sheetFormatPr defaultColWidth="9.140625" defaultRowHeight="15"/>
  <cols>
    <col min="1" max="1" width="39.8515625" style="223" customWidth="1"/>
    <col min="2" max="3" width="10.8515625" style="223" customWidth="1"/>
    <col min="4" max="4" width="12.421875" style="223" customWidth="1"/>
    <col min="5" max="5" width="11.421875" style="223" customWidth="1"/>
    <col min="6" max="7" width="10.7109375" style="223" customWidth="1"/>
    <col min="8" max="8" width="11.421875" style="223" customWidth="1"/>
    <col min="9" max="9" width="11.8515625" style="223" customWidth="1"/>
    <col min="10" max="10" width="11.140625" style="223" customWidth="1"/>
    <col min="11" max="11" width="12.28125" style="223" customWidth="1"/>
    <col min="12" max="12" width="11.28125" style="223" customWidth="1"/>
    <col min="13" max="14" width="11.57421875" style="223" customWidth="1"/>
    <col min="15" max="16384" width="9.140625" style="210" customWidth="1"/>
  </cols>
  <sheetData>
    <row r="1" spans="13:14" ht="15.75">
      <c r="M1" s="488" t="s">
        <v>770</v>
      </c>
      <c r="N1" s="488"/>
    </row>
    <row r="2" spans="1:14" ht="24" customHeight="1">
      <c r="A2" s="433" t="s">
        <v>707</v>
      </c>
      <c r="B2" s="433"/>
      <c r="C2" s="433"/>
      <c r="D2" s="433"/>
      <c r="E2" s="433"/>
      <c r="F2" s="433"/>
      <c r="G2" s="433"/>
      <c r="H2" s="433"/>
      <c r="I2" s="433"/>
      <c r="J2" s="433"/>
      <c r="K2" s="433"/>
      <c r="L2" s="433"/>
      <c r="M2" s="433"/>
      <c r="N2" s="433"/>
    </row>
    <row r="3" spans="1:14" ht="23.25" customHeight="1">
      <c r="A3" s="433" t="s">
        <v>708</v>
      </c>
      <c r="B3" s="433"/>
      <c r="C3" s="433"/>
      <c r="D3" s="433"/>
      <c r="E3" s="433"/>
      <c r="F3" s="433"/>
      <c r="G3" s="433"/>
      <c r="H3" s="433"/>
      <c r="I3" s="433"/>
      <c r="J3" s="433"/>
      <c r="K3" s="433"/>
      <c r="L3" s="433"/>
      <c r="M3" s="433"/>
      <c r="N3" s="433"/>
    </row>
    <row r="4" spans="1:14" ht="12.75" customHeight="1">
      <c r="A4" s="486"/>
      <c r="B4" s="486"/>
      <c r="C4" s="486"/>
      <c r="D4" s="486"/>
      <c r="E4" s="486"/>
      <c r="F4" s="486"/>
      <c r="G4" s="486"/>
      <c r="H4" s="486"/>
      <c r="I4" s="486"/>
      <c r="J4" s="486"/>
      <c r="K4" s="486"/>
      <c r="L4" s="486"/>
      <c r="M4" s="486"/>
      <c r="N4" s="486"/>
    </row>
    <row r="5" spans="1:14" ht="11.25" customHeight="1">
      <c r="A5" s="486"/>
      <c r="B5" s="486"/>
      <c r="C5" s="486"/>
      <c r="D5" s="486"/>
      <c r="E5" s="486"/>
      <c r="F5" s="486"/>
      <c r="G5" s="486"/>
      <c r="H5" s="486"/>
      <c r="I5" s="486"/>
      <c r="J5" s="486"/>
      <c r="K5" s="486"/>
      <c r="L5" s="486"/>
      <c r="M5" s="486"/>
      <c r="N5" s="486"/>
    </row>
    <row r="6" spans="1:14" ht="16.5" customHeight="1">
      <c r="A6" s="209"/>
      <c r="B6" s="209"/>
      <c r="C6" s="209"/>
      <c r="D6" s="209"/>
      <c r="E6" s="209"/>
      <c r="F6" s="209"/>
      <c r="G6" s="209"/>
      <c r="H6" s="209"/>
      <c r="I6" s="209"/>
      <c r="J6" s="209"/>
      <c r="K6" s="209"/>
      <c r="L6" s="209"/>
      <c r="M6" s="434" t="s">
        <v>500</v>
      </c>
      <c r="N6" s="434"/>
    </row>
    <row r="7" spans="1:14" ht="18" customHeight="1">
      <c r="A7" s="211" t="s">
        <v>536</v>
      </c>
      <c r="B7" s="212" t="s">
        <v>709</v>
      </c>
      <c r="C7" s="212" t="s">
        <v>710</v>
      </c>
      <c r="D7" s="212" t="s">
        <v>711</v>
      </c>
      <c r="E7" s="212" t="s">
        <v>712</v>
      </c>
      <c r="F7" s="212" t="s">
        <v>713</v>
      </c>
      <c r="G7" s="212" t="s">
        <v>714</v>
      </c>
      <c r="H7" s="212" t="s">
        <v>715</v>
      </c>
      <c r="I7" s="212" t="s">
        <v>716</v>
      </c>
      <c r="J7" s="212" t="s">
        <v>717</v>
      </c>
      <c r="K7" s="212" t="s">
        <v>718</v>
      </c>
      <c r="L7" s="212" t="s">
        <v>719</v>
      </c>
      <c r="M7" s="212" t="s">
        <v>720</v>
      </c>
      <c r="N7" s="211" t="s">
        <v>721</v>
      </c>
    </row>
    <row r="8" spans="1:14" ht="18" customHeight="1">
      <c r="A8" s="213" t="s">
        <v>722</v>
      </c>
      <c r="B8" s="214">
        <v>1407559</v>
      </c>
      <c r="C8" s="214">
        <v>1407559</v>
      </c>
      <c r="D8" s="214">
        <v>1407567</v>
      </c>
      <c r="E8" s="214">
        <v>516928</v>
      </c>
      <c r="F8" s="214">
        <v>516928</v>
      </c>
      <c r="G8" s="214">
        <v>516928</v>
      </c>
      <c r="H8" s="214">
        <v>516928</v>
      </c>
      <c r="I8" s="214">
        <v>516928</v>
      </c>
      <c r="J8" s="214">
        <v>516928</v>
      </c>
      <c r="K8" s="214">
        <v>516928</v>
      </c>
      <c r="L8" s="214">
        <v>516928</v>
      </c>
      <c r="M8" s="214">
        <v>516928</v>
      </c>
      <c r="N8" s="215">
        <f aca="true" t="shared" si="0" ref="N8:N14">SUM(B8:M8)</f>
        <v>8875037</v>
      </c>
    </row>
    <row r="9" spans="1:14" ht="18" customHeight="1">
      <c r="A9" s="213" t="s">
        <v>723</v>
      </c>
      <c r="B9" s="214">
        <v>145164</v>
      </c>
      <c r="C9" s="214">
        <v>145164</v>
      </c>
      <c r="D9" s="214">
        <v>145169</v>
      </c>
      <c r="E9" s="214">
        <v>58328</v>
      </c>
      <c r="F9" s="214">
        <v>58328</v>
      </c>
      <c r="G9" s="214">
        <v>58328</v>
      </c>
      <c r="H9" s="214">
        <v>58328</v>
      </c>
      <c r="I9" s="214">
        <v>58328</v>
      </c>
      <c r="J9" s="214">
        <v>58328</v>
      </c>
      <c r="K9" s="214">
        <v>58328</v>
      </c>
      <c r="L9" s="214">
        <v>58328</v>
      </c>
      <c r="M9" s="214">
        <v>58328</v>
      </c>
      <c r="N9" s="215">
        <f t="shared" si="0"/>
        <v>960449</v>
      </c>
    </row>
    <row r="10" spans="1:14" ht="18" customHeight="1">
      <c r="A10" s="213" t="s">
        <v>603</v>
      </c>
      <c r="B10" s="214">
        <v>640040</v>
      </c>
      <c r="C10" s="214">
        <v>640040</v>
      </c>
      <c r="D10" s="214">
        <v>640040</v>
      </c>
      <c r="E10" s="214">
        <v>640434</v>
      </c>
      <c r="F10" s="214">
        <v>640434</v>
      </c>
      <c r="G10" s="214">
        <v>640434</v>
      </c>
      <c r="H10" s="214">
        <v>640434</v>
      </c>
      <c r="I10" s="214">
        <v>640434</v>
      </c>
      <c r="J10" s="214">
        <v>640435</v>
      </c>
      <c r="K10" s="214">
        <v>640434</v>
      </c>
      <c r="L10" s="214">
        <v>640435</v>
      </c>
      <c r="M10" s="214">
        <v>641616</v>
      </c>
      <c r="N10" s="215">
        <f t="shared" si="0"/>
        <v>7685210</v>
      </c>
    </row>
    <row r="11" spans="1:14" ht="18" customHeight="1">
      <c r="A11" s="213" t="s">
        <v>724</v>
      </c>
      <c r="B11" s="214">
        <v>380000</v>
      </c>
      <c r="C11" s="214">
        <v>380000</v>
      </c>
      <c r="D11" s="214">
        <v>380000</v>
      </c>
      <c r="E11" s="214">
        <v>380000</v>
      </c>
      <c r="F11" s="214">
        <v>380000</v>
      </c>
      <c r="G11" s="214">
        <v>380000</v>
      </c>
      <c r="H11" s="214">
        <v>380000</v>
      </c>
      <c r="I11" s="214">
        <v>380000</v>
      </c>
      <c r="J11" s="214">
        <v>380000</v>
      </c>
      <c r="K11" s="214">
        <v>395000</v>
      </c>
      <c r="L11" s="214">
        <v>450000</v>
      </c>
      <c r="M11" s="214">
        <v>502348</v>
      </c>
      <c r="N11" s="215">
        <f t="shared" si="0"/>
        <v>4767348</v>
      </c>
    </row>
    <row r="12" spans="1:14" ht="18" customHeight="1">
      <c r="A12" s="213" t="s">
        <v>280</v>
      </c>
      <c r="B12" s="214">
        <v>474804</v>
      </c>
      <c r="C12" s="214">
        <v>474804</v>
      </c>
      <c r="D12" s="214">
        <v>474804</v>
      </c>
      <c r="E12" s="214">
        <v>474804</v>
      </c>
      <c r="F12" s="214">
        <v>474804</v>
      </c>
      <c r="G12" s="214">
        <v>474804</v>
      </c>
      <c r="H12" s="214">
        <v>474804</v>
      </c>
      <c r="I12" s="214">
        <v>3474804</v>
      </c>
      <c r="J12" s="214">
        <v>474804</v>
      </c>
      <c r="K12" s="214">
        <v>474804</v>
      </c>
      <c r="L12" s="214">
        <v>474804</v>
      </c>
      <c r="M12" s="214">
        <v>474804</v>
      </c>
      <c r="N12" s="215">
        <f t="shared" si="0"/>
        <v>8697648</v>
      </c>
    </row>
    <row r="13" spans="1:14" ht="18" customHeight="1">
      <c r="A13" s="213" t="s">
        <v>623</v>
      </c>
      <c r="B13" s="214"/>
      <c r="C13" s="214"/>
      <c r="D13" s="214"/>
      <c r="E13" s="214"/>
      <c r="F13" s="214"/>
      <c r="G13" s="214"/>
      <c r="H13" s="214"/>
      <c r="I13" s="214">
        <v>3253500</v>
      </c>
      <c r="J13" s="214">
        <v>3253500</v>
      </c>
      <c r="K13" s="214"/>
      <c r="L13" s="214"/>
      <c r="M13" s="214"/>
      <c r="N13" s="215">
        <f t="shared" si="0"/>
        <v>6507000</v>
      </c>
    </row>
    <row r="14" spans="1:14" ht="18" customHeight="1">
      <c r="A14" s="213" t="s">
        <v>725</v>
      </c>
      <c r="B14" s="214">
        <v>955849</v>
      </c>
      <c r="C14" s="214"/>
      <c r="D14" s="214"/>
      <c r="E14" s="214"/>
      <c r="F14" s="214"/>
      <c r="G14" s="214"/>
      <c r="H14" s="214"/>
      <c r="I14" s="214"/>
      <c r="J14" s="214"/>
      <c r="K14" s="214"/>
      <c r="L14" s="214"/>
      <c r="M14" s="214"/>
      <c r="N14" s="215">
        <f t="shared" si="0"/>
        <v>955849</v>
      </c>
    </row>
    <row r="15" spans="1:14" ht="18" customHeight="1">
      <c r="A15" s="216" t="s">
        <v>726</v>
      </c>
      <c r="B15" s="214">
        <f>SUM(B8:B14)</f>
        <v>4003416</v>
      </c>
      <c r="C15" s="214">
        <f aca="true" t="shared" si="1" ref="C15:M15">SUM(C8:C14)</f>
        <v>3047567</v>
      </c>
      <c r="D15" s="214">
        <f t="shared" si="1"/>
        <v>3047580</v>
      </c>
      <c r="E15" s="214">
        <f t="shared" si="1"/>
        <v>2070494</v>
      </c>
      <c r="F15" s="214">
        <f t="shared" si="1"/>
        <v>2070494</v>
      </c>
      <c r="G15" s="214">
        <f t="shared" si="1"/>
        <v>2070494</v>
      </c>
      <c r="H15" s="214">
        <f t="shared" si="1"/>
        <v>2070494</v>
      </c>
      <c r="I15" s="214">
        <f t="shared" si="1"/>
        <v>8323994</v>
      </c>
      <c r="J15" s="214">
        <f t="shared" si="1"/>
        <v>5323995</v>
      </c>
      <c r="K15" s="214">
        <f t="shared" si="1"/>
        <v>2085494</v>
      </c>
      <c r="L15" s="214">
        <f t="shared" si="1"/>
        <v>2140495</v>
      </c>
      <c r="M15" s="214">
        <f t="shared" si="1"/>
        <v>2194024</v>
      </c>
      <c r="N15" s="215">
        <f>SUM(N8:N14)</f>
        <v>38448541</v>
      </c>
    </row>
    <row r="16" spans="1:14" ht="18" customHeight="1">
      <c r="A16" s="217"/>
      <c r="B16" s="218"/>
      <c r="C16" s="218"/>
      <c r="D16" s="218"/>
      <c r="E16" s="218"/>
      <c r="F16" s="218"/>
      <c r="G16" s="218"/>
      <c r="H16" s="218"/>
      <c r="I16" s="218"/>
      <c r="J16" s="218"/>
      <c r="K16" s="218"/>
      <c r="L16" s="218"/>
      <c r="M16" s="218"/>
      <c r="N16" s="219"/>
    </row>
    <row r="17" spans="1:14" ht="18" customHeight="1">
      <c r="A17" s="213" t="s">
        <v>727</v>
      </c>
      <c r="B17" s="214">
        <v>2242889</v>
      </c>
      <c r="C17" s="214">
        <v>2242888</v>
      </c>
      <c r="D17" s="214">
        <v>2242888</v>
      </c>
      <c r="E17" s="214">
        <v>2242888</v>
      </c>
      <c r="F17" s="214">
        <v>2242888</v>
      </c>
      <c r="G17" s="214">
        <v>2242888</v>
      </c>
      <c r="H17" s="214">
        <v>2242888</v>
      </c>
      <c r="I17" s="214">
        <v>2242888</v>
      </c>
      <c r="J17" s="214">
        <v>2242888</v>
      </c>
      <c r="K17" s="214">
        <v>2242888</v>
      </c>
      <c r="L17" s="214">
        <v>2242888</v>
      </c>
      <c r="M17" s="214">
        <v>2242897</v>
      </c>
      <c r="N17" s="215">
        <f aca="true" t="shared" si="2" ref="N17:N24">SUM(B17:M17)</f>
        <v>26914666</v>
      </c>
    </row>
    <row r="18" spans="1:14" ht="24" customHeight="1">
      <c r="A18" s="220" t="s">
        <v>728</v>
      </c>
      <c r="B18" s="214"/>
      <c r="C18" s="214"/>
      <c r="D18" s="214"/>
      <c r="E18" s="214"/>
      <c r="F18" s="214"/>
      <c r="G18" s="214"/>
      <c r="H18" s="214"/>
      <c r="I18" s="214"/>
      <c r="J18" s="214"/>
      <c r="K18" s="214"/>
      <c r="L18" s="214"/>
      <c r="M18" s="214"/>
      <c r="N18" s="215">
        <f t="shared" si="2"/>
        <v>0</v>
      </c>
    </row>
    <row r="19" spans="1:14" ht="18" customHeight="1">
      <c r="A19" s="213" t="s">
        <v>286</v>
      </c>
      <c r="B19" s="214">
        <v>50000</v>
      </c>
      <c r="C19" s="214">
        <v>121500</v>
      </c>
      <c r="D19" s="214">
        <v>965000</v>
      </c>
      <c r="E19" s="214">
        <v>125000</v>
      </c>
      <c r="F19" s="214">
        <v>125000</v>
      </c>
      <c r="G19" s="214">
        <v>130000</v>
      </c>
      <c r="H19" s="214">
        <v>121500</v>
      </c>
      <c r="I19" s="214">
        <v>180000</v>
      </c>
      <c r="J19" s="214">
        <v>750000</v>
      </c>
      <c r="K19" s="214">
        <v>121500</v>
      </c>
      <c r="L19" s="214">
        <v>121500</v>
      </c>
      <c r="M19" s="214">
        <v>119000</v>
      </c>
      <c r="N19" s="215">
        <f t="shared" si="2"/>
        <v>2930000</v>
      </c>
    </row>
    <row r="20" spans="1:14" ht="18" customHeight="1">
      <c r="A20" s="213" t="s">
        <v>729</v>
      </c>
      <c r="B20" s="214"/>
      <c r="C20" s="214"/>
      <c r="D20" s="214"/>
      <c r="E20" s="214"/>
      <c r="F20" s="214">
        <v>250000</v>
      </c>
      <c r="G20" s="214">
        <v>50000</v>
      </c>
      <c r="H20" s="214">
        <v>15000</v>
      </c>
      <c r="I20" s="214">
        <v>25000</v>
      </c>
      <c r="J20" s="214">
        <v>55000</v>
      </c>
      <c r="K20" s="214">
        <v>275000</v>
      </c>
      <c r="L20" s="214">
        <v>23000</v>
      </c>
      <c r="M20" s="214"/>
      <c r="N20" s="215">
        <f t="shared" si="2"/>
        <v>693000</v>
      </c>
    </row>
    <row r="21" spans="1:14" ht="18" customHeight="1">
      <c r="A21" s="213" t="s">
        <v>288</v>
      </c>
      <c r="B21" s="214"/>
      <c r="C21" s="214"/>
      <c r="D21" s="214"/>
      <c r="E21" s="214"/>
      <c r="F21" s="214"/>
      <c r="G21" s="214"/>
      <c r="H21" s="214"/>
      <c r="I21" s="214"/>
      <c r="J21" s="214"/>
      <c r="K21" s="214"/>
      <c r="L21" s="214"/>
      <c r="M21" s="214"/>
      <c r="N21" s="215">
        <f t="shared" si="2"/>
        <v>0</v>
      </c>
    </row>
    <row r="22" spans="1:14" ht="18" customHeight="1">
      <c r="A22" s="213" t="s">
        <v>730</v>
      </c>
      <c r="B22" s="214">
        <v>12500</v>
      </c>
      <c r="C22" s="214">
        <v>12500</v>
      </c>
      <c r="D22" s="214">
        <v>12500</v>
      </c>
      <c r="E22" s="214">
        <v>12500</v>
      </c>
      <c r="F22" s="214">
        <v>12500</v>
      </c>
      <c r="G22" s="214">
        <v>12500</v>
      </c>
      <c r="H22" s="214">
        <v>12500</v>
      </c>
      <c r="I22" s="214">
        <v>12500</v>
      </c>
      <c r="J22" s="214">
        <v>12500</v>
      </c>
      <c r="K22" s="214">
        <v>12500</v>
      </c>
      <c r="L22" s="214">
        <v>12500</v>
      </c>
      <c r="M22" s="214">
        <v>12500</v>
      </c>
      <c r="N22" s="215">
        <f t="shared" si="2"/>
        <v>150000</v>
      </c>
    </row>
    <row r="23" spans="1:14" ht="18" customHeight="1">
      <c r="A23" s="213" t="s">
        <v>731</v>
      </c>
      <c r="B23" s="214">
        <v>4150</v>
      </c>
      <c r="C23" s="214">
        <v>4150</v>
      </c>
      <c r="D23" s="214">
        <v>4150</v>
      </c>
      <c r="E23" s="214">
        <v>4150</v>
      </c>
      <c r="F23" s="214">
        <v>4150</v>
      </c>
      <c r="G23" s="214">
        <v>4150</v>
      </c>
      <c r="H23" s="214">
        <v>4150</v>
      </c>
      <c r="I23" s="214">
        <v>4150</v>
      </c>
      <c r="J23" s="214">
        <v>4150</v>
      </c>
      <c r="K23" s="214">
        <v>4150</v>
      </c>
      <c r="L23" s="214">
        <v>4150</v>
      </c>
      <c r="M23" s="214">
        <v>4350</v>
      </c>
      <c r="N23" s="215">
        <f t="shared" si="2"/>
        <v>50000</v>
      </c>
    </row>
    <row r="24" spans="1:14" ht="18" customHeight="1">
      <c r="A24" s="213" t="s">
        <v>732</v>
      </c>
      <c r="B24" s="214"/>
      <c r="C24" s="214"/>
      <c r="D24" s="214"/>
      <c r="E24" s="214"/>
      <c r="F24" s="214"/>
      <c r="G24" s="214"/>
      <c r="H24" s="214"/>
      <c r="I24" s="214">
        <v>3855437</v>
      </c>
      <c r="J24" s="214">
        <v>3855438</v>
      </c>
      <c r="K24" s="214"/>
      <c r="L24" s="214"/>
      <c r="M24" s="214"/>
      <c r="N24" s="215">
        <f t="shared" si="2"/>
        <v>7710875</v>
      </c>
    </row>
    <row r="25" spans="1:14" ht="18" customHeight="1">
      <c r="A25" s="221" t="s">
        <v>733</v>
      </c>
      <c r="B25" s="222">
        <f>SUM(B17:B24)</f>
        <v>2309539</v>
      </c>
      <c r="C25" s="222">
        <f>SUM(C17:C22)</f>
        <v>2376888</v>
      </c>
      <c r="D25" s="222">
        <f>SUM(D17:D24)</f>
        <v>3224538</v>
      </c>
      <c r="E25" s="222">
        <f>SUM(E17:E22)</f>
        <v>2380388</v>
      </c>
      <c r="F25" s="222">
        <f>SUM(F17:F23)</f>
        <v>2634538</v>
      </c>
      <c r="G25" s="222">
        <f aca="true" t="shared" si="3" ref="G25:N25">SUM(G17:G24)</f>
        <v>2439538</v>
      </c>
      <c r="H25" s="222">
        <f t="shared" si="3"/>
        <v>2396038</v>
      </c>
      <c r="I25" s="222">
        <f t="shared" si="3"/>
        <v>6319975</v>
      </c>
      <c r="J25" s="222">
        <f t="shared" si="3"/>
        <v>6919976</v>
      </c>
      <c r="K25" s="222">
        <f t="shared" si="3"/>
        <v>2656038</v>
      </c>
      <c r="L25" s="222">
        <f t="shared" si="3"/>
        <v>2404038</v>
      </c>
      <c r="M25" s="222">
        <f t="shared" si="3"/>
        <v>2378747</v>
      </c>
      <c r="N25" s="215">
        <f t="shared" si="3"/>
        <v>38448541</v>
      </c>
    </row>
    <row r="26" ht="15.75">
      <c r="T26" s="210" t="s">
        <v>734</v>
      </c>
    </row>
  </sheetData>
  <sheetProtection/>
  <mergeCells count="5">
    <mergeCell ref="A2:N2"/>
    <mergeCell ref="A3:N3"/>
    <mergeCell ref="A4:N5"/>
    <mergeCell ref="M6:N6"/>
    <mergeCell ref="M1:N1"/>
  </mergeCells>
  <printOptions horizontalCentered="1"/>
  <pageMargins left="0.1968503937007874" right="0.1968503937007874" top="0.984251968503937" bottom="0.6692913385826772" header="0.5118110236220472" footer="0.5118110236220472"/>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E10"/>
  <sheetViews>
    <sheetView view="pageBreakPreview" zoomScale="60" zoomScalePageLayoutView="0" workbookViewId="0" topLeftCell="A1">
      <selection activeCell="D1" sqref="D1:E1"/>
    </sheetView>
  </sheetViews>
  <sheetFormatPr defaultColWidth="9.140625" defaultRowHeight="15"/>
  <cols>
    <col min="1" max="1" width="14.57421875" style="0" customWidth="1"/>
    <col min="2" max="2" width="20.7109375" style="0" customWidth="1"/>
    <col min="3" max="3" width="32.140625" style="0" customWidth="1"/>
    <col min="4" max="4" width="17.8515625" style="0" customWidth="1"/>
  </cols>
  <sheetData>
    <row r="1" spans="3:5" ht="15">
      <c r="C1" s="224"/>
      <c r="D1" s="400" t="s">
        <v>771</v>
      </c>
      <c r="E1" s="400"/>
    </row>
    <row r="3" spans="1:5" ht="15">
      <c r="A3" s="435" t="s">
        <v>307</v>
      </c>
      <c r="B3" s="435"/>
      <c r="C3" s="435"/>
      <c r="D3" s="435"/>
      <c r="E3" s="435"/>
    </row>
    <row r="4" spans="1:5" ht="15">
      <c r="A4" s="435"/>
      <c r="B4" s="435"/>
      <c r="C4" s="435"/>
      <c r="D4" s="435"/>
      <c r="E4" s="435"/>
    </row>
    <row r="5" spans="1:5" ht="21" customHeight="1">
      <c r="A5" s="435" t="s">
        <v>735</v>
      </c>
      <c r="B5" s="435"/>
      <c r="C5" s="435"/>
      <c r="D5" s="435"/>
      <c r="E5" s="435"/>
    </row>
    <row r="6" spans="1:5" ht="24" customHeight="1">
      <c r="A6" s="435" t="s">
        <v>736</v>
      </c>
      <c r="B6" s="435"/>
      <c r="C6" s="435"/>
      <c r="D6" s="435"/>
      <c r="E6" s="435"/>
    </row>
    <row r="7" ht="23.25" customHeight="1"/>
    <row r="8" spans="2:4" ht="35.25" customHeight="1">
      <c r="B8" s="225" t="s">
        <v>737</v>
      </c>
      <c r="C8" s="225" t="s">
        <v>738</v>
      </c>
      <c r="D8" s="225" t="s">
        <v>739</v>
      </c>
    </row>
    <row r="9" spans="2:4" ht="23.25" customHeight="1">
      <c r="B9" s="226">
        <v>107055</v>
      </c>
      <c r="C9" s="39" t="s">
        <v>613</v>
      </c>
      <c r="D9" s="226">
        <v>1</v>
      </c>
    </row>
    <row r="10" spans="2:4" ht="24" customHeight="1">
      <c r="B10" s="226">
        <v>41237</v>
      </c>
      <c r="C10" s="227" t="s">
        <v>740</v>
      </c>
      <c r="D10" s="226">
        <v>12</v>
      </c>
    </row>
    <row r="11" ht="23.25" customHeight="1"/>
    <row r="12" ht="23.25" customHeight="1"/>
    <row r="13" ht="23.25" customHeight="1"/>
    <row r="14" ht="23.25" customHeight="1"/>
    <row r="15" ht="23.25" customHeight="1"/>
    <row r="16" ht="23.25" customHeight="1"/>
    <row r="17" ht="23.25" customHeight="1"/>
    <row r="18" ht="23.25" customHeight="1"/>
    <row r="19" ht="23.25" customHeight="1"/>
    <row r="20" ht="23.25" customHeight="1"/>
  </sheetData>
  <sheetProtection/>
  <mergeCells count="4">
    <mergeCell ref="A3:E4"/>
    <mergeCell ref="A5:E5"/>
    <mergeCell ref="A6:E6"/>
    <mergeCell ref="D1:E1"/>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abColor rgb="FF92D050"/>
  </sheetPr>
  <dimension ref="A1:D13"/>
  <sheetViews>
    <sheetView view="pageBreakPreview" zoomScale="60" zoomScaleNormal="120" workbookViewId="0" topLeftCell="A1">
      <selection activeCell="I6" sqref="I6"/>
    </sheetView>
  </sheetViews>
  <sheetFormatPr defaultColWidth="9.140625" defaultRowHeight="15"/>
  <cols>
    <col min="1" max="1" width="4.8515625" style="228" customWidth="1"/>
    <col min="2" max="2" width="58.8515625" style="228" customWidth="1"/>
    <col min="3" max="3" width="16.7109375" style="228" customWidth="1"/>
    <col min="4" max="16384" width="9.140625" style="228" customWidth="1"/>
  </cols>
  <sheetData>
    <row r="1" ht="15">
      <c r="C1" s="228" t="s">
        <v>772</v>
      </c>
    </row>
    <row r="2" spans="1:3" ht="33" customHeight="1">
      <c r="A2" s="436" t="s">
        <v>741</v>
      </c>
      <c r="B2" s="436"/>
      <c r="C2" s="436"/>
    </row>
    <row r="3" spans="1:4" ht="15.75" customHeight="1" thickBot="1">
      <c r="A3" s="229"/>
      <c r="B3" s="229"/>
      <c r="C3" s="230" t="s">
        <v>533</v>
      </c>
      <c r="D3" s="231"/>
    </row>
    <row r="4" spans="1:3" ht="26.25" customHeight="1" thickBot="1">
      <c r="A4" s="232" t="s">
        <v>638</v>
      </c>
      <c r="B4" s="233" t="s">
        <v>742</v>
      </c>
      <c r="C4" s="234" t="s">
        <v>537</v>
      </c>
    </row>
    <row r="5" spans="1:3" ht="15.75" thickBot="1">
      <c r="A5" s="235">
        <v>1</v>
      </c>
      <c r="B5" s="236">
        <v>2</v>
      </c>
      <c r="C5" s="237">
        <v>3</v>
      </c>
    </row>
    <row r="6" spans="1:3" ht="15">
      <c r="A6" s="238" t="s">
        <v>430</v>
      </c>
      <c r="B6" s="239" t="s">
        <v>743</v>
      </c>
      <c r="C6" s="240">
        <v>2930000</v>
      </c>
    </row>
    <row r="7" spans="1:3" ht="24.75">
      <c r="A7" s="241" t="s">
        <v>431</v>
      </c>
      <c r="B7" s="242" t="s">
        <v>744</v>
      </c>
      <c r="C7" s="243">
        <v>36000</v>
      </c>
    </row>
    <row r="8" spans="1:3" ht="15">
      <c r="A8" s="241" t="s">
        <v>432</v>
      </c>
      <c r="B8" s="244" t="s">
        <v>745</v>
      </c>
      <c r="C8" s="243"/>
    </row>
    <row r="9" spans="1:3" ht="24.75">
      <c r="A9" s="241" t="s">
        <v>542</v>
      </c>
      <c r="B9" s="244" t="s">
        <v>746</v>
      </c>
      <c r="C9" s="243"/>
    </row>
    <row r="10" spans="1:3" ht="15">
      <c r="A10" s="245" t="s">
        <v>545</v>
      </c>
      <c r="B10" s="244" t="s">
        <v>747</v>
      </c>
      <c r="C10" s="246"/>
    </row>
    <row r="11" spans="1:3" ht="15.75" thickBot="1">
      <c r="A11" s="241" t="s">
        <v>548</v>
      </c>
      <c r="B11" s="247" t="s">
        <v>748</v>
      </c>
      <c r="C11" s="243"/>
    </row>
    <row r="12" spans="1:3" ht="15.75" thickBot="1">
      <c r="A12" s="437" t="s">
        <v>749</v>
      </c>
      <c r="B12" s="438"/>
      <c r="C12" s="248">
        <f>SUM(C6:C11)</f>
        <v>2966000</v>
      </c>
    </row>
    <row r="13" spans="1:3" ht="23.25" customHeight="1">
      <c r="A13" s="439" t="s">
        <v>750</v>
      </c>
      <c r="B13" s="439"/>
      <c r="C13" s="439"/>
    </row>
  </sheetData>
  <sheetProtection/>
  <mergeCells count="3">
    <mergeCell ref="A2:C2"/>
    <mergeCell ref="A12:B12"/>
    <mergeCell ref="A13:C13"/>
  </mergeCells>
  <printOptions horizontalCentered="1"/>
  <pageMargins left="0.7874015748031497" right="0.7874015748031497" top="1.3779527559055118" bottom="0.984251968503937" header="0.7874015748031497" footer="0.7874015748031497"/>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BO30"/>
  <sheetViews>
    <sheetView view="pageBreakPreview" zoomScaleSheetLayoutView="100" zoomScalePageLayoutView="0" workbookViewId="0" topLeftCell="A1">
      <selection activeCell="A3" sqref="A3:BO3"/>
    </sheetView>
  </sheetViews>
  <sheetFormatPr defaultColWidth="2.7109375" defaultRowHeight="15"/>
  <cols>
    <col min="1" max="21" width="2.7109375" style="28" customWidth="1"/>
    <col min="22" max="22" width="0.85546875" style="28" customWidth="1"/>
    <col min="23" max="25" width="2.7109375" style="28" hidden="1" customWidth="1"/>
    <col min="26" max="26" width="3.57421875" style="28" customWidth="1"/>
    <col min="27" max="29" width="2.7109375" style="28" customWidth="1"/>
    <col min="30" max="30" width="4.28125" style="28" customWidth="1"/>
    <col min="31" max="33" width="2.7109375" style="28" customWidth="1"/>
    <col min="34" max="34" width="4.28125" style="28" customWidth="1"/>
    <col min="35" max="35" width="11.7109375" style="28" customWidth="1"/>
    <col min="36" max="37" width="2.7109375" style="28" customWidth="1"/>
    <col min="38" max="38" width="4.28125" style="28" customWidth="1"/>
    <col min="39" max="57" width="2.7109375" style="28" customWidth="1"/>
    <col min="58" max="58" width="1.57421875" style="28" customWidth="1"/>
    <col min="59" max="61" width="2.7109375" style="28" hidden="1" customWidth="1"/>
    <col min="62" max="64" width="2.7109375" style="28" customWidth="1"/>
    <col min="65" max="65" width="5.7109375" style="28" customWidth="1"/>
    <col min="66" max="66" width="11.28125" style="28" customWidth="1"/>
    <col min="67" max="67" width="12.140625" style="28" customWidth="1"/>
    <col min="68" max="213" width="9.140625" style="28" customWidth="1"/>
    <col min="214" max="16384" width="2.7109375" style="28" customWidth="1"/>
  </cols>
  <sheetData>
    <row r="1" spans="66:67" ht="15">
      <c r="BN1" s="487" t="s">
        <v>773</v>
      </c>
      <c r="BO1" s="487"/>
    </row>
    <row r="2" spans="1:67" ht="35.25" customHeight="1">
      <c r="A2" s="367" t="s">
        <v>635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row>
    <row r="3" spans="1:67" ht="35.25" customHeight="1">
      <c r="A3" s="367" t="s">
        <v>516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row>
    <row r="4" spans="1:67" ht="33" customHeight="1">
      <c r="A4" s="367" t="s">
        <v>751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row>
    <row r="5" spans="1:66" ht="15.75" customHeight="1">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249"/>
      <c r="AF5" s="249"/>
      <c r="AG5" s="463"/>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28" t="s">
        <v>426</v>
      </c>
    </row>
    <row r="6" spans="1:67" ht="49.5" customHeight="1">
      <c r="A6" s="464" t="s">
        <v>2</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63" t="s">
        <v>752</v>
      </c>
      <c r="AB6" s="465"/>
      <c r="AC6" s="465"/>
      <c r="AD6" s="466"/>
      <c r="AE6" s="268" t="s">
        <v>753</v>
      </c>
      <c r="AF6" s="270"/>
      <c r="AG6" s="270"/>
      <c r="AH6" s="270"/>
      <c r="AI6" s="21" t="s">
        <v>754</v>
      </c>
      <c r="AJ6" s="464" t="s">
        <v>2</v>
      </c>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63" t="s">
        <v>752</v>
      </c>
      <c r="BK6" s="264"/>
      <c r="BL6" s="264"/>
      <c r="BM6" s="271"/>
      <c r="BN6" s="21" t="s">
        <v>753</v>
      </c>
      <c r="BO6" s="21" t="s">
        <v>754</v>
      </c>
    </row>
    <row r="7" spans="1:67" ht="19.5" customHeight="1">
      <c r="A7" s="460" t="s">
        <v>276</v>
      </c>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45">
        <v>9570000</v>
      </c>
      <c r="AB7" s="446"/>
      <c r="AC7" s="446"/>
      <c r="AD7" s="447"/>
      <c r="AE7" s="445">
        <v>9872500</v>
      </c>
      <c r="AF7" s="446"/>
      <c r="AG7" s="446"/>
      <c r="AH7" s="447"/>
      <c r="AI7" s="251">
        <f>SUM(AE7*1.05)</f>
        <v>10366125</v>
      </c>
      <c r="AJ7" s="452" t="s">
        <v>284</v>
      </c>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4"/>
      <c r="BJ7" s="445">
        <v>30939000</v>
      </c>
      <c r="BK7" s="446"/>
      <c r="BL7" s="446"/>
      <c r="BM7" s="447"/>
      <c r="BN7" s="252">
        <f>BJ7*1.05</f>
        <v>32485950</v>
      </c>
      <c r="BO7" s="252">
        <f>BN7*1.05</f>
        <v>34110247.5</v>
      </c>
    </row>
    <row r="8" spans="1:67" ht="19.5" customHeight="1">
      <c r="A8" s="452" t="s">
        <v>277</v>
      </c>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45">
        <v>3360000</v>
      </c>
      <c r="AB8" s="446"/>
      <c r="AC8" s="446"/>
      <c r="AD8" s="447"/>
      <c r="AE8" s="445">
        <v>3704000</v>
      </c>
      <c r="AF8" s="446"/>
      <c r="AG8" s="446"/>
      <c r="AH8" s="447"/>
      <c r="AI8" s="251">
        <f aca="true" t="shared" si="0" ref="AI8:AI21">AE8*1.05</f>
        <v>3889200</v>
      </c>
      <c r="AJ8" s="452" t="s">
        <v>285</v>
      </c>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4"/>
      <c r="BJ8" s="445"/>
      <c r="BK8" s="446"/>
      <c r="BL8" s="446"/>
      <c r="BM8" s="447"/>
      <c r="BN8" s="252"/>
      <c r="BO8" s="252"/>
    </row>
    <row r="9" spans="1:67" ht="19.5" customHeight="1">
      <c r="A9" s="460" t="s">
        <v>722</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45">
        <f>SUM(AA7:AD8)</f>
        <v>12930000</v>
      </c>
      <c r="AB9" s="446"/>
      <c r="AC9" s="446"/>
      <c r="AD9" s="447"/>
      <c r="AE9" s="445">
        <f aca="true" t="shared" si="1" ref="AE9:AE21">AA9*1.05</f>
        <v>13576500</v>
      </c>
      <c r="AF9" s="446"/>
      <c r="AG9" s="446"/>
      <c r="AH9" s="447"/>
      <c r="AI9" s="251">
        <f t="shared" si="0"/>
        <v>14255325</v>
      </c>
      <c r="AJ9" s="452" t="s">
        <v>286</v>
      </c>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4"/>
      <c r="BJ9" s="445">
        <v>2310000</v>
      </c>
      <c r="BK9" s="446"/>
      <c r="BL9" s="446"/>
      <c r="BM9" s="447"/>
      <c r="BN9" s="252">
        <f aca="true" t="shared" si="2" ref="BN9:BN21">BJ9*1.05</f>
        <v>2425500</v>
      </c>
      <c r="BO9" s="252">
        <f aca="true" t="shared" si="3" ref="BO9:BO21">BN9*1.05</f>
        <v>2546775</v>
      </c>
    </row>
    <row r="10" spans="1:67" s="37" customFormat="1" ht="33" customHeight="1">
      <c r="A10" s="452" t="s">
        <v>63</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45">
        <v>2456000</v>
      </c>
      <c r="AB10" s="446"/>
      <c r="AC10" s="446"/>
      <c r="AD10" s="447"/>
      <c r="AE10" s="445">
        <f t="shared" si="1"/>
        <v>2578800</v>
      </c>
      <c r="AF10" s="446"/>
      <c r="AG10" s="446"/>
      <c r="AH10" s="447"/>
      <c r="AI10" s="251">
        <f t="shared" si="0"/>
        <v>2707740</v>
      </c>
      <c r="AJ10" s="449" t="s">
        <v>287</v>
      </c>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1"/>
      <c r="BJ10" s="445">
        <v>1082000</v>
      </c>
      <c r="BK10" s="446"/>
      <c r="BL10" s="446"/>
      <c r="BM10" s="447"/>
      <c r="BN10" s="252">
        <f t="shared" si="2"/>
        <v>1136100</v>
      </c>
      <c r="BO10" s="252">
        <f t="shared" si="3"/>
        <v>1192905</v>
      </c>
    </row>
    <row r="11" spans="1:67" ht="27.75" customHeight="1">
      <c r="A11" s="452" t="s">
        <v>278</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45">
        <v>6195000</v>
      </c>
      <c r="AB11" s="446"/>
      <c r="AC11" s="446"/>
      <c r="AD11" s="447"/>
      <c r="AE11" s="445">
        <f t="shared" si="1"/>
        <v>6504750</v>
      </c>
      <c r="AF11" s="446"/>
      <c r="AG11" s="446"/>
      <c r="AH11" s="447"/>
      <c r="AI11" s="251">
        <f t="shared" si="0"/>
        <v>6829987.5</v>
      </c>
      <c r="AJ11" s="452" t="s">
        <v>288</v>
      </c>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4"/>
      <c r="BJ11" s="445">
        <v>0</v>
      </c>
      <c r="BK11" s="446"/>
      <c r="BL11" s="446"/>
      <c r="BM11" s="447"/>
      <c r="BN11" s="252">
        <f t="shared" si="2"/>
        <v>0</v>
      </c>
      <c r="BO11" s="252">
        <f t="shared" si="3"/>
        <v>0</v>
      </c>
    </row>
    <row r="12" spans="1:67" ht="19.5" customHeight="1">
      <c r="A12" s="449" t="s">
        <v>279</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45">
        <v>4170000</v>
      </c>
      <c r="AB12" s="446"/>
      <c r="AC12" s="446"/>
      <c r="AD12" s="447"/>
      <c r="AE12" s="445">
        <f t="shared" si="1"/>
        <v>4378500</v>
      </c>
      <c r="AF12" s="446"/>
      <c r="AG12" s="446"/>
      <c r="AH12" s="447"/>
      <c r="AI12" s="251">
        <f t="shared" si="0"/>
        <v>4597425</v>
      </c>
      <c r="AJ12" s="452" t="s">
        <v>289</v>
      </c>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4"/>
      <c r="BJ12" s="445">
        <v>53000</v>
      </c>
      <c r="BK12" s="446"/>
      <c r="BL12" s="446"/>
      <c r="BM12" s="447"/>
      <c r="BN12" s="252">
        <v>302400</v>
      </c>
      <c r="BO12" s="252">
        <v>317520</v>
      </c>
    </row>
    <row r="13" spans="1:67" ht="19.5" customHeight="1">
      <c r="A13" s="449" t="s">
        <v>280</v>
      </c>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45">
        <v>2368000</v>
      </c>
      <c r="AB13" s="446"/>
      <c r="AC13" s="446"/>
      <c r="AD13" s="447"/>
      <c r="AE13" s="445">
        <f t="shared" si="1"/>
        <v>2486400</v>
      </c>
      <c r="AF13" s="446"/>
      <c r="AG13" s="446"/>
      <c r="AH13" s="447"/>
      <c r="AI13" s="251">
        <f t="shared" si="0"/>
        <v>2610720</v>
      </c>
      <c r="AJ13" s="452" t="s">
        <v>306</v>
      </c>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4"/>
      <c r="BJ13" s="445">
        <v>0</v>
      </c>
      <c r="BK13" s="446"/>
      <c r="BL13" s="446"/>
      <c r="BM13" s="447"/>
      <c r="BN13" s="252">
        <f t="shared" si="2"/>
        <v>0</v>
      </c>
      <c r="BO13" s="252">
        <f t="shared" si="3"/>
        <v>0</v>
      </c>
    </row>
    <row r="14" spans="1:67" s="37" customFormat="1" ht="19.5" customHeight="1">
      <c r="A14" s="455" t="s">
        <v>281</v>
      </c>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45">
        <v>6500000</v>
      </c>
      <c r="AB14" s="446"/>
      <c r="AC14" s="446"/>
      <c r="AD14" s="447"/>
      <c r="AE14" s="445">
        <f t="shared" si="1"/>
        <v>6825000</v>
      </c>
      <c r="AF14" s="446"/>
      <c r="AG14" s="446"/>
      <c r="AH14" s="447"/>
      <c r="AI14" s="251">
        <f t="shared" si="0"/>
        <v>7166250</v>
      </c>
      <c r="AJ14" s="459"/>
      <c r="AK14" s="459"/>
      <c r="AL14" s="459"/>
      <c r="AM14" s="7"/>
      <c r="AN14" s="7"/>
      <c r="AO14" s="7"/>
      <c r="AP14" s="7"/>
      <c r="AQ14" s="7"/>
      <c r="AR14" s="7"/>
      <c r="AS14" s="7"/>
      <c r="AT14" s="7"/>
      <c r="AU14" s="7"/>
      <c r="AV14" s="7"/>
      <c r="AW14" s="7"/>
      <c r="AX14" s="7"/>
      <c r="AY14" s="7"/>
      <c r="AZ14" s="7"/>
      <c r="BA14" s="7"/>
      <c r="BB14" s="7"/>
      <c r="BC14" s="7"/>
      <c r="BD14" s="7"/>
      <c r="BE14" s="7"/>
      <c r="BF14" s="7"/>
      <c r="BG14" s="7"/>
      <c r="BH14" s="7"/>
      <c r="BI14" s="7"/>
      <c r="BJ14" s="13"/>
      <c r="BK14" s="13"/>
      <c r="BL14" s="13"/>
      <c r="BM14" s="13"/>
      <c r="BN14" s="252">
        <f t="shared" si="2"/>
        <v>0</v>
      </c>
      <c r="BO14" s="252">
        <f t="shared" si="3"/>
        <v>0</v>
      </c>
    </row>
    <row r="15" spans="1:67" s="37" customFormat="1" ht="19.5" customHeight="1">
      <c r="A15" s="449" t="s">
        <v>282</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45"/>
      <c r="AB15" s="446"/>
      <c r="AC15" s="446"/>
      <c r="AD15" s="447"/>
      <c r="AE15" s="445">
        <f t="shared" si="1"/>
        <v>0</v>
      </c>
      <c r="AF15" s="446"/>
      <c r="AG15" s="446"/>
      <c r="AH15" s="447"/>
      <c r="AI15" s="251">
        <f t="shared" si="0"/>
        <v>0</v>
      </c>
      <c r="AJ15" s="457"/>
      <c r="AK15" s="457"/>
      <c r="AL15" s="457"/>
      <c r="AM15" s="8"/>
      <c r="AN15" s="8"/>
      <c r="AO15" s="8"/>
      <c r="AP15" s="8"/>
      <c r="AQ15" s="8"/>
      <c r="AR15" s="8"/>
      <c r="AS15" s="8"/>
      <c r="AT15" s="8"/>
      <c r="AU15" s="8"/>
      <c r="AV15" s="8"/>
      <c r="AW15" s="8"/>
      <c r="AX15" s="8"/>
      <c r="AY15" s="8"/>
      <c r="AZ15" s="8"/>
      <c r="BA15" s="8"/>
      <c r="BB15" s="8"/>
      <c r="BC15" s="8"/>
      <c r="BD15" s="8"/>
      <c r="BE15" s="8"/>
      <c r="BF15" s="8"/>
      <c r="BG15" s="8"/>
      <c r="BH15" s="8"/>
      <c r="BI15" s="8"/>
      <c r="BJ15" s="13"/>
      <c r="BK15" s="13"/>
      <c r="BL15" s="13"/>
      <c r="BM15" s="13"/>
      <c r="BN15" s="252">
        <f t="shared" si="2"/>
        <v>0</v>
      </c>
      <c r="BO15" s="252">
        <f t="shared" si="3"/>
        <v>0</v>
      </c>
    </row>
    <row r="16" spans="1:67" ht="19.5" customHeight="1">
      <c r="A16" s="449" t="s">
        <v>283</v>
      </c>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45"/>
      <c r="AB16" s="446"/>
      <c r="AC16" s="446"/>
      <c r="AD16" s="447"/>
      <c r="AE16" s="445">
        <f t="shared" si="1"/>
        <v>0</v>
      </c>
      <c r="AF16" s="446"/>
      <c r="AG16" s="446"/>
      <c r="AH16" s="447"/>
      <c r="AI16" s="251">
        <f t="shared" si="0"/>
        <v>0</v>
      </c>
      <c r="AJ16" s="458"/>
      <c r="AK16" s="458"/>
      <c r="AL16" s="458"/>
      <c r="AM16" s="8"/>
      <c r="AN16" s="8"/>
      <c r="AO16" s="8"/>
      <c r="AP16" s="8"/>
      <c r="AQ16" s="8"/>
      <c r="AR16" s="8"/>
      <c r="AS16" s="8"/>
      <c r="AT16" s="8"/>
      <c r="AU16" s="8"/>
      <c r="AV16" s="8"/>
      <c r="AW16" s="8"/>
      <c r="AX16" s="8"/>
      <c r="AY16" s="8"/>
      <c r="AZ16" s="8"/>
      <c r="BA16" s="8"/>
      <c r="BB16" s="8"/>
      <c r="BC16" s="8"/>
      <c r="BD16" s="8"/>
      <c r="BE16" s="8"/>
      <c r="BF16" s="8"/>
      <c r="BG16" s="8"/>
      <c r="BH16" s="8"/>
      <c r="BI16" s="8"/>
      <c r="BJ16" s="13"/>
      <c r="BK16" s="13"/>
      <c r="BL16" s="13"/>
      <c r="BM16" s="13"/>
      <c r="BN16" s="252">
        <f t="shared" si="2"/>
        <v>0</v>
      </c>
      <c r="BO16" s="252">
        <f t="shared" si="3"/>
        <v>0</v>
      </c>
    </row>
    <row r="17" spans="1:67" s="37" customFormat="1" ht="19.5" customHeight="1">
      <c r="A17" s="455" t="s">
        <v>755</v>
      </c>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45">
        <f>AA9+AA10+AA11+AA12+AA13+AA14</f>
        <v>34619000</v>
      </c>
      <c r="AB17" s="446"/>
      <c r="AC17" s="446"/>
      <c r="AD17" s="447"/>
      <c r="AE17" s="445">
        <f t="shared" si="1"/>
        <v>36349950</v>
      </c>
      <c r="AF17" s="446"/>
      <c r="AG17" s="446"/>
      <c r="AH17" s="447"/>
      <c r="AI17" s="251">
        <f t="shared" si="0"/>
        <v>38167447.5</v>
      </c>
      <c r="AJ17" s="449" t="s">
        <v>756</v>
      </c>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1"/>
      <c r="BJ17" s="445">
        <f>SUM(BJ7:BM13)</f>
        <v>34384000</v>
      </c>
      <c r="BK17" s="446"/>
      <c r="BL17" s="446"/>
      <c r="BM17" s="447"/>
      <c r="BN17" s="252">
        <f>SUM(BN7:BN16)</f>
        <v>36349950</v>
      </c>
      <c r="BO17" s="252">
        <f>SUM(BO7:BO16)</f>
        <v>38167447.5</v>
      </c>
    </row>
    <row r="18" spans="1:67" s="253" customFormat="1" ht="19.5" customHeight="1">
      <c r="A18" s="449" t="s">
        <v>290</v>
      </c>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1"/>
      <c r="AA18" s="445"/>
      <c r="AB18" s="446"/>
      <c r="AC18" s="446"/>
      <c r="AD18" s="447"/>
      <c r="AE18" s="445">
        <f t="shared" si="1"/>
        <v>0</v>
      </c>
      <c r="AF18" s="446"/>
      <c r="AG18" s="446"/>
      <c r="AH18" s="447"/>
      <c r="AI18" s="251">
        <f t="shared" si="0"/>
        <v>0</v>
      </c>
      <c r="AJ18" s="449" t="s">
        <v>294</v>
      </c>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1"/>
      <c r="BJ18" s="445">
        <v>0</v>
      </c>
      <c r="BK18" s="446"/>
      <c r="BL18" s="446"/>
      <c r="BM18" s="447"/>
      <c r="BN18" s="252">
        <f t="shared" si="2"/>
        <v>0</v>
      </c>
      <c r="BO18" s="252">
        <f t="shared" si="3"/>
        <v>0</v>
      </c>
    </row>
    <row r="19" spans="1:67" s="253" customFormat="1" ht="19.5" customHeight="1">
      <c r="A19" s="442" t="s">
        <v>291</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4"/>
      <c r="AA19" s="445"/>
      <c r="AB19" s="446"/>
      <c r="AC19" s="446"/>
      <c r="AD19" s="447"/>
      <c r="AE19" s="445">
        <f t="shared" si="1"/>
        <v>0</v>
      </c>
      <c r="AF19" s="446"/>
      <c r="AG19" s="446"/>
      <c r="AH19" s="447"/>
      <c r="AI19" s="251">
        <f t="shared" si="0"/>
        <v>0</v>
      </c>
      <c r="AJ19" s="442" t="s">
        <v>295</v>
      </c>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4"/>
      <c r="BJ19" s="445">
        <v>0</v>
      </c>
      <c r="BK19" s="446"/>
      <c r="BL19" s="446"/>
      <c r="BM19" s="447"/>
      <c r="BN19" s="252">
        <f t="shared" si="2"/>
        <v>0</v>
      </c>
      <c r="BO19" s="252">
        <f t="shared" si="3"/>
        <v>0</v>
      </c>
    </row>
    <row r="20" spans="1:67" s="253" customFormat="1" ht="19.5" customHeight="1">
      <c r="A20" s="442" t="s">
        <v>292</v>
      </c>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4"/>
      <c r="AA20" s="445"/>
      <c r="AB20" s="446"/>
      <c r="AC20" s="446"/>
      <c r="AD20" s="447"/>
      <c r="AE20" s="445">
        <f t="shared" si="1"/>
        <v>0</v>
      </c>
      <c r="AF20" s="446"/>
      <c r="AG20" s="446"/>
      <c r="AH20" s="447"/>
      <c r="AI20" s="251">
        <f t="shared" si="0"/>
        <v>0</v>
      </c>
      <c r="AJ20" s="452" t="s">
        <v>296</v>
      </c>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4"/>
      <c r="BJ20" s="445">
        <v>233425</v>
      </c>
      <c r="BK20" s="446"/>
      <c r="BL20" s="446"/>
      <c r="BM20" s="447"/>
      <c r="BN20" s="252"/>
      <c r="BO20" s="252"/>
    </row>
    <row r="21" spans="1:67" s="253" customFormat="1" ht="19.5" customHeight="1">
      <c r="A21" s="442" t="s">
        <v>293</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4"/>
      <c r="AA21" s="445"/>
      <c r="AB21" s="446"/>
      <c r="AC21" s="446"/>
      <c r="AD21" s="447"/>
      <c r="AE21" s="445">
        <f t="shared" si="1"/>
        <v>0</v>
      </c>
      <c r="AF21" s="446"/>
      <c r="AG21" s="446"/>
      <c r="AH21" s="447"/>
      <c r="AI21" s="251">
        <f t="shared" si="0"/>
        <v>0</v>
      </c>
      <c r="AJ21" s="449" t="s">
        <v>297</v>
      </c>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1"/>
      <c r="BJ21" s="445">
        <v>0</v>
      </c>
      <c r="BK21" s="446"/>
      <c r="BL21" s="446"/>
      <c r="BM21" s="447"/>
      <c r="BN21" s="252">
        <f t="shared" si="2"/>
        <v>0</v>
      </c>
      <c r="BO21" s="252">
        <f t="shared" si="3"/>
        <v>0</v>
      </c>
    </row>
    <row r="22" spans="1:67" s="253" customFormat="1" ht="1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12"/>
      <c r="AB22" s="12"/>
      <c r="AC22" s="12"/>
      <c r="AD22" s="12"/>
      <c r="AE22" s="12"/>
      <c r="AF22" s="12"/>
      <c r="AG22" s="12"/>
      <c r="AH22" s="12"/>
      <c r="AI22" s="12"/>
      <c r="AJ22" s="442" t="s">
        <v>298</v>
      </c>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4"/>
      <c r="BJ22" s="445"/>
      <c r="BK22" s="446"/>
      <c r="BL22" s="446"/>
      <c r="BM22" s="447"/>
      <c r="BN22" s="12"/>
      <c r="BO22" s="12"/>
    </row>
    <row r="23" spans="1:67" s="253" customFormat="1" ht="19.5" customHeight="1">
      <c r="A23" s="442" t="s">
        <v>757</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4"/>
      <c r="AA23" s="445">
        <f>SUM(AA18:AD21)</f>
        <v>0</v>
      </c>
      <c r="AB23" s="446"/>
      <c r="AC23" s="446"/>
      <c r="AD23" s="447"/>
      <c r="AE23" s="448">
        <f>SUM(AE18:AH21)</f>
        <v>0</v>
      </c>
      <c r="AF23" s="448"/>
      <c r="AG23" s="448"/>
      <c r="AH23" s="448"/>
      <c r="AI23" s="250">
        <v>0</v>
      </c>
      <c r="AJ23" s="442" t="s">
        <v>758</v>
      </c>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4"/>
      <c r="BJ23" s="445">
        <f>SUM(BJ18:BM22)</f>
        <v>233425</v>
      </c>
      <c r="BK23" s="446"/>
      <c r="BL23" s="446"/>
      <c r="BM23" s="447"/>
      <c r="BN23" s="250">
        <f>SUM(BN18:BN21)</f>
        <v>0</v>
      </c>
      <c r="BO23" s="250">
        <f>SUM(BO18:BO22)</f>
        <v>0</v>
      </c>
    </row>
    <row r="24" spans="1:67" s="253" customFormat="1" ht="19.5" customHeight="1">
      <c r="A24" s="442" t="s">
        <v>726</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4"/>
      <c r="AA24" s="445">
        <f>AA17+AA23</f>
        <v>34619000</v>
      </c>
      <c r="AB24" s="446"/>
      <c r="AC24" s="446"/>
      <c r="AD24" s="447"/>
      <c r="AE24" s="448">
        <f>AE17+AE23</f>
        <v>36349950</v>
      </c>
      <c r="AF24" s="448"/>
      <c r="AG24" s="448"/>
      <c r="AH24" s="448"/>
      <c r="AI24" s="250">
        <f>AI17+AI23</f>
        <v>38167447.5</v>
      </c>
      <c r="AJ24" s="442" t="s">
        <v>733</v>
      </c>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4"/>
      <c r="BJ24" s="445">
        <f>BJ17+BJ23</f>
        <v>34617425</v>
      </c>
      <c r="BK24" s="446"/>
      <c r="BL24" s="446"/>
      <c r="BM24" s="447"/>
      <c r="BN24" s="250">
        <f>BN17+BN23</f>
        <v>36349950</v>
      </c>
      <c r="BO24" s="250">
        <f>BO17+BO23</f>
        <v>38167447.5</v>
      </c>
    </row>
    <row r="25" spans="1:67" s="253" customFormat="1" ht="19.5" customHeight="1">
      <c r="A25" s="254"/>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5"/>
      <c r="AB25" s="255"/>
      <c r="AC25" s="255"/>
      <c r="AD25" s="255"/>
      <c r="AE25" s="255"/>
      <c r="AF25" s="255"/>
      <c r="AG25" s="255"/>
      <c r="AH25" s="255"/>
      <c r="AI25" s="255"/>
      <c r="AJ25" s="255"/>
      <c r="AK25" s="255"/>
      <c r="AL25" s="255"/>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5"/>
      <c r="BK25" s="255"/>
      <c r="BL25" s="255"/>
      <c r="BM25" s="255"/>
      <c r="BN25" s="255"/>
      <c r="BO25" s="255"/>
    </row>
    <row r="26" ht="19.5" customHeight="1"/>
    <row r="27" spans="43:52" ht="12.75">
      <c r="AQ27" s="440"/>
      <c r="AR27" s="440"/>
      <c r="AS27" s="440"/>
      <c r="AT27" s="440"/>
      <c r="AU27" s="440"/>
      <c r="AV27" s="440"/>
      <c r="AW27" s="440"/>
      <c r="AX27" s="440"/>
      <c r="AY27" s="440"/>
      <c r="AZ27" s="440"/>
    </row>
    <row r="28" spans="43:52" ht="12.75">
      <c r="AQ28" s="440"/>
      <c r="AR28" s="440"/>
      <c r="AS28" s="440"/>
      <c r="AT28" s="440"/>
      <c r="AU28" s="440"/>
      <c r="AV28" s="440"/>
      <c r="AW28" s="440"/>
      <c r="AX28" s="440"/>
      <c r="AY28" s="440"/>
      <c r="AZ28" s="440"/>
    </row>
    <row r="29" spans="43:52" ht="12.75">
      <c r="AQ29" s="440"/>
      <c r="AR29" s="440"/>
      <c r="AS29" s="440"/>
      <c r="AT29" s="440"/>
      <c r="AU29" s="440"/>
      <c r="AV29" s="440"/>
      <c r="AW29" s="440"/>
      <c r="AX29" s="440"/>
      <c r="AY29" s="440"/>
      <c r="AZ29" s="440"/>
    </row>
    <row r="30" spans="43:52" ht="12.75">
      <c r="AQ30" s="441"/>
      <c r="AR30" s="441"/>
      <c r="AS30" s="441"/>
      <c r="AT30" s="441"/>
      <c r="AU30" s="441"/>
      <c r="AV30" s="441"/>
      <c r="AW30" s="441"/>
      <c r="AX30" s="441"/>
      <c r="AY30" s="441"/>
      <c r="AZ30" s="441"/>
    </row>
  </sheetData>
  <sheetProtection/>
  <mergeCells count="99">
    <mergeCell ref="BN1:BO1"/>
    <mergeCell ref="A2:BO2"/>
    <mergeCell ref="A3:BO3"/>
    <mergeCell ref="A4:BO4"/>
    <mergeCell ref="A5:AD5"/>
    <mergeCell ref="AG5:BM5"/>
    <mergeCell ref="A6:Z6"/>
    <mergeCell ref="AA6:AD6"/>
    <mergeCell ref="AE6:AH6"/>
    <mergeCell ref="AJ6:BI6"/>
    <mergeCell ref="BJ6:BM6"/>
    <mergeCell ref="A7:Z7"/>
    <mergeCell ref="AA7:AD7"/>
    <mergeCell ref="AE7:AH7"/>
    <mergeCell ref="AJ7:BI7"/>
    <mergeCell ref="BJ7:BM7"/>
    <mergeCell ref="A8:Z8"/>
    <mergeCell ref="AA8:AD8"/>
    <mergeCell ref="AE8:AH8"/>
    <mergeCell ref="AJ8:BI8"/>
    <mergeCell ref="BJ8:BM8"/>
    <mergeCell ref="A9:Z9"/>
    <mergeCell ref="AA9:AD9"/>
    <mergeCell ref="AE9:AH9"/>
    <mergeCell ref="AJ9:BI9"/>
    <mergeCell ref="BJ9:BM9"/>
    <mergeCell ref="A10:Z10"/>
    <mergeCell ref="AA10:AD10"/>
    <mergeCell ref="AE10:AH10"/>
    <mergeCell ref="AJ10:BI10"/>
    <mergeCell ref="BJ10:BM10"/>
    <mergeCell ref="A11:Z11"/>
    <mergeCell ref="AA11:AD11"/>
    <mergeCell ref="AE11:AH11"/>
    <mergeCell ref="AJ11:BI11"/>
    <mergeCell ref="BJ11:BM11"/>
    <mergeCell ref="A12:Z12"/>
    <mergeCell ref="AA12:AD12"/>
    <mergeCell ref="AE12:AH12"/>
    <mergeCell ref="AJ12:BI12"/>
    <mergeCell ref="BJ12:BM12"/>
    <mergeCell ref="A13:Z13"/>
    <mergeCell ref="AA13:AD13"/>
    <mergeCell ref="AE13:AH13"/>
    <mergeCell ref="AJ13:BI13"/>
    <mergeCell ref="BJ13:BM13"/>
    <mergeCell ref="A14:Z14"/>
    <mergeCell ref="AA14:AD14"/>
    <mergeCell ref="AE14:AH14"/>
    <mergeCell ref="AJ14:AL14"/>
    <mergeCell ref="A15:Z15"/>
    <mergeCell ref="AA15:AD15"/>
    <mergeCell ref="AE15:AH15"/>
    <mergeCell ref="AJ15:AL15"/>
    <mergeCell ref="A16:Z16"/>
    <mergeCell ref="AA16:AD16"/>
    <mergeCell ref="AE16:AH16"/>
    <mergeCell ref="AJ16:AL16"/>
    <mergeCell ref="A17:Z17"/>
    <mergeCell ref="AA17:AD17"/>
    <mergeCell ref="AE17:AH17"/>
    <mergeCell ref="AJ17:BI17"/>
    <mergeCell ref="BJ17:BM17"/>
    <mergeCell ref="A18:Z18"/>
    <mergeCell ref="AA18:AD18"/>
    <mergeCell ref="AE18:AH18"/>
    <mergeCell ref="AJ18:BI18"/>
    <mergeCell ref="BJ18:BM18"/>
    <mergeCell ref="A19:Z19"/>
    <mergeCell ref="AA19:AD19"/>
    <mergeCell ref="AE19:AH19"/>
    <mergeCell ref="AJ19:BI19"/>
    <mergeCell ref="BJ19:BM19"/>
    <mergeCell ref="A20:Z20"/>
    <mergeCell ref="AA20:AD20"/>
    <mergeCell ref="AE20:AH20"/>
    <mergeCell ref="AJ20:BI20"/>
    <mergeCell ref="BJ20:BM20"/>
    <mergeCell ref="A21:Z21"/>
    <mergeCell ref="AA21:AD21"/>
    <mergeCell ref="AE21:AH21"/>
    <mergeCell ref="AJ21:BI21"/>
    <mergeCell ref="BJ21:BM21"/>
    <mergeCell ref="AJ22:BI22"/>
    <mergeCell ref="BJ22:BM22"/>
    <mergeCell ref="BJ23:BM23"/>
    <mergeCell ref="A24:Z24"/>
    <mergeCell ref="AA24:AD24"/>
    <mergeCell ref="AE24:AH24"/>
    <mergeCell ref="AJ24:BI24"/>
    <mergeCell ref="BJ24:BM24"/>
    <mergeCell ref="AQ27:AZ27"/>
    <mergeCell ref="AQ28:AZ28"/>
    <mergeCell ref="AQ29:AZ29"/>
    <mergeCell ref="AQ30:AZ30"/>
    <mergeCell ref="A23:Z23"/>
    <mergeCell ref="AA23:AD23"/>
    <mergeCell ref="AE23:AH23"/>
    <mergeCell ref="AJ23:BI23"/>
  </mergeCells>
  <printOptions horizontalCentered="1"/>
  <pageMargins left="0.1968503937007874" right="0.1968503937007874" top="0.8267716535433072" bottom="0.5905511811023623" header="0.5118110236220472" footer="0.5118110236220472"/>
  <pageSetup fitToHeight="0" horizontalDpi="360" verticalDpi="360" orientation="landscape" paperSize="9" scale="70" r:id="rId1"/>
</worksheet>
</file>

<file path=xl/worksheets/sheet2.xml><?xml version="1.0" encoding="utf-8"?>
<worksheet xmlns="http://schemas.openxmlformats.org/spreadsheetml/2006/main" xmlns:r="http://schemas.openxmlformats.org/officeDocument/2006/relationships">
  <dimension ref="A1:BU104"/>
  <sheetViews>
    <sheetView view="pageBreakPreview" zoomScaleSheetLayoutView="100" zoomScalePageLayoutView="0" workbookViewId="0" topLeftCell="A1">
      <selection activeCell="AK9" sqref="AK9:AN9"/>
    </sheetView>
  </sheetViews>
  <sheetFormatPr defaultColWidth="9.140625" defaultRowHeight="15"/>
  <cols>
    <col min="1" max="2" width="2.7109375" style="4" customWidth="1"/>
    <col min="3" max="28" width="2.7109375" style="1" customWidth="1"/>
    <col min="29" max="32" width="2.7109375" style="1" hidden="1" customWidth="1"/>
    <col min="33" max="40" width="2.7109375" style="1" customWidth="1"/>
    <col min="41" max="41" width="11.00390625" style="1" customWidth="1"/>
    <col min="42" max="46" width="2.7109375" style="1" customWidth="1"/>
    <col min="47" max="16384" width="9.140625" style="1" customWidth="1"/>
  </cols>
  <sheetData>
    <row r="1" spans="38:45" ht="12.75">
      <c r="AL1" s="308" t="s">
        <v>488</v>
      </c>
      <c r="AM1" s="308"/>
      <c r="AN1" s="308"/>
      <c r="AO1" s="308"/>
      <c r="AP1" s="308"/>
      <c r="AQ1" s="308"/>
      <c r="AR1" s="308"/>
      <c r="AS1" s="308"/>
    </row>
    <row r="2" spans="1:73" ht="31.5" customHeight="1">
      <c r="A2" s="257" t="s">
        <v>307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row>
    <row r="3" spans="1:73" ht="33" customHeight="1">
      <c r="A3" s="312" t="s">
        <v>493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45" ht="25.5" customHeight="1">
      <c r="A4" s="313" t="s">
        <v>0</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row>
    <row r="5" spans="1:38" ht="15.75" customHeight="1">
      <c r="A5" s="26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L5" s="1" t="s">
        <v>489</v>
      </c>
    </row>
    <row r="6" spans="1:45" ht="34.5" customHeight="1">
      <c r="A6" s="321" t="s">
        <v>1</v>
      </c>
      <c r="B6" s="317"/>
      <c r="C6" s="322" t="s">
        <v>2</v>
      </c>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27" t="s">
        <v>3</v>
      </c>
      <c r="AD6" s="318"/>
      <c r="AE6" s="318"/>
      <c r="AF6" s="318"/>
      <c r="AG6" s="317" t="s">
        <v>4</v>
      </c>
      <c r="AH6" s="318"/>
      <c r="AI6" s="318"/>
      <c r="AJ6" s="318"/>
      <c r="AK6" s="317" t="s">
        <v>760</v>
      </c>
      <c r="AL6" s="318"/>
      <c r="AM6" s="318"/>
      <c r="AN6" s="318"/>
      <c r="AO6" s="46" t="s">
        <v>762</v>
      </c>
      <c r="AP6" s="317" t="s">
        <v>428</v>
      </c>
      <c r="AQ6" s="318"/>
      <c r="AR6" s="318"/>
      <c r="AS6" s="318"/>
    </row>
    <row r="7" spans="1:45" ht="19.5" customHeight="1">
      <c r="A7" s="325" t="s">
        <v>5</v>
      </c>
      <c r="B7" s="326"/>
      <c r="C7" s="323" t="s">
        <v>6</v>
      </c>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30" t="s">
        <v>7</v>
      </c>
      <c r="AD7" s="331"/>
      <c r="AE7" s="331"/>
      <c r="AF7" s="332"/>
      <c r="AG7" s="314">
        <v>5026893</v>
      </c>
      <c r="AH7" s="315"/>
      <c r="AI7" s="315"/>
      <c r="AJ7" s="316"/>
      <c r="AK7" s="314">
        <f>SUM(AP7-AG7)</f>
        <v>6512216</v>
      </c>
      <c r="AL7" s="315"/>
      <c r="AM7" s="315"/>
      <c r="AN7" s="316"/>
      <c r="AO7" s="44"/>
      <c r="AP7" s="314">
        <v>11539109</v>
      </c>
      <c r="AQ7" s="315"/>
      <c r="AR7" s="315"/>
      <c r="AS7" s="316"/>
    </row>
    <row r="8" spans="1:45" ht="19.5" customHeight="1">
      <c r="A8" s="325" t="s">
        <v>8</v>
      </c>
      <c r="B8" s="326"/>
      <c r="C8" s="323" t="s">
        <v>9</v>
      </c>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0" t="s">
        <v>10</v>
      </c>
      <c r="AD8" s="320"/>
      <c r="AE8" s="320"/>
      <c r="AF8" s="320"/>
      <c r="AG8" s="314"/>
      <c r="AH8" s="315"/>
      <c r="AI8" s="315"/>
      <c r="AJ8" s="316"/>
      <c r="AK8" s="314">
        <f aca="true" t="shared" si="0" ref="AK8:AK19">SUM(AP8-AG8)</f>
        <v>0</v>
      </c>
      <c r="AL8" s="315"/>
      <c r="AM8" s="315"/>
      <c r="AN8" s="316"/>
      <c r="AO8" s="44"/>
      <c r="AP8" s="314"/>
      <c r="AQ8" s="315"/>
      <c r="AR8" s="315"/>
      <c r="AS8" s="316"/>
    </row>
    <row r="9" spans="1:45" ht="19.5" customHeight="1">
      <c r="A9" s="325" t="s">
        <v>11</v>
      </c>
      <c r="B9" s="326"/>
      <c r="C9" s="323" t="s">
        <v>12</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0" t="s">
        <v>13</v>
      </c>
      <c r="AD9" s="320"/>
      <c r="AE9" s="320"/>
      <c r="AF9" s="320"/>
      <c r="AG9" s="314"/>
      <c r="AH9" s="315"/>
      <c r="AI9" s="315"/>
      <c r="AJ9" s="316"/>
      <c r="AK9" s="314">
        <f t="shared" si="0"/>
        <v>0</v>
      </c>
      <c r="AL9" s="315"/>
      <c r="AM9" s="315"/>
      <c r="AN9" s="316"/>
      <c r="AO9" s="44"/>
      <c r="AP9" s="314"/>
      <c r="AQ9" s="315"/>
      <c r="AR9" s="315"/>
      <c r="AS9" s="316"/>
    </row>
    <row r="10" spans="1:45" ht="19.5" customHeight="1">
      <c r="A10" s="325" t="s">
        <v>14</v>
      </c>
      <c r="B10" s="326"/>
      <c r="C10" s="328" t="s">
        <v>15</v>
      </c>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0" t="s">
        <v>16</v>
      </c>
      <c r="AD10" s="320"/>
      <c r="AE10" s="320"/>
      <c r="AF10" s="320"/>
      <c r="AG10" s="314"/>
      <c r="AH10" s="315"/>
      <c r="AI10" s="315"/>
      <c r="AJ10" s="316"/>
      <c r="AK10" s="314">
        <f t="shared" si="0"/>
        <v>0</v>
      </c>
      <c r="AL10" s="315"/>
      <c r="AM10" s="315"/>
      <c r="AN10" s="316"/>
      <c r="AO10" s="44"/>
      <c r="AP10" s="314"/>
      <c r="AQ10" s="315"/>
      <c r="AR10" s="315"/>
      <c r="AS10" s="316"/>
    </row>
    <row r="11" spans="1:45" ht="19.5" customHeight="1">
      <c r="A11" s="325" t="s">
        <v>17</v>
      </c>
      <c r="B11" s="326"/>
      <c r="C11" s="328" t="s">
        <v>18</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0" t="s">
        <v>19</v>
      </c>
      <c r="AD11" s="320"/>
      <c r="AE11" s="320"/>
      <c r="AF11" s="320"/>
      <c r="AG11" s="314"/>
      <c r="AH11" s="315"/>
      <c r="AI11" s="315"/>
      <c r="AJ11" s="316"/>
      <c r="AK11" s="314">
        <f t="shared" si="0"/>
        <v>0</v>
      </c>
      <c r="AL11" s="315"/>
      <c r="AM11" s="315"/>
      <c r="AN11" s="316"/>
      <c r="AO11" s="44"/>
      <c r="AP11" s="314"/>
      <c r="AQ11" s="315"/>
      <c r="AR11" s="315"/>
      <c r="AS11" s="316"/>
    </row>
    <row r="12" spans="1:45" ht="19.5" customHeight="1">
      <c r="A12" s="325" t="s">
        <v>20</v>
      </c>
      <c r="B12" s="326"/>
      <c r="C12" s="328" t="s">
        <v>21</v>
      </c>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0" t="s">
        <v>22</v>
      </c>
      <c r="AD12" s="320"/>
      <c r="AE12" s="320"/>
      <c r="AF12" s="320"/>
      <c r="AG12" s="314"/>
      <c r="AH12" s="315"/>
      <c r="AI12" s="315"/>
      <c r="AJ12" s="316"/>
      <c r="AK12" s="314">
        <f t="shared" si="0"/>
        <v>0</v>
      </c>
      <c r="AL12" s="315"/>
      <c r="AM12" s="315"/>
      <c r="AN12" s="316"/>
      <c r="AO12" s="44"/>
      <c r="AP12" s="314"/>
      <c r="AQ12" s="315"/>
      <c r="AR12" s="315"/>
      <c r="AS12" s="316"/>
    </row>
    <row r="13" spans="1:45" ht="19.5" customHeight="1">
      <c r="A13" s="325" t="s">
        <v>23</v>
      </c>
      <c r="B13" s="326"/>
      <c r="C13" s="328" t="s">
        <v>24</v>
      </c>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0" t="s">
        <v>25</v>
      </c>
      <c r="AD13" s="320"/>
      <c r="AE13" s="320"/>
      <c r="AF13" s="320"/>
      <c r="AG13" s="314">
        <v>149000</v>
      </c>
      <c r="AH13" s="315"/>
      <c r="AI13" s="315"/>
      <c r="AJ13" s="316"/>
      <c r="AK13" s="314">
        <f t="shared" si="0"/>
        <v>0</v>
      </c>
      <c r="AL13" s="315"/>
      <c r="AM13" s="315"/>
      <c r="AN13" s="316"/>
      <c r="AO13" s="44"/>
      <c r="AP13" s="314">
        <v>149000</v>
      </c>
      <c r="AQ13" s="315"/>
      <c r="AR13" s="315"/>
      <c r="AS13" s="316"/>
    </row>
    <row r="14" spans="1:45" ht="19.5" customHeight="1">
      <c r="A14" s="325" t="s">
        <v>26</v>
      </c>
      <c r="B14" s="326"/>
      <c r="C14" s="328" t="s">
        <v>27</v>
      </c>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33" t="s">
        <v>28</v>
      </c>
      <c r="AD14" s="334"/>
      <c r="AE14" s="334"/>
      <c r="AF14" s="335"/>
      <c r="AG14" s="314">
        <v>25000</v>
      </c>
      <c r="AH14" s="315"/>
      <c r="AI14" s="315"/>
      <c r="AJ14" s="316"/>
      <c r="AK14" s="314">
        <f t="shared" si="0"/>
        <v>0</v>
      </c>
      <c r="AL14" s="315"/>
      <c r="AM14" s="315"/>
      <c r="AN14" s="316"/>
      <c r="AO14" s="44"/>
      <c r="AP14" s="314">
        <v>25000</v>
      </c>
      <c r="AQ14" s="315"/>
      <c r="AR14" s="315"/>
      <c r="AS14" s="316"/>
    </row>
    <row r="15" spans="1:45" ht="19.5" customHeight="1">
      <c r="A15" s="325" t="s">
        <v>29</v>
      </c>
      <c r="B15" s="326"/>
      <c r="C15" s="336" t="s">
        <v>30</v>
      </c>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20" t="s">
        <v>31</v>
      </c>
      <c r="AD15" s="320"/>
      <c r="AE15" s="320"/>
      <c r="AF15" s="320"/>
      <c r="AG15" s="314"/>
      <c r="AH15" s="315"/>
      <c r="AI15" s="315"/>
      <c r="AJ15" s="316"/>
      <c r="AK15" s="314">
        <f t="shared" si="0"/>
        <v>0</v>
      </c>
      <c r="AL15" s="315"/>
      <c r="AM15" s="315"/>
      <c r="AN15" s="316"/>
      <c r="AO15" s="44"/>
      <c r="AP15" s="314"/>
      <c r="AQ15" s="315"/>
      <c r="AR15" s="315"/>
      <c r="AS15" s="316"/>
    </row>
    <row r="16" spans="1:45" ht="19.5" customHeight="1">
      <c r="A16" s="325" t="s">
        <v>32</v>
      </c>
      <c r="B16" s="326"/>
      <c r="C16" s="336" t="s">
        <v>33</v>
      </c>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20" t="s">
        <v>34</v>
      </c>
      <c r="AD16" s="320"/>
      <c r="AE16" s="320"/>
      <c r="AF16" s="320"/>
      <c r="AG16" s="314"/>
      <c r="AH16" s="315"/>
      <c r="AI16" s="315"/>
      <c r="AJ16" s="316"/>
      <c r="AK16" s="314">
        <f t="shared" si="0"/>
        <v>0</v>
      </c>
      <c r="AL16" s="315"/>
      <c r="AM16" s="315"/>
      <c r="AN16" s="316"/>
      <c r="AO16" s="44"/>
      <c r="AP16" s="314"/>
      <c r="AQ16" s="315"/>
      <c r="AR16" s="315"/>
      <c r="AS16" s="316"/>
    </row>
    <row r="17" spans="1:45" ht="19.5" customHeight="1">
      <c r="A17" s="325" t="s">
        <v>35</v>
      </c>
      <c r="B17" s="326"/>
      <c r="C17" s="336" t="s">
        <v>36</v>
      </c>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20" t="s">
        <v>37</v>
      </c>
      <c r="AD17" s="320"/>
      <c r="AE17" s="320"/>
      <c r="AF17" s="320"/>
      <c r="AG17" s="314"/>
      <c r="AH17" s="315"/>
      <c r="AI17" s="315"/>
      <c r="AJ17" s="316"/>
      <c r="AK17" s="314">
        <f t="shared" si="0"/>
        <v>0</v>
      </c>
      <c r="AL17" s="315"/>
      <c r="AM17" s="315"/>
      <c r="AN17" s="316"/>
      <c r="AO17" s="44"/>
      <c r="AP17" s="314"/>
      <c r="AQ17" s="315"/>
      <c r="AR17" s="315"/>
      <c r="AS17" s="316"/>
    </row>
    <row r="18" spans="1:45" s="2" customFormat="1" ht="19.5" customHeight="1">
      <c r="A18" s="325" t="s">
        <v>38</v>
      </c>
      <c r="B18" s="326"/>
      <c r="C18" s="336" t="s">
        <v>39</v>
      </c>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20" t="s">
        <v>40</v>
      </c>
      <c r="AD18" s="320"/>
      <c r="AE18" s="320"/>
      <c r="AF18" s="320"/>
      <c r="AG18" s="314"/>
      <c r="AH18" s="315"/>
      <c r="AI18" s="315"/>
      <c r="AJ18" s="316"/>
      <c r="AK18" s="314">
        <f t="shared" si="0"/>
        <v>0</v>
      </c>
      <c r="AL18" s="315"/>
      <c r="AM18" s="315"/>
      <c r="AN18" s="316"/>
      <c r="AO18" s="44"/>
      <c r="AP18" s="314"/>
      <c r="AQ18" s="315"/>
      <c r="AR18" s="315"/>
      <c r="AS18" s="316"/>
    </row>
    <row r="19" spans="1:45" s="2" customFormat="1" ht="19.5" customHeight="1">
      <c r="A19" s="325" t="s">
        <v>41</v>
      </c>
      <c r="B19" s="326"/>
      <c r="C19" s="336" t="s">
        <v>42</v>
      </c>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20" t="s">
        <v>43</v>
      </c>
      <c r="AD19" s="320"/>
      <c r="AE19" s="320"/>
      <c r="AF19" s="320"/>
      <c r="AG19" s="314">
        <v>0</v>
      </c>
      <c r="AH19" s="315"/>
      <c r="AI19" s="315"/>
      <c r="AJ19" s="316"/>
      <c r="AK19" s="314">
        <f t="shared" si="0"/>
        <v>899059</v>
      </c>
      <c r="AL19" s="315"/>
      <c r="AM19" s="315"/>
      <c r="AN19" s="316"/>
      <c r="AO19" s="44"/>
      <c r="AP19" s="314">
        <v>899059</v>
      </c>
      <c r="AQ19" s="315"/>
      <c r="AR19" s="315"/>
      <c r="AS19" s="316"/>
    </row>
    <row r="20" spans="1:45" s="2" customFormat="1" ht="19.5" customHeight="1">
      <c r="A20" s="338" t="s">
        <v>44</v>
      </c>
      <c r="B20" s="339"/>
      <c r="C20" s="340" t="s">
        <v>45</v>
      </c>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2" t="s">
        <v>46</v>
      </c>
      <c r="AD20" s="342"/>
      <c r="AE20" s="342"/>
      <c r="AF20" s="342"/>
      <c r="AG20" s="309">
        <f>SUM(AG7:AJ19)</f>
        <v>5200893</v>
      </c>
      <c r="AH20" s="310"/>
      <c r="AI20" s="310"/>
      <c r="AJ20" s="311"/>
      <c r="AK20" s="309">
        <f>SUM(AK7:AN19)</f>
        <v>7411275</v>
      </c>
      <c r="AL20" s="310"/>
      <c r="AM20" s="310"/>
      <c r="AN20" s="311"/>
      <c r="AO20" s="45"/>
      <c r="AP20" s="309">
        <f>SUM(AP7:AS19)</f>
        <v>12612168</v>
      </c>
      <c r="AQ20" s="310"/>
      <c r="AR20" s="310"/>
      <c r="AS20" s="311"/>
    </row>
    <row r="21" spans="1:45" ht="19.5" customHeight="1">
      <c r="A21" s="325" t="s">
        <v>47</v>
      </c>
      <c r="B21" s="326"/>
      <c r="C21" s="336" t="s">
        <v>48</v>
      </c>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20" t="s">
        <v>49</v>
      </c>
      <c r="AD21" s="320"/>
      <c r="AE21" s="320"/>
      <c r="AF21" s="320"/>
      <c r="AG21" s="314">
        <v>3324144</v>
      </c>
      <c r="AH21" s="315"/>
      <c r="AI21" s="315"/>
      <c r="AJ21" s="316"/>
      <c r="AK21" s="314">
        <f>SUM(AP21-AG21)</f>
        <v>0</v>
      </c>
      <c r="AL21" s="315"/>
      <c r="AM21" s="315"/>
      <c r="AN21" s="316"/>
      <c r="AO21" s="44"/>
      <c r="AP21" s="314">
        <v>3324144</v>
      </c>
      <c r="AQ21" s="315"/>
      <c r="AR21" s="315"/>
      <c r="AS21" s="316"/>
    </row>
    <row r="22" spans="1:45" ht="29.25" customHeight="1">
      <c r="A22" s="325" t="s">
        <v>50</v>
      </c>
      <c r="B22" s="326"/>
      <c r="C22" s="336" t="s">
        <v>51</v>
      </c>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20" t="s">
        <v>52</v>
      </c>
      <c r="AD22" s="320"/>
      <c r="AE22" s="320"/>
      <c r="AF22" s="320"/>
      <c r="AG22" s="314">
        <v>350000</v>
      </c>
      <c r="AH22" s="315"/>
      <c r="AI22" s="315"/>
      <c r="AJ22" s="316"/>
      <c r="AK22" s="314">
        <f>SUM(AP22-AG22)</f>
        <v>0</v>
      </c>
      <c r="AL22" s="315"/>
      <c r="AM22" s="315"/>
      <c r="AN22" s="316"/>
      <c r="AO22" s="44"/>
      <c r="AP22" s="314">
        <v>350000</v>
      </c>
      <c r="AQ22" s="315"/>
      <c r="AR22" s="315"/>
      <c r="AS22" s="316"/>
    </row>
    <row r="23" spans="1:45" ht="19.5" customHeight="1">
      <c r="A23" s="325" t="s">
        <v>53</v>
      </c>
      <c r="B23" s="326"/>
      <c r="C23" s="345" t="s">
        <v>54</v>
      </c>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20" t="s">
        <v>55</v>
      </c>
      <c r="AD23" s="320"/>
      <c r="AE23" s="320"/>
      <c r="AF23" s="320"/>
      <c r="AG23" s="314"/>
      <c r="AH23" s="315"/>
      <c r="AI23" s="315"/>
      <c r="AJ23" s="316"/>
      <c r="AK23" s="314">
        <f>SUM(AP23-AG23)</f>
        <v>0</v>
      </c>
      <c r="AL23" s="315"/>
      <c r="AM23" s="315"/>
      <c r="AN23" s="316"/>
      <c r="AO23" s="44"/>
      <c r="AP23" s="314"/>
      <c r="AQ23" s="315"/>
      <c r="AR23" s="315"/>
      <c r="AS23" s="316"/>
    </row>
    <row r="24" spans="1:45" ht="19.5" customHeight="1">
      <c r="A24" s="338" t="s">
        <v>56</v>
      </c>
      <c r="B24" s="339"/>
      <c r="C24" s="343" t="s">
        <v>57</v>
      </c>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2" t="s">
        <v>58</v>
      </c>
      <c r="AD24" s="342"/>
      <c r="AE24" s="342"/>
      <c r="AF24" s="342"/>
      <c r="AG24" s="309">
        <f>SUM(AG21:AJ23)</f>
        <v>3674144</v>
      </c>
      <c r="AH24" s="310"/>
      <c r="AI24" s="310"/>
      <c r="AJ24" s="311"/>
      <c r="AK24" s="309">
        <f>SUM(AK21:AN23)</f>
        <v>0</v>
      </c>
      <c r="AL24" s="310"/>
      <c r="AM24" s="310"/>
      <c r="AN24" s="311"/>
      <c r="AO24" s="45"/>
      <c r="AP24" s="309">
        <f>SUM(AP21:AS23)</f>
        <v>3674144</v>
      </c>
      <c r="AQ24" s="310"/>
      <c r="AR24" s="310"/>
      <c r="AS24" s="311"/>
    </row>
    <row r="25" spans="1:45" ht="19.5" customHeight="1">
      <c r="A25" s="338" t="s">
        <v>59</v>
      </c>
      <c r="B25" s="339"/>
      <c r="C25" s="340" t="s">
        <v>60</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2" t="s">
        <v>61</v>
      </c>
      <c r="AD25" s="342"/>
      <c r="AE25" s="342"/>
      <c r="AF25" s="342"/>
      <c r="AG25" s="309">
        <f>AG24+AG20</f>
        <v>8875037</v>
      </c>
      <c r="AH25" s="310"/>
      <c r="AI25" s="310"/>
      <c r="AJ25" s="311"/>
      <c r="AK25" s="309">
        <f>AK24+AK20</f>
        <v>7411275</v>
      </c>
      <c r="AL25" s="310"/>
      <c r="AM25" s="310"/>
      <c r="AN25" s="311"/>
      <c r="AO25" s="45"/>
      <c r="AP25" s="309">
        <f>AP24+AP20</f>
        <v>16286312</v>
      </c>
      <c r="AQ25" s="310"/>
      <c r="AR25" s="310"/>
      <c r="AS25" s="311"/>
    </row>
    <row r="26" spans="1:45" s="3" customFormat="1" ht="19.5" customHeight="1">
      <c r="A26" s="338" t="s">
        <v>62</v>
      </c>
      <c r="B26" s="339"/>
      <c r="C26" s="343" t="s">
        <v>63</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2" t="s">
        <v>64</v>
      </c>
      <c r="AD26" s="342"/>
      <c r="AE26" s="342"/>
      <c r="AF26" s="342"/>
      <c r="AG26" s="309">
        <v>960449</v>
      </c>
      <c r="AH26" s="310"/>
      <c r="AI26" s="310"/>
      <c r="AJ26" s="311"/>
      <c r="AK26" s="309">
        <f>SUM(AP26-AG26)</f>
        <v>722600</v>
      </c>
      <c r="AL26" s="310"/>
      <c r="AM26" s="310"/>
      <c r="AN26" s="311"/>
      <c r="AO26" s="45"/>
      <c r="AP26" s="309">
        <v>1683049</v>
      </c>
      <c r="AQ26" s="310"/>
      <c r="AR26" s="310"/>
      <c r="AS26" s="311"/>
    </row>
    <row r="27" spans="1:45" ht="19.5" customHeight="1">
      <c r="A27" s="325" t="s">
        <v>65</v>
      </c>
      <c r="B27" s="326"/>
      <c r="C27" s="336" t="s">
        <v>66</v>
      </c>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20" t="s">
        <v>67</v>
      </c>
      <c r="AD27" s="320"/>
      <c r="AE27" s="320"/>
      <c r="AF27" s="320"/>
      <c r="AG27" s="314">
        <v>18000</v>
      </c>
      <c r="AH27" s="315"/>
      <c r="AI27" s="315"/>
      <c r="AJ27" s="316"/>
      <c r="AK27" s="309">
        <f>SUM(AP27-AG27)</f>
        <v>60000</v>
      </c>
      <c r="AL27" s="310"/>
      <c r="AM27" s="310"/>
      <c r="AN27" s="311"/>
      <c r="AO27" s="45"/>
      <c r="AP27" s="314">
        <v>78000</v>
      </c>
      <c r="AQ27" s="315"/>
      <c r="AR27" s="315"/>
      <c r="AS27" s="316"/>
    </row>
    <row r="28" spans="1:45" ht="19.5" customHeight="1">
      <c r="A28" s="325" t="s">
        <v>68</v>
      </c>
      <c r="B28" s="326"/>
      <c r="C28" s="336" t="s">
        <v>69</v>
      </c>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20" t="s">
        <v>70</v>
      </c>
      <c r="AD28" s="320"/>
      <c r="AE28" s="320"/>
      <c r="AF28" s="320"/>
      <c r="AG28" s="314">
        <v>2334000</v>
      </c>
      <c r="AH28" s="315"/>
      <c r="AI28" s="315"/>
      <c r="AJ28" s="316"/>
      <c r="AK28" s="309">
        <f>SUM(AP28-AG28)</f>
        <v>990000</v>
      </c>
      <c r="AL28" s="310"/>
      <c r="AM28" s="310"/>
      <c r="AN28" s="311"/>
      <c r="AO28" s="45"/>
      <c r="AP28" s="314">
        <v>3324000</v>
      </c>
      <c r="AQ28" s="315"/>
      <c r="AR28" s="315"/>
      <c r="AS28" s="316"/>
    </row>
    <row r="29" spans="1:45" ht="19.5" customHeight="1">
      <c r="A29" s="325" t="s">
        <v>71</v>
      </c>
      <c r="B29" s="326"/>
      <c r="C29" s="336" t="s">
        <v>72</v>
      </c>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20" t="s">
        <v>73</v>
      </c>
      <c r="AD29" s="320"/>
      <c r="AE29" s="320"/>
      <c r="AF29" s="320"/>
      <c r="AG29" s="314"/>
      <c r="AH29" s="315"/>
      <c r="AI29" s="315"/>
      <c r="AJ29" s="316"/>
      <c r="AK29" s="309">
        <f>SUM(AP29-AG29)</f>
        <v>0</v>
      </c>
      <c r="AL29" s="310"/>
      <c r="AM29" s="310"/>
      <c r="AN29" s="311"/>
      <c r="AO29" s="45"/>
      <c r="AP29" s="314"/>
      <c r="AQ29" s="315"/>
      <c r="AR29" s="315"/>
      <c r="AS29" s="316"/>
    </row>
    <row r="30" spans="1:45" ht="19.5" customHeight="1">
      <c r="A30" s="338" t="s">
        <v>74</v>
      </c>
      <c r="B30" s="339"/>
      <c r="C30" s="343" t="s">
        <v>75</v>
      </c>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2" t="s">
        <v>76</v>
      </c>
      <c r="AD30" s="342"/>
      <c r="AE30" s="342"/>
      <c r="AF30" s="342"/>
      <c r="AG30" s="309">
        <f>SUM(AG27:AJ29)</f>
        <v>2352000</v>
      </c>
      <c r="AH30" s="310"/>
      <c r="AI30" s="310"/>
      <c r="AJ30" s="311"/>
      <c r="AK30" s="309">
        <f>SUM(AK27:AN29)</f>
        <v>1050000</v>
      </c>
      <c r="AL30" s="310"/>
      <c r="AM30" s="310"/>
      <c r="AN30" s="311"/>
      <c r="AO30" s="45"/>
      <c r="AP30" s="309">
        <f>SUM(AP27:AS29)</f>
        <v>3402000</v>
      </c>
      <c r="AQ30" s="310"/>
      <c r="AR30" s="310"/>
      <c r="AS30" s="311"/>
    </row>
    <row r="31" spans="1:45" ht="19.5" customHeight="1">
      <c r="A31" s="325" t="s">
        <v>77</v>
      </c>
      <c r="B31" s="326"/>
      <c r="C31" s="336" t="s">
        <v>78</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20" t="s">
        <v>79</v>
      </c>
      <c r="AD31" s="320"/>
      <c r="AE31" s="320"/>
      <c r="AF31" s="320"/>
      <c r="AG31" s="314">
        <v>190000</v>
      </c>
      <c r="AH31" s="315"/>
      <c r="AI31" s="315"/>
      <c r="AJ31" s="316"/>
      <c r="AK31" s="314">
        <f>SUM(AP31-AG31)</f>
        <v>0</v>
      </c>
      <c r="AL31" s="315"/>
      <c r="AM31" s="315"/>
      <c r="AN31" s="316"/>
      <c r="AO31" s="44"/>
      <c r="AP31" s="314">
        <v>190000</v>
      </c>
      <c r="AQ31" s="315"/>
      <c r="AR31" s="315"/>
      <c r="AS31" s="316"/>
    </row>
    <row r="32" spans="1:45" ht="19.5" customHeight="1">
      <c r="A32" s="325" t="s">
        <v>80</v>
      </c>
      <c r="B32" s="326"/>
      <c r="C32" s="336" t="s">
        <v>81</v>
      </c>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20" t="s">
        <v>82</v>
      </c>
      <c r="AD32" s="320"/>
      <c r="AE32" s="320"/>
      <c r="AF32" s="320"/>
      <c r="AG32" s="314">
        <v>178000</v>
      </c>
      <c r="AH32" s="315"/>
      <c r="AI32" s="315"/>
      <c r="AJ32" s="316"/>
      <c r="AK32" s="314">
        <f>SUM(AP32-AG32)</f>
        <v>0</v>
      </c>
      <c r="AL32" s="315"/>
      <c r="AM32" s="315"/>
      <c r="AN32" s="316"/>
      <c r="AO32" s="44"/>
      <c r="AP32" s="314">
        <v>178000</v>
      </c>
      <c r="AQ32" s="315"/>
      <c r="AR32" s="315"/>
      <c r="AS32" s="316"/>
    </row>
    <row r="33" spans="1:45" ht="19.5" customHeight="1">
      <c r="A33" s="338" t="s">
        <v>83</v>
      </c>
      <c r="B33" s="339"/>
      <c r="C33" s="343" t="s">
        <v>84</v>
      </c>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2" t="s">
        <v>85</v>
      </c>
      <c r="AD33" s="342"/>
      <c r="AE33" s="342"/>
      <c r="AF33" s="342"/>
      <c r="AG33" s="309">
        <f>SUM(AG31:AJ32)</f>
        <v>368000</v>
      </c>
      <c r="AH33" s="310"/>
      <c r="AI33" s="310"/>
      <c r="AJ33" s="311"/>
      <c r="AK33" s="309">
        <f>SUM(AK31:AN32)</f>
        <v>0</v>
      </c>
      <c r="AL33" s="310"/>
      <c r="AM33" s="310"/>
      <c r="AN33" s="311"/>
      <c r="AO33" s="45"/>
      <c r="AP33" s="309">
        <f>SUM(AP31:AS32)</f>
        <v>368000</v>
      </c>
      <c r="AQ33" s="310"/>
      <c r="AR33" s="310"/>
      <c r="AS33" s="311"/>
    </row>
    <row r="34" spans="1:45" ht="19.5" customHeight="1">
      <c r="A34" s="325" t="s">
        <v>86</v>
      </c>
      <c r="B34" s="326"/>
      <c r="C34" s="336" t="s">
        <v>87</v>
      </c>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20" t="s">
        <v>88</v>
      </c>
      <c r="AD34" s="320"/>
      <c r="AE34" s="320"/>
      <c r="AF34" s="320"/>
      <c r="AG34" s="314">
        <v>649000</v>
      </c>
      <c r="AH34" s="315"/>
      <c r="AI34" s="315"/>
      <c r="AJ34" s="316"/>
      <c r="AK34" s="314">
        <f>SUM(AP34-AG34)</f>
        <v>500000</v>
      </c>
      <c r="AL34" s="315"/>
      <c r="AM34" s="315"/>
      <c r="AN34" s="316"/>
      <c r="AO34" s="44"/>
      <c r="AP34" s="314">
        <v>1149000</v>
      </c>
      <c r="AQ34" s="315"/>
      <c r="AR34" s="315"/>
      <c r="AS34" s="316"/>
    </row>
    <row r="35" spans="1:45" ht="19.5" customHeight="1">
      <c r="A35" s="325" t="s">
        <v>89</v>
      </c>
      <c r="B35" s="326"/>
      <c r="C35" s="336" t="s">
        <v>90</v>
      </c>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20" t="s">
        <v>91</v>
      </c>
      <c r="AD35" s="320"/>
      <c r="AE35" s="320"/>
      <c r="AF35" s="320"/>
      <c r="AG35" s="314">
        <v>278267</v>
      </c>
      <c r="AH35" s="315"/>
      <c r="AI35" s="315"/>
      <c r="AJ35" s="316"/>
      <c r="AK35" s="314">
        <f>SUM(AP35-AG35)</f>
        <v>0</v>
      </c>
      <c r="AL35" s="315"/>
      <c r="AM35" s="315"/>
      <c r="AN35" s="316"/>
      <c r="AO35" s="44"/>
      <c r="AP35" s="314">
        <v>278267</v>
      </c>
      <c r="AQ35" s="315"/>
      <c r="AR35" s="315"/>
      <c r="AS35" s="316"/>
    </row>
    <row r="36" spans="1:45" ht="19.5" customHeight="1">
      <c r="A36" s="325" t="s">
        <v>92</v>
      </c>
      <c r="B36" s="326"/>
      <c r="C36" s="336" t="s">
        <v>93</v>
      </c>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20" t="s">
        <v>94</v>
      </c>
      <c r="AD36" s="320"/>
      <c r="AE36" s="320"/>
      <c r="AF36" s="320"/>
      <c r="AG36" s="314"/>
      <c r="AH36" s="315"/>
      <c r="AI36" s="315"/>
      <c r="AJ36" s="316"/>
      <c r="AK36" s="314">
        <f>SUM(AP36-AG36)</f>
        <v>0</v>
      </c>
      <c r="AL36" s="315"/>
      <c r="AM36" s="315"/>
      <c r="AN36" s="316"/>
      <c r="AO36" s="44"/>
      <c r="AP36" s="314"/>
      <c r="AQ36" s="315"/>
      <c r="AR36" s="315"/>
      <c r="AS36" s="316"/>
    </row>
    <row r="37" spans="1:45" ht="19.5" customHeight="1">
      <c r="A37" s="325" t="s">
        <v>95</v>
      </c>
      <c r="B37" s="326"/>
      <c r="C37" s="336" t="s">
        <v>96</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20" t="s">
        <v>97</v>
      </c>
      <c r="AD37" s="320"/>
      <c r="AE37" s="320"/>
      <c r="AF37" s="320"/>
      <c r="AG37" s="314">
        <v>627000</v>
      </c>
      <c r="AH37" s="315"/>
      <c r="AI37" s="315"/>
      <c r="AJ37" s="316"/>
      <c r="AK37" s="314">
        <f>SUM(AP37-AG37)</f>
        <v>0</v>
      </c>
      <c r="AL37" s="315"/>
      <c r="AM37" s="315"/>
      <c r="AN37" s="316"/>
      <c r="AO37" s="44"/>
      <c r="AP37" s="314">
        <v>627000</v>
      </c>
      <c r="AQ37" s="315"/>
      <c r="AR37" s="315"/>
      <c r="AS37" s="316"/>
    </row>
    <row r="38" spans="1:45" ht="19.5" customHeight="1">
      <c r="A38" s="325" t="s">
        <v>98</v>
      </c>
      <c r="B38" s="326"/>
      <c r="C38" s="347" t="s">
        <v>99</v>
      </c>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20" t="s">
        <v>100</v>
      </c>
      <c r="AD38" s="320"/>
      <c r="AE38" s="320"/>
      <c r="AF38" s="320"/>
      <c r="AG38" s="314"/>
      <c r="AH38" s="315"/>
      <c r="AI38" s="315"/>
      <c r="AJ38" s="316"/>
      <c r="AK38" s="314">
        <f>SUM(AP38-AG38)</f>
        <v>0</v>
      </c>
      <c r="AL38" s="315"/>
      <c r="AM38" s="315"/>
      <c r="AN38" s="316"/>
      <c r="AO38" s="44"/>
      <c r="AP38" s="314"/>
      <c r="AQ38" s="315"/>
      <c r="AR38" s="315"/>
      <c r="AS38" s="316"/>
    </row>
    <row r="39" spans="1:45" ht="19.5" customHeight="1">
      <c r="A39" s="325" t="s">
        <v>101</v>
      </c>
      <c r="B39" s="326"/>
      <c r="C39" s="345" t="s">
        <v>102</v>
      </c>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20" t="s">
        <v>103</v>
      </c>
      <c r="AD39" s="320"/>
      <c r="AE39" s="320"/>
      <c r="AF39" s="320"/>
      <c r="AG39" s="314">
        <v>230000</v>
      </c>
      <c r="AH39" s="315"/>
      <c r="AI39" s="315"/>
      <c r="AJ39" s="316"/>
      <c r="AK39" s="314">
        <v>1710000</v>
      </c>
      <c r="AL39" s="315"/>
      <c r="AM39" s="315"/>
      <c r="AN39" s="316"/>
      <c r="AO39" s="44"/>
      <c r="AP39" s="314">
        <v>1940000</v>
      </c>
      <c r="AQ39" s="315"/>
      <c r="AR39" s="315"/>
      <c r="AS39" s="316"/>
    </row>
    <row r="40" spans="1:45" ht="19.5" customHeight="1">
      <c r="A40" s="325" t="s">
        <v>104</v>
      </c>
      <c r="B40" s="326"/>
      <c r="C40" s="336" t="s">
        <v>105</v>
      </c>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20" t="s">
        <v>106</v>
      </c>
      <c r="AD40" s="320"/>
      <c r="AE40" s="320"/>
      <c r="AF40" s="320"/>
      <c r="AG40" s="314">
        <v>1854000</v>
      </c>
      <c r="AH40" s="315"/>
      <c r="AI40" s="315"/>
      <c r="AJ40" s="316"/>
      <c r="AK40" s="314"/>
      <c r="AL40" s="315"/>
      <c r="AM40" s="315"/>
      <c r="AN40" s="316"/>
      <c r="AO40" s="44"/>
      <c r="AP40" s="314">
        <v>1854000</v>
      </c>
      <c r="AQ40" s="315"/>
      <c r="AR40" s="315"/>
      <c r="AS40" s="316"/>
    </row>
    <row r="41" spans="1:45" ht="19.5" customHeight="1">
      <c r="A41" s="338" t="s">
        <v>107</v>
      </c>
      <c r="B41" s="339"/>
      <c r="C41" s="343" t="s">
        <v>108</v>
      </c>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2" t="s">
        <v>109</v>
      </c>
      <c r="AD41" s="342"/>
      <c r="AE41" s="342"/>
      <c r="AF41" s="342"/>
      <c r="AG41" s="309">
        <f>SUM(AG34:AJ40)</f>
        <v>3638267</v>
      </c>
      <c r="AH41" s="310"/>
      <c r="AI41" s="310"/>
      <c r="AJ41" s="311"/>
      <c r="AK41" s="309">
        <f>SUM(AK34:AN40)</f>
        <v>2210000</v>
      </c>
      <c r="AL41" s="310"/>
      <c r="AM41" s="310"/>
      <c r="AN41" s="311"/>
      <c r="AO41" s="45"/>
      <c r="AP41" s="309">
        <f>SUM(AP34:AS40)</f>
        <v>5848267</v>
      </c>
      <c r="AQ41" s="310"/>
      <c r="AR41" s="310"/>
      <c r="AS41" s="311"/>
    </row>
    <row r="42" spans="1:45" ht="19.5" customHeight="1">
      <c r="A42" s="325" t="s">
        <v>110</v>
      </c>
      <c r="B42" s="326"/>
      <c r="C42" s="336" t="s">
        <v>111</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20" t="s">
        <v>112</v>
      </c>
      <c r="AD42" s="320"/>
      <c r="AE42" s="320"/>
      <c r="AF42" s="320"/>
      <c r="AG42" s="314"/>
      <c r="AH42" s="315"/>
      <c r="AI42" s="315"/>
      <c r="AJ42" s="316"/>
      <c r="AK42" s="314"/>
      <c r="AL42" s="315"/>
      <c r="AM42" s="315"/>
      <c r="AN42" s="316"/>
      <c r="AO42" s="44"/>
      <c r="AP42" s="314"/>
      <c r="AQ42" s="315"/>
      <c r="AR42" s="315"/>
      <c r="AS42" s="316"/>
    </row>
    <row r="43" spans="1:45" ht="19.5" customHeight="1">
      <c r="A43" s="325" t="s">
        <v>113</v>
      </c>
      <c r="B43" s="326"/>
      <c r="C43" s="336" t="s">
        <v>114</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20" t="s">
        <v>115</v>
      </c>
      <c r="AD43" s="320"/>
      <c r="AE43" s="320"/>
      <c r="AF43" s="320"/>
      <c r="AG43" s="314"/>
      <c r="AH43" s="315"/>
      <c r="AI43" s="315"/>
      <c r="AJ43" s="316"/>
      <c r="AK43" s="314"/>
      <c r="AL43" s="315"/>
      <c r="AM43" s="315"/>
      <c r="AN43" s="316"/>
      <c r="AO43" s="44"/>
      <c r="AP43" s="314"/>
      <c r="AQ43" s="315"/>
      <c r="AR43" s="315"/>
      <c r="AS43" s="316"/>
    </row>
    <row r="44" spans="1:45" ht="19.5" customHeight="1">
      <c r="A44" s="338" t="s">
        <v>116</v>
      </c>
      <c r="B44" s="339"/>
      <c r="C44" s="343" t="s">
        <v>117</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2" t="s">
        <v>118</v>
      </c>
      <c r="AD44" s="342"/>
      <c r="AE44" s="342"/>
      <c r="AF44" s="342"/>
      <c r="AG44" s="309">
        <f>SUM(AG42:AJ43)</f>
        <v>0</v>
      </c>
      <c r="AH44" s="310"/>
      <c r="AI44" s="310"/>
      <c r="AJ44" s="311"/>
      <c r="AK44" s="309">
        <f>SUM(AK42:AN43)</f>
        <v>0</v>
      </c>
      <c r="AL44" s="310"/>
      <c r="AM44" s="310"/>
      <c r="AN44" s="311"/>
      <c r="AO44" s="45"/>
      <c r="AP44" s="309">
        <f>SUM(AP42:AS43)</f>
        <v>0</v>
      </c>
      <c r="AQ44" s="310"/>
      <c r="AR44" s="310"/>
      <c r="AS44" s="311"/>
    </row>
    <row r="45" spans="1:45" ht="19.5" customHeight="1">
      <c r="A45" s="325" t="s">
        <v>119</v>
      </c>
      <c r="B45" s="326"/>
      <c r="C45" s="336" t="s">
        <v>120</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20" t="s">
        <v>121</v>
      </c>
      <c r="AD45" s="320"/>
      <c r="AE45" s="320"/>
      <c r="AF45" s="320"/>
      <c r="AG45" s="314">
        <v>1326943</v>
      </c>
      <c r="AH45" s="315"/>
      <c r="AI45" s="315"/>
      <c r="AJ45" s="316"/>
      <c r="AK45" s="314">
        <f>SUM(AP45-AG45)</f>
        <v>288000</v>
      </c>
      <c r="AL45" s="315"/>
      <c r="AM45" s="315"/>
      <c r="AN45" s="316"/>
      <c r="AO45" s="44"/>
      <c r="AP45" s="314">
        <v>1614943</v>
      </c>
      <c r="AQ45" s="315"/>
      <c r="AR45" s="315"/>
      <c r="AS45" s="316"/>
    </row>
    <row r="46" spans="1:45" ht="19.5" customHeight="1">
      <c r="A46" s="325" t="s">
        <v>122</v>
      </c>
      <c r="B46" s="326"/>
      <c r="C46" s="336" t="s">
        <v>123</v>
      </c>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20" t="s">
        <v>124</v>
      </c>
      <c r="AD46" s="320"/>
      <c r="AE46" s="320"/>
      <c r="AF46" s="320"/>
      <c r="AG46" s="314"/>
      <c r="AH46" s="315"/>
      <c r="AI46" s="315"/>
      <c r="AJ46" s="316"/>
      <c r="AK46" s="314"/>
      <c r="AL46" s="315"/>
      <c r="AM46" s="315"/>
      <c r="AN46" s="316"/>
      <c r="AO46" s="44"/>
      <c r="AP46" s="314"/>
      <c r="AQ46" s="315"/>
      <c r="AR46" s="315"/>
      <c r="AS46" s="316"/>
    </row>
    <row r="47" spans="1:45" ht="19.5" customHeight="1">
      <c r="A47" s="325" t="s">
        <v>125</v>
      </c>
      <c r="B47" s="326"/>
      <c r="C47" s="336" t="s">
        <v>126</v>
      </c>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20" t="s">
        <v>127</v>
      </c>
      <c r="AD47" s="320"/>
      <c r="AE47" s="320"/>
      <c r="AF47" s="320"/>
      <c r="AG47" s="314"/>
      <c r="AH47" s="315"/>
      <c r="AI47" s="315"/>
      <c r="AJ47" s="316"/>
      <c r="AK47" s="314"/>
      <c r="AL47" s="315"/>
      <c r="AM47" s="315"/>
      <c r="AN47" s="316"/>
      <c r="AO47" s="44"/>
      <c r="AP47" s="314"/>
      <c r="AQ47" s="315"/>
      <c r="AR47" s="315"/>
      <c r="AS47" s="316"/>
    </row>
    <row r="48" spans="1:45" ht="19.5" customHeight="1">
      <c r="A48" s="325" t="s">
        <v>128</v>
      </c>
      <c r="B48" s="326"/>
      <c r="C48" s="336" t="s">
        <v>129</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20" t="s">
        <v>130</v>
      </c>
      <c r="AD48" s="320"/>
      <c r="AE48" s="320"/>
      <c r="AF48" s="320"/>
      <c r="AG48" s="314"/>
      <c r="AH48" s="315"/>
      <c r="AI48" s="315"/>
      <c r="AJ48" s="316"/>
      <c r="AK48" s="314"/>
      <c r="AL48" s="315"/>
      <c r="AM48" s="315"/>
      <c r="AN48" s="316"/>
      <c r="AO48" s="44"/>
      <c r="AP48" s="314"/>
      <c r="AQ48" s="315"/>
      <c r="AR48" s="315"/>
      <c r="AS48" s="316"/>
    </row>
    <row r="49" spans="1:45" ht="19.5" customHeight="1">
      <c r="A49" s="325" t="s">
        <v>131</v>
      </c>
      <c r="B49" s="326"/>
      <c r="C49" s="336" t="s">
        <v>132</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20" t="s">
        <v>133</v>
      </c>
      <c r="AD49" s="320"/>
      <c r="AE49" s="320"/>
      <c r="AF49" s="320"/>
      <c r="AG49" s="314"/>
      <c r="AH49" s="315"/>
      <c r="AI49" s="315"/>
      <c r="AJ49" s="316"/>
      <c r="AK49" s="314"/>
      <c r="AL49" s="315"/>
      <c r="AM49" s="315"/>
      <c r="AN49" s="316"/>
      <c r="AO49" s="44"/>
      <c r="AP49" s="314">
        <v>0</v>
      </c>
      <c r="AQ49" s="315"/>
      <c r="AR49" s="315"/>
      <c r="AS49" s="316"/>
    </row>
    <row r="50" spans="1:45" ht="19.5" customHeight="1">
      <c r="A50" s="338" t="s">
        <v>134</v>
      </c>
      <c r="B50" s="339"/>
      <c r="C50" s="343" t="s">
        <v>135</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2" t="s">
        <v>136</v>
      </c>
      <c r="AD50" s="342"/>
      <c r="AE50" s="342"/>
      <c r="AF50" s="342"/>
      <c r="AG50" s="309">
        <f>SUM(AG45:AJ49)</f>
        <v>1326943</v>
      </c>
      <c r="AH50" s="310"/>
      <c r="AI50" s="310"/>
      <c r="AJ50" s="311"/>
      <c r="AK50" s="309">
        <f>SUM(AK45:AN49)</f>
        <v>288000</v>
      </c>
      <c r="AL50" s="310"/>
      <c r="AM50" s="310"/>
      <c r="AN50" s="311"/>
      <c r="AO50" s="45"/>
      <c r="AP50" s="309">
        <f>SUM(AP45:AS49)</f>
        <v>1614943</v>
      </c>
      <c r="AQ50" s="310"/>
      <c r="AR50" s="310"/>
      <c r="AS50" s="311"/>
    </row>
    <row r="51" spans="1:45" ht="19.5" customHeight="1">
      <c r="A51" s="338" t="s">
        <v>137</v>
      </c>
      <c r="B51" s="339"/>
      <c r="C51" s="343" t="s">
        <v>138</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2" t="s">
        <v>139</v>
      </c>
      <c r="AD51" s="342"/>
      <c r="AE51" s="342"/>
      <c r="AF51" s="342"/>
      <c r="AG51" s="309">
        <f>AG30+AG33+AG41+AG44+AG50</f>
        <v>7685210</v>
      </c>
      <c r="AH51" s="310"/>
      <c r="AI51" s="310"/>
      <c r="AJ51" s="311"/>
      <c r="AK51" s="309">
        <f>AK30+AK33+AK41+AK44+AK50</f>
        <v>3548000</v>
      </c>
      <c r="AL51" s="310"/>
      <c r="AM51" s="310"/>
      <c r="AN51" s="311"/>
      <c r="AO51" s="45"/>
      <c r="AP51" s="309">
        <f>AP30+AP33+AP41+AP44+AP50</f>
        <v>11233210</v>
      </c>
      <c r="AQ51" s="310"/>
      <c r="AR51" s="310"/>
      <c r="AS51" s="311"/>
    </row>
    <row r="52" spans="1:45" ht="19.5" customHeight="1">
      <c r="A52" s="325" t="s">
        <v>140</v>
      </c>
      <c r="B52" s="326"/>
      <c r="C52" s="349" t="s">
        <v>141</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20" t="s">
        <v>142</v>
      </c>
      <c r="AD52" s="320"/>
      <c r="AE52" s="320"/>
      <c r="AF52" s="320"/>
      <c r="AG52" s="314"/>
      <c r="AH52" s="315"/>
      <c r="AI52" s="315"/>
      <c r="AJ52" s="316"/>
      <c r="AK52" s="314"/>
      <c r="AL52" s="315"/>
      <c r="AM52" s="315"/>
      <c r="AN52" s="316"/>
      <c r="AO52" s="44"/>
      <c r="AP52" s="314"/>
      <c r="AQ52" s="315"/>
      <c r="AR52" s="315"/>
      <c r="AS52" s="316"/>
    </row>
    <row r="53" spans="1:45" ht="19.5" customHeight="1">
      <c r="A53" s="325" t="s">
        <v>143</v>
      </c>
      <c r="B53" s="326"/>
      <c r="C53" s="349" t="s">
        <v>144</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0" t="s">
        <v>145</v>
      </c>
      <c r="AD53" s="320"/>
      <c r="AE53" s="320"/>
      <c r="AF53" s="320"/>
      <c r="AG53" s="314"/>
      <c r="AH53" s="315"/>
      <c r="AI53" s="315"/>
      <c r="AJ53" s="316"/>
      <c r="AK53" s="314"/>
      <c r="AL53" s="315"/>
      <c r="AM53" s="315"/>
      <c r="AN53" s="316"/>
      <c r="AO53" s="44"/>
      <c r="AP53" s="314"/>
      <c r="AQ53" s="315"/>
      <c r="AR53" s="315"/>
      <c r="AS53" s="316"/>
    </row>
    <row r="54" spans="1:45" ht="19.5" customHeight="1">
      <c r="A54" s="325" t="s">
        <v>146</v>
      </c>
      <c r="B54" s="326"/>
      <c r="C54" s="351" t="s">
        <v>147</v>
      </c>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20" t="s">
        <v>148</v>
      </c>
      <c r="AD54" s="320"/>
      <c r="AE54" s="320"/>
      <c r="AF54" s="320"/>
      <c r="AG54" s="314"/>
      <c r="AH54" s="315"/>
      <c r="AI54" s="315"/>
      <c r="AJ54" s="316"/>
      <c r="AK54" s="314"/>
      <c r="AL54" s="315"/>
      <c r="AM54" s="315"/>
      <c r="AN54" s="316"/>
      <c r="AO54" s="44"/>
      <c r="AP54" s="314"/>
      <c r="AQ54" s="315"/>
      <c r="AR54" s="315"/>
      <c r="AS54" s="316"/>
    </row>
    <row r="55" spans="1:45" ht="19.5" customHeight="1">
      <c r="A55" s="325" t="s">
        <v>149</v>
      </c>
      <c r="B55" s="326"/>
      <c r="C55" s="351" t="s">
        <v>150</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20" t="s">
        <v>151</v>
      </c>
      <c r="AD55" s="320"/>
      <c r="AE55" s="320"/>
      <c r="AF55" s="320"/>
      <c r="AG55" s="314"/>
      <c r="AH55" s="315"/>
      <c r="AI55" s="315"/>
      <c r="AJ55" s="316"/>
      <c r="AK55" s="314"/>
      <c r="AL55" s="315"/>
      <c r="AM55" s="315"/>
      <c r="AN55" s="316"/>
      <c r="AO55" s="44"/>
      <c r="AP55" s="314"/>
      <c r="AQ55" s="315"/>
      <c r="AR55" s="315"/>
      <c r="AS55" s="316"/>
    </row>
    <row r="56" spans="1:45" ht="19.5" customHeight="1">
      <c r="A56" s="325" t="s">
        <v>152</v>
      </c>
      <c r="B56" s="326"/>
      <c r="C56" s="351" t="s">
        <v>153</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20" t="s">
        <v>154</v>
      </c>
      <c r="AD56" s="320"/>
      <c r="AE56" s="320"/>
      <c r="AF56" s="320"/>
      <c r="AG56" s="314"/>
      <c r="AH56" s="315"/>
      <c r="AI56" s="315"/>
      <c r="AJ56" s="316"/>
      <c r="AK56" s="314"/>
      <c r="AL56" s="315"/>
      <c r="AM56" s="315"/>
      <c r="AN56" s="316"/>
      <c r="AO56" s="44"/>
      <c r="AP56" s="314"/>
      <c r="AQ56" s="315"/>
      <c r="AR56" s="315"/>
      <c r="AS56" s="316"/>
    </row>
    <row r="57" spans="1:45" ht="19.5" customHeight="1">
      <c r="A57" s="325" t="s">
        <v>155</v>
      </c>
      <c r="B57" s="326"/>
      <c r="C57" s="349" t="s">
        <v>156</v>
      </c>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20" t="s">
        <v>157</v>
      </c>
      <c r="AD57" s="320"/>
      <c r="AE57" s="320"/>
      <c r="AF57" s="320"/>
      <c r="AG57" s="314"/>
      <c r="AH57" s="315"/>
      <c r="AI57" s="315"/>
      <c r="AJ57" s="316"/>
      <c r="AK57" s="314"/>
      <c r="AL57" s="315"/>
      <c r="AM57" s="315"/>
      <c r="AN57" s="316"/>
      <c r="AO57" s="44"/>
      <c r="AP57" s="314"/>
      <c r="AQ57" s="315"/>
      <c r="AR57" s="315"/>
      <c r="AS57" s="316"/>
    </row>
    <row r="58" spans="1:45" ht="19.5" customHeight="1">
      <c r="A58" s="325" t="s">
        <v>158</v>
      </c>
      <c r="B58" s="326"/>
      <c r="C58" s="349" t="s">
        <v>159</v>
      </c>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20" t="s">
        <v>160</v>
      </c>
      <c r="AD58" s="320"/>
      <c r="AE58" s="320"/>
      <c r="AF58" s="320"/>
      <c r="AG58" s="314"/>
      <c r="AH58" s="315"/>
      <c r="AI58" s="315"/>
      <c r="AJ58" s="316"/>
      <c r="AK58" s="314"/>
      <c r="AL58" s="315"/>
      <c r="AM58" s="315"/>
      <c r="AN58" s="316"/>
      <c r="AO58" s="44"/>
      <c r="AP58" s="314"/>
      <c r="AQ58" s="315"/>
      <c r="AR58" s="315"/>
      <c r="AS58" s="316"/>
    </row>
    <row r="59" spans="1:45" ht="19.5" customHeight="1">
      <c r="A59" s="325" t="s">
        <v>161</v>
      </c>
      <c r="B59" s="326"/>
      <c r="C59" s="349" t="s">
        <v>162</v>
      </c>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20" t="s">
        <v>163</v>
      </c>
      <c r="AD59" s="320"/>
      <c r="AE59" s="320"/>
      <c r="AF59" s="320"/>
      <c r="AG59" s="314">
        <v>4767348</v>
      </c>
      <c r="AH59" s="315"/>
      <c r="AI59" s="315"/>
      <c r="AJ59" s="316"/>
      <c r="AK59" s="314"/>
      <c r="AL59" s="315"/>
      <c r="AM59" s="315"/>
      <c r="AN59" s="316"/>
      <c r="AO59" s="44"/>
      <c r="AP59" s="314">
        <v>4767348</v>
      </c>
      <c r="AQ59" s="315"/>
      <c r="AR59" s="315"/>
      <c r="AS59" s="316"/>
    </row>
    <row r="60" spans="1:45" ht="19.5" customHeight="1">
      <c r="A60" s="338" t="s">
        <v>164</v>
      </c>
      <c r="B60" s="339"/>
      <c r="C60" s="353" t="s">
        <v>165</v>
      </c>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42" t="s">
        <v>166</v>
      </c>
      <c r="AD60" s="342"/>
      <c r="AE60" s="342"/>
      <c r="AF60" s="342"/>
      <c r="AG60" s="309">
        <f>SUM(AG52:AJ59)</f>
        <v>4767348</v>
      </c>
      <c r="AH60" s="310"/>
      <c r="AI60" s="310"/>
      <c r="AJ60" s="311"/>
      <c r="AK60" s="309">
        <f>SUM(AK52:AN59)</f>
        <v>0</v>
      </c>
      <c r="AL60" s="310"/>
      <c r="AM60" s="310"/>
      <c r="AN60" s="311"/>
      <c r="AO60" s="45"/>
      <c r="AP60" s="309">
        <f>SUM(AP52:AS59)</f>
        <v>4767348</v>
      </c>
      <c r="AQ60" s="310"/>
      <c r="AR60" s="310"/>
      <c r="AS60" s="311"/>
    </row>
    <row r="61" spans="1:45" ht="19.5" customHeight="1">
      <c r="A61" s="325" t="s">
        <v>167</v>
      </c>
      <c r="B61" s="326"/>
      <c r="C61" s="355" t="s">
        <v>168</v>
      </c>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20" t="s">
        <v>169</v>
      </c>
      <c r="AD61" s="320"/>
      <c r="AE61" s="320"/>
      <c r="AF61" s="320"/>
      <c r="AG61" s="314"/>
      <c r="AH61" s="315"/>
      <c r="AI61" s="315"/>
      <c r="AJ61" s="316"/>
      <c r="AK61" s="314"/>
      <c r="AL61" s="315"/>
      <c r="AM61" s="315"/>
      <c r="AN61" s="316"/>
      <c r="AO61" s="44"/>
      <c r="AP61" s="314"/>
      <c r="AQ61" s="315"/>
      <c r="AR61" s="315"/>
      <c r="AS61" s="316"/>
    </row>
    <row r="62" spans="1:45" ht="19.5" customHeight="1">
      <c r="A62" s="325" t="s">
        <v>170</v>
      </c>
      <c r="B62" s="326"/>
      <c r="C62" s="355" t="s">
        <v>171</v>
      </c>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20" t="s">
        <v>172</v>
      </c>
      <c r="AD62" s="320"/>
      <c r="AE62" s="320"/>
      <c r="AF62" s="320"/>
      <c r="AG62" s="314"/>
      <c r="AH62" s="315"/>
      <c r="AI62" s="315"/>
      <c r="AJ62" s="316"/>
      <c r="AK62" s="314"/>
      <c r="AL62" s="315"/>
      <c r="AM62" s="315"/>
      <c r="AN62" s="316"/>
      <c r="AO62" s="44"/>
      <c r="AP62" s="314"/>
      <c r="AQ62" s="315"/>
      <c r="AR62" s="315"/>
      <c r="AS62" s="316"/>
    </row>
    <row r="63" spans="1:45" ht="29.25" customHeight="1">
      <c r="A63" s="325" t="s">
        <v>173</v>
      </c>
      <c r="B63" s="326"/>
      <c r="C63" s="355" t="s">
        <v>174</v>
      </c>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20" t="s">
        <v>175</v>
      </c>
      <c r="AD63" s="320"/>
      <c r="AE63" s="320"/>
      <c r="AF63" s="320"/>
      <c r="AG63" s="314"/>
      <c r="AH63" s="315"/>
      <c r="AI63" s="315"/>
      <c r="AJ63" s="316"/>
      <c r="AK63" s="314"/>
      <c r="AL63" s="315"/>
      <c r="AM63" s="315"/>
      <c r="AN63" s="316"/>
      <c r="AO63" s="44"/>
      <c r="AP63" s="314"/>
      <c r="AQ63" s="315"/>
      <c r="AR63" s="315"/>
      <c r="AS63" s="316"/>
    </row>
    <row r="64" spans="1:45" ht="29.25" customHeight="1">
      <c r="A64" s="325" t="s">
        <v>176</v>
      </c>
      <c r="B64" s="326"/>
      <c r="C64" s="355" t="s">
        <v>177</v>
      </c>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20" t="s">
        <v>178</v>
      </c>
      <c r="AD64" s="320"/>
      <c r="AE64" s="320"/>
      <c r="AF64" s="320"/>
      <c r="AG64" s="314"/>
      <c r="AH64" s="315"/>
      <c r="AI64" s="315"/>
      <c r="AJ64" s="316"/>
      <c r="AK64" s="314"/>
      <c r="AL64" s="315"/>
      <c r="AM64" s="315"/>
      <c r="AN64" s="316"/>
      <c r="AO64" s="44"/>
      <c r="AP64" s="314"/>
      <c r="AQ64" s="315"/>
      <c r="AR64" s="315"/>
      <c r="AS64" s="316"/>
    </row>
    <row r="65" spans="1:45" ht="29.25" customHeight="1">
      <c r="A65" s="325" t="s">
        <v>179</v>
      </c>
      <c r="B65" s="326"/>
      <c r="C65" s="355" t="s">
        <v>180</v>
      </c>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20" t="s">
        <v>181</v>
      </c>
      <c r="AD65" s="320"/>
      <c r="AE65" s="320"/>
      <c r="AF65" s="320"/>
      <c r="AG65" s="314"/>
      <c r="AH65" s="315"/>
      <c r="AI65" s="315"/>
      <c r="AJ65" s="316"/>
      <c r="AK65" s="314"/>
      <c r="AL65" s="315"/>
      <c r="AM65" s="315"/>
      <c r="AN65" s="316"/>
      <c r="AO65" s="44"/>
      <c r="AP65" s="314"/>
      <c r="AQ65" s="315"/>
      <c r="AR65" s="315"/>
      <c r="AS65" s="316"/>
    </row>
    <row r="66" spans="1:45" ht="19.5" customHeight="1">
      <c r="A66" s="325" t="s">
        <v>182</v>
      </c>
      <c r="B66" s="326"/>
      <c r="C66" s="355" t="s">
        <v>183</v>
      </c>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20" t="s">
        <v>184</v>
      </c>
      <c r="AD66" s="320"/>
      <c r="AE66" s="320"/>
      <c r="AF66" s="320"/>
      <c r="AG66" s="314">
        <v>2242648</v>
      </c>
      <c r="AH66" s="315"/>
      <c r="AI66" s="315"/>
      <c r="AJ66" s="316"/>
      <c r="AK66" s="314"/>
      <c r="AL66" s="315"/>
      <c r="AM66" s="315"/>
      <c r="AN66" s="316"/>
      <c r="AO66" s="44"/>
      <c r="AP66" s="314">
        <v>2242648</v>
      </c>
      <c r="AQ66" s="315"/>
      <c r="AR66" s="315"/>
      <c r="AS66" s="316"/>
    </row>
    <row r="67" spans="1:45" ht="29.25" customHeight="1">
      <c r="A67" s="325" t="s">
        <v>185</v>
      </c>
      <c r="B67" s="326"/>
      <c r="C67" s="355" t="s">
        <v>186</v>
      </c>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20" t="s">
        <v>187</v>
      </c>
      <c r="AD67" s="320"/>
      <c r="AE67" s="320"/>
      <c r="AF67" s="320"/>
      <c r="AG67" s="314"/>
      <c r="AH67" s="315"/>
      <c r="AI67" s="315"/>
      <c r="AJ67" s="316"/>
      <c r="AK67" s="314"/>
      <c r="AL67" s="315"/>
      <c r="AM67" s="315"/>
      <c r="AN67" s="316"/>
      <c r="AO67" s="44"/>
      <c r="AP67" s="314"/>
      <c r="AQ67" s="315"/>
      <c r="AR67" s="315"/>
      <c r="AS67" s="316"/>
    </row>
    <row r="68" spans="1:45" ht="29.25" customHeight="1">
      <c r="A68" s="325" t="s">
        <v>188</v>
      </c>
      <c r="B68" s="326"/>
      <c r="C68" s="355" t="s">
        <v>189</v>
      </c>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20" t="s">
        <v>190</v>
      </c>
      <c r="AD68" s="320"/>
      <c r="AE68" s="320"/>
      <c r="AF68" s="320"/>
      <c r="AG68" s="314">
        <v>200000</v>
      </c>
      <c r="AH68" s="315"/>
      <c r="AI68" s="315"/>
      <c r="AJ68" s="316"/>
      <c r="AK68" s="314"/>
      <c r="AL68" s="315"/>
      <c r="AM68" s="315"/>
      <c r="AN68" s="316"/>
      <c r="AO68" s="44"/>
      <c r="AP68" s="314">
        <v>200000</v>
      </c>
      <c r="AQ68" s="315"/>
      <c r="AR68" s="315"/>
      <c r="AS68" s="316"/>
    </row>
    <row r="69" spans="1:45" ht="19.5" customHeight="1">
      <c r="A69" s="325" t="s">
        <v>191</v>
      </c>
      <c r="B69" s="326"/>
      <c r="C69" s="355" t="s">
        <v>192</v>
      </c>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20" t="s">
        <v>193</v>
      </c>
      <c r="AD69" s="320"/>
      <c r="AE69" s="320"/>
      <c r="AF69" s="320"/>
      <c r="AG69" s="314"/>
      <c r="AH69" s="315"/>
      <c r="AI69" s="315"/>
      <c r="AJ69" s="316"/>
      <c r="AK69" s="314"/>
      <c r="AL69" s="315"/>
      <c r="AM69" s="315"/>
      <c r="AN69" s="316"/>
      <c r="AO69" s="44"/>
      <c r="AP69" s="314"/>
      <c r="AQ69" s="315"/>
      <c r="AR69" s="315"/>
      <c r="AS69" s="316"/>
    </row>
    <row r="70" spans="1:45" ht="19.5" customHeight="1">
      <c r="A70" s="325" t="s">
        <v>194</v>
      </c>
      <c r="B70" s="326"/>
      <c r="C70" s="357" t="s">
        <v>195</v>
      </c>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20" t="s">
        <v>196</v>
      </c>
      <c r="AD70" s="320"/>
      <c r="AE70" s="320"/>
      <c r="AF70" s="320"/>
      <c r="AG70" s="314"/>
      <c r="AH70" s="315"/>
      <c r="AI70" s="315"/>
      <c r="AJ70" s="316"/>
      <c r="AK70" s="314"/>
      <c r="AL70" s="315"/>
      <c r="AM70" s="315"/>
      <c r="AN70" s="316"/>
      <c r="AO70" s="44"/>
      <c r="AP70" s="314"/>
      <c r="AQ70" s="315"/>
      <c r="AR70" s="315"/>
      <c r="AS70" s="316"/>
    </row>
    <row r="71" spans="1:45" ht="19.5" customHeight="1">
      <c r="A71" s="325" t="s">
        <v>197</v>
      </c>
      <c r="B71" s="326"/>
      <c r="C71" s="355" t="s">
        <v>198</v>
      </c>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20" t="s">
        <v>199</v>
      </c>
      <c r="AD71" s="320"/>
      <c r="AE71" s="320"/>
      <c r="AF71" s="320"/>
      <c r="AG71" s="314">
        <v>755000</v>
      </c>
      <c r="AH71" s="315"/>
      <c r="AI71" s="315"/>
      <c r="AJ71" s="316"/>
      <c r="AK71" s="314"/>
      <c r="AL71" s="315"/>
      <c r="AM71" s="315"/>
      <c r="AN71" s="316"/>
      <c r="AO71" s="44"/>
      <c r="AP71" s="314">
        <v>755000</v>
      </c>
      <c r="AQ71" s="315"/>
      <c r="AR71" s="315"/>
      <c r="AS71" s="316"/>
    </row>
    <row r="72" spans="1:45" ht="19.5" customHeight="1">
      <c r="A72" s="325" t="s">
        <v>200</v>
      </c>
      <c r="B72" s="326"/>
      <c r="C72" s="357" t="s">
        <v>201</v>
      </c>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20" t="s">
        <v>202</v>
      </c>
      <c r="AD72" s="320"/>
      <c r="AE72" s="320"/>
      <c r="AF72" s="320"/>
      <c r="AG72" s="314">
        <v>5500000</v>
      </c>
      <c r="AH72" s="315"/>
      <c r="AI72" s="315"/>
      <c r="AJ72" s="316"/>
      <c r="AK72" s="314">
        <v>5144876</v>
      </c>
      <c r="AL72" s="315"/>
      <c r="AM72" s="315"/>
      <c r="AN72" s="316"/>
      <c r="AO72" s="44"/>
      <c r="AP72" s="314">
        <v>3501400</v>
      </c>
      <c r="AQ72" s="315"/>
      <c r="AR72" s="315"/>
      <c r="AS72" s="316"/>
    </row>
    <row r="73" spans="1:45" ht="19.5" customHeight="1">
      <c r="A73" s="338" t="s">
        <v>203</v>
      </c>
      <c r="B73" s="339"/>
      <c r="C73" s="353" t="s">
        <v>204</v>
      </c>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42" t="s">
        <v>205</v>
      </c>
      <c r="AD73" s="342"/>
      <c r="AE73" s="342"/>
      <c r="AF73" s="342"/>
      <c r="AG73" s="309">
        <f>SUM(AG61:AJ72)</f>
        <v>8697648</v>
      </c>
      <c r="AH73" s="310"/>
      <c r="AI73" s="310"/>
      <c r="AJ73" s="311"/>
      <c r="AK73" s="309">
        <f>SUM(AK61:AN72)</f>
        <v>5144876</v>
      </c>
      <c r="AL73" s="310"/>
      <c r="AM73" s="310"/>
      <c r="AN73" s="311"/>
      <c r="AO73" s="45"/>
      <c r="AP73" s="309">
        <f>SUM(AP61:AS72)</f>
        <v>6699048</v>
      </c>
      <c r="AQ73" s="310"/>
      <c r="AR73" s="310"/>
      <c r="AS73" s="311"/>
    </row>
    <row r="74" spans="1:45" ht="19.5" customHeight="1">
      <c r="A74" s="325" t="s">
        <v>206</v>
      </c>
      <c r="B74" s="326"/>
      <c r="C74" s="359" t="s">
        <v>207</v>
      </c>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20" t="s">
        <v>208</v>
      </c>
      <c r="AD74" s="320"/>
      <c r="AE74" s="320"/>
      <c r="AF74" s="320"/>
      <c r="AG74" s="314"/>
      <c r="AH74" s="315"/>
      <c r="AI74" s="315"/>
      <c r="AJ74" s="316"/>
      <c r="AK74" s="314"/>
      <c r="AL74" s="315"/>
      <c r="AM74" s="315"/>
      <c r="AN74" s="316"/>
      <c r="AO74" s="44"/>
      <c r="AP74" s="314"/>
      <c r="AQ74" s="315"/>
      <c r="AR74" s="315"/>
      <c r="AS74" s="316"/>
    </row>
    <row r="75" spans="1:45" ht="19.5" customHeight="1">
      <c r="A75" s="325" t="s">
        <v>209</v>
      </c>
      <c r="B75" s="326"/>
      <c r="C75" s="359" t="s">
        <v>210</v>
      </c>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20" t="s">
        <v>211</v>
      </c>
      <c r="AD75" s="320"/>
      <c r="AE75" s="320"/>
      <c r="AF75" s="320"/>
      <c r="AG75" s="314"/>
      <c r="AH75" s="315"/>
      <c r="AI75" s="315"/>
      <c r="AJ75" s="316"/>
      <c r="AK75" s="314"/>
      <c r="AL75" s="315"/>
      <c r="AM75" s="315"/>
      <c r="AN75" s="316"/>
      <c r="AO75" s="44"/>
      <c r="AP75" s="314"/>
      <c r="AQ75" s="315"/>
      <c r="AR75" s="315"/>
      <c r="AS75" s="316"/>
    </row>
    <row r="76" spans="1:45" ht="19.5" customHeight="1">
      <c r="A76" s="325" t="s">
        <v>212</v>
      </c>
      <c r="B76" s="326"/>
      <c r="C76" s="359" t="s">
        <v>213</v>
      </c>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20" t="s">
        <v>214</v>
      </c>
      <c r="AD76" s="320"/>
      <c r="AE76" s="320"/>
      <c r="AF76" s="320"/>
      <c r="AG76" s="314"/>
      <c r="AH76" s="315"/>
      <c r="AI76" s="315"/>
      <c r="AJ76" s="316"/>
      <c r="AK76" s="314"/>
      <c r="AL76" s="315"/>
      <c r="AM76" s="315"/>
      <c r="AN76" s="316"/>
      <c r="AO76" s="44"/>
      <c r="AP76" s="314"/>
      <c r="AQ76" s="315"/>
      <c r="AR76" s="315"/>
      <c r="AS76" s="316"/>
    </row>
    <row r="77" spans="1:45" ht="19.5" customHeight="1">
      <c r="A77" s="325" t="s">
        <v>215</v>
      </c>
      <c r="B77" s="326"/>
      <c r="C77" s="359" t="s">
        <v>216</v>
      </c>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20" t="s">
        <v>217</v>
      </c>
      <c r="AD77" s="320"/>
      <c r="AE77" s="320"/>
      <c r="AF77" s="320"/>
      <c r="AG77" s="314"/>
      <c r="AH77" s="315"/>
      <c r="AI77" s="315"/>
      <c r="AJ77" s="316"/>
      <c r="AK77" s="319">
        <f>SUM(AP77-AG77)</f>
        <v>1425118</v>
      </c>
      <c r="AL77" s="315"/>
      <c r="AM77" s="315"/>
      <c r="AN77" s="316"/>
      <c r="AO77" s="44"/>
      <c r="AP77" s="314">
        <v>1425118</v>
      </c>
      <c r="AQ77" s="315"/>
      <c r="AR77" s="315"/>
      <c r="AS77" s="316"/>
    </row>
    <row r="78" spans="1:45" ht="19.5" customHeight="1">
      <c r="A78" s="325" t="s">
        <v>218</v>
      </c>
      <c r="B78" s="326"/>
      <c r="C78" s="345" t="s">
        <v>219</v>
      </c>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20" t="s">
        <v>220</v>
      </c>
      <c r="AD78" s="320"/>
      <c r="AE78" s="320"/>
      <c r="AF78" s="320"/>
      <c r="AG78" s="314"/>
      <c r="AH78" s="315"/>
      <c r="AI78" s="315"/>
      <c r="AJ78" s="316"/>
      <c r="AK78" s="319">
        <f>SUM(AP78-AG78)</f>
        <v>0</v>
      </c>
      <c r="AL78" s="315"/>
      <c r="AM78" s="315"/>
      <c r="AN78" s="316"/>
      <c r="AO78" s="44"/>
      <c r="AP78" s="314"/>
      <c r="AQ78" s="315"/>
      <c r="AR78" s="315"/>
      <c r="AS78" s="316"/>
    </row>
    <row r="79" spans="1:45" ht="19.5" customHeight="1">
      <c r="A79" s="325" t="s">
        <v>221</v>
      </c>
      <c r="B79" s="326"/>
      <c r="C79" s="345" t="s">
        <v>222</v>
      </c>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20" t="s">
        <v>223</v>
      </c>
      <c r="AD79" s="320"/>
      <c r="AE79" s="320"/>
      <c r="AF79" s="320"/>
      <c r="AG79" s="314"/>
      <c r="AH79" s="315"/>
      <c r="AI79" s="315"/>
      <c r="AJ79" s="316"/>
      <c r="AK79" s="319">
        <f>SUM(AP79-AG79)</f>
        <v>0</v>
      </c>
      <c r="AL79" s="315"/>
      <c r="AM79" s="315"/>
      <c r="AN79" s="316"/>
      <c r="AO79" s="44"/>
      <c r="AP79" s="314"/>
      <c r="AQ79" s="315"/>
      <c r="AR79" s="315"/>
      <c r="AS79" s="316"/>
    </row>
    <row r="80" spans="1:45" ht="19.5" customHeight="1">
      <c r="A80" s="325" t="s">
        <v>224</v>
      </c>
      <c r="B80" s="326"/>
      <c r="C80" s="345" t="s">
        <v>225</v>
      </c>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20" t="s">
        <v>226</v>
      </c>
      <c r="AD80" s="320"/>
      <c r="AE80" s="320"/>
      <c r="AF80" s="320"/>
      <c r="AG80" s="314"/>
      <c r="AH80" s="315"/>
      <c r="AI80" s="315"/>
      <c r="AJ80" s="316"/>
      <c r="AK80" s="319">
        <f>SUM(AP80-AG80)</f>
        <v>384782</v>
      </c>
      <c r="AL80" s="315"/>
      <c r="AM80" s="315"/>
      <c r="AN80" s="316"/>
      <c r="AO80" s="44"/>
      <c r="AP80" s="314">
        <v>384782</v>
      </c>
      <c r="AQ80" s="315"/>
      <c r="AR80" s="315"/>
      <c r="AS80" s="316"/>
    </row>
    <row r="81" spans="1:45" s="3" customFormat="1" ht="19.5" customHeight="1">
      <c r="A81" s="338" t="s">
        <v>227</v>
      </c>
      <c r="B81" s="339"/>
      <c r="C81" s="361" t="s">
        <v>228</v>
      </c>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42" t="s">
        <v>229</v>
      </c>
      <c r="AD81" s="342"/>
      <c r="AE81" s="342"/>
      <c r="AF81" s="342"/>
      <c r="AG81" s="309">
        <f>SUM(AG74:AJ80)</f>
        <v>0</v>
      </c>
      <c r="AH81" s="310"/>
      <c r="AI81" s="310"/>
      <c r="AJ81" s="311"/>
      <c r="AK81" s="309">
        <f>SUM(AK74:AN80)</f>
        <v>1809900</v>
      </c>
      <c r="AL81" s="310"/>
      <c r="AM81" s="310"/>
      <c r="AN81" s="311"/>
      <c r="AO81" s="45"/>
      <c r="AP81" s="309">
        <f>SUM(AP74:AS80)</f>
        <v>1809900</v>
      </c>
      <c r="AQ81" s="310"/>
      <c r="AR81" s="310"/>
      <c r="AS81" s="311"/>
    </row>
    <row r="82" spans="1:45" ht="19.5" customHeight="1">
      <c r="A82" s="325" t="s">
        <v>230</v>
      </c>
      <c r="B82" s="326"/>
      <c r="C82" s="349" t="s">
        <v>231</v>
      </c>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20" t="s">
        <v>232</v>
      </c>
      <c r="AD82" s="320"/>
      <c r="AE82" s="320"/>
      <c r="AF82" s="320"/>
      <c r="AG82" s="314">
        <v>5123622</v>
      </c>
      <c r="AH82" s="315"/>
      <c r="AI82" s="315"/>
      <c r="AJ82" s="316"/>
      <c r="AK82" s="314"/>
      <c r="AL82" s="315"/>
      <c r="AM82" s="315"/>
      <c r="AN82" s="316"/>
      <c r="AO82" s="44"/>
      <c r="AP82" s="314">
        <v>5123622</v>
      </c>
      <c r="AQ82" s="315"/>
      <c r="AR82" s="315"/>
      <c r="AS82" s="316"/>
    </row>
    <row r="83" spans="1:45" ht="19.5" customHeight="1">
      <c r="A83" s="325" t="s">
        <v>233</v>
      </c>
      <c r="B83" s="326"/>
      <c r="C83" s="349" t="s">
        <v>234</v>
      </c>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20" t="s">
        <v>235</v>
      </c>
      <c r="AD83" s="320"/>
      <c r="AE83" s="320"/>
      <c r="AF83" s="320"/>
      <c r="AG83" s="314"/>
      <c r="AH83" s="315"/>
      <c r="AI83" s="315"/>
      <c r="AJ83" s="316"/>
      <c r="AK83" s="314"/>
      <c r="AL83" s="315"/>
      <c r="AM83" s="315"/>
      <c r="AN83" s="316"/>
      <c r="AO83" s="44"/>
      <c r="AP83" s="314"/>
      <c r="AQ83" s="315"/>
      <c r="AR83" s="315"/>
      <c r="AS83" s="316"/>
    </row>
    <row r="84" spans="1:45" ht="19.5" customHeight="1">
      <c r="A84" s="325" t="s">
        <v>236</v>
      </c>
      <c r="B84" s="326"/>
      <c r="C84" s="349" t="s">
        <v>237</v>
      </c>
      <c r="D84" s="350"/>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20" t="s">
        <v>238</v>
      </c>
      <c r="AD84" s="320"/>
      <c r="AE84" s="320"/>
      <c r="AF84" s="320"/>
      <c r="AG84" s="314"/>
      <c r="AH84" s="315"/>
      <c r="AI84" s="315"/>
      <c r="AJ84" s="316"/>
      <c r="AK84" s="314"/>
      <c r="AL84" s="315"/>
      <c r="AM84" s="315"/>
      <c r="AN84" s="316"/>
      <c r="AO84" s="44"/>
      <c r="AP84" s="314"/>
      <c r="AQ84" s="315"/>
      <c r="AR84" s="315"/>
      <c r="AS84" s="316"/>
    </row>
    <row r="85" spans="1:45" ht="19.5" customHeight="1">
      <c r="A85" s="325" t="s">
        <v>239</v>
      </c>
      <c r="B85" s="326"/>
      <c r="C85" s="349" t="s">
        <v>240</v>
      </c>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20" t="s">
        <v>241</v>
      </c>
      <c r="AD85" s="320"/>
      <c r="AE85" s="320"/>
      <c r="AF85" s="320"/>
      <c r="AG85" s="314">
        <v>1383378</v>
      </c>
      <c r="AH85" s="315"/>
      <c r="AI85" s="315"/>
      <c r="AJ85" s="316"/>
      <c r="AK85" s="314"/>
      <c r="AL85" s="315"/>
      <c r="AM85" s="315"/>
      <c r="AN85" s="316"/>
      <c r="AO85" s="44"/>
      <c r="AP85" s="314">
        <v>1383378</v>
      </c>
      <c r="AQ85" s="315"/>
      <c r="AR85" s="315"/>
      <c r="AS85" s="316"/>
    </row>
    <row r="86" spans="1:45" s="3" customFormat="1" ht="19.5" customHeight="1">
      <c r="A86" s="338" t="s">
        <v>242</v>
      </c>
      <c r="B86" s="339"/>
      <c r="C86" s="353" t="s">
        <v>243</v>
      </c>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42" t="s">
        <v>244</v>
      </c>
      <c r="AD86" s="342"/>
      <c r="AE86" s="342"/>
      <c r="AF86" s="342"/>
      <c r="AG86" s="309">
        <f>SUM(AG82:AJ85)</f>
        <v>6507000</v>
      </c>
      <c r="AH86" s="310"/>
      <c r="AI86" s="310"/>
      <c r="AJ86" s="311"/>
      <c r="AK86" s="309">
        <f>SUM(AK82:AN85)</f>
        <v>0</v>
      </c>
      <c r="AL86" s="310"/>
      <c r="AM86" s="310"/>
      <c r="AN86" s="311"/>
      <c r="AO86" s="45"/>
      <c r="AP86" s="309">
        <f>SUM(AP82:AS85)</f>
        <v>6507000</v>
      </c>
      <c r="AQ86" s="310"/>
      <c r="AR86" s="310"/>
      <c r="AS86" s="311"/>
    </row>
    <row r="87" spans="1:45" ht="29.25" customHeight="1">
      <c r="A87" s="325" t="s">
        <v>245</v>
      </c>
      <c r="B87" s="326"/>
      <c r="C87" s="349" t="s">
        <v>246</v>
      </c>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20" t="s">
        <v>247</v>
      </c>
      <c r="AD87" s="320"/>
      <c r="AE87" s="320"/>
      <c r="AF87" s="320"/>
      <c r="AG87" s="314"/>
      <c r="AH87" s="315"/>
      <c r="AI87" s="315"/>
      <c r="AJ87" s="316"/>
      <c r="AK87" s="314"/>
      <c r="AL87" s="315"/>
      <c r="AM87" s="315"/>
      <c r="AN87" s="316"/>
      <c r="AO87" s="44"/>
      <c r="AP87" s="314"/>
      <c r="AQ87" s="315"/>
      <c r="AR87" s="315"/>
      <c r="AS87" s="316"/>
    </row>
    <row r="88" spans="1:45" ht="29.25" customHeight="1">
      <c r="A88" s="325" t="s">
        <v>248</v>
      </c>
      <c r="B88" s="326"/>
      <c r="C88" s="349" t="s">
        <v>249</v>
      </c>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20" t="s">
        <v>250</v>
      </c>
      <c r="AD88" s="320"/>
      <c r="AE88" s="320"/>
      <c r="AF88" s="320"/>
      <c r="AG88" s="314"/>
      <c r="AH88" s="315"/>
      <c r="AI88" s="315"/>
      <c r="AJ88" s="316"/>
      <c r="AK88" s="314"/>
      <c r="AL88" s="315"/>
      <c r="AM88" s="315"/>
      <c r="AN88" s="316"/>
      <c r="AO88" s="44"/>
      <c r="AP88" s="314"/>
      <c r="AQ88" s="315"/>
      <c r="AR88" s="315"/>
      <c r="AS88" s="316"/>
    </row>
    <row r="89" spans="1:45" ht="29.25" customHeight="1">
      <c r="A89" s="325" t="s">
        <v>251</v>
      </c>
      <c r="B89" s="326"/>
      <c r="C89" s="349" t="s">
        <v>252</v>
      </c>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20" t="s">
        <v>253</v>
      </c>
      <c r="AD89" s="320"/>
      <c r="AE89" s="320"/>
      <c r="AF89" s="320"/>
      <c r="AG89" s="314"/>
      <c r="AH89" s="315"/>
      <c r="AI89" s="315"/>
      <c r="AJ89" s="316"/>
      <c r="AK89" s="314"/>
      <c r="AL89" s="315"/>
      <c r="AM89" s="315"/>
      <c r="AN89" s="316"/>
      <c r="AO89" s="44"/>
      <c r="AP89" s="314"/>
      <c r="AQ89" s="315"/>
      <c r="AR89" s="315"/>
      <c r="AS89" s="316"/>
    </row>
    <row r="90" spans="1:45" ht="19.5" customHeight="1">
      <c r="A90" s="325" t="s">
        <v>254</v>
      </c>
      <c r="B90" s="326"/>
      <c r="C90" s="349" t="s">
        <v>255</v>
      </c>
      <c r="D90" s="350"/>
      <c r="E90" s="350"/>
      <c r="F90" s="350"/>
      <c r="G90" s="350"/>
      <c r="H90" s="350"/>
      <c r="I90" s="350"/>
      <c r="J90" s="350"/>
      <c r="K90" s="350"/>
      <c r="L90" s="350"/>
      <c r="M90" s="350"/>
      <c r="N90" s="350"/>
      <c r="O90" s="350"/>
      <c r="P90" s="350"/>
      <c r="Q90" s="350"/>
      <c r="R90" s="350"/>
      <c r="S90" s="350"/>
      <c r="T90" s="350"/>
      <c r="U90" s="350"/>
      <c r="V90" s="350"/>
      <c r="W90" s="350"/>
      <c r="X90" s="350"/>
      <c r="Y90" s="350"/>
      <c r="Z90" s="350"/>
      <c r="AA90" s="350"/>
      <c r="AB90" s="350"/>
      <c r="AC90" s="320" t="s">
        <v>256</v>
      </c>
      <c r="AD90" s="320"/>
      <c r="AE90" s="320"/>
      <c r="AF90" s="320"/>
      <c r="AG90" s="314"/>
      <c r="AH90" s="315"/>
      <c r="AI90" s="315"/>
      <c r="AJ90" s="316"/>
      <c r="AK90" s="314"/>
      <c r="AL90" s="315"/>
      <c r="AM90" s="315"/>
      <c r="AN90" s="316"/>
      <c r="AO90" s="44"/>
      <c r="AP90" s="314"/>
      <c r="AQ90" s="315"/>
      <c r="AR90" s="315"/>
      <c r="AS90" s="316"/>
    </row>
    <row r="91" spans="1:45" ht="29.25" customHeight="1">
      <c r="A91" s="325" t="s">
        <v>257</v>
      </c>
      <c r="B91" s="326"/>
      <c r="C91" s="349" t="s">
        <v>258</v>
      </c>
      <c r="D91" s="350"/>
      <c r="E91" s="350"/>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20" t="s">
        <v>259</v>
      </c>
      <c r="AD91" s="320"/>
      <c r="AE91" s="320"/>
      <c r="AF91" s="320"/>
      <c r="AG91" s="314"/>
      <c r="AH91" s="315"/>
      <c r="AI91" s="315"/>
      <c r="AJ91" s="316"/>
      <c r="AK91" s="314"/>
      <c r="AL91" s="315"/>
      <c r="AM91" s="315"/>
      <c r="AN91" s="316"/>
      <c r="AO91" s="44"/>
      <c r="AP91" s="314"/>
      <c r="AQ91" s="315"/>
      <c r="AR91" s="315"/>
      <c r="AS91" s="316"/>
    </row>
    <row r="92" spans="1:45" ht="29.25" customHeight="1">
      <c r="A92" s="325" t="s">
        <v>260</v>
      </c>
      <c r="B92" s="326"/>
      <c r="C92" s="349" t="s">
        <v>261</v>
      </c>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20" t="s">
        <v>262</v>
      </c>
      <c r="AD92" s="320"/>
      <c r="AE92" s="320"/>
      <c r="AF92" s="320"/>
      <c r="AG92" s="314"/>
      <c r="AH92" s="315"/>
      <c r="AI92" s="315"/>
      <c r="AJ92" s="316"/>
      <c r="AK92" s="314"/>
      <c r="AL92" s="315"/>
      <c r="AM92" s="315"/>
      <c r="AN92" s="316"/>
      <c r="AO92" s="44"/>
      <c r="AP92" s="314"/>
      <c r="AQ92" s="315"/>
      <c r="AR92" s="315"/>
      <c r="AS92" s="316"/>
    </row>
    <row r="93" spans="1:45" ht="19.5" customHeight="1">
      <c r="A93" s="325" t="s">
        <v>263</v>
      </c>
      <c r="B93" s="326"/>
      <c r="C93" s="349" t="s">
        <v>264</v>
      </c>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20" t="s">
        <v>265</v>
      </c>
      <c r="AD93" s="320"/>
      <c r="AE93" s="320"/>
      <c r="AF93" s="320"/>
      <c r="AG93" s="314"/>
      <c r="AH93" s="315"/>
      <c r="AI93" s="315"/>
      <c r="AJ93" s="316"/>
      <c r="AK93" s="314"/>
      <c r="AL93" s="315"/>
      <c r="AM93" s="315"/>
      <c r="AN93" s="316"/>
      <c r="AO93" s="44"/>
      <c r="AP93" s="314"/>
      <c r="AQ93" s="315"/>
      <c r="AR93" s="315"/>
      <c r="AS93" s="316"/>
    </row>
    <row r="94" spans="1:45" ht="19.5" customHeight="1">
      <c r="A94" s="325" t="s">
        <v>266</v>
      </c>
      <c r="B94" s="326"/>
      <c r="C94" s="349" t="s">
        <v>267</v>
      </c>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20" t="s">
        <v>268</v>
      </c>
      <c r="AD94" s="320"/>
      <c r="AE94" s="320"/>
      <c r="AF94" s="320"/>
      <c r="AG94" s="314"/>
      <c r="AH94" s="315"/>
      <c r="AI94" s="315"/>
      <c r="AJ94" s="316"/>
      <c r="AK94" s="314"/>
      <c r="AL94" s="315"/>
      <c r="AM94" s="315"/>
      <c r="AN94" s="316"/>
      <c r="AO94" s="44"/>
      <c r="AP94" s="314"/>
      <c r="AQ94" s="315"/>
      <c r="AR94" s="315"/>
      <c r="AS94" s="316"/>
    </row>
    <row r="95" spans="1:45" ht="19.5" customHeight="1">
      <c r="A95" s="338" t="s">
        <v>269</v>
      </c>
      <c r="B95" s="339"/>
      <c r="C95" s="353" t="s">
        <v>270</v>
      </c>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42" t="s">
        <v>271</v>
      </c>
      <c r="AD95" s="342"/>
      <c r="AE95" s="342"/>
      <c r="AF95" s="342"/>
      <c r="AG95" s="309">
        <f>SUM(AG87:AJ94)</f>
        <v>0</v>
      </c>
      <c r="AH95" s="310"/>
      <c r="AI95" s="310"/>
      <c r="AJ95" s="311"/>
      <c r="AK95" s="309">
        <f>SUM(AK87:AN94)</f>
        <v>0</v>
      </c>
      <c r="AL95" s="310"/>
      <c r="AM95" s="310"/>
      <c r="AN95" s="311"/>
      <c r="AO95" s="45"/>
      <c r="AP95" s="309">
        <f>SUM(AP87:AS94)</f>
        <v>0</v>
      </c>
      <c r="AQ95" s="310"/>
      <c r="AR95" s="310"/>
      <c r="AS95" s="311"/>
    </row>
    <row r="96" spans="1:45" s="3" customFormat="1" ht="19.5" customHeight="1">
      <c r="A96" s="338" t="s">
        <v>272</v>
      </c>
      <c r="B96" s="339"/>
      <c r="C96" s="361" t="s">
        <v>273</v>
      </c>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3" t="s">
        <v>274</v>
      </c>
      <c r="AD96" s="364"/>
      <c r="AE96" s="364"/>
      <c r="AF96" s="365"/>
      <c r="AG96" s="309">
        <f>AG25+AG26+AG51+AG60+AG73+AG81+AG86+AG95</f>
        <v>37492692</v>
      </c>
      <c r="AH96" s="310"/>
      <c r="AI96" s="310"/>
      <c r="AJ96" s="311"/>
      <c r="AK96" s="309">
        <f>AK25+AK26+AK51+AK60+AK73+AK81+AK86+AK95</f>
        <v>18636651</v>
      </c>
      <c r="AL96" s="310"/>
      <c r="AM96" s="310"/>
      <c r="AN96" s="311"/>
      <c r="AO96" s="45"/>
      <c r="AP96" s="309">
        <f>AP25+AP26+AP51+AP60+AP73+AP81+AP86+AP95</f>
        <v>48985867</v>
      </c>
      <c r="AQ96" s="310"/>
      <c r="AR96" s="310"/>
      <c r="AS96" s="311"/>
    </row>
    <row r="97" spans="3:32" ht="12.7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3:32" ht="12.7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3:32" ht="12.7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3:32" ht="12.7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3:32" ht="12.7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3:32" ht="12.7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29:32" ht="12.75">
      <c r="AC103" s="5"/>
      <c r="AD103" s="5"/>
      <c r="AE103" s="5"/>
      <c r="AF103" s="5"/>
    </row>
    <row r="104" spans="29:32" ht="12.75">
      <c r="AC104" s="5"/>
      <c r="AD104" s="5"/>
      <c r="AE104" s="5"/>
      <c r="AF104" s="5"/>
    </row>
  </sheetData>
  <sheetProtection/>
  <mergeCells count="551">
    <mergeCell ref="AL1:AS1"/>
    <mergeCell ref="A92:B92"/>
    <mergeCell ref="C92:AB92"/>
    <mergeCell ref="A94:B94"/>
    <mergeCell ref="C94:AB94"/>
    <mergeCell ref="AC94:AF94"/>
    <mergeCell ref="AG94:AJ94"/>
    <mergeCell ref="A93:B93"/>
    <mergeCell ref="C93:AB93"/>
    <mergeCell ref="A96:B96"/>
    <mergeCell ref="C96:AB96"/>
    <mergeCell ref="A95:B95"/>
    <mergeCell ref="C95:AB95"/>
    <mergeCell ref="AC95:AF95"/>
    <mergeCell ref="AC93:AF93"/>
    <mergeCell ref="AG95:AJ95"/>
    <mergeCell ref="AC96:AF96"/>
    <mergeCell ref="AG96:AJ96"/>
    <mergeCell ref="AG93:AJ93"/>
    <mergeCell ref="A90:B90"/>
    <mergeCell ref="C90:AB90"/>
    <mergeCell ref="AC90:AF90"/>
    <mergeCell ref="AG90:AJ90"/>
    <mergeCell ref="A91:B91"/>
    <mergeCell ref="C91:AB91"/>
    <mergeCell ref="AC91:AF91"/>
    <mergeCell ref="AG91:AJ91"/>
    <mergeCell ref="AG92:AJ92"/>
    <mergeCell ref="A89:B89"/>
    <mergeCell ref="C89:AB89"/>
    <mergeCell ref="AC89:AF89"/>
    <mergeCell ref="AG89:AJ89"/>
    <mergeCell ref="AC92:AF92"/>
    <mergeCell ref="A88:B88"/>
    <mergeCell ref="C88:AB88"/>
    <mergeCell ref="AC88:AF88"/>
    <mergeCell ref="AG88:AJ88"/>
    <mergeCell ref="A87:B87"/>
    <mergeCell ref="C87:AB87"/>
    <mergeCell ref="AC87:AF87"/>
    <mergeCell ref="AG87:AJ87"/>
    <mergeCell ref="A86:B86"/>
    <mergeCell ref="C86:AB86"/>
    <mergeCell ref="AC86:AF86"/>
    <mergeCell ref="AG86:AJ86"/>
    <mergeCell ref="A85:B85"/>
    <mergeCell ref="C85:AB85"/>
    <mergeCell ref="AC85:AF85"/>
    <mergeCell ref="AG85:AJ85"/>
    <mergeCell ref="A84:B84"/>
    <mergeCell ref="C84:AB84"/>
    <mergeCell ref="AC84:AF84"/>
    <mergeCell ref="AG84:AJ84"/>
    <mergeCell ref="A83:B83"/>
    <mergeCell ref="C83:AB83"/>
    <mergeCell ref="AC83:AF83"/>
    <mergeCell ref="AG83:AJ83"/>
    <mergeCell ref="A82:B82"/>
    <mergeCell ref="C82:AB82"/>
    <mergeCell ref="AC82:AF82"/>
    <mergeCell ref="AG82:AJ82"/>
    <mergeCell ref="A81:B81"/>
    <mergeCell ref="C81:AB81"/>
    <mergeCell ref="AC81:AF81"/>
    <mergeCell ref="AG81:AJ81"/>
    <mergeCell ref="A80:B80"/>
    <mergeCell ref="C80:AB80"/>
    <mergeCell ref="AC80:AF80"/>
    <mergeCell ref="AG80:AJ80"/>
    <mergeCell ref="A79:B79"/>
    <mergeCell ref="C79:AB79"/>
    <mergeCell ref="AC79:AF79"/>
    <mergeCell ref="AG79:AJ79"/>
    <mergeCell ref="A78:B78"/>
    <mergeCell ref="C78:AB78"/>
    <mergeCell ref="AC78:AF78"/>
    <mergeCell ref="AG78:AJ78"/>
    <mergeCell ref="A77:B77"/>
    <mergeCell ref="C77:AB77"/>
    <mergeCell ref="AC77:AF77"/>
    <mergeCell ref="AG77:AJ77"/>
    <mergeCell ref="A76:B76"/>
    <mergeCell ref="C76:AB76"/>
    <mergeCell ref="AC76:AF76"/>
    <mergeCell ref="AG76:AJ76"/>
    <mergeCell ref="A75:B75"/>
    <mergeCell ref="C75:AB75"/>
    <mergeCell ref="AC75:AF75"/>
    <mergeCell ref="AG75:AJ75"/>
    <mergeCell ref="A74:B74"/>
    <mergeCell ref="C74:AB74"/>
    <mergeCell ref="AC74:AF74"/>
    <mergeCell ref="AG74:AJ74"/>
    <mergeCell ref="A73:B73"/>
    <mergeCell ref="C73:AB73"/>
    <mergeCell ref="AC73:AF73"/>
    <mergeCell ref="AG73:AJ73"/>
    <mergeCell ref="A72:B72"/>
    <mergeCell ref="C72:AB72"/>
    <mergeCell ref="AC72:AF72"/>
    <mergeCell ref="AG72:AJ72"/>
    <mergeCell ref="A71:B71"/>
    <mergeCell ref="C71:AB71"/>
    <mergeCell ref="AC71:AF71"/>
    <mergeCell ref="AG71:AJ71"/>
    <mergeCell ref="A70:B70"/>
    <mergeCell ref="C70:AB70"/>
    <mergeCell ref="AC70:AF70"/>
    <mergeCell ref="AG70:AJ70"/>
    <mergeCell ref="A69:B69"/>
    <mergeCell ref="C69:AB69"/>
    <mergeCell ref="AC69:AF69"/>
    <mergeCell ref="AG69:AJ69"/>
    <mergeCell ref="A68:B68"/>
    <mergeCell ref="C68:AB68"/>
    <mergeCell ref="AC68:AF68"/>
    <mergeCell ref="AG68:AJ68"/>
    <mergeCell ref="A67:B67"/>
    <mergeCell ref="C67:AB67"/>
    <mergeCell ref="AC67:AF67"/>
    <mergeCell ref="AG67:AJ67"/>
    <mergeCell ref="A66:B66"/>
    <mergeCell ref="C66:AB66"/>
    <mergeCell ref="AC66:AF66"/>
    <mergeCell ref="AG66:AJ66"/>
    <mergeCell ref="A65:B65"/>
    <mergeCell ref="C65:AB65"/>
    <mergeCell ref="AC65:AF65"/>
    <mergeCell ref="AG65:AJ65"/>
    <mergeCell ref="A64:B64"/>
    <mergeCell ref="C64:AB64"/>
    <mergeCell ref="AC64:AF64"/>
    <mergeCell ref="AG64:AJ64"/>
    <mergeCell ref="A63:B63"/>
    <mergeCell ref="C63:AB63"/>
    <mergeCell ref="AC63:AF63"/>
    <mergeCell ref="AG63:AJ63"/>
    <mergeCell ref="A62:B62"/>
    <mergeCell ref="C62:AB62"/>
    <mergeCell ref="AC62:AF62"/>
    <mergeCell ref="AG62:AJ62"/>
    <mergeCell ref="A61:B61"/>
    <mergeCell ref="C61:AB61"/>
    <mergeCell ref="AC61:AF61"/>
    <mergeCell ref="AG61:AJ61"/>
    <mergeCell ref="A60:B60"/>
    <mergeCell ref="C60:AB60"/>
    <mergeCell ref="AC60:AF60"/>
    <mergeCell ref="AG60:AJ60"/>
    <mergeCell ref="A59:B59"/>
    <mergeCell ref="C59:AB59"/>
    <mergeCell ref="AC59:AF59"/>
    <mergeCell ref="AG59:AJ59"/>
    <mergeCell ref="A58:B58"/>
    <mergeCell ref="C58:AB58"/>
    <mergeCell ref="AC58:AF58"/>
    <mergeCell ref="AG58:AJ58"/>
    <mergeCell ref="A57:B57"/>
    <mergeCell ref="C57:AB57"/>
    <mergeCell ref="AC57:AF57"/>
    <mergeCell ref="AG57:AJ57"/>
    <mergeCell ref="A56:B56"/>
    <mergeCell ref="C56:AB56"/>
    <mergeCell ref="AC56:AF56"/>
    <mergeCell ref="AG56:AJ56"/>
    <mergeCell ref="A55:B55"/>
    <mergeCell ref="C55:AB55"/>
    <mergeCell ref="AC55:AF55"/>
    <mergeCell ref="AG55:AJ55"/>
    <mergeCell ref="A54:B54"/>
    <mergeCell ref="C54:AB54"/>
    <mergeCell ref="AC54:AF54"/>
    <mergeCell ref="AG54:AJ54"/>
    <mergeCell ref="A53:B53"/>
    <mergeCell ref="C53:AB53"/>
    <mergeCell ref="AC53:AF53"/>
    <mergeCell ref="AG53:AJ53"/>
    <mergeCell ref="A52:B52"/>
    <mergeCell ref="C52:AB52"/>
    <mergeCell ref="AC52:AF52"/>
    <mergeCell ref="AG52:AJ52"/>
    <mergeCell ref="A51:B51"/>
    <mergeCell ref="C51:AB51"/>
    <mergeCell ref="AC51:AF51"/>
    <mergeCell ref="AG51:AJ51"/>
    <mergeCell ref="A50:B50"/>
    <mergeCell ref="C50:AB50"/>
    <mergeCell ref="AC50:AF50"/>
    <mergeCell ref="AG50:AJ50"/>
    <mergeCell ref="A49:B49"/>
    <mergeCell ref="C49:AB49"/>
    <mergeCell ref="AC49:AF49"/>
    <mergeCell ref="AG49:AJ49"/>
    <mergeCell ref="A48:B48"/>
    <mergeCell ref="C48:AB48"/>
    <mergeCell ref="AC48:AF48"/>
    <mergeCell ref="AG48:AJ48"/>
    <mergeCell ref="A47:B47"/>
    <mergeCell ref="C47:AB47"/>
    <mergeCell ref="AC47:AF47"/>
    <mergeCell ref="AG47:AJ47"/>
    <mergeCell ref="A46:B46"/>
    <mergeCell ref="C46:AB46"/>
    <mergeCell ref="AC46:AF46"/>
    <mergeCell ref="AG46:AJ46"/>
    <mergeCell ref="A45:B45"/>
    <mergeCell ref="C45:AB45"/>
    <mergeCell ref="AC45:AF45"/>
    <mergeCell ref="AG45:AJ45"/>
    <mergeCell ref="A44:B44"/>
    <mergeCell ref="C44:AB44"/>
    <mergeCell ref="AC44:AF44"/>
    <mergeCell ref="AG44:AJ44"/>
    <mergeCell ref="A43:B43"/>
    <mergeCell ref="C43:AB43"/>
    <mergeCell ref="AC43:AF43"/>
    <mergeCell ref="AG43:AJ43"/>
    <mergeCell ref="A42:B42"/>
    <mergeCell ref="C42:AB42"/>
    <mergeCell ref="AC42:AF42"/>
    <mergeCell ref="AG42:AJ42"/>
    <mergeCell ref="A41:B41"/>
    <mergeCell ref="C41:AB41"/>
    <mergeCell ref="AC41:AF41"/>
    <mergeCell ref="AG41:AJ41"/>
    <mergeCell ref="A40:B40"/>
    <mergeCell ref="C40:AB40"/>
    <mergeCell ref="AC40:AF40"/>
    <mergeCell ref="AG40:AJ40"/>
    <mergeCell ref="A39:B39"/>
    <mergeCell ref="C39:AB39"/>
    <mergeCell ref="AC39:AF39"/>
    <mergeCell ref="AG39:AJ39"/>
    <mergeCell ref="A38:B38"/>
    <mergeCell ref="C38:AB38"/>
    <mergeCell ref="AC38:AF38"/>
    <mergeCell ref="AG38:AJ38"/>
    <mergeCell ref="A37:B37"/>
    <mergeCell ref="C37:AB37"/>
    <mergeCell ref="AC37:AF37"/>
    <mergeCell ref="AG37:AJ37"/>
    <mergeCell ref="A36:B36"/>
    <mergeCell ref="C36:AB36"/>
    <mergeCell ref="AC36:AF36"/>
    <mergeCell ref="AG36:AJ36"/>
    <mergeCell ref="A35:B35"/>
    <mergeCell ref="C35:AB35"/>
    <mergeCell ref="AC35:AF35"/>
    <mergeCell ref="AG35:AJ35"/>
    <mergeCell ref="A34:B34"/>
    <mergeCell ref="C34:AB34"/>
    <mergeCell ref="AC34:AF34"/>
    <mergeCell ref="AG34:AJ34"/>
    <mergeCell ref="A33:B33"/>
    <mergeCell ref="C33:AB33"/>
    <mergeCell ref="AC33:AF33"/>
    <mergeCell ref="AG33:AJ33"/>
    <mergeCell ref="A32:B32"/>
    <mergeCell ref="C32:AB32"/>
    <mergeCell ref="AC32:AF32"/>
    <mergeCell ref="AG32:AJ32"/>
    <mergeCell ref="A31:B31"/>
    <mergeCell ref="C31:AB31"/>
    <mergeCell ref="AC31:AF31"/>
    <mergeCell ref="AG31:AJ31"/>
    <mergeCell ref="A30:B30"/>
    <mergeCell ref="C30:AB30"/>
    <mergeCell ref="AC30:AF30"/>
    <mergeCell ref="AG30:AJ30"/>
    <mergeCell ref="A29:B29"/>
    <mergeCell ref="C29:AB29"/>
    <mergeCell ref="AC29:AF29"/>
    <mergeCell ref="AG29:AJ29"/>
    <mergeCell ref="A28:B28"/>
    <mergeCell ref="C28:AB28"/>
    <mergeCell ref="AC28:AF28"/>
    <mergeCell ref="AG28:AJ28"/>
    <mergeCell ref="A27:B27"/>
    <mergeCell ref="C27:AB27"/>
    <mergeCell ref="AC27:AF27"/>
    <mergeCell ref="AG27:AJ27"/>
    <mergeCell ref="A26:B26"/>
    <mergeCell ref="C26:AB26"/>
    <mergeCell ref="AC26:AF26"/>
    <mergeCell ref="AG26:AJ26"/>
    <mergeCell ref="A25:B25"/>
    <mergeCell ref="C25:AB25"/>
    <mergeCell ref="AC25:AF25"/>
    <mergeCell ref="AG25:AJ25"/>
    <mergeCell ref="A24:B24"/>
    <mergeCell ref="C24:AB24"/>
    <mergeCell ref="AC24:AF24"/>
    <mergeCell ref="AG24:AJ24"/>
    <mergeCell ref="A23:B23"/>
    <mergeCell ref="C23:AB23"/>
    <mergeCell ref="AC23:AF23"/>
    <mergeCell ref="AG23:AJ23"/>
    <mergeCell ref="A22:B22"/>
    <mergeCell ref="C22:AB22"/>
    <mergeCell ref="AC22:AF22"/>
    <mergeCell ref="AG22:AJ22"/>
    <mergeCell ref="A21:B21"/>
    <mergeCell ref="C21:AB21"/>
    <mergeCell ref="AC21:AF21"/>
    <mergeCell ref="AG21:AJ21"/>
    <mergeCell ref="A20:B20"/>
    <mergeCell ref="C20:AB20"/>
    <mergeCell ref="AC20:AF20"/>
    <mergeCell ref="AG20:AJ20"/>
    <mergeCell ref="A19:B19"/>
    <mergeCell ref="C19:AB19"/>
    <mergeCell ref="AC19:AF19"/>
    <mergeCell ref="AG19:AJ19"/>
    <mergeCell ref="A18:B18"/>
    <mergeCell ref="C18:AB18"/>
    <mergeCell ref="AC18:AF18"/>
    <mergeCell ref="AG18:AJ18"/>
    <mergeCell ref="AG14:AJ14"/>
    <mergeCell ref="A17:B17"/>
    <mergeCell ref="C17:AB17"/>
    <mergeCell ref="AC17:AF17"/>
    <mergeCell ref="AG17:AJ17"/>
    <mergeCell ref="A16:B16"/>
    <mergeCell ref="C16:AB16"/>
    <mergeCell ref="AC16:AF16"/>
    <mergeCell ref="AG16:AJ16"/>
    <mergeCell ref="AG11:AJ11"/>
    <mergeCell ref="A12:B12"/>
    <mergeCell ref="C12:AB12"/>
    <mergeCell ref="A15:B15"/>
    <mergeCell ref="C15:AB15"/>
    <mergeCell ref="AC15:AF15"/>
    <mergeCell ref="AG15:AJ15"/>
    <mergeCell ref="A14:B14"/>
    <mergeCell ref="C14:AB14"/>
    <mergeCell ref="AC14:AF14"/>
    <mergeCell ref="AG9:AJ9"/>
    <mergeCell ref="A10:B10"/>
    <mergeCell ref="C10:AB10"/>
    <mergeCell ref="A13:B13"/>
    <mergeCell ref="C13:AB13"/>
    <mergeCell ref="AC13:AF13"/>
    <mergeCell ref="AG13:AJ13"/>
    <mergeCell ref="AC12:AF12"/>
    <mergeCell ref="AG12:AJ12"/>
    <mergeCell ref="AC7:AF7"/>
    <mergeCell ref="AG7:AJ7"/>
    <mergeCell ref="A7:B7"/>
    <mergeCell ref="C7:AB7"/>
    <mergeCell ref="A8:B8"/>
    <mergeCell ref="A5:AJ5"/>
    <mergeCell ref="AC6:AF6"/>
    <mergeCell ref="AG6:AJ6"/>
    <mergeCell ref="A11:B11"/>
    <mergeCell ref="C11:AB11"/>
    <mergeCell ref="AC11:AF11"/>
    <mergeCell ref="AC10:AF10"/>
    <mergeCell ref="AG10:AJ10"/>
    <mergeCell ref="A6:B6"/>
    <mergeCell ref="C6:AB6"/>
    <mergeCell ref="AC8:AF8"/>
    <mergeCell ref="AG8:AJ8"/>
    <mergeCell ref="AC9:AF9"/>
    <mergeCell ref="C8:AB8"/>
    <mergeCell ref="A9:B9"/>
    <mergeCell ref="C9:AB9"/>
    <mergeCell ref="AK6:AN6"/>
    <mergeCell ref="AK7:AN7"/>
    <mergeCell ref="AK8:AN8"/>
    <mergeCell ref="AK9:AN9"/>
    <mergeCell ref="AK10:AN10"/>
    <mergeCell ref="AK11:AN11"/>
    <mergeCell ref="AK12:AN12"/>
    <mergeCell ref="AK13:AN13"/>
    <mergeCell ref="AK14:AN14"/>
    <mergeCell ref="AK15:AN15"/>
    <mergeCell ref="AK16:AN16"/>
    <mergeCell ref="AK17:AN17"/>
    <mergeCell ref="AK18:AN18"/>
    <mergeCell ref="AK19:AN19"/>
    <mergeCell ref="AK20:AN20"/>
    <mergeCell ref="AK21:AN21"/>
    <mergeCell ref="AK22:AN22"/>
    <mergeCell ref="AK23:AN23"/>
    <mergeCell ref="AK24:AN24"/>
    <mergeCell ref="AK25:AN25"/>
    <mergeCell ref="AK26:AN26"/>
    <mergeCell ref="AK27:AN27"/>
    <mergeCell ref="AK28:AN28"/>
    <mergeCell ref="AK29:AN29"/>
    <mergeCell ref="AK30:AN30"/>
    <mergeCell ref="AK31:AN31"/>
    <mergeCell ref="AK32:AN32"/>
    <mergeCell ref="AK33:AN33"/>
    <mergeCell ref="AK34:AN34"/>
    <mergeCell ref="AK35:AN35"/>
    <mergeCell ref="AK36:AN36"/>
    <mergeCell ref="AK37:AN37"/>
    <mergeCell ref="AK38:AN38"/>
    <mergeCell ref="AK39:AN39"/>
    <mergeCell ref="AK40:AN40"/>
    <mergeCell ref="AK41:AN41"/>
    <mergeCell ref="AK42:AN42"/>
    <mergeCell ref="AK43:AN43"/>
    <mergeCell ref="AK44:AN44"/>
    <mergeCell ref="AK45:AN45"/>
    <mergeCell ref="AK46:AN46"/>
    <mergeCell ref="AK47:AN47"/>
    <mergeCell ref="AK48:AN48"/>
    <mergeCell ref="AK49:AN49"/>
    <mergeCell ref="AK50:AN50"/>
    <mergeCell ref="AK51:AN51"/>
    <mergeCell ref="AK52:AN52"/>
    <mergeCell ref="AK53:AN53"/>
    <mergeCell ref="AK54:AN54"/>
    <mergeCell ref="AK55:AN55"/>
    <mergeCell ref="AK56:AN56"/>
    <mergeCell ref="AK57:AN57"/>
    <mergeCell ref="AK58:AN58"/>
    <mergeCell ref="AK59:AN59"/>
    <mergeCell ref="AK60:AN60"/>
    <mergeCell ref="AK61:AN61"/>
    <mergeCell ref="AK62:AN62"/>
    <mergeCell ref="AK63:AN63"/>
    <mergeCell ref="AK64:AN64"/>
    <mergeCell ref="AK65:AN65"/>
    <mergeCell ref="AK66:AN66"/>
    <mergeCell ref="AK67:AN67"/>
    <mergeCell ref="AK68:AN68"/>
    <mergeCell ref="AK69:AN69"/>
    <mergeCell ref="AK70:AN70"/>
    <mergeCell ref="AK71:AN71"/>
    <mergeCell ref="AK72:AN72"/>
    <mergeCell ref="AK73:AN73"/>
    <mergeCell ref="AK74:AN74"/>
    <mergeCell ref="AK75:AN75"/>
    <mergeCell ref="AK76:AN76"/>
    <mergeCell ref="AK77:AN77"/>
    <mergeCell ref="AK78:AN78"/>
    <mergeCell ref="AK79:AN79"/>
    <mergeCell ref="AK80:AN80"/>
    <mergeCell ref="AK81:AN81"/>
    <mergeCell ref="AK82:AN82"/>
    <mergeCell ref="AK83:AN83"/>
    <mergeCell ref="AK84:AN84"/>
    <mergeCell ref="AK85:AN85"/>
    <mergeCell ref="AK86:AN86"/>
    <mergeCell ref="AK87:AN87"/>
    <mergeCell ref="AK88:AN88"/>
    <mergeCell ref="AK89:AN89"/>
    <mergeCell ref="AK96:AN96"/>
    <mergeCell ref="AK90:AN90"/>
    <mergeCell ref="AK91:AN91"/>
    <mergeCell ref="AK92:AN92"/>
    <mergeCell ref="AK93:AN93"/>
    <mergeCell ref="AK94:AN94"/>
    <mergeCell ref="AK95:AN95"/>
    <mergeCell ref="AP6:AS6"/>
    <mergeCell ref="AP7:AS7"/>
    <mergeCell ref="AP8:AS8"/>
    <mergeCell ref="AP9:AS9"/>
    <mergeCell ref="AP10:AS10"/>
    <mergeCell ref="AP11:AS11"/>
    <mergeCell ref="AP12:AS12"/>
    <mergeCell ref="AP13:AS13"/>
    <mergeCell ref="AP14:AS14"/>
    <mergeCell ref="AP15:AS15"/>
    <mergeCell ref="AP16:AS16"/>
    <mergeCell ref="AP17:AS17"/>
    <mergeCell ref="AP18:AS18"/>
    <mergeCell ref="AP19:AS19"/>
    <mergeCell ref="AP20:AS20"/>
    <mergeCell ref="AP21:AS21"/>
    <mergeCell ref="AP22:AS22"/>
    <mergeCell ref="AP23:AS23"/>
    <mergeCell ref="AP24:AS24"/>
    <mergeCell ref="AP25:AS25"/>
    <mergeCell ref="AP26:AS26"/>
    <mergeCell ref="AP27:AS27"/>
    <mergeCell ref="AP28:AS28"/>
    <mergeCell ref="AP29:AS29"/>
    <mergeCell ref="AP30:AS30"/>
    <mergeCell ref="AP31:AS31"/>
    <mergeCell ref="AP32:AS32"/>
    <mergeCell ref="AP33:AS33"/>
    <mergeCell ref="AP34:AS34"/>
    <mergeCell ref="AP35:AS35"/>
    <mergeCell ref="AP36:AS36"/>
    <mergeCell ref="AP37:AS37"/>
    <mergeCell ref="AP38:AS38"/>
    <mergeCell ref="AP39:AS39"/>
    <mergeCell ref="AP40:AS40"/>
    <mergeCell ref="AP41:AS41"/>
    <mergeCell ref="AP42:AS42"/>
    <mergeCell ref="AP43:AS43"/>
    <mergeCell ref="AP44:AS44"/>
    <mergeCell ref="AP45:AS45"/>
    <mergeCell ref="AP46:AS46"/>
    <mergeCell ref="AP47:AS47"/>
    <mergeCell ref="AP48:AS48"/>
    <mergeCell ref="AP49:AS49"/>
    <mergeCell ref="AP50:AS50"/>
    <mergeCell ref="AP51:AS51"/>
    <mergeCell ref="AP52:AS52"/>
    <mergeCell ref="AP53:AS53"/>
    <mergeCell ref="AP54:AS54"/>
    <mergeCell ref="AP55:AS55"/>
    <mergeCell ref="AP56:AS56"/>
    <mergeCell ref="AP57:AS57"/>
    <mergeCell ref="AP58:AS58"/>
    <mergeCell ref="AP59:AS59"/>
    <mergeCell ref="AP60:AS60"/>
    <mergeCell ref="AP61:AS61"/>
    <mergeCell ref="AP62:AS62"/>
    <mergeCell ref="AP63:AS63"/>
    <mergeCell ref="AP64:AS64"/>
    <mergeCell ref="AP65:AS65"/>
    <mergeCell ref="AP66:AS66"/>
    <mergeCell ref="AP67:AS67"/>
    <mergeCell ref="AP68:AS68"/>
    <mergeCell ref="AP69:AS69"/>
    <mergeCell ref="AP70:AS70"/>
    <mergeCell ref="AP71:AS71"/>
    <mergeCell ref="AP72:AS72"/>
    <mergeCell ref="AP73:AS73"/>
    <mergeCell ref="AP74:AS74"/>
    <mergeCell ref="AP75:AS75"/>
    <mergeCell ref="AP76:AS76"/>
    <mergeCell ref="AP77:AS77"/>
    <mergeCell ref="AP78:AS78"/>
    <mergeCell ref="AP79:AS79"/>
    <mergeCell ref="AP80:AS80"/>
    <mergeCell ref="AP81:AS81"/>
    <mergeCell ref="AP82:AS82"/>
    <mergeCell ref="AP83:AS83"/>
    <mergeCell ref="AP84:AS84"/>
    <mergeCell ref="AP85:AS85"/>
    <mergeCell ref="AP86:AS86"/>
    <mergeCell ref="AP87:AS87"/>
    <mergeCell ref="AP88:AS88"/>
    <mergeCell ref="AP89:AS89"/>
    <mergeCell ref="AP96:AS96"/>
    <mergeCell ref="A2:AS2"/>
    <mergeCell ref="A3:AS3"/>
    <mergeCell ref="A4:AS4"/>
    <mergeCell ref="AP90:AS90"/>
    <mergeCell ref="AP91:AS91"/>
    <mergeCell ref="AP92:AS92"/>
    <mergeCell ref="AP93:AS93"/>
    <mergeCell ref="AP94:AS94"/>
    <mergeCell ref="AP95:AS95"/>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83" r:id="rId1"/>
  <headerFooter alignWithMargins="0">
    <oddHeader xml:space="preserve">&amp;R2.  sz.  melléklet a 2016. I. félévi költségvetési beszámolóhoz     </oddHeader>
  </headerFooter>
</worksheet>
</file>

<file path=xl/worksheets/sheet3.xml><?xml version="1.0" encoding="utf-8"?>
<worksheet xmlns="http://schemas.openxmlformats.org/spreadsheetml/2006/main" xmlns:r="http://schemas.openxmlformats.org/officeDocument/2006/relationships">
  <dimension ref="A1:K68"/>
  <sheetViews>
    <sheetView view="pageBreakPreview" zoomScale="60" zoomScalePageLayoutView="0" workbookViewId="0" topLeftCell="A1">
      <selection activeCell="A4" sqref="A4:B4"/>
    </sheetView>
  </sheetViews>
  <sheetFormatPr defaultColWidth="9.140625" defaultRowHeight="15"/>
  <cols>
    <col min="1" max="1" width="58.7109375" style="51" customWidth="1"/>
    <col min="2" max="2" width="14.140625" style="51" customWidth="1"/>
    <col min="3" max="16384" width="9.140625" style="51" customWidth="1"/>
  </cols>
  <sheetData>
    <row r="1" spans="1:2" ht="12.75">
      <c r="A1" s="366" t="s">
        <v>774</v>
      </c>
      <c r="B1" s="366"/>
    </row>
    <row r="2" spans="1:11" ht="33.75" customHeight="1">
      <c r="A2" s="367" t="s">
        <v>307</v>
      </c>
      <c r="B2" s="367"/>
      <c r="C2" s="53"/>
      <c r="D2" s="53"/>
      <c r="E2" s="53"/>
      <c r="F2" s="53"/>
      <c r="G2" s="53"/>
      <c r="H2" s="53"/>
      <c r="I2" s="53"/>
      <c r="J2" s="53"/>
      <c r="K2" s="53"/>
    </row>
    <row r="3" spans="1:11" ht="22.5">
      <c r="A3" s="367" t="s">
        <v>498</v>
      </c>
      <c r="B3" s="367"/>
      <c r="C3" s="53"/>
      <c r="D3" s="53"/>
      <c r="E3" s="53"/>
      <c r="F3" s="53"/>
      <c r="G3" s="53"/>
      <c r="H3" s="53"/>
      <c r="I3" s="53"/>
      <c r="J3" s="53"/>
      <c r="K3" s="53"/>
    </row>
    <row r="4" spans="1:2" s="54" customFormat="1" ht="31.5" customHeight="1">
      <c r="A4" s="368" t="s">
        <v>499</v>
      </c>
      <c r="B4" s="368"/>
    </row>
    <row r="5" spans="1:2" s="54" customFormat="1" ht="31.5" customHeight="1">
      <c r="A5" s="472"/>
      <c r="B5" s="472"/>
    </row>
    <row r="6" spans="1:2" s="54" customFormat="1" ht="15.75">
      <c r="A6" s="55"/>
      <c r="B6" s="56" t="s">
        <v>500</v>
      </c>
    </row>
    <row r="7" spans="1:2" s="54" customFormat="1" ht="31.5">
      <c r="A7" s="57" t="s">
        <v>501</v>
      </c>
      <c r="B7" s="58" t="s">
        <v>429</v>
      </c>
    </row>
    <row r="8" spans="1:2" s="54" customFormat="1" ht="23.25" customHeight="1">
      <c r="A8" s="59" t="s">
        <v>502</v>
      </c>
      <c r="B8" s="60">
        <v>711717</v>
      </c>
    </row>
    <row r="9" spans="1:2" s="54" customFormat="1" ht="23.25" customHeight="1">
      <c r="A9" s="59" t="s">
        <v>503</v>
      </c>
      <c r="B9" s="60">
        <v>16000</v>
      </c>
    </row>
    <row r="10" spans="1:2" s="54" customFormat="1" ht="23.25" customHeight="1">
      <c r="A10" s="59" t="s">
        <v>504</v>
      </c>
      <c r="B10" s="60">
        <v>806311</v>
      </c>
    </row>
    <row r="11" spans="1:2" s="54" customFormat="1" ht="23.25" customHeight="1">
      <c r="A11" s="59" t="s">
        <v>505</v>
      </c>
      <c r="B11" s="60">
        <v>708620</v>
      </c>
    </row>
    <row r="12" spans="1:2" s="54" customFormat="1" ht="23.25" customHeight="1">
      <c r="A12" s="61" t="s">
        <v>506</v>
      </c>
      <c r="B12" s="62">
        <f>SUM(B8:B11)</f>
        <v>2242648</v>
      </c>
    </row>
    <row r="13" spans="1:2" s="54" customFormat="1" ht="23.25" customHeight="1">
      <c r="A13" s="59" t="s">
        <v>507</v>
      </c>
      <c r="B13" s="60">
        <v>120000</v>
      </c>
    </row>
    <row r="14" spans="1:2" s="54" customFormat="1" ht="23.25" customHeight="1">
      <c r="A14" s="59" t="s">
        <v>508</v>
      </c>
      <c r="B14" s="60">
        <v>540000</v>
      </c>
    </row>
    <row r="15" spans="1:2" s="54" customFormat="1" ht="23.25" customHeight="1">
      <c r="A15" s="59" t="s">
        <v>509</v>
      </c>
      <c r="B15" s="60">
        <v>15000</v>
      </c>
    </row>
    <row r="16" spans="1:2" s="54" customFormat="1" ht="23.25" customHeight="1">
      <c r="A16" s="59" t="s">
        <v>510</v>
      </c>
      <c r="B16" s="60">
        <v>20000</v>
      </c>
    </row>
    <row r="17" spans="1:2" s="54" customFormat="1" ht="23.25" customHeight="1">
      <c r="A17" s="59" t="s">
        <v>511</v>
      </c>
      <c r="B17" s="60">
        <v>10000</v>
      </c>
    </row>
    <row r="18" spans="1:2" s="54" customFormat="1" ht="23.25" customHeight="1">
      <c r="A18" s="59" t="s">
        <v>512</v>
      </c>
      <c r="B18" s="60">
        <v>50000</v>
      </c>
    </row>
    <row r="19" spans="1:2" s="54" customFormat="1" ht="23.25" customHeight="1">
      <c r="A19" s="61" t="s">
        <v>513</v>
      </c>
      <c r="B19" s="62">
        <f>SUM(B13:B18)</f>
        <v>755000</v>
      </c>
    </row>
    <row r="20" spans="1:2" s="54" customFormat="1" ht="23.25" customHeight="1">
      <c r="A20" s="61" t="s">
        <v>514</v>
      </c>
      <c r="B20" s="62">
        <v>200000</v>
      </c>
    </row>
    <row r="21" spans="1:2" s="54" customFormat="1" ht="23.25" customHeight="1">
      <c r="A21" s="61" t="s">
        <v>515</v>
      </c>
      <c r="B21" s="62">
        <f>SUM(B12+B19+B20)</f>
        <v>3197648</v>
      </c>
    </row>
    <row r="22" s="54" customFormat="1" ht="15.75">
      <c r="B22" s="63"/>
    </row>
    <row r="23" spans="1:2" s="54" customFormat="1" ht="15.75">
      <c r="A23" s="64"/>
      <c r="B23" s="64"/>
    </row>
    <row r="24" spans="1:2" s="54" customFormat="1" ht="15.75">
      <c r="A24" s="64"/>
      <c r="B24" s="64"/>
    </row>
    <row r="25" s="54" customFormat="1" ht="15.75">
      <c r="B25" s="63"/>
    </row>
    <row r="26" s="54" customFormat="1" ht="15.75">
      <c r="B26" s="63"/>
    </row>
    <row r="27" spans="1:2" s="54" customFormat="1" ht="15.75">
      <c r="A27" s="64"/>
      <c r="B27" s="64"/>
    </row>
    <row r="28" spans="1:2" s="54" customFormat="1" ht="15.75">
      <c r="A28" s="64"/>
      <c r="B28" s="64"/>
    </row>
    <row r="29" spans="1:2" ht="15.75">
      <c r="A29" s="65"/>
      <c r="B29" s="65"/>
    </row>
    <row r="30" spans="1:2" ht="15.75">
      <c r="A30" s="65"/>
      <c r="B30" s="65"/>
    </row>
    <row r="31" spans="1:2" ht="15.75">
      <c r="A31" s="65"/>
      <c r="B31" s="65"/>
    </row>
    <row r="32" spans="1:2" ht="15.75">
      <c r="A32" s="65"/>
      <c r="B32" s="65"/>
    </row>
    <row r="50" ht="18">
      <c r="B50" s="66"/>
    </row>
    <row r="53" ht="18">
      <c r="B53" s="67"/>
    </row>
    <row r="54" ht="15.75">
      <c r="B54" s="68"/>
    </row>
    <row r="55" ht="15">
      <c r="B55" s="69"/>
    </row>
    <row r="56" ht="15">
      <c r="B56" s="69"/>
    </row>
    <row r="57" ht="15">
      <c r="B57" s="69"/>
    </row>
    <row r="58" ht="15">
      <c r="B58" s="69"/>
    </row>
    <row r="59" ht="15">
      <c r="B59" s="69"/>
    </row>
    <row r="60" ht="15">
      <c r="B60" s="69"/>
    </row>
    <row r="61" ht="15">
      <c r="B61" s="69"/>
    </row>
    <row r="62" ht="15">
      <c r="B62" s="69"/>
    </row>
    <row r="63" ht="15">
      <c r="B63" s="69"/>
    </row>
    <row r="64" ht="14.25">
      <c r="B64" s="70"/>
    </row>
    <row r="65" ht="14.25">
      <c r="B65" s="70"/>
    </row>
    <row r="66" ht="14.25">
      <c r="B66" s="70"/>
    </row>
    <row r="67" ht="14.25">
      <c r="B67" s="70"/>
    </row>
    <row r="68" ht="15.75">
      <c r="B68" s="65"/>
    </row>
  </sheetData>
  <sheetProtection/>
  <mergeCells count="5">
    <mergeCell ref="A1:B1"/>
    <mergeCell ref="A2:B2"/>
    <mergeCell ref="A3:B3"/>
    <mergeCell ref="A4:B4"/>
    <mergeCell ref="A5:B5"/>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&amp;R2.1. számú melléklet a .../2016.(II.....) számú önkormányzati rendelethez</oddHeader>
  </headerFooter>
</worksheet>
</file>

<file path=xl/worksheets/sheet4.xml><?xml version="1.0" encoding="utf-8"?>
<worksheet xmlns="http://schemas.openxmlformats.org/spreadsheetml/2006/main" xmlns:r="http://schemas.openxmlformats.org/officeDocument/2006/relationships">
  <dimension ref="A1:AS66"/>
  <sheetViews>
    <sheetView view="pageBreakPreview" zoomScaleSheetLayoutView="100" zoomScalePageLayoutView="0" workbookViewId="0" topLeftCell="A1">
      <selection activeCell="AO7" sqref="AO7"/>
    </sheetView>
  </sheetViews>
  <sheetFormatPr defaultColWidth="9.140625" defaultRowHeight="15"/>
  <cols>
    <col min="1" max="28" width="2.7109375" style="1" customWidth="1"/>
    <col min="29" max="29" width="2.7109375" style="6" hidden="1" customWidth="1"/>
    <col min="30" max="32" width="2.7109375" style="1" hidden="1" customWidth="1"/>
    <col min="33" max="40" width="2.7109375" style="1" customWidth="1"/>
    <col min="41" max="41" width="9.57421875" style="1" customWidth="1"/>
    <col min="42" max="47" width="2.7109375" style="1" customWidth="1"/>
    <col min="48" max="16384" width="9.140625" style="1" customWidth="1"/>
  </cols>
  <sheetData>
    <row r="1" spans="39:45" ht="12.75">
      <c r="AM1" s="308" t="s">
        <v>487</v>
      </c>
      <c r="AN1" s="308"/>
      <c r="AO1" s="308"/>
      <c r="AP1" s="308"/>
      <c r="AQ1" s="308"/>
      <c r="AR1" s="308"/>
      <c r="AS1" s="308"/>
    </row>
    <row r="2" spans="1:45" ht="31.5" customHeight="1">
      <c r="A2" s="257" t="s">
        <v>307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row>
    <row r="3" spans="1:45" ht="31.5" customHeight="1">
      <c r="A3" s="312" t="s">
        <v>494</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row>
    <row r="4" spans="1:45" ht="25.5" customHeight="1">
      <c r="A4" s="313" t="s">
        <v>308</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row>
    <row r="5" spans="1:36" ht="19.5" customHeight="1">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row>
    <row r="6" spans="1:40" ht="15.75" customHeight="1">
      <c r="A6" s="265"/>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N6" s="1" t="s">
        <v>426</v>
      </c>
    </row>
    <row r="7" spans="1:45" ht="34.5" customHeight="1">
      <c r="A7" s="321" t="s">
        <v>1</v>
      </c>
      <c r="B7" s="317"/>
      <c r="C7" s="475" t="s">
        <v>2</v>
      </c>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7" t="s">
        <v>3</v>
      </c>
      <c r="AD7" s="476"/>
      <c r="AE7" s="476"/>
      <c r="AF7" s="476"/>
      <c r="AG7" s="478" t="s">
        <v>4</v>
      </c>
      <c r="AH7" s="382"/>
      <c r="AI7" s="382"/>
      <c r="AJ7" s="383"/>
      <c r="AK7" s="478" t="s">
        <v>759</v>
      </c>
      <c r="AL7" s="382"/>
      <c r="AM7" s="382"/>
      <c r="AN7" s="383"/>
      <c r="AO7" s="479" t="s">
        <v>761</v>
      </c>
      <c r="AP7" s="478" t="s">
        <v>428</v>
      </c>
      <c r="AQ7" s="382"/>
      <c r="AR7" s="382"/>
      <c r="AS7" s="383"/>
    </row>
    <row r="8" spans="1:45" s="3" customFormat="1" ht="19.5" customHeight="1">
      <c r="A8" s="384" t="s">
        <v>5</v>
      </c>
      <c r="B8" s="390"/>
      <c r="C8" s="328" t="s">
        <v>309</v>
      </c>
      <c r="D8" s="329"/>
      <c r="E8" s="329"/>
      <c r="F8" s="329"/>
      <c r="G8" s="329"/>
      <c r="H8" s="329"/>
      <c r="I8" s="329"/>
      <c r="J8" s="329"/>
      <c r="K8" s="329"/>
      <c r="L8" s="329"/>
      <c r="M8" s="329"/>
      <c r="N8" s="329"/>
      <c r="O8" s="329"/>
      <c r="P8" s="329"/>
      <c r="Q8" s="329"/>
      <c r="R8" s="329"/>
      <c r="S8" s="329"/>
      <c r="T8" s="329"/>
      <c r="U8" s="329"/>
      <c r="V8" s="329"/>
      <c r="W8" s="329"/>
      <c r="X8" s="329"/>
      <c r="Y8" s="329"/>
      <c r="Z8" s="329"/>
      <c r="AA8" s="329"/>
      <c r="AB8" s="392"/>
      <c r="AC8" s="345" t="s">
        <v>310</v>
      </c>
      <c r="AD8" s="346"/>
      <c r="AE8" s="346"/>
      <c r="AF8" s="387"/>
      <c r="AG8" s="369">
        <v>13870807</v>
      </c>
      <c r="AH8" s="370"/>
      <c r="AI8" s="370"/>
      <c r="AJ8" s="371"/>
      <c r="AK8" s="375"/>
      <c r="AL8" s="375"/>
      <c r="AM8" s="375"/>
      <c r="AN8" s="375"/>
      <c r="AO8" s="473"/>
      <c r="AP8" s="369">
        <v>13870807</v>
      </c>
      <c r="AQ8" s="370"/>
      <c r="AR8" s="370"/>
      <c r="AS8" s="371"/>
    </row>
    <row r="9" spans="1:45" s="3" customFormat="1" ht="19.5" customHeight="1">
      <c r="A9" s="384" t="s">
        <v>8</v>
      </c>
      <c r="B9" s="390"/>
      <c r="C9" s="336" t="s">
        <v>311</v>
      </c>
      <c r="D9" s="337"/>
      <c r="E9" s="337"/>
      <c r="F9" s="337"/>
      <c r="G9" s="337"/>
      <c r="H9" s="337"/>
      <c r="I9" s="337"/>
      <c r="J9" s="337"/>
      <c r="K9" s="337"/>
      <c r="L9" s="337"/>
      <c r="M9" s="337"/>
      <c r="N9" s="337"/>
      <c r="O9" s="337"/>
      <c r="P9" s="337"/>
      <c r="Q9" s="337"/>
      <c r="R9" s="337"/>
      <c r="S9" s="337"/>
      <c r="T9" s="337"/>
      <c r="U9" s="337"/>
      <c r="V9" s="337"/>
      <c r="W9" s="337"/>
      <c r="X9" s="337"/>
      <c r="Y9" s="337"/>
      <c r="Z9" s="337"/>
      <c r="AA9" s="337"/>
      <c r="AB9" s="389"/>
      <c r="AC9" s="345" t="s">
        <v>312</v>
      </c>
      <c r="AD9" s="346"/>
      <c r="AE9" s="346"/>
      <c r="AF9" s="387"/>
      <c r="AG9" s="369"/>
      <c r="AH9" s="370"/>
      <c r="AI9" s="370"/>
      <c r="AJ9" s="371"/>
      <c r="AK9" s="375"/>
      <c r="AL9" s="375"/>
      <c r="AM9" s="375"/>
      <c r="AN9" s="375"/>
      <c r="AO9" s="473"/>
      <c r="AP9" s="369"/>
      <c r="AQ9" s="370"/>
      <c r="AR9" s="370"/>
      <c r="AS9" s="371"/>
    </row>
    <row r="10" spans="1:45" s="3" customFormat="1" ht="30.75" customHeight="1">
      <c r="A10" s="384" t="s">
        <v>11</v>
      </c>
      <c r="B10" s="390"/>
      <c r="C10" s="336" t="s">
        <v>313</v>
      </c>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89"/>
      <c r="AC10" s="345" t="s">
        <v>314</v>
      </c>
      <c r="AD10" s="346"/>
      <c r="AE10" s="346"/>
      <c r="AF10" s="387"/>
      <c r="AG10" s="369">
        <v>8225418</v>
      </c>
      <c r="AH10" s="370"/>
      <c r="AI10" s="370"/>
      <c r="AJ10" s="371"/>
      <c r="AK10" s="375"/>
      <c r="AL10" s="375"/>
      <c r="AM10" s="375"/>
      <c r="AN10" s="375"/>
      <c r="AO10" s="473"/>
      <c r="AP10" s="369">
        <v>8225418</v>
      </c>
      <c r="AQ10" s="370"/>
      <c r="AR10" s="370"/>
      <c r="AS10" s="371"/>
    </row>
    <row r="11" spans="1:45" ht="19.5" customHeight="1">
      <c r="A11" s="384" t="s">
        <v>14</v>
      </c>
      <c r="B11" s="390"/>
      <c r="C11" s="336" t="s">
        <v>315</v>
      </c>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89"/>
      <c r="AC11" s="345" t="s">
        <v>316</v>
      </c>
      <c r="AD11" s="346"/>
      <c r="AE11" s="346"/>
      <c r="AF11" s="387"/>
      <c r="AG11" s="369">
        <v>1800000</v>
      </c>
      <c r="AH11" s="370"/>
      <c r="AI11" s="370"/>
      <c r="AJ11" s="371"/>
      <c r="AK11" s="376"/>
      <c r="AL11" s="376"/>
      <c r="AM11" s="376"/>
      <c r="AN11" s="376"/>
      <c r="AO11" s="474"/>
      <c r="AP11" s="369">
        <v>1800000</v>
      </c>
      <c r="AQ11" s="370"/>
      <c r="AR11" s="370"/>
      <c r="AS11" s="371"/>
    </row>
    <row r="12" spans="1:45" s="2" customFormat="1" ht="19.5" customHeight="1">
      <c r="A12" s="384" t="s">
        <v>17</v>
      </c>
      <c r="B12" s="390"/>
      <c r="C12" s="336" t="s">
        <v>317</v>
      </c>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89"/>
      <c r="AC12" s="345" t="s">
        <v>318</v>
      </c>
      <c r="AD12" s="346"/>
      <c r="AE12" s="346"/>
      <c r="AF12" s="387"/>
      <c r="AG12" s="377"/>
      <c r="AH12" s="377"/>
      <c r="AI12" s="377"/>
      <c r="AJ12" s="377"/>
      <c r="AK12" s="377"/>
      <c r="AL12" s="377"/>
      <c r="AM12" s="377"/>
      <c r="AN12" s="377"/>
      <c r="AO12" s="49"/>
      <c r="AP12" s="377"/>
      <c r="AQ12" s="377"/>
      <c r="AR12" s="377"/>
      <c r="AS12" s="377"/>
    </row>
    <row r="13" spans="1:45" s="2" customFormat="1" ht="19.5" customHeight="1">
      <c r="A13" s="384" t="s">
        <v>20</v>
      </c>
      <c r="B13" s="390"/>
      <c r="C13" s="336" t="s">
        <v>319</v>
      </c>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89"/>
      <c r="AC13" s="345" t="s">
        <v>320</v>
      </c>
      <c r="AD13" s="346"/>
      <c r="AE13" s="346"/>
      <c r="AF13" s="387"/>
      <c r="AG13" s="377"/>
      <c r="AH13" s="377"/>
      <c r="AI13" s="377"/>
      <c r="AJ13" s="377"/>
      <c r="AK13" s="377"/>
      <c r="AL13" s="377"/>
      <c r="AM13" s="377"/>
      <c r="AN13" s="377"/>
      <c r="AO13" s="49"/>
      <c r="AP13" s="377"/>
      <c r="AQ13" s="377"/>
      <c r="AR13" s="377"/>
      <c r="AS13" s="377"/>
    </row>
    <row r="14" spans="1:45" ht="19.5" customHeight="1">
      <c r="A14" s="378" t="s">
        <v>23</v>
      </c>
      <c r="B14" s="391"/>
      <c r="C14" s="343" t="s">
        <v>321</v>
      </c>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88"/>
      <c r="AC14" s="361" t="s">
        <v>322</v>
      </c>
      <c r="AD14" s="362"/>
      <c r="AE14" s="362"/>
      <c r="AF14" s="381"/>
      <c r="AG14" s="372">
        <f>SUM(AG8:AJ13)</f>
        <v>23896225</v>
      </c>
      <c r="AH14" s="373"/>
      <c r="AI14" s="373"/>
      <c r="AJ14" s="374"/>
      <c r="AK14" s="372">
        <f>SUM(AK8:AN13)</f>
        <v>0</v>
      </c>
      <c r="AL14" s="373"/>
      <c r="AM14" s="373"/>
      <c r="AN14" s="374"/>
      <c r="AO14" s="50"/>
      <c r="AP14" s="372">
        <f>SUM(AP8:AS13)</f>
        <v>23896225</v>
      </c>
      <c r="AQ14" s="373"/>
      <c r="AR14" s="373"/>
      <c r="AS14" s="374"/>
    </row>
    <row r="15" spans="1:45" ht="19.5" customHeight="1">
      <c r="A15" s="384" t="s">
        <v>26</v>
      </c>
      <c r="B15" s="390"/>
      <c r="C15" s="336" t="s">
        <v>323</v>
      </c>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89"/>
      <c r="AC15" s="345" t="s">
        <v>324</v>
      </c>
      <c r="AD15" s="346"/>
      <c r="AE15" s="346"/>
      <c r="AF15" s="387"/>
      <c r="AG15" s="369"/>
      <c r="AH15" s="370"/>
      <c r="AI15" s="370"/>
      <c r="AJ15" s="371"/>
      <c r="AK15" s="369"/>
      <c r="AL15" s="370"/>
      <c r="AM15" s="370"/>
      <c r="AN15" s="371"/>
      <c r="AO15" s="48"/>
      <c r="AP15" s="369"/>
      <c r="AQ15" s="370"/>
      <c r="AR15" s="370"/>
      <c r="AS15" s="371"/>
    </row>
    <row r="16" spans="1:45" ht="29.25" customHeight="1">
      <c r="A16" s="384" t="s">
        <v>29</v>
      </c>
      <c r="B16" s="390"/>
      <c r="C16" s="336" t="s">
        <v>325</v>
      </c>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89"/>
      <c r="AC16" s="345" t="s">
        <v>326</v>
      </c>
      <c r="AD16" s="346"/>
      <c r="AE16" s="346"/>
      <c r="AF16" s="387"/>
      <c r="AG16" s="369"/>
      <c r="AH16" s="370"/>
      <c r="AI16" s="370"/>
      <c r="AJ16" s="371"/>
      <c r="AK16" s="369"/>
      <c r="AL16" s="370"/>
      <c r="AM16" s="370"/>
      <c r="AN16" s="371"/>
      <c r="AO16" s="48"/>
      <c r="AP16" s="369"/>
      <c r="AQ16" s="370"/>
      <c r="AR16" s="370"/>
      <c r="AS16" s="371"/>
    </row>
    <row r="17" spans="1:45" ht="29.25" customHeight="1">
      <c r="A17" s="384" t="s">
        <v>32</v>
      </c>
      <c r="B17" s="390"/>
      <c r="C17" s="336" t="s">
        <v>327</v>
      </c>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89"/>
      <c r="AC17" s="345" t="s">
        <v>328</v>
      </c>
      <c r="AD17" s="346"/>
      <c r="AE17" s="346"/>
      <c r="AF17" s="387"/>
      <c r="AG17" s="369"/>
      <c r="AH17" s="370"/>
      <c r="AI17" s="370"/>
      <c r="AJ17" s="371"/>
      <c r="AK17" s="369"/>
      <c r="AL17" s="370"/>
      <c r="AM17" s="370"/>
      <c r="AN17" s="371"/>
      <c r="AO17" s="48"/>
      <c r="AP17" s="369"/>
      <c r="AQ17" s="370"/>
      <c r="AR17" s="370"/>
      <c r="AS17" s="371"/>
    </row>
    <row r="18" spans="1:45" ht="29.25" customHeight="1">
      <c r="A18" s="384" t="s">
        <v>35</v>
      </c>
      <c r="B18" s="390"/>
      <c r="C18" s="336" t="s">
        <v>329</v>
      </c>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89"/>
      <c r="AC18" s="345" t="s">
        <v>330</v>
      </c>
      <c r="AD18" s="346"/>
      <c r="AE18" s="346"/>
      <c r="AF18" s="387"/>
      <c r="AG18" s="369"/>
      <c r="AH18" s="370"/>
      <c r="AI18" s="370"/>
      <c r="AJ18" s="371"/>
      <c r="AK18" s="369"/>
      <c r="AL18" s="370"/>
      <c r="AM18" s="370"/>
      <c r="AN18" s="371"/>
      <c r="AO18" s="48"/>
      <c r="AP18" s="369"/>
      <c r="AQ18" s="370"/>
      <c r="AR18" s="370"/>
      <c r="AS18" s="371"/>
    </row>
    <row r="19" spans="1:45" ht="19.5" customHeight="1">
      <c r="A19" s="384" t="s">
        <v>38</v>
      </c>
      <c r="B19" s="390"/>
      <c r="C19" s="336" t="s">
        <v>331</v>
      </c>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89"/>
      <c r="AC19" s="345" t="s">
        <v>332</v>
      </c>
      <c r="AD19" s="346"/>
      <c r="AE19" s="346"/>
      <c r="AF19" s="387"/>
      <c r="AG19" s="369">
        <v>3018441</v>
      </c>
      <c r="AH19" s="370"/>
      <c r="AI19" s="370"/>
      <c r="AJ19" s="371"/>
      <c r="AK19" s="369">
        <f>SUM(AP19-AG19)</f>
        <v>9133875</v>
      </c>
      <c r="AL19" s="370"/>
      <c r="AM19" s="370"/>
      <c r="AN19" s="371"/>
      <c r="AO19" s="48"/>
      <c r="AP19" s="369">
        <v>12152316</v>
      </c>
      <c r="AQ19" s="370"/>
      <c r="AR19" s="370"/>
      <c r="AS19" s="371"/>
    </row>
    <row r="20" spans="1:45" ht="19.5" customHeight="1">
      <c r="A20" s="378" t="s">
        <v>41</v>
      </c>
      <c r="B20" s="391"/>
      <c r="C20" s="343" t="s">
        <v>333</v>
      </c>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88"/>
      <c r="AC20" s="361" t="s">
        <v>334</v>
      </c>
      <c r="AD20" s="362"/>
      <c r="AE20" s="362"/>
      <c r="AF20" s="381"/>
      <c r="AG20" s="372">
        <f>SUM(AG14:AJ19)</f>
        <v>26914666</v>
      </c>
      <c r="AH20" s="373"/>
      <c r="AI20" s="373"/>
      <c r="AJ20" s="374"/>
      <c r="AK20" s="372">
        <f>SUM(AK14:AN19)</f>
        <v>9133875</v>
      </c>
      <c r="AL20" s="373"/>
      <c r="AM20" s="373"/>
      <c r="AN20" s="374"/>
      <c r="AO20" s="50"/>
      <c r="AP20" s="372">
        <f>SUM(AP14:AS19)</f>
        <v>36048541</v>
      </c>
      <c r="AQ20" s="373"/>
      <c r="AR20" s="373"/>
      <c r="AS20" s="374"/>
    </row>
    <row r="21" spans="1:45" ht="19.5" customHeight="1">
      <c r="A21" s="384" t="s">
        <v>44</v>
      </c>
      <c r="B21" s="390"/>
      <c r="C21" s="336" t="s">
        <v>335</v>
      </c>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89"/>
      <c r="AC21" s="345" t="s">
        <v>336</v>
      </c>
      <c r="AD21" s="346"/>
      <c r="AE21" s="346"/>
      <c r="AF21" s="387"/>
      <c r="AG21" s="369"/>
      <c r="AH21" s="370"/>
      <c r="AI21" s="370"/>
      <c r="AJ21" s="371"/>
      <c r="AK21" s="369"/>
      <c r="AL21" s="370"/>
      <c r="AM21" s="370"/>
      <c r="AN21" s="371"/>
      <c r="AO21" s="48"/>
      <c r="AP21" s="369"/>
      <c r="AQ21" s="370"/>
      <c r="AR21" s="370"/>
      <c r="AS21" s="371"/>
    </row>
    <row r="22" spans="1:45" ht="29.25" customHeight="1">
      <c r="A22" s="384" t="s">
        <v>47</v>
      </c>
      <c r="B22" s="390"/>
      <c r="C22" s="336" t="s">
        <v>337</v>
      </c>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89"/>
      <c r="AC22" s="345" t="s">
        <v>338</v>
      </c>
      <c r="AD22" s="346"/>
      <c r="AE22" s="346"/>
      <c r="AF22" s="387"/>
      <c r="AG22" s="369"/>
      <c r="AH22" s="370"/>
      <c r="AI22" s="370"/>
      <c r="AJ22" s="371"/>
      <c r="AK22" s="369"/>
      <c r="AL22" s="370"/>
      <c r="AM22" s="370"/>
      <c r="AN22" s="371"/>
      <c r="AO22" s="48"/>
      <c r="AP22" s="369"/>
      <c r="AQ22" s="370"/>
      <c r="AR22" s="370"/>
      <c r="AS22" s="371"/>
    </row>
    <row r="23" spans="1:45" ht="29.25" customHeight="1">
      <c r="A23" s="384" t="s">
        <v>50</v>
      </c>
      <c r="B23" s="390"/>
      <c r="C23" s="336" t="s">
        <v>339</v>
      </c>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89"/>
      <c r="AC23" s="345" t="s">
        <v>340</v>
      </c>
      <c r="AD23" s="346"/>
      <c r="AE23" s="346"/>
      <c r="AF23" s="387"/>
      <c r="AG23" s="369"/>
      <c r="AH23" s="370"/>
      <c r="AI23" s="370"/>
      <c r="AJ23" s="371"/>
      <c r="AK23" s="369"/>
      <c r="AL23" s="370"/>
      <c r="AM23" s="370"/>
      <c r="AN23" s="371"/>
      <c r="AO23" s="48"/>
      <c r="AP23" s="369"/>
      <c r="AQ23" s="370"/>
      <c r="AR23" s="370"/>
      <c r="AS23" s="371"/>
    </row>
    <row r="24" spans="1:45" ht="29.25" customHeight="1">
      <c r="A24" s="384" t="s">
        <v>53</v>
      </c>
      <c r="B24" s="390"/>
      <c r="C24" s="336" t="s">
        <v>341</v>
      </c>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89"/>
      <c r="AC24" s="345" t="s">
        <v>342</v>
      </c>
      <c r="AD24" s="346"/>
      <c r="AE24" s="346"/>
      <c r="AF24" s="387"/>
      <c r="AG24" s="369"/>
      <c r="AH24" s="370"/>
      <c r="AI24" s="370"/>
      <c r="AJ24" s="371"/>
      <c r="AK24" s="369"/>
      <c r="AL24" s="370"/>
      <c r="AM24" s="370"/>
      <c r="AN24" s="371"/>
      <c r="AO24" s="48"/>
      <c r="AP24" s="369"/>
      <c r="AQ24" s="370"/>
      <c r="AR24" s="370"/>
      <c r="AS24" s="371"/>
    </row>
    <row r="25" spans="1:45" ht="19.5" customHeight="1">
      <c r="A25" s="384" t="s">
        <v>56</v>
      </c>
      <c r="B25" s="390"/>
      <c r="C25" s="336" t="s">
        <v>343</v>
      </c>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89"/>
      <c r="AC25" s="345" t="s">
        <v>344</v>
      </c>
      <c r="AD25" s="346"/>
      <c r="AE25" s="346"/>
      <c r="AF25" s="387"/>
      <c r="AG25" s="369"/>
      <c r="AH25" s="370"/>
      <c r="AI25" s="370"/>
      <c r="AJ25" s="371"/>
      <c r="AK25" s="369">
        <v>1809900</v>
      </c>
      <c r="AL25" s="370"/>
      <c r="AM25" s="370"/>
      <c r="AN25" s="371"/>
      <c r="AO25" s="48"/>
      <c r="AP25" s="369">
        <v>1809900</v>
      </c>
      <c r="AQ25" s="370"/>
      <c r="AR25" s="370"/>
      <c r="AS25" s="371"/>
    </row>
    <row r="26" spans="1:45" ht="19.5" customHeight="1">
      <c r="A26" s="378" t="s">
        <v>59</v>
      </c>
      <c r="B26" s="391"/>
      <c r="C26" s="343" t="s">
        <v>345</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88"/>
      <c r="AC26" s="361" t="s">
        <v>346</v>
      </c>
      <c r="AD26" s="362"/>
      <c r="AE26" s="362"/>
      <c r="AF26" s="381"/>
      <c r="AG26" s="372">
        <f>SUM(AG21:AJ25)</f>
        <v>0</v>
      </c>
      <c r="AH26" s="373"/>
      <c r="AI26" s="373"/>
      <c r="AJ26" s="374"/>
      <c r="AK26" s="372">
        <f>SUM(AK21:AN25)</f>
        <v>1809900</v>
      </c>
      <c r="AL26" s="373"/>
      <c r="AM26" s="373"/>
      <c r="AN26" s="374"/>
      <c r="AO26" s="50"/>
      <c r="AP26" s="372">
        <f>SUM(AP21:AS25)</f>
        <v>1809900</v>
      </c>
      <c r="AQ26" s="373"/>
      <c r="AR26" s="373"/>
      <c r="AS26" s="374"/>
    </row>
    <row r="27" spans="1:45" ht="19.5" customHeight="1">
      <c r="A27" s="384" t="s">
        <v>62</v>
      </c>
      <c r="B27" s="390"/>
      <c r="C27" s="336" t="s">
        <v>347</v>
      </c>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89"/>
      <c r="AC27" s="345" t="s">
        <v>348</v>
      </c>
      <c r="AD27" s="346"/>
      <c r="AE27" s="346"/>
      <c r="AF27" s="387"/>
      <c r="AG27" s="369"/>
      <c r="AH27" s="370"/>
      <c r="AI27" s="370"/>
      <c r="AJ27" s="371"/>
      <c r="AK27" s="369"/>
      <c r="AL27" s="370"/>
      <c r="AM27" s="370"/>
      <c r="AN27" s="371"/>
      <c r="AO27" s="48"/>
      <c r="AP27" s="369"/>
      <c r="AQ27" s="370"/>
      <c r="AR27" s="370"/>
      <c r="AS27" s="371"/>
    </row>
    <row r="28" spans="1:45" ht="19.5" customHeight="1">
      <c r="A28" s="384" t="s">
        <v>65</v>
      </c>
      <c r="B28" s="390"/>
      <c r="C28" s="336" t="s">
        <v>349</v>
      </c>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89"/>
      <c r="AC28" s="345" t="s">
        <v>350</v>
      </c>
      <c r="AD28" s="346"/>
      <c r="AE28" s="346"/>
      <c r="AF28" s="387"/>
      <c r="AG28" s="369"/>
      <c r="AH28" s="370"/>
      <c r="AI28" s="370"/>
      <c r="AJ28" s="371"/>
      <c r="AK28" s="369"/>
      <c r="AL28" s="370"/>
      <c r="AM28" s="370"/>
      <c r="AN28" s="371"/>
      <c r="AO28" s="48"/>
      <c r="AP28" s="369"/>
      <c r="AQ28" s="370"/>
      <c r="AR28" s="370"/>
      <c r="AS28" s="371"/>
    </row>
    <row r="29" spans="1:45" s="6" customFormat="1" ht="19.5" customHeight="1">
      <c r="A29" s="378" t="s">
        <v>68</v>
      </c>
      <c r="B29" s="391"/>
      <c r="C29" s="343" t="s">
        <v>351</v>
      </c>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88"/>
      <c r="AC29" s="361" t="s">
        <v>352</v>
      </c>
      <c r="AD29" s="362"/>
      <c r="AE29" s="362"/>
      <c r="AF29" s="381"/>
      <c r="AG29" s="372">
        <f>SUM(AG27:AJ28)</f>
        <v>0</v>
      </c>
      <c r="AH29" s="373"/>
      <c r="AI29" s="373"/>
      <c r="AJ29" s="374"/>
      <c r="AK29" s="372">
        <f>SUM(AK27:AN28)</f>
        <v>0</v>
      </c>
      <c r="AL29" s="373"/>
      <c r="AM29" s="373"/>
      <c r="AN29" s="374"/>
      <c r="AO29" s="50"/>
      <c r="AP29" s="372">
        <f>SUM(AP27:AS28)</f>
        <v>0</v>
      </c>
      <c r="AQ29" s="373"/>
      <c r="AR29" s="373"/>
      <c r="AS29" s="374"/>
    </row>
    <row r="30" spans="1:45" ht="19.5" customHeight="1">
      <c r="A30" s="384" t="s">
        <v>71</v>
      </c>
      <c r="B30" s="390"/>
      <c r="C30" s="336" t="s">
        <v>353</v>
      </c>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89"/>
      <c r="AC30" s="345" t="s">
        <v>354</v>
      </c>
      <c r="AD30" s="346"/>
      <c r="AE30" s="346"/>
      <c r="AF30" s="387"/>
      <c r="AG30" s="369"/>
      <c r="AH30" s="370"/>
      <c r="AI30" s="370"/>
      <c r="AJ30" s="371"/>
      <c r="AK30" s="369"/>
      <c r="AL30" s="370"/>
      <c r="AM30" s="370"/>
      <c r="AN30" s="371"/>
      <c r="AO30" s="48"/>
      <c r="AP30" s="369"/>
      <c r="AQ30" s="370"/>
      <c r="AR30" s="370"/>
      <c r="AS30" s="371"/>
    </row>
    <row r="31" spans="1:45" ht="19.5" customHeight="1">
      <c r="A31" s="384" t="s">
        <v>74</v>
      </c>
      <c r="B31" s="390"/>
      <c r="C31" s="336" t="s">
        <v>355</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89"/>
      <c r="AC31" s="345" t="s">
        <v>356</v>
      </c>
      <c r="AD31" s="346"/>
      <c r="AE31" s="346"/>
      <c r="AF31" s="387"/>
      <c r="AG31" s="369"/>
      <c r="AH31" s="370"/>
      <c r="AI31" s="370"/>
      <c r="AJ31" s="371"/>
      <c r="AK31" s="369"/>
      <c r="AL31" s="370"/>
      <c r="AM31" s="370"/>
      <c r="AN31" s="371"/>
      <c r="AO31" s="48"/>
      <c r="AP31" s="369"/>
      <c r="AQ31" s="370"/>
      <c r="AR31" s="370"/>
      <c r="AS31" s="371"/>
    </row>
    <row r="32" spans="1:45" ht="19.5" customHeight="1">
      <c r="A32" s="384" t="s">
        <v>77</v>
      </c>
      <c r="B32" s="390"/>
      <c r="C32" s="336" t="s">
        <v>357</v>
      </c>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89"/>
      <c r="AC32" s="345" t="s">
        <v>358</v>
      </c>
      <c r="AD32" s="346"/>
      <c r="AE32" s="346"/>
      <c r="AF32" s="387"/>
      <c r="AG32" s="369">
        <v>1200000</v>
      </c>
      <c r="AH32" s="370"/>
      <c r="AI32" s="370"/>
      <c r="AJ32" s="371"/>
      <c r="AK32" s="369"/>
      <c r="AL32" s="370"/>
      <c r="AM32" s="370"/>
      <c r="AN32" s="371"/>
      <c r="AO32" s="48"/>
      <c r="AP32" s="369">
        <v>1200000</v>
      </c>
      <c r="AQ32" s="370"/>
      <c r="AR32" s="370"/>
      <c r="AS32" s="371"/>
    </row>
    <row r="33" spans="1:45" ht="19.5" customHeight="1">
      <c r="A33" s="384" t="s">
        <v>80</v>
      </c>
      <c r="B33" s="390"/>
      <c r="C33" s="336" t="s">
        <v>359</v>
      </c>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89"/>
      <c r="AC33" s="345" t="s">
        <v>360</v>
      </c>
      <c r="AD33" s="346"/>
      <c r="AE33" s="346"/>
      <c r="AF33" s="387"/>
      <c r="AG33" s="369">
        <v>1400000</v>
      </c>
      <c r="AH33" s="370"/>
      <c r="AI33" s="370"/>
      <c r="AJ33" s="371"/>
      <c r="AK33" s="369"/>
      <c r="AL33" s="370"/>
      <c r="AM33" s="370"/>
      <c r="AN33" s="371"/>
      <c r="AO33" s="48"/>
      <c r="AP33" s="369">
        <v>1400000</v>
      </c>
      <c r="AQ33" s="370"/>
      <c r="AR33" s="370"/>
      <c r="AS33" s="371"/>
    </row>
    <row r="34" spans="1:45" ht="19.5" customHeight="1">
      <c r="A34" s="384" t="s">
        <v>83</v>
      </c>
      <c r="B34" s="390"/>
      <c r="C34" s="336" t="s">
        <v>361</v>
      </c>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89"/>
      <c r="AC34" s="345" t="s">
        <v>362</v>
      </c>
      <c r="AD34" s="346"/>
      <c r="AE34" s="346"/>
      <c r="AF34" s="387"/>
      <c r="AG34" s="369"/>
      <c r="AH34" s="370"/>
      <c r="AI34" s="370"/>
      <c r="AJ34" s="371"/>
      <c r="AK34" s="369"/>
      <c r="AL34" s="370"/>
      <c r="AM34" s="370"/>
      <c r="AN34" s="371"/>
      <c r="AO34" s="48"/>
      <c r="AP34" s="369"/>
      <c r="AQ34" s="370"/>
      <c r="AR34" s="370"/>
      <c r="AS34" s="371"/>
    </row>
    <row r="35" spans="1:45" ht="19.5" customHeight="1">
      <c r="A35" s="384" t="s">
        <v>86</v>
      </c>
      <c r="B35" s="390"/>
      <c r="C35" s="336" t="s">
        <v>363</v>
      </c>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89"/>
      <c r="AC35" s="345" t="s">
        <v>364</v>
      </c>
      <c r="AD35" s="346"/>
      <c r="AE35" s="346"/>
      <c r="AF35" s="387"/>
      <c r="AG35" s="369"/>
      <c r="AH35" s="370"/>
      <c r="AI35" s="370"/>
      <c r="AJ35" s="371"/>
      <c r="AK35" s="369"/>
      <c r="AL35" s="370"/>
      <c r="AM35" s="370"/>
      <c r="AN35" s="371"/>
      <c r="AO35" s="48"/>
      <c r="AP35" s="369"/>
      <c r="AQ35" s="370"/>
      <c r="AR35" s="370"/>
      <c r="AS35" s="371"/>
    </row>
    <row r="36" spans="1:45" ht="19.5" customHeight="1">
      <c r="A36" s="384" t="s">
        <v>89</v>
      </c>
      <c r="B36" s="390"/>
      <c r="C36" s="336" t="s">
        <v>365</v>
      </c>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89"/>
      <c r="AC36" s="345" t="s">
        <v>366</v>
      </c>
      <c r="AD36" s="346"/>
      <c r="AE36" s="346"/>
      <c r="AF36" s="387"/>
      <c r="AG36" s="369">
        <v>330000</v>
      </c>
      <c r="AH36" s="370"/>
      <c r="AI36" s="370"/>
      <c r="AJ36" s="371"/>
      <c r="AK36" s="369"/>
      <c r="AL36" s="370"/>
      <c r="AM36" s="370"/>
      <c r="AN36" s="371"/>
      <c r="AO36" s="48"/>
      <c r="AP36" s="369">
        <v>330000</v>
      </c>
      <c r="AQ36" s="370"/>
      <c r="AR36" s="370"/>
      <c r="AS36" s="371"/>
    </row>
    <row r="37" spans="1:45" ht="19.5" customHeight="1">
      <c r="A37" s="384" t="s">
        <v>92</v>
      </c>
      <c r="B37" s="390"/>
      <c r="C37" s="336" t="s">
        <v>367</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89"/>
      <c r="AC37" s="345" t="s">
        <v>368</v>
      </c>
      <c r="AD37" s="346"/>
      <c r="AE37" s="346"/>
      <c r="AF37" s="387"/>
      <c r="AG37" s="369"/>
      <c r="AH37" s="370"/>
      <c r="AI37" s="370"/>
      <c r="AJ37" s="371"/>
      <c r="AK37" s="369"/>
      <c r="AL37" s="370"/>
      <c r="AM37" s="370"/>
      <c r="AN37" s="371"/>
      <c r="AO37" s="48"/>
      <c r="AP37" s="369"/>
      <c r="AQ37" s="370"/>
      <c r="AR37" s="370"/>
      <c r="AS37" s="371"/>
    </row>
    <row r="38" spans="1:45" ht="19.5" customHeight="1">
      <c r="A38" s="378" t="s">
        <v>95</v>
      </c>
      <c r="B38" s="391"/>
      <c r="C38" s="343" t="s">
        <v>369</v>
      </c>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88"/>
      <c r="AC38" s="361" t="s">
        <v>370</v>
      </c>
      <c r="AD38" s="362"/>
      <c r="AE38" s="362"/>
      <c r="AF38" s="381"/>
      <c r="AG38" s="372">
        <f>SUM(AG33:AJ37)</f>
        <v>1730000</v>
      </c>
      <c r="AH38" s="373"/>
      <c r="AI38" s="373"/>
      <c r="AJ38" s="374"/>
      <c r="AK38" s="372">
        <f>SUM(AK33:AN37)</f>
        <v>0</v>
      </c>
      <c r="AL38" s="373"/>
      <c r="AM38" s="373"/>
      <c r="AN38" s="374"/>
      <c r="AO38" s="50"/>
      <c r="AP38" s="372">
        <f>SUM(AP33:AS37)</f>
        <v>1730000</v>
      </c>
      <c r="AQ38" s="373"/>
      <c r="AR38" s="373"/>
      <c r="AS38" s="374"/>
    </row>
    <row r="39" spans="1:45" ht="19.5" customHeight="1">
      <c r="A39" s="384" t="s">
        <v>98</v>
      </c>
      <c r="B39" s="390"/>
      <c r="C39" s="336" t="s">
        <v>371</v>
      </c>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89"/>
      <c r="AC39" s="345" t="s">
        <v>372</v>
      </c>
      <c r="AD39" s="346"/>
      <c r="AE39" s="346"/>
      <c r="AF39" s="387"/>
      <c r="AG39" s="369">
        <v>0</v>
      </c>
      <c r="AH39" s="370"/>
      <c r="AI39" s="370"/>
      <c r="AJ39" s="371"/>
      <c r="AK39" s="369">
        <v>0</v>
      </c>
      <c r="AL39" s="370"/>
      <c r="AM39" s="370"/>
      <c r="AN39" s="371"/>
      <c r="AO39" s="48"/>
      <c r="AP39" s="369"/>
      <c r="AQ39" s="370"/>
      <c r="AR39" s="370"/>
      <c r="AS39" s="371"/>
    </row>
    <row r="40" spans="1:45" ht="19.5" customHeight="1">
      <c r="A40" s="378" t="s">
        <v>101</v>
      </c>
      <c r="B40" s="391"/>
      <c r="C40" s="343" t="s">
        <v>373</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88"/>
      <c r="AC40" s="361" t="s">
        <v>374</v>
      </c>
      <c r="AD40" s="362"/>
      <c r="AE40" s="362"/>
      <c r="AF40" s="381"/>
      <c r="AG40" s="372">
        <f>AG29+AG30+AG31+AG32+AG38+AG39</f>
        <v>2930000</v>
      </c>
      <c r="AH40" s="373"/>
      <c r="AI40" s="373"/>
      <c r="AJ40" s="374"/>
      <c r="AK40" s="372">
        <f>AK29+AK30+AK31+AK32+AK38+AK39</f>
        <v>0</v>
      </c>
      <c r="AL40" s="373"/>
      <c r="AM40" s="373"/>
      <c r="AN40" s="374"/>
      <c r="AO40" s="50"/>
      <c r="AP40" s="372">
        <f>AP29+AP30+AP31+AP32+AP38+AP39</f>
        <v>2930000</v>
      </c>
      <c r="AQ40" s="373"/>
      <c r="AR40" s="373"/>
      <c r="AS40" s="374"/>
    </row>
    <row r="41" spans="1:45" ht="19.5" customHeight="1">
      <c r="A41" s="384" t="s">
        <v>104</v>
      </c>
      <c r="B41" s="390"/>
      <c r="C41" s="349" t="s">
        <v>375</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86"/>
      <c r="AC41" s="345" t="s">
        <v>376</v>
      </c>
      <c r="AD41" s="346"/>
      <c r="AE41" s="346"/>
      <c r="AF41" s="387"/>
      <c r="AG41" s="369">
        <v>600000</v>
      </c>
      <c r="AH41" s="370"/>
      <c r="AI41" s="370"/>
      <c r="AJ41" s="371"/>
      <c r="AK41" s="369"/>
      <c r="AL41" s="370"/>
      <c r="AM41" s="370"/>
      <c r="AN41" s="371"/>
      <c r="AO41" s="48"/>
      <c r="AP41" s="369">
        <v>600000</v>
      </c>
      <c r="AQ41" s="370"/>
      <c r="AR41" s="370"/>
      <c r="AS41" s="371"/>
    </row>
    <row r="42" spans="1:45" ht="19.5" customHeight="1">
      <c r="A42" s="384" t="s">
        <v>107</v>
      </c>
      <c r="B42" s="390"/>
      <c r="C42" s="349" t="s">
        <v>377</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86"/>
      <c r="AC42" s="345" t="s">
        <v>378</v>
      </c>
      <c r="AD42" s="346"/>
      <c r="AE42" s="346"/>
      <c r="AF42" s="387"/>
      <c r="AG42" s="369">
        <v>93000</v>
      </c>
      <c r="AH42" s="370"/>
      <c r="AI42" s="370"/>
      <c r="AJ42" s="371"/>
      <c r="AK42" s="369"/>
      <c r="AL42" s="370"/>
      <c r="AM42" s="370"/>
      <c r="AN42" s="371"/>
      <c r="AO42" s="48"/>
      <c r="AP42" s="369">
        <v>93000</v>
      </c>
      <c r="AQ42" s="370"/>
      <c r="AR42" s="370"/>
      <c r="AS42" s="371"/>
    </row>
    <row r="43" spans="1:45" ht="19.5" customHeight="1">
      <c r="A43" s="384" t="s">
        <v>110</v>
      </c>
      <c r="B43" s="390"/>
      <c r="C43" s="349" t="s">
        <v>379</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86"/>
      <c r="AC43" s="345" t="s">
        <v>380</v>
      </c>
      <c r="AD43" s="346"/>
      <c r="AE43" s="346"/>
      <c r="AF43" s="387"/>
      <c r="AG43" s="369"/>
      <c r="AH43" s="370"/>
      <c r="AI43" s="370"/>
      <c r="AJ43" s="371"/>
      <c r="AK43" s="369"/>
      <c r="AL43" s="370"/>
      <c r="AM43" s="370"/>
      <c r="AN43" s="371"/>
      <c r="AO43" s="48"/>
      <c r="AP43" s="369"/>
      <c r="AQ43" s="370"/>
      <c r="AR43" s="370"/>
      <c r="AS43" s="371"/>
    </row>
    <row r="44" spans="1:45" ht="19.5" customHeight="1">
      <c r="A44" s="384" t="s">
        <v>113</v>
      </c>
      <c r="B44" s="390"/>
      <c r="C44" s="349" t="s">
        <v>381</v>
      </c>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86"/>
      <c r="AC44" s="345" t="s">
        <v>382</v>
      </c>
      <c r="AD44" s="346"/>
      <c r="AE44" s="346"/>
      <c r="AF44" s="387"/>
      <c r="AG44" s="369"/>
      <c r="AH44" s="370"/>
      <c r="AI44" s="370"/>
      <c r="AJ44" s="371"/>
      <c r="AK44" s="369"/>
      <c r="AL44" s="370"/>
      <c r="AM44" s="370"/>
      <c r="AN44" s="371"/>
      <c r="AO44" s="48"/>
      <c r="AP44" s="369"/>
      <c r="AQ44" s="370"/>
      <c r="AR44" s="370"/>
      <c r="AS44" s="371"/>
    </row>
    <row r="45" spans="1:45" ht="19.5" customHeight="1">
      <c r="A45" s="384" t="s">
        <v>116</v>
      </c>
      <c r="B45" s="390"/>
      <c r="C45" s="349" t="s">
        <v>383</v>
      </c>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86"/>
      <c r="AC45" s="345" t="s">
        <v>384</v>
      </c>
      <c r="AD45" s="346"/>
      <c r="AE45" s="346"/>
      <c r="AF45" s="387"/>
      <c r="AG45" s="369"/>
      <c r="AH45" s="370"/>
      <c r="AI45" s="370"/>
      <c r="AJ45" s="371"/>
      <c r="AK45" s="369"/>
      <c r="AL45" s="370"/>
      <c r="AM45" s="370"/>
      <c r="AN45" s="371"/>
      <c r="AO45" s="48"/>
      <c r="AP45" s="369"/>
      <c r="AQ45" s="370"/>
      <c r="AR45" s="370"/>
      <c r="AS45" s="371"/>
    </row>
    <row r="46" spans="1:45" ht="19.5" customHeight="1">
      <c r="A46" s="384" t="s">
        <v>119</v>
      </c>
      <c r="B46" s="390"/>
      <c r="C46" s="349" t="s">
        <v>385</v>
      </c>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86"/>
      <c r="AC46" s="345" t="s">
        <v>386</v>
      </c>
      <c r="AD46" s="346"/>
      <c r="AE46" s="346"/>
      <c r="AF46" s="387"/>
      <c r="AG46" s="369"/>
      <c r="AH46" s="370"/>
      <c r="AI46" s="370"/>
      <c r="AJ46" s="371"/>
      <c r="AK46" s="369"/>
      <c r="AL46" s="370"/>
      <c r="AM46" s="370"/>
      <c r="AN46" s="371"/>
      <c r="AO46" s="48"/>
      <c r="AP46" s="369"/>
      <c r="AQ46" s="370"/>
      <c r="AR46" s="370"/>
      <c r="AS46" s="371"/>
    </row>
    <row r="47" spans="1:45" ht="19.5" customHeight="1">
      <c r="A47" s="384" t="s">
        <v>122</v>
      </c>
      <c r="B47" s="390"/>
      <c r="C47" s="349" t="s">
        <v>387</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86"/>
      <c r="AC47" s="345" t="s">
        <v>388</v>
      </c>
      <c r="AD47" s="346"/>
      <c r="AE47" s="346"/>
      <c r="AF47" s="387"/>
      <c r="AG47" s="369"/>
      <c r="AH47" s="370"/>
      <c r="AI47" s="370"/>
      <c r="AJ47" s="371"/>
      <c r="AK47" s="369"/>
      <c r="AL47" s="370"/>
      <c r="AM47" s="370"/>
      <c r="AN47" s="371"/>
      <c r="AO47" s="48"/>
      <c r="AP47" s="369"/>
      <c r="AQ47" s="370"/>
      <c r="AR47" s="370"/>
      <c r="AS47" s="371"/>
    </row>
    <row r="48" spans="1:45" ht="19.5" customHeight="1">
      <c r="A48" s="384" t="s">
        <v>125</v>
      </c>
      <c r="B48" s="390"/>
      <c r="C48" s="349" t="s">
        <v>389</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86"/>
      <c r="AC48" s="345" t="s">
        <v>390</v>
      </c>
      <c r="AD48" s="346"/>
      <c r="AE48" s="346"/>
      <c r="AF48" s="387"/>
      <c r="AG48" s="369"/>
      <c r="AH48" s="370"/>
      <c r="AI48" s="370"/>
      <c r="AJ48" s="371"/>
      <c r="AK48" s="369"/>
      <c r="AL48" s="370"/>
      <c r="AM48" s="370"/>
      <c r="AN48" s="371"/>
      <c r="AO48" s="48"/>
      <c r="AP48" s="369"/>
      <c r="AQ48" s="370"/>
      <c r="AR48" s="370"/>
      <c r="AS48" s="371"/>
    </row>
    <row r="49" spans="1:45" ht="19.5" customHeight="1">
      <c r="A49" s="384" t="s">
        <v>128</v>
      </c>
      <c r="B49" s="390"/>
      <c r="C49" s="349" t="s">
        <v>391</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86"/>
      <c r="AC49" s="345" t="s">
        <v>392</v>
      </c>
      <c r="AD49" s="346"/>
      <c r="AE49" s="346"/>
      <c r="AF49" s="387"/>
      <c r="AG49" s="369"/>
      <c r="AH49" s="370"/>
      <c r="AI49" s="370"/>
      <c r="AJ49" s="371"/>
      <c r="AK49" s="369"/>
      <c r="AL49" s="370"/>
      <c r="AM49" s="370"/>
      <c r="AN49" s="371"/>
      <c r="AO49" s="48"/>
      <c r="AP49" s="369"/>
      <c r="AQ49" s="370"/>
      <c r="AR49" s="370"/>
      <c r="AS49" s="371"/>
    </row>
    <row r="50" spans="1:45" ht="19.5" customHeight="1">
      <c r="A50" s="384" t="s">
        <v>131</v>
      </c>
      <c r="B50" s="390"/>
      <c r="C50" s="349" t="s">
        <v>275</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86"/>
      <c r="AC50" s="345" t="s">
        <v>393</v>
      </c>
      <c r="AD50" s="346"/>
      <c r="AE50" s="346"/>
      <c r="AF50" s="387"/>
      <c r="AG50" s="369"/>
      <c r="AH50" s="370"/>
      <c r="AI50" s="370"/>
      <c r="AJ50" s="371"/>
      <c r="AK50" s="369"/>
      <c r="AL50" s="370"/>
      <c r="AM50" s="370"/>
      <c r="AN50" s="371"/>
      <c r="AO50" s="48"/>
      <c r="AP50" s="369"/>
      <c r="AQ50" s="370"/>
      <c r="AR50" s="370"/>
      <c r="AS50" s="371"/>
    </row>
    <row r="51" spans="1:45" ht="19.5" customHeight="1">
      <c r="A51" s="378" t="s">
        <v>134</v>
      </c>
      <c r="B51" s="391"/>
      <c r="C51" s="353" t="s">
        <v>394</v>
      </c>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80"/>
      <c r="AC51" s="361" t="s">
        <v>395</v>
      </c>
      <c r="AD51" s="362"/>
      <c r="AE51" s="362"/>
      <c r="AF51" s="381"/>
      <c r="AG51" s="372">
        <f>SUM(AG41:AJ50)</f>
        <v>693000</v>
      </c>
      <c r="AH51" s="373"/>
      <c r="AI51" s="373"/>
      <c r="AJ51" s="374"/>
      <c r="AK51" s="372">
        <f>SUM(AK41:AN50)</f>
        <v>0</v>
      </c>
      <c r="AL51" s="373"/>
      <c r="AM51" s="373"/>
      <c r="AN51" s="374"/>
      <c r="AO51" s="50"/>
      <c r="AP51" s="372">
        <f>SUM(AP41:AS50)</f>
        <v>693000</v>
      </c>
      <c r="AQ51" s="373"/>
      <c r="AR51" s="373"/>
      <c r="AS51" s="374"/>
    </row>
    <row r="52" spans="1:45" ht="19.5" customHeight="1">
      <c r="A52" s="384">
        <v>45</v>
      </c>
      <c r="B52" s="385"/>
      <c r="C52" s="349" t="s">
        <v>396</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86"/>
      <c r="AC52" s="345" t="s">
        <v>397</v>
      </c>
      <c r="AD52" s="346"/>
      <c r="AE52" s="346"/>
      <c r="AF52" s="387"/>
      <c r="AG52" s="369"/>
      <c r="AH52" s="370"/>
      <c r="AI52" s="370"/>
      <c r="AJ52" s="371"/>
      <c r="AK52" s="369"/>
      <c r="AL52" s="370"/>
      <c r="AM52" s="370"/>
      <c r="AN52" s="371"/>
      <c r="AO52" s="48"/>
      <c r="AP52" s="369"/>
      <c r="AQ52" s="370"/>
      <c r="AR52" s="370"/>
      <c r="AS52" s="371"/>
    </row>
    <row r="53" spans="1:45" ht="19.5" customHeight="1">
      <c r="A53" s="384">
        <v>46</v>
      </c>
      <c r="B53" s="385"/>
      <c r="C53" s="349" t="s">
        <v>398</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86"/>
      <c r="AC53" s="345" t="s">
        <v>399</v>
      </c>
      <c r="AD53" s="346"/>
      <c r="AE53" s="346"/>
      <c r="AF53" s="387"/>
      <c r="AG53" s="369"/>
      <c r="AH53" s="370"/>
      <c r="AI53" s="370"/>
      <c r="AJ53" s="371"/>
      <c r="AK53" s="369"/>
      <c r="AL53" s="370"/>
      <c r="AM53" s="370"/>
      <c r="AN53" s="371"/>
      <c r="AO53" s="48"/>
      <c r="AP53" s="369"/>
      <c r="AQ53" s="370"/>
      <c r="AR53" s="370"/>
      <c r="AS53" s="371"/>
    </row>
    <row r="54" spans="1:45" ht="19.5" customHeight="1">
      <c r="A54" s="384">
        <v>47</v>
      </c>
      <c r="B54" s="385"/>
      <c r="C54" s="349" t="s">
        <v>400</v>
      </c>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86"/>
      <c r="AC54" s="345" t="s">
        <v>401</v>
      </c>
      <c r="AD54" s="346"/>
      <c r="AE54" s="346"/>
      <c r="AF54" s="387"/>
      <c r="AG54" s="369"/>
      <c r="AH54" s="370"/>
      <c r="AI54" s="370"/>
      <c r="AJ54" s="371"/>
      <c r="AK54" s="369"/>
      <c r="AL54" s="370"/>
      <c r="AM54" s="370"/>
      <c r="AN54" s="371"/>
      <c r="AO54" s="48"/>
      <c r="AP54" s="369"/>
      <c r="AQ54" s="370"/>
      <c r="AR54" s="370"/>
      <c r="AS54" s="371"/>
    </row>
    <row r="55" spans="1:45" ht="19.5" customHeight="1">
      <c r="A55" s="384">
        <v>48</v>
      </c>
      <c r="B55" s="385"/>
      <c r="C55" s="349" t="s">
        <v>402</v>
      </c>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86"/>
      <c r="AC55" s="345" t="s">
        <v>403</v>
      </c>
      <c r="AD55" s="346"/>
      <c r="AE55" s="346"/>
      <c r="AF55" s="387"/>
      <c r="AG55" s="369"/>
      <c r="AH55" s="370"/>
      <c r="AI55" s="370"/>
      <c r="AJ55" s="371"/>
      <c r="AK55" s="369"/>
      <c r="AL55" s="370"/>
      <c r="AM55" s="370"/>
      <c r="AN55" s="371"/>
      <c r="AO55" s="48"/>
      <c r="AP55" s="369"/>
      <c r="AQ55" s="370"/>
      <c r="AR55" s="370"/>
      <c r="AS55" s="371"/>
    </row>
    <row r="56" spans="1:45" ht="19.5" customHeight="1">
      <c r="A56" s="384">
        <v>49</v>
      </c>
      <c r="B56" s="385"/>
      <c r="C56" s="349" t="s">
        <v>404</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86"/>
      <c r="AC56" s="345" t="s">
        <v>405</v>
      </c>
      <c r="AD56" s="346"/>
      <c r="AE56" s="346"/>
      <c r="AF56" s="387"/>
      <c r="AG56" s="369"/>
      <c r="AH56" s="370"/>
      <c r="AI56" s="370"/>
      <c r="AJ56" s="371"/>
      <c r="AK56" s="369"/>
      <c r="AL56" s="370"/>
      <c r="AM56" s="370"/>
      <c r="AN56" s="371"/>
      <c r="AO56" s="48"/>
      <c r="AP56" s="369"/>
      <c r="AQ56" s="370"/>
      <c r="AR56" s="370"/>
      <c r="AS56" s="371"/>
    </row>
    <row r="57" spans="1:45" ht="19.5" customHeight="1">
      <c r="A57" s="378">
        <v>50</v>
      </c>
      <c r="B57" s="379"/>
      <c r="C57" s="343" t="s">
        <v>406</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88"/>
      <c r="AC57" s="361" t="s">
        <v>407</v>
      </c>
      <c r="AD57" s="362"/>
      <c r="AE57" s="362"/>
      <c r="AF57" s="381"/>
      <c r="AG57" s="372">
        <f>SUM(AG52:AJ56)</f>
        <v>0</v>
      </c>
      <c r="AH57" s="373"/>
      <c r="AI57" s="373"/>
      <c r="AJ57" s="374"/>
      <c r="AK57" s="372">
        <f>SUM(AK52:AN56)</f>
        <v>0</v>
      </c>
      <c r="AL57" s="373"/>
      <c r="AM57" s="373"/>
      <c r="AN57" s="374"/>
      <c r="AO57" s="50"/>
      <c r="AP57" s="372">
        <f>SUM(AP52:AS56)</f>
        <v>0</v>
      </c>
      <c r="AQ57" s="373"/>
      <c r="AR57" s="373"/>
      <c r="AS57" s="374"/>
    </row>
    <row r="58" spans="1:45" ht="29.25" customHeight="1">
      <c r="A58" s="384">
        <v>51</v>
      </c>
      <c r="B58" s="385"/>
      <c r="C58" s="349" t="s">
        <v>408</v>
      </c>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86"/>
      <c r="AC58" s="345" t="s">
        <v>409</v>
      </c>
      <c r="AD58" s="346"/>
      <c r="AE58" s="346"/>
      <c r="AF58" s="387"/>
      <c r="AG58" s="369"/>
      <c r="AH58" s="370"/>
      <c r="AI58" s="370"/>
      <c r="AJ58" s="371"/>
      <c r="AK58" s="369"/>
      <c r="AL58" s="370"/>
      <c r="AM58" s="370"/>
      <c r="AN58" s="371"/>
      <c r="AO58" s="48"/>
      <c r="AP58" s="369"/>
      <c r="AQ58" s="370"/>
      <c r="AR58" s="370"/>
      <c r="AS58" s="371"/>
    </row>
    <row r="59" spans="1:45" ht="29.25" customHeight="1">
      <c r="A59" s="384">
        <v>52</v>
      </c>
      <c r="B59" s="385"/>
      <c r="C59" s="336" t="s">
        <v>410</v>
      </c>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89"/>
      <c r="AC59" s="345" t="s">
        <v>411</v>
      </c>
      <c r="AD59" s="346"/>
      <c r="AE59" s="346"/>
      <c r="AF59" s="387"/>
      <c r="AG59" s="369">
        <v>150000</v>
      </c>
      <c r="AH59" s="370"/>
      <c r="AI59" s="370"/>
      <c r="AJ59" s="371"/>
      <c r="AK59" s="369"/>
      <c r="AL59" s="370"/>
      <c r="AM59" s="370"/>
      <c r="AN59" s="371"/>
      <c r="AO59" s="48"/>
      <c r="AP59" s="369">
        <v>150000</v>
      </c>
      <c r="AQ59" s="370"/>
      <c r="AR59" s="370"/>
      <c r="AS59" s="371"/>
    </row>
    <row r="60" spans="1:45" ht="19.5" customHeight="1">
      <c r="A60" s="384">
        <v>53</v>
      </c>
      <c r="B60" s="385"/>
      <c r="C60" s="349" t="s">
        <v>412</v>
      </c>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86"/>
      <c r="AC60" s="345" t="s">
        <v>413</v>
      </c>
      <c r="AD60" s="346"/>
      <c r="AE60" s="346"/>
      <c r="AF60" s="387"/>
      <c r="AG60" s="369"/>
      <c r="AH60" s="370"/>
      <c r="AI60" s="370"/>
      <c r="AJ60" s="371"/>
      <c r="AK60" s="369"/>
      <c r="AL60" s="370"/>
      <c r="AM60" s="370"/>
      <c r="AN60" s="371"/>
      <c r="AO60" s="48"/>
      <c r="AP60" s="369"/>
      <c r="AQ60" s="370"/>
      <c r="AR60" s="370"/>
      <c r="AS60" s="371"/>
    </row>
    <row r="61" spans="1:45" ht="19.5" customHeight="1">
      <c r="A61" s="378">
        <v>54</v>
      </c>
      <c r="B61" s="379"/>
      <c r="C61" s="343" t="s">
        <v>414</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88"/>
      <c r="AC61" s="361" t="s">
        <v>415</v>
      </c>
      <c r="AD61" s="362"/>
      <c r="AE61" s="362"/>
      <c r="AF61" s="381"/>
      <c r="AG61" s="372">
        <f>SUM(AG58:AJ60)</f>
        <v>150000</v>
      </c>
      <c r="AH61" s="373"/>
      <c r="AI61" s="373"/>
      <c r="AJ61" s="374"/>
      <c r="AK61" s="372">
        <f>SUM(AK58:AN60)</f>
        <v>0</v>
      </c>
      <c r="AL61" s="373"/>
      <c r="AM61" s="373"/>
      <c r="AN61" s="374"/>
      <c r="AO61" s="50"/>
      <c r="AP61" s="372">
        <f>SUM(AP58:AS60)</f>
        <v>150000</v>
      </c>
      <c r="AQ61" s="373"/>
      <c r="AR61" s="373"/>
      <c r="AS61" s="374"/>
    </row>
    <row r="62" spans="1:45" ht="29.25" customHeight="1">
      <c r="A62" s="384">
        <v>55</v>
      </c>
      <c r="B62" s="385"/>
      <c r="C62" s="349" t="s">
        <v>416</v>
      </c>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86"/>
      <c r="AC62" s="345" t="s">
        <v>417</v>
      </c>
      <c r="AD62" s="346"/>
      <c r="AE62" s="346"/>
      <c r="AF62" s="387"/>
      <c r="AG62" s="369"/>
      <c r="AH62" s="370"/>
      <c r="AI62" s="370"/>
      <c r="AJ62" s="371"/>
      <c r="AK62" s="369"/>
      <c r="AL62" s="370"/>
      <c r="AM62" s="370"/>
      <c r="AN62" s="371"/>
      <c r="AO62" s="48"/>
      <c r="AP62" s="369"/>
      <c r="AQ62" s="370"/>
      <c r="AR62" s="370"/>
      <c r="AS62" s="371"/>
    </row>
    <row r="63" spans="1:45" ht="29.25" customHeight="1">
      <c r="A63" s="384">
        <v>56</v>
      </c>
      <c r="B63" s="385"/>
      <c r="C63" s="336" t="s">
        <v>418</v>
      </c>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89"/>
      <c r="AC63" s="345" t="s">
        <v>419</v>
      </c>
      <c r="AD63" s="346"/>
      <c r="AE63" s="346"/>
      <c r="AF63" s="387"/>
      <c r="AG63" s="369">
        <v>50000</v>
      </c>
      <c r="AH63" s="370"/>
      <c r="AI63" s="370"/>
      <c r="AJ63" s="371"/>
      <c r="AK63" s="369"/>
      <c r="AL63" s="370"/>
      <c r="AM63" s="370"/>
      <c r="AN63" s="371"/>
      <c r="AO63" s="48"/>
      <c r="AP63" s="369">
        <v>50000</v>
      </c>
      <c r="AQ63" s="370"/>
      <c r="AR63" s="370"/>
      <c r="AS63" s="371"/>
    </row>
    <row r="64" spans="1:45" ht="19.5" customHeight="1">
      <c r="A64" s="384">
        <v>57</v>
      </c>
      <c r="B64" s="385"/>
      <c r="C64" s="349" t="s">
        <v>420</v>
      </c>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86"/>
      <c r="AC64" s="345" t="s">
        <v>421</v>
      </c>
      <c r="AD64" s="346"/>
      <c r="AE64" s="346"/>
      <c r="AF64" s="387"/>
      <c r="AG64" s="369"/>
      <c r="AH64" s="370"/>
      <c r="AI64" s="370"/>
      <c r="AJ64" s="371"/>
      <c r="AK64" s="369"/>
      <c r="AL64" s="370"/>
      <c r="AM64" s="370"/>
      <c r="AN64" s="371"/>
      <c r="AO64" s="48"/>
      <c r="AP64" s="369"/>
      <c r="AQ64" s="370"/>
      <c r="AR64" s="370"/>
      <c r="AS64" s="371"/>
    </row>
    <row r="65" spans="1:45" ht="19.5" customHeight="1">
      <c r="A65" s="378">
        <v>58</v>
      </c>
      <c r="B65" s="379"/>
      <c r="C65" s="343" t="s">
        <v>422</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88"/>
      <c r="AC65" s="361" t="s">
        <v>423</v>
      </c>
      <c r="AD65" s="362"/>
      <c r="AE65" s="362"/>
      <c r="AF65" s="381"/>
      <c r="AG65" s="372">
        <f>SUM(AG62:AJ64)</f>
        <v>50000</v>
      </c>
      <c r="AH65" s="373"/>
      <c r="AI65" s="373"/>
      <c r="AJ65" s="374"/>
      <c r="AK65" s="372">
        <f>SUM(AK62:AN64)</f>
        <v>0</v>
      </c>
      <c r="AL65" s="373"/>
      <c r="AM65" s="373"/>
      <c r="AN65" s="374"/>
      <c r="AO65" s="50"/>
      <c r="AP65" s="372">
        <f>SUM(AP62:AS64)</f>
        <v>50000</v>
      </c>
      <c r="AQ65" s="373"/>
      <c r="AR65" s="373"/>
      <c r="AS65" s="374"/>
    </row>
    <row r="66" spans="1:45" ht="19.5" customHeight="1">
      <c r="A66" s="378">
        <v>59</v>
      </c>
      <c r="B66" s="379"/>
      <c r="C66" s="353" t="s">
        <v>424</v>
      </c>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80"/>
      <c r="AC66" s="361" t="s">
        <v>425</v>
      </c>
      <c r="AD66" s="362"/>
      <c r="AE66" s="362"/>
      <c r="AF66" s="381"/>
      <c r="AG66" s="372">
        <f>AG20+AG26+AG40+AG51+AG57+AG61+AG65</f>
        <v>30737666</v>
      </c>
      <c r="AH66" s="373"/>
      <c r="AI66" s="373"/>
      <c r="AJ66" s="374"/>
      <c r="AK66" s="372">
        <f>AK20+AK26+AK40+AK51+AK57+AK61+AK65</f>
        <v>10943775</v>
      </c>
      <c r="AL66" s="373"/>
      <c r="AM66" s="373"/>
      <c r="AN66" s="374"/>
      <c r="AO66" s="50"/>
      <c r="AP66" s="372">
        <f>AP20+AP26+AP40+AP51+AP57+AP61+AP65</f>
        <v>41681441</v>
      </c>
      <c r="AQ66" s="373"/>
      <c r="AR66" s="373"/>
      <c r="AS66" s="374"/>
    </row>
  </sheetData>
  <sheetProtection/>
  <mergeCells count="366">
    <mergeCell ref="AM1:AS1"/>
    <mergeCell ref="A2:AS2"/>
    <mergeCell ref="A5:AJ5"/>
    <mergeCell ref="A6:AJ6"/>
    <mergeCell ref="A7:B7"/>
    <mergeCell ref="C7:AB7"/>
    <mergeCell ref="AC7:AF7"/>
    <mergeCell ref="AG7:AJ7"/>
    <mergeCell ref="AP7:AS7"/>
    <mergeCell ref="A3:AS3"/>
    <mergeCell ref="A4:AS4"/>
    <mergeCell ref="A8:B8"/>
    <mergeCell ref="C8:AB8"/>
    <mergeCell ref="AC8:AF8"/>
    <mergeCell ref="AG8:AJ8"/>
    <mergeCell ref="A9:B9"/>
    <mergeCell ref="C9:AB9"/>
    <mergeCell ref="AC9:AF9"/>
    <mergeCell ref="AG9:AJ9"/>
    <mergeCell ref="A10:B10"/>
    <mergeCell ref="C10:AB10"/>
    <mergeCell ref="AC10:AF10"/>
    <mergeCell ref="AG10:AJ10"/>
    <mergeCell ref="A11:B11"/>
    <mergeCell ref="C11:AB11"/>
    <mergeCell ref="AC11:AF11"/>
    <mergeCell ref="AG11:AJ11"/>
    <mergeCell ref="A12:B12"/>
    <mergeCell ref="C12:AB12"/>
    <mergeCell ref="AC12:AF12"/>
    <mergeCell ref="AG12:AJ12"/>
    <mergeCell ref="A13:B13"/>
    <mergeCell ref="C13:AB13"/>
    <mergeCell ref="AC13:AF13"/>
    <mergeCell ref="AG13:AJ13"/>
    <mergeCell ref="A14:B14"/>
    <mergeCell ref="C14:AB14"/>
    <mergeCell ref="AC14:AF14"/>
    <mergeCell ref="AG14:AJ14"/>
    <mergeCell ref="A15:B15"/>
    <mergeCell ref="C15:AB15"/>
    <mergeCell ref="AC15:AF15"/>
    <mergeCell ref="AG15:AJ15"/>
    <mergeCell ref="A16:B16"/>
    <mergeCell ref="C16:AB16"/>
    <mergeCell ref="AC16:AF16"/>
    <mergeCell ref="AG16:AJ16"/>
    <mergeCell ref="A17:B17"/>
    <mergeCell ref="C17:AB17"/>
    <mergeCell ref="AC17:AF17"/>
    <mergeCell ref="AG17:AJ17"/>
    <mergeCell ref="A18:B18"/>
    <mergeCell ref="C18:AB18"/>
    <mergeCell ref="AC18:AF18"/>
    <mergeCell ref="AG18:AJ18"/>
    <mergeCell ref="A19:B19"/>
    <mergeCell ref="C19:AB19"/>
    <mergeCell ref="AC19:AF19"/>
    <mergeCell ref="AG19:AJ19"/>
    <mergeCell ref="A20:B20"/>
    <mergeCell ref="C20:AB20"/>
    <mergeCell ref="AC20:AF20"/>
    <mergeCell ref="AG20:AJ20"/>
    <mergeCell ref="A21:B21"/>
    <mergeCell ref="C21:AB21"/>
    <mergeCell ref="AC21:AF21"/>
    <mergeCell ref="AG21:AJ21"/>
    <mergeCell ref="A22:B22"/>
    <mergeCell ref="C22:AB22"/>
    <mergeCell ref="AC22:AF22"/>
    <mergeCell ref="AG22:AJ22"/>
    <mergeCell ref="A23:B23"/>
    <mergeCell ref="C23:AB23"/>
    <mergeCell ref="AC23:AF23"/>
    <mergeCell ref="AG23:AJ23"/>
    <mergeCell ref="A24:B24"/>
    <mergeCell ref="C24:AB24"/>
    <mergeCell ref="AC24:AF24"/>
    <mergeCell ref="AG24:AJ24"/>
    <mergeCell ref="A25:B25"/>
    <mergeCell ref="C25:AB25"/>
    <mergeCell ref="AC25:AF25"/>
    <mergeCell ref="AG25:AJ25"/>
    <mergeCell ref="A26:B26"/>
    <mergeCell ref="C26:AB26"/>
    <mergeCell ref="AC26:AF26"/>
    <mergeCell ref="AG26:AJ26"/>
    <mergeCell ref="A27:B27"/>
    <mergeCell ref="C27:AB27"/>
    <mergeCell ref="AC27:AF27"/>
    <mergeCell ref="AG27:AJ27"/>
    <mergeCell ref="A28:B28"/>
    <mergeCell ref="C28:AB28"/>
    <mergeCell ref="AC28:AF28"/>
    <mergeCell ref="AG28:AJ28"/>
    <mergeCell ref="A29:B29"/>
    <mergeCell ref="C29:AB29"/>
    <mergeCell ref="AC29:AF29"/>
    <mergeCell ref="AG29:AJ29"/>
    <mergeCell ref="A30:B30"/>
    <mergeCell ref="C30:AB30"/>
    <mergeCell ref="AC30:AF30"/>
    <mergeCell ref="AG30:AJ30"/>
    <mergeCell ref="A31:B31"/>
    <mergeCell ref="C31:AB31"/>
    <mergeCell ref="AC31:AF31"/>
    <mergeCell ref="AG31:AJ31"/>
    <mergeCell ref="A32:B32"/>
    <mergeCell ref="C32:AB32"/>
    <mergeCell ref="AC32:AF32"/>
    <mergeCell ref="AG32:AJ32"/>
    <mergeCell ref="A33:B33"/>
    <mergeCell ref="C33:AB33"/>
    <mergeCell ref="AC33:AF33"/>
    <mergeCell ref="AG33:AJ33"/>
    <mergeCell ref="A34:B34"/>
    <mergeCell ref="C34:AB34"/>
    <mergeCell ref="AC34:AF34"/>
    <mergeCell ref="AG34:AJ34"/>
    <mergeCell ref="A35:B35"/>
    <mergeCell ref="C35:AB35"/>
    <mergeCell ref="AC35:AF35"/>
    <mergeCell ref="AG35:AJ35"/>
    <mergeCell ref="A36:B36"/>
    <mergeCell ref="C36:AB36"/>
    <mergeCell ref="AC36:AF36"/>
    <mergeCell ref="AG36:AJ36"/>
    <mergeCell ref="A37:B37"/>
    <mergeCell ref="C37:AB37"/>
    <mergeCell ref="AC37:AF37"/>
    <mergeCell ref="AG37:AJ37"/>
    <mergeCell ref="A38:B38"/>
    <mergeCell ref="C38:AB38"/>
    <mergeCell ref="AC38:AF38"/>
    <mergeCell ref="AG38:AJ38"/>
    <mergeCell ref="A39:B39"/>
    <mergeCell ref="C39:AB39"/>
    <mergeCell ref="AC39:AF39"/>
    <mergeCell ref="AG39:AJ39"/>
    <mergeCell ref="A40:B40"/>
    <mergeCell ref="C40:AB40"/>
    <mergeCell ref="AC40:AF40"/>
    <mergeCell ref="AG40:AJ40"/>
    <mergeCell ref="A41:B41"/>
    <mergeCell ref="C41:AB41"/>
    <mergeCell ref="AC41:AF41"/>
    <mergeCell ref="AG41:AJ41"/>
    <mergeCell ref="A42:B42"/>
    <mergeCell ref="C42:AB42"/>
    <mergeCell ref="AC42:AF42"/>
    <mergeCell ref="AG42:AJ42"/>
    <mergeCell ref="A43:B43"/>
    <mergeCell ref="C43:AB43"/>
    <mergeCell ref="AC43:AF43"/>
    <mergeCell ref="AG43:AJ43"/>
    <mergeCell ref="A44:B44"/>
    <mergeCell ref="C44:AB44"/>
    <mergeCell ref="AC44:AF44"/>
    <mergeCell ref="AG44:AJ44"/>
    <mergeCell ref="A45:B45"/>
    <mergeCell ref="C45:AB45"/>
    <mergeCell ref="AC45:AF45"/>
    <mergeCell ref="AG45:AJ45"/>
    <mergeCell ref="A46:B46"/>
    <mergeCell ref="C46:AB46"/>
    <mergeCell ref="AC46:AF46"/>
    <mergeCell ref="AG46:AJ46"/>
    <mergeCell ref="A47:B47"/>
    <mergeCell ref="C47:AB47"/>
    <mergeCell ref="AC47:AF47"/>
    <mergeCell ref="AG47:AJ47"/>
    <mergeCell ref="A48:B48"/>
    <mergeCell ref="C48:AB48"/>
    <mergeCell ref="AC48:AF48"/>
    <mergeCell ref="AG48:AJ48"/>
    <mergeCell ref="A49:B49"/>
    <mergeCell ref="C49:AB49"/>
    <mergeCell ref="AC49:AF49"/>
    <mergeCell ref="AG49:AJ49"/>
    <mergeCell ref="A50:B50"/>
    <mergeCell ref="C50:AB50"/>
    <mergeCell ref="AC50:AF50"/>
    <mergeCell ref="AG50:AJ50"/>
    <mergeCell ref="A51:B51"/>
    <mergeCell ref="C51:AB51"/>
    <mergeCell ref="AC51:AF51"/>
    <mergeCell ref="AG51:AJ51"/>
    <mergeCell ref="A52:B52"/>
    <mergeCell ref="C52:AB52"/>
    <mergeCell ref="AC52:AF52"/>
    <mergeCell ref="AG52:AJ52"/>
    <mergeCell ref="A53:B53"/>
    <mergeCell ref="C53:AB53"/>
    <mergeCell ref="AC53:AF53"/>
    <mergeCell ref="AG53:AJ53"/>
    <mergeCell ref="A54:B54"/>
    <mergeCell ref="C54:AB54"/>
    <mergeCell ref="AC54:AF54"/>
    <mergeCell ref="AG54:AJ54"/>
    <mergeCell ref="A55:B55"/>
    <mergeCell ref="C55:AB55"/>
    <mergeCell ref="AC55:AF55"/>
    <mergeCell ref="AG55:AJ55"/>
    <mergeCell ref="A56:B56"/>
    <mergeCell ref="C56:AB56"/>
    <mergeCell ref="AC56:AF56"/>
    <mergeCell ref="AG56:AJ56"/>
    <mergeCell ref="A57:B57"/>
    <mergeCell ref="C57:AB57"/>
    <mergeCell ref="AC57:AF57"/>
    <mergeCell ref="AG57:AJ57"/>
    <mergeCell ref="A58:B58"/>
    <mergeCell ref="C58:AB58"/>
    <mergeCell ref="AC58:AF58"/>
    <mergeCell ref="AG58:AJ58"/>
    <mergeCell ref="A59:B59"/>
    <mergeCell ref="C59:AB59"/>
    <mergeCell ref="AC59:AF59"/>
    <mergeCell ref="AG59:AJ59"/>
    <mergeCell ref="A60:B60"/>
    <mergeCell ref="C60:AB60"/>
    <mergeCell ref="AC60:AF60"/>
    <mergeCell ref="AG60:AJ60"/>
    <mergeCell ref="A61:B61"/>
    <mergeCell ref="C61:AB61"/>
    <mergeCell ref="AC61:AF61"/>
    <mergeCell ref="AG61:AJ61"/>
    <mergeCell ref="A62:B62"/>
    <mergeCell ref="C62:AB62"/>
    <mergeCell ref="AC62:AF62"/>
    <mergeCell ref="AG62:AJ62"/>
    <mergeCell ref="A63:B63"/>
    <mergeCell ref="C63:AB63"/>
    <mergeCell ref="AC63:AF63"/>
    <mergeCell ref="AG63:AJ63"/>
    <mergeCell ref="A64:B64"/>
    <mergeCell ref="C64:AB64"/>
    <mergeCell ref="AC64:AF64"/>
    <mergeCell ref="AG64:AJ64"/>
    <mergeCell ref="A65:B65"/>
    <mergeCell ref="C65:AB65"/>
    <mergeCell ref="AC65:AF65"/>
    <mergeCell ref="AG65:AJ65"/>
    <mergeCell ref="A66:B66"/>
    <mergeCell ref="C66:AB66"/>
    <mergeCell ref="AC66:AF66"/>
    <mergeCell ref="AG66:AJ66"/>
    <mergeCell ref="AK7:AN7"/>
    <mergeCell ref="AP8:AS8"/>
    <mergeCell ref="AP9:AS9"/>
    <mergeCell ref="AP10:AS10"/>
    <mergeCell ref="AP11:AS11"/>
    <mergeCell ref="AK12:AN12"/>
    <mergeCell ref="AK13:AN13"/>
    <mergeCell ref="AK14:AN14"/>
    <mergeCell ref="AK15:AN15"/>
    <mergeCell ref="AK16:AN16"/>
    <mergeCell ref="AK17:AN17"/>
    <mergeCell ref="AK18:AN18"/>
    <mergeCell ref="AK19:AN19"/>
    <mergeCell ref="AK20:AN20"/>
    <mergeCell ref="AK21:AN21"/>
    <mergeCell ref="AK22:AN22"/>
    <mergeCell ref="AK23:AN23"/>
    <mergeCell ref="AK24:AN24"/>
    <mergeCell ref="AK25:AN25"/>
    <mergeCell ref="AK26:AN26"/>
    <mergeCell ref="AK27:AN27"/>
    <mergeCell ref="AK28:AN28"/>
    <mergeCell ref="AK29:AN29"/>
    <mergeCell ref="AK30:AN30"/>
    <mergeCell ref="AK31:AN31"/>
    <mergeCell ref="AK32:AN32"/>
    <mergeCell ref="AK33:AN33"/>
    <mergeCell ref="AK34:AN34"/>
    <mergeCell ref="AK35:AN35"/>
    <mergeCell ref="AK36:AN36"/>
    <mergeCell ref="AK37:AN37"/>
    <mergeCell ref="AK38:AN38"/>
    <mergeCell ref="AK39:AN39"/>
    <mergeCell ref="AK40:AN40"/>
    <mergeCell ref="AK41:AN41"/>
    <mergeCell ref="AK42:AN42"/>
    <mergeCell ref="AK53:AN53"/>
    <mergeCell ref="AK54:AN54"/>
    <mergeCell ref="AK43:AN43"/>
    <mergeCell ref="AK44:AN44"/>
    <mergeCell ref="AK45:AN45"/>
    <mergeCell ref="AK46:AN46"/>
    <mergeCell ref="AK47:AN47"/>
    <mergeCell ref="AK48:AN48"/>
    <mergeCell ref="AK64:AN64"/>
    <mergeCell ref="AK65:AN65"/>
    <mergeCell ref="AK66:AN66"/>
    <mergeCell ref="AK55:AN55"/>
    <mergeCell ref="AK56:AN56"/>
    <mergeCell ref="AK57:AN57"/>
    <mergeCell ref="AK58:AN58"/>
    <mergeCell ref="AK59:AN59"/>
    <mergeCell ref="AK60:AN60"/>
    <mergeCell ref="AP12:AS12"/>
    <mergeCell ref="AP13:AS13"/>
    <mergeCell ref="AP14:AS14"/>
    <mergeCell ref="AK61:AN61"/>
    <mergeCell ref="AK62:AN62"/>
    <mergeCell ref="AK63:AN63"/>
    <mergeCell ref="AK49:AN49"/>
    <mergeCell ref="AK50:AN50"/>
    <mergeCell ref="AK51:AN51"/>
    <mergeCell ref="AK52:AN52"/>
    <mergeCell ref="AP15:AS15"/>
    <mergeCell ref="AP16:AS16"/>
    <mergeCell ref="AP17:AS17"/>
    <mergeCell ref="AP18:AS18"/>
    <mergeCell ref="AP19:AS19"/>
    <mergeCell ref="AP20:AS20"/>
    <mergeCell ref="AP21:AS21"/>
    <mergeCell ref="AP22:AS22"/>
    <mergeCell ref="AP23:AS23"/>
    <mergeCell ref="AP24:AS24"/>
    <mergeCell ref="AP25:AS25"/>
    <mergeCell ref="AP26:AS26"/>
    <mergeCell ref="AP27:AS27"/>
    <mergeCell ref="AP28:AS28"/>
    <mergeCell ref="AP29:AS29"/>
    <mergeCell ref="AP30:AS30"/>
    <mergeCell ref="AP31:AS31"/>
    <mergeCell ref="AP32:AS32"/>
    <mergeCell ref="AP50:AS50"/>
    <mergeCell ref="AP51:AS51"/>
    <mergeCell ref="AP33:AS33"/>
    <mergeCell ref="AP34:AS34"/>
    <mergeCell ref="AP35:AS35"/>
    <mergeCell ref="AP36:AS36"/>
    <mergeCell ref="AP37:AS37"/>
    <mergeCell ref="AP38:AS38"/>
    <mergeCell ref="AP61:AS61"/>
    <mergeCell ref="AP64:AS64"/>
    <mergeCell ref="AP42:AS42"/>
    <mergeCell ref="AP53:AS53"/>
    <mergeCell ref="AP43:AS43"/>
    <mergeCell ref="AP44:AS44"/>
    <mergeCell ref="AP45:AS45"/>
    <mergeCell ref="AP46:AS46"/>
    <mergeCell ref="AP47:AS47"/>
    <mergeCell ref="AP49:AS49"/>
    <mergeCell ref="AK8:AN8"/>
    <mergeCell ref="AK9:AN9"/>
    <mergeCell ref="AK10:AN10"/>
    <mergeCell ref="AK11:AN11"/>
    <mergeCell ref="AP65:AS65"/>
    <mergeCell ref="AP66:AS66"/>
    <mergeCell ref="AP55:AS55"/>
    <mergeCell ref="AP56:AS56"/>
    <mergeCell ref="AP57:AS57"/>
    <mergeCell ref="AP58:AS58"/>
    <mergeCell ref="AP62:AS62"/>
    <mergeCell ref="AP63:AS63"/>
    <mergeCell ref="AP48:AS48"/>
    <mergeCell ref="AP39:AS39"/>
    <mergeCell ref="AP40:AS40"/>
    <mergeCell ref="AP41:AS41"/>
    <mergeCell ref="AP52:AS52"/>
    <mergeCell ref="AP54:AS54"/>
    <mergeCell ref="AP59:AS59"/>
    <mergeCell ref="AP60:AS60"/>
  </mergeCells>
  <printOptions horizontalCentered="1"/>
  <pageMargins left="0.1968503937007874" right="0.1968503937007874" top="0.984251968503937" bottom="0.984251968503937" header="0.5118110236220472" footer="0.5118110236220472"/>
  <pageSetup fitToHeight="0" horizontalDpi="360" verticalDpi="360" orientation="portrait" paperSize="9" scale="83" r:id="rId1"/>
  <headerFooter alignWithMargins="0">
    <oddHeader xml:space="preserve">&amp;R4.  sz.  melléklet a 2016. I. félévi költségvetési beszámolóhoz     </oddHeader>
  </headerFooter>
</worksheet>
</file>

<file path=xl/worksheets/sheet5.xml><?xml version="1.0" encoding="utf-8"?>
<worksheet xmlns="http://schemas.openxmlformats.org/spreadsheetml/2006/main" xmlns:r="http://schemas.openxmlformats.org/officeDocument/2006/relationships">
  <dimension ref="A1:AI21"/>
  <sheetViews>
    <sheetView view="pageBreakPreview" zoomScale="60" zoomScalePageLayoutView="0" workbookViewId="0" topLeftCell="A1">
      <selection activeCell="A6" sqref="A6:B6"/>
    </sheetView>
  </sheetViews>
  <sheetFormatPr defaultColWidth="9.140625" defaultRowHeight="15"/>
  <cols>
    <col min="1" max="1" width="55.140625" style="51" customWidth="1"/>
    <col min="2" max="2" width="14.7109375" style="71" customWidth="1"/>
    <col min="3" max="16384" width="9.140625" style="51" customWidth="1"/>
  </cols>
  <sheetData>
    <row r="1" ht="12.75">
      <c r="B1" s="71" t="s">
        <v>763</v>
      </c>
    </row>
    <row r="2" spans="1:35" ht="33.75" customHeight="1">
      <c r="A2" s="367" t="s">
        <v>307</v>
      </c>
      <c r="B2" s="367"/>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ht="22.5">
      <c r="A3" s="367" t="s">
        <v>516</v>
      </c>
      <c r="B3" s="367"/>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ht="22.5">
      <c r="A4" s="52"/>
      <c r="B4" s="72"/>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ht="22.5">
      <c r="A5" s="367" t="s">
        <v>517</v>
      </c>
      <c r="B5" s="367"/>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35" ht="22.5">
      <c r="A6" s="480"/>
      <c r="B6" s="480"/>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row>
    <row r="7" spans="1:2" ht="18">
      <c r="A7" s="67"/>
      <c r="B7" s="73" t="s">
        <v>500</v>
      </c>
    </row>
    <row r="8" spans="1:2" ht="31.5">
      <c r="A8" s="57" t="s">
        <v>518</v>
      </c>
      <c r="B8" s="74" t="s">
        <v>429</v>
      </c>
    </row>
    <row r="9" spans="1:2" ht="15.75">
      <c r="A9" s="75" t="s">
        <v>519</v>
      </c>
      <c r="B9" s="74">
        <v>330000</v>
      </c>
    </row>
    <row r="10" spans="1:2" ht="15.75">
      <c r="A10" s="76" t="s">
        <v>520</v>
      </c>
      <c r="B10" s="62">
        <v>1200000</v>
      </c>
    </row>
    <row r="11" spans="1:2" ht="15.75">
      <c r="A11" s="59" t="s">
        <v>521</v>
      </c>
      <c r="B11" s="60"/>
    </row>
    <row r="12" spans="1:2" ht="15.75">
      <c r="A12" s="59" t="s">
        <v>522</v>
      </c>
      <c r="B12" s="60">
        <v>1200000</v>
      </c>
    </row>
    <row r="13" spans="1:2" ht="15.75">
      <c r="A13" s="61" t="s">
        <v>523</v>
      </c>
      <c r="B13" s="62"/>
    </row>
    <row r="14" spans="1:2" ht="15.75">
      <c r="A14" s="59" t="s">
        <v>524</v>
      </c>
      <c r="B14" s="60">
        <v>0</v>
      </c>
    </row>
    <row r="15" spans="1:2" ht="15.75">
      <c r="A15" s="59" t="s">
        <v>525</v>
      </c>
      <c r="B15" s="60">
        <v>0</v>
      </c>
    </row>
    <row r="16" spans="1:2" ht="15.75">
      <c r="A16" s="61" t="s">
        <v>526</v>
      </c>
      <c r="B16" s="62">
        <f>SUM(B17)</f>
        <v>1400000</v>
      </c>
    </row>
    <row r="17" spans="1:2" ht="15.75">
      <c r="A17" s="59" t="s">
        <v>527</v>
      </c>
      <c r="B17" s="60">
        <v>1400000</v>
      </c>
    </row>
    <row r="18" spans="1:2" ht="15.75">
      <c r="A18" s="61" t="s">
        <v>528</v>
      </c>
      <c r="B18" s="62">
        <f>SUM(B19:B20)</f>
        <v>0</v>
      </c>
    </row>
    <row r="19" spans="1:2" ht="18" customHeight="1">
      <c r="A19" s="59" t="s">
        <v>529</v>
      </c>
      <c r="B19" s="60"/>
    </row>
    <row r="20" spans="1:2" ht="15.75">
      <c r="A20" s="59" t="s">
        <v>530</v>
      </c>
      <c r="B20" s="60">
        <v>0</v>
      </c>
    </row>
    <row r="21" spans="1:2" ht="24" customHeight="1">
      <c r="A21" s="77" t="s">
        <v>531</v>
      </c>
      <c r="B21" s="78">
        <f>B9+B10+B16+B18</f>
        <v>2930000</v>
      </c>
    </row>
    <row r="24" ht="18" customHeight="1"/>
    <row r="25" ht="17.25" customHeight="1"/>
    <row r="33" ht="21" customHeight="1"/>
    <row r="34" ht="18" customHeight="1"/>
  </sheetData>
  <sheetProtection/>
  <mergeCells count="4">
    <mergeCell ref="A2:B2"/>
    <mergeCell ref="A3:B3"/>
    <mergeCell ref="A5:B5"/>
    <mergeCell ref="A6:B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L33"/>
  <sheetViews>
    <sheetView view="pageBreakPreview" zoomScaleSheetLayoutView="100" zoomScalePageLayoutView="0" workbookViewId="0" topLeftCell="A1">
      <selection activeCell="AI11" sqref="AI11"/>
    </sheetView>
  </sheetViews>
  <sheetFormatPr defaultColWidth="9.140625" defaultRowHeight="15"/>
  <cols>
    <col min="1" max="22" width="2.7109375" style="28" customWidth="1"/>
    <col min="23" max="23" width="2.421875" style="28" customWidth="1"/>
    <col min="24" max="27" width="2.7109375" style="28" hidden="1" customWidth="1"/>
    <col min="28" max="28" width="2.421875" style="28" customWidth="1"/>
    <col min="29" max="32" width="2.7109375" style="28" hidden="1" customWidth="1"/>
    <col min="33" max="36" width="11.421875" style="29" customWidth="1"/>
    <col min="37" max="39" width="2.7109375" style="28" customWidth="1"/>
    <col min="40" max="16384" width="9.140625" style="28" customWidth="1"/>
  </cols>
  <sheetData>
    <row r="1" spans="33:36" ht="24.75" customHeight="1">
      <c r="AG1" s="394" t="s">
        <v>496</v>
      </c>
      <c r="AH1" s="394"/>
      <c r="AI1" s="394"/>
      <c r="AJ1" s="394"/>
    </row>
    <row r="2" spans="1:36" ht="31.5" customHeight="1">
      <c r="A2" s="395" t="s">
        <v>307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row>
    <row r="3" spans="1:36" ht="31.5" customHeight="1">
      <c r="A3" s="396" t="s">
        <v>495</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row>
    <row r="4" ht="25.5" customHeight="1"/>
    <row r="5" spans="1:64" ht="19.5" customHeight="1">
      <c r="A5" s="398" t="s">
        <v>486</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400"/>
      <c r="AH5" s="400"/>
      <c r="AI5" s="400"/>
      <c r="AJ5" s="400"/>
      <c r="AK5"/>
      <c r="AL5"/>
      <c r="AM5"/>
      <c r="AN5"/>
      <c r="AO5"/>
      <c r="AP5"/>
      <c r="AQ5"/>
      <c r="AR5"/>
      <c r="AS5"/>
      <c r="AT5"/>
      <c r="AU5"/>
      <c r="AV5"/>
      <c r="AW5"/>
      <c r="AX5"/>
      <c r="AY5"/>
      <c r="AZ5"/>
      <c r="BA5"/>
      <c r="BB5"/>
      <c r="BC5"/>
      <c r="BD5"/>
      <c r="BE5"/>
      <c r="BF5"/>
      <c r="BG5"/>
      <c r="BH5"/>
      <c r="BI5"/>
      <c r="BJ5"/>
      <c r="BK5"/>
      <c r="BL5"/>
    </row>
    <row r="6" spans="1:36" ht="40.5" customHeight="1">
      <c r="A6" s="401"/>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3" t="s">
        <v>427</v>
      </c>
      <c r="AH6" s="404"/>
      <c r="AI6" s="404"/>
      <c r="AJ6" s="405"/>
    </row>
    <row r="7" spans="1:36" ht="34.5" customHeight="1">
      <c r="A7" s="406" t="s">
        <v>1</v>
      </c>
      <c r="B7" s="317"/>
      <c r="C7" s="407" t="s">
        <v>2</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408" t="s">
        <v>3</v>
      </c>
      <c r="AD7" s="318"/>
      <c r="AE7" s="318"/>
      <c r="AF7" s="318"/>
      <c r="AG7" s="31" t="s">
        <v>429</v>
      </c>
      <c r="AH7" s="30" t="s">
        <v>759</v>
      </c>
      <c r="AI7" s="30" t="s">
        <v>761</v>
      </c>
      <c r="AJ7" s="30" t="s">
        <v>428</v>
      </c>
    </row>
    <row r="8" spans="1:36" ht="12.75">
      <c r="A8" s="409" t="s">
        <v>430</v>
      </c>
      <c r="B8" s="409"/>
      <c r="C8" s="410" t="s">
        <v>431</v>
      </c>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t="s">
        <v>432</v>
      </c>
      <c r="AD8" s="410"/>
      <c r="AE8" s="410"/>
      <c r="AF8" s="410"/>
      <c r="AG8" s="32" t="s">
        <v>432</v>
      </c>
      <c r="AH8" s="481" t="s">
        <v>542</v>
      </c>
      <c r="AI8" s="32" t="s">
        <v>545</v>
      </c>
      <c r="AJ8" s="32" t="s">
        <v>548</v>
      </c>
    </row>
    <row r="9" spans="1:36" ht="19.5" customHeight="1">
      <c r="A9" s="411" t="s">
        <v>5</v>
      </c>
      <c r="B9" s="411"/>
      <c r="C9" s="412" t="s">
        <v>436</v>
      </c>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3" t="s">
        <v>437</v>
      </c>
      <c r="AD9" s="413"/>
      <c r="AE9" s="413"/>
      <c r="AF9" s="413"/>
      <c r="AG9" s="33"/>
      <c r="AH9" s="33"/>
      <c r="AI9" s="33"/>
      <c r="AJ9" s="33"/>
    </row>
    <row r="10" spans="1:36" ht="19.5" customHeight="1">
      <c r="A10" s="411" t="s">
        <v>8</v>
      </c>
      <c r="B10" s="411"/>
      <c r="C10" s="414" t="s">
        <v>438</v>
      </c>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3" t="s">
        <v>439</v>
      </c>
      <c r="AD10" s="413"/>
      <c r="AE10" s="413"/>
      <c r="AF10" s="413"/>
      <c r="AG10" s="33"/>
      <c r="AH10" s="33"/>
      <c r="AI10" s="33"/>
      <c r="AJ10" s="33"/>
    </row>
    <row r="11" spans="1:36" ht="19.5" customHeight="1">
      <c r="A11" s="411" t="s">
        <v>11</v>
      </c>
      <c r="B11" s="411"/>
      <c r="C11" s="412" t="s">
        <v>440</v>
      </c>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3" t="s">
        <v>441</v>
      </c>
      <c r="AD11" s="413"/>
      <c r="AE11" s="413"/>
      <c r="AF11" s="413"/>
      <c r="AG11" s="33"/>
      <c r="AH11" s="33"/>
      <c r="AI11" s="33"/>
      <c r="AJ11" s="33"/>
    </row>
    <row r="12" spans="1:36" ht="19.5" customHeight="1">
      <c r="A12" s="415" t="s">
        <v>14</v>
      </c>
      <c r="B12" s="415"/>
      <c r="C12" s="416" t="s">
        <v>442</v>
      </c>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7" t="s">
        <v>443</v>
      </c>
      <c r="AD12" s="417"/>
      <c r="AE12" s="417"/>
      <c r="AF12" s="417"/>
      <c r="AG12" s="33"/>
      <c r="AH12" s="33"/>
      <c r="AI12" s="33"/>
      <c r="AJ12" s="33"/>
    </row>
    <row r="13" spans="1:36" ht="19.5" customHeight="1">
      <c r="A13" s="411" t="s">
        <v>17</v>
      </c>
      <c r="B13" s="411"/>
      <c r="C13" s="414" t="s">
        <v>444</v>
      </c>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3" t="s">
        <v>445</v>
      </c>
      <c r="AD13" s="413"/>
      <c r="AE13" s="413"/>
      <c r="AF13" s="413"/>
      <c r="AG13" s="33"/>
      <c r="AH13" s="33"/>
      <c r="AI13" s="33"/>
      <c r="AJ13" s="33"/>
    </row>
    <row r="14" spans="1:36" ht="19.5" customHeight="1">
      <c r="A14" s="411" t="s">
        <v>20</v>
      </c>
      <c r="B14" s="411"/>
      <c r="C14" s="412" t="s">
        <v>446</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3" t="s">
        <v>447</v>
      </c>
      <c r="AD14" s="413"/>
      <c r="AE14" s="413"/>
      <c r="AF14" s="413"/>
      <c r="AG14" s="33"/>
      <c r="AH14" s="33"/>
      <c r="AI14" s="33"/>
      <c r="AJ14" s="33"/>
    </row>
    <row r="15" spans="1:36" ht="19.5" customHeight="1">
      <c r="A15" s="411" t="s">
        <v>23</v>
      </c>
      <c r="B15" s="411"/>
      <c r="C15" s="414" t="s">
        <v>448</v>
      </c>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3" t="s">
        <v>449</v>
      </c>
      <c r="AD15" s="413"/>
      <c r="AE15" s="413"/>
      <c r="AF15" s="413"/>
      <c r="AG15" s="33"/>
      <c r="AH15" s="33"/>
      <c r="AI15" s="33"/>
      <c r="AJ15" s="33"/>
    </row>
    <row r="16" spans="1:36" ht="19.5" customHeight="1">
      <c r="A16" s="411" t="s">
        <v>26</v>
      </c>
      <c r="B16" s="411"/>
      <c r="C16" s="412" t="s">
        <v>450</v>
      </c>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3" t="s">
        <v>451</v>
      </c>
      <c r="AD16" s="413"/>
      <c r="AE16" s="413"/>
      <c r="AF16" s="413"/>
      <c r="AG16" s="33"/>
      <c r="AH16" s="33"/>
      <c r="AI16" s="33"/>
      <c r="AJ16" s="33"/>
    </row>
    <row r="17" spans="1:36" s="37" customFormat="1" ht="19.5" customHeight="1">
      <c r="A17" s="415" t="s">
        <v>29</v>
      </c>
      <c r="B17" s="415"/>
      <c r="C17" s="418" t="s">
        <v>452</v>
      </c>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7" t="s">
        <v>453</v>
      </c>
      <c r="AD17" s="417"/>
      <c r="AE17" s="417"/>
      <c r="AF17" s="417"/>
      <c r="AG17" s="35"/>
      <c r="AH17" s="35"/>
      <c r="AI17" s="35"/>
      <c r="AJ17" s="35"/>
    </row>
    <row r="18" spans="1:36" s="37" customFormat="1" ht="19.5" customHeight="1">
      <c r="A18" s="411" t="s">
        <v>32</v>
      </c>
      <c r="B18" s="411"/>
      <c r="C18" s="413" t="s">
        <v>454</v>
      </c>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t="s">
        <v>455</v>
      </c>
      <c r="AD18" s="413"/>
      <c r="AE18" s="413"/>
      <c r="AF18" s="413"/>
      <c r="AG18" s="33">
        <v>7710875</v>
      </c>
      <c r="AH18" s="33">
        <f>AJ18-AG18</f>
        <v>7692876</v>
      </c>
      <c r="AI18" s="33"/>
      <c r="AJ18" s="33">
        <v>15403751</v>
      </c>
    </row>
    <row r="19" spans="1:36" s="37" customFormat="1" ht="19.5" customHeight="1">
      <c r="A19" s="411" t="s">
        <v>35</v>
      </c>
      <c r="B19" s="411"/>
      <c r="C19" s="413" t="s">
        <v>456</v>
      </c>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t="s">
        <v>457</v>
      </c>
      <c r="AD19" s="413"/>
      <c r="AE19" s="413"/>
      <c r="AF19" s="413"/>
      <c r="AG19" s="35"/>
      <c r="AH19" s="35"/>
      <c r="AI19" s="35"/>
      <c r="AJ19" s="35"/>
    </row>
    <row r="20" spans="1:36" s="37" customFormat="1" ht="19.5" customHeight="1">
      <c r="A20" s="415" t="s">
        <v>38</v>
      </c>
      <c r="B20" s="415"/>
      <c r="C20" s="417" t="s">
        <v>458</v>
      </c>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t="s">
        <v>459</v>
      </c>
      <c r="AD20" s="417"/>
      <c r="AE20" s="417"/>
      <c r="AF20" s="417"/>
      <c r="AG20" s="35">
        <f>SUM(AG18:AG19)</f>
        <v>7710875</v>
      </c>
      <c r="AH20" s="35">
        <f>SUM(AH18:AH19)</f>
        <v>7692876</v>
      </c>
      <c r="AI20" s="35"/>
      <c r="AJ20" s="35">
        <f>SUM(AJ18:AJ19)</f>
        <v>15403751</v>
      </c>
    </row>
    <row r="21" spans="1:36" s="37" customFormat="1" ht="19.5" customHeight="1">
      <c r="A21" s="411" t="s">
        <v>41</v>
      </c>
      <c r="B21" s="411"/>
      <c r="C21" s="412" t="s">
        <v>460</v>
      </c>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3" t="s">
        <v>461</v>
      </c>
      <c r="AD21" s="413"/>
      <c r="AE21" s="413"/>
      <c r="AF21" s="413"/>
      <c r="AG21" s="35"/>
      <c r="AH21" s="35"/>
      <c r="AI21" s="35"/>
      <c r="AJ21" s="35"/>
    </row>
    <row r="22" spans="1:36" ht="19.5" customHeight="1">
      <c r="A22" s="411" t="s">
        <v>44</v>
      </c>
      <c r="B22" s="411"/>
      <c r="C22" s="412" t="s">
        <v>462</v>
      </c>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3" t="s">
        <v>463</v>
      </c>
      <c r="AD22" s="413"/>
      <c r="AE22" s="413"/>
      <c r="AF22" s="413"/>
      <c r="AG22" s="33"/>
      <c r="AH22" s="33"/>
      <c r="AI22" s="33"/>
      <c r="AJ22" s="33"/>
    </row>
    <row r="23" spans="1:36" ht="19.5" customHeight="1">
      <c r="A23" s="411" t="s">
        <v>47</v>
      </c>
      <c r="B23" s="411"/>
      <c r="C23" s="412" t="s">
        <v>464</v>
      </c>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3" t="s">
        <v>465</v>
      </c>
      <c r="AD23" s="413"/>
      <c r="AE23" s="413"/>
      <c r="AF23" s="413"/>
      <c r="AG23" s="33"/>
      <c r="AH23" s="33"/>
      <c r="AI23" s="33"/>
      <c r="AJ23" s="33"/>
    </row>
    <row r="24" spans="1:36" ht="19.5" customHeight="1">
      <c r="A24" s="411" t="s">
        <v>50</v>
      </c>
      <c r="B24" s="411"/>
      <c r="C24" s="412" t="s">
        <v>466</v>
      </c>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3" t="s">
        <v>467</v>
      </c>
      <c r="AD24" s="413"/>
      <c r="AE24" s="413"/>
      <c r="AF24" s="413"/>
      <c r="AG24" s="33"/>
      <c r="AH24" s="33"/>
      <c r="AI24" s="33"/>
      <c r="AJ24" s="33"/>
    </row>
    <row r="25" spans="1:36" ht="19.5" customHeight="1">
      <c r="A25" s="411" t="s">
        <v>53</v>
      </c>
      <c r="B25" s="411"/>
      <c r="C25" s="414" t="s">
        <v>468</v>
      </c>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3" t="s">
        <v>469</v>
      </c>
      <c r="AD25" s="413"/>
      <c r="AE25" s="413"/>
      <c r="AF25" s="413"/>
      <c r="AG25" s="33"/>
      <c r="AH25" s="33"/>
      <c r="AI25" s="33"/>
      <c r="AJ25" s="33"/>
    </row>
    <row r="26" spans="1:37" ht="19.5" customHeight="1">
      <c r="A26" s="415" t="s">
        <v>56</v>
      </c>
      <c r="B26" s="415"/>
      <c r="C26" s="416" t="s">
        <v>470</v>
      </c>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7" t="s">
        <v>471</v>
      </c>
      <c r="AD26" s="417"/>
      <c r="AE26" s="417"/>
      <c r="AF26" s="417"/>
      <c r="AG26" s="36">
        <f>SUM(AG20:AG25)</f>
        <v>7710875</v>
      </c>
      <c r="AH26" s="36">
        <f>SUM(AH20:AH25)</f>
        <v>7692876</v>
      </c>
      <c r="AI26" s="36"/>
      <c r="AJ26" s="36">
        <f>SUM(AJ20:AJ25)</f>
        <v>15403751</v>
      </c>
      <c r="AK26" s="36"/>
    </row>
    <row r="27" spans="1:36" ht="19.5" customHeight="1">
      <c r="A27" s="411" t="s">
        <v>59</v>
      </c>
      <c r="B27" s="411"/>
      <c r="C27" s="414" t="s">
        <v>472</v>
      </c>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3" t="s">
        <v>473</v>
      </c>
      <c r="AD27" s="413"/>
      <c r="AE27" s="413"/>
      <c r="AF27" s="413"/>
      <c r="AG27" s="33"/>
      <c r="AH27" s="33"/>
      <c r="AI27" s="33"/>
      <c r="AJ27" s="33"/>
    </row>
    <row r="28" spans="1:36" ht="19.5" customHeight="1">
      <c r="A28" s="411" t="s">
        <v>62</v>
      </c>
      <c r="B28" s="411"/>
      <c r="C28" s="414" t="s">
        <v>474</v>
      </c>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3" t="s">
        <v>475</v>
      </c>
      <c r="AD28" s="413"/>
      <c r="AE28" s="413"/>
      <c r="AF28" s="413"/>
      <c r="AG28" s="33"/>
      <c r="AH28" s="33"/>
      <c r="AI28" s="33"/>
      <c r="AJ28" s="33"/>
    </row>
    <row r="29" spans="1:36" ht="19.5" customHeight="1">
      <c r="A29" s="411" t="s">
        <v>65</v>
      </c>
      <c r="B29" s="411"/>
      <c r="C29" s="412" t="s">
        <v>476</v>
      </c>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3" t="s">
        <v>477</v>
      </c>
      <c r="AD29" s="413"/>
      <c r="AE29" s="413"/>
      <c r="AF29" s="413"/>
      <c r="AG29" s="33"/>
      <c r="AH29" s="33"/>
      <c r="AI29" s="33"/>
      <c r="AJ29" s="33"/>
    </row>
    <row r="30" spans="1:36" s="37" customFormat="1" ht="19.5" customHeight="1">
      <c r="A30" s="411" t="s">
        <v>68</v>
      </c>
      <c r="B30" s="411"/>
      <c r="C30" s="412" t="s">
        <v>478</v>
      </c>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3" t="s">
        <v>479</v>
      </c>
      <c r="AD30" s="413"/>
      <c r="AE30" s="413"/>
      <c r="AF30" s="413"/>
      <c r="AG30" s="35"/>
      <c r="AH30" s="35"/>
      <c r="AI30" s="35"/>
      <c r="AJ30" s="35"/>
    </row>
    <row r="31" spans="1:36" ht="19.5" customHeight="1">
      <c r="A31" s="415" t="s">
        <v>71</v>
      </c>
      <c r="B31" s="415"/>
      <c r="C31" s="418" t="s">
        <v>480</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7" t="s">
        <v>481</v>
      </c>
      <c r="AD31" s="417"/>
      <c r="AE31" s="417"/>
      <c r="AF31" s="417"/>
      <c r="AG31" s="34"/>
      <c r="AH31" s="34"/>
      <c r="AI31" s="34"/>
      <c r="AJ31" s="34"/>
    </row>
    <row r="32" spans="1:36" ht="19.5" customHeight="1">
      <c r="A32" s="411" t="s">
        <v>74</v>
      </c>
      <c r="B32" s="411"/>
      <c r="C32" s="414" t="s">
        <v>482</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3" t="s">
        <v>483</v>
      </c>
      <c r="AD32" s="413"/>
      <c r="AE32" s="413"/>
      <c r="AF32" s="413"/>
      <c r="AG32" s="33"/>
      <c r="AH32" s="33"/>
      <c r="AI32" s="33"/>
      <c r="AJ32" s="33"/>
    </row>
    <row r="33" spans="1:36" s="37" customFormat="1" ht="19.5" customHeight="1">
      <c r="A33" s="415" t="s">
        <v>77</v>
      </c>
      <c r="B33" s="415"/>
      <c r="C33" s="418" t="s">
        <v>484</v>
      </c>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7" t="s">
        <v>485</v>
      </c>
      <c r="AD33" s="417"/>
      <c r="AE33" s="417"/>
      <c r="AF33" s="417"/>
      <c r="AG33" s="38">
        <f>SUM(AG26)</f>
        <v>7710875</v>
      </c>
      <c r="AH33" s="38">
        <f>SUM(AH26)</f>
        <v>7692876</v>
      </c>
      <c r="AI33" s="38"/>
      <c r="AJ33" s="38">
        <f>SUM(AJ26)</f>
        <v>15403751</v>
      </c>
    </row>
  </sheetData>
  <sheetProtection/>
  <mergeCells count="87">
    <mergeCell ref="A33:B33"/>
    <mergeCell ref="C33:AB33"/>
    <mergeCell ref="AC33:AF33"/>
    <mergeCell ref="A31:B31"/>
    <mergeCell ref="C31:AB31"/>
    <mergeCell ref="AC31:AF31"/>
    <mergeCell ref="A32:B32"/>
    <mergeCell ref="C32:AB32"/>
    <mergeCell ref="AC32:AF32"/>
    <mergeCell ref="A29:B29"/>
    <mergeCell ref="C29:AB29"/>
    <mergeCell ref="AC29:AF29"/>
    <mergeCell ref="A30:B30"/>
    <mergeCell ref="C30:AB30"/>
    <mergeCell ref="AC30:AF30"/>
    <mergeCell ref="A27:B27"/>
    <mergeCell ref="C27:AB27"/>
    <mergeCell ref="AC27:AF27"/>
    <mergeCell ref="A28:B28"/>
    <mergeCell ref="C28:AB28"/>
    <mergeCell ref="AC28:AF28"/>
    <mergeCell ref="A25:B25"/>
    <mergeCell ref="C25:AB25"/>
    <mergeCell ref="AC25:AF25"/>
    <mergeCell ref="A26:B26"/>
    <mergeCell ref="C26:AB26"/>
    <mergeCell ref="AC26:AF26"/>
    <mergeCell ref="A23:B23"/>
    <mergeCell ref="C23:AB23"/>
    <mergeCell ref="AC23:AF23"/>
    <mergeCell ref="A24:B24"/>
    <mergeCell ref="C24:AB24"/>
    <mergeCell ref="AC24:AF24"/>
    <mergeCell ref="A21:B21"/>
    <mergeCell ref="C21:AB21"/>
    <mergeCell ref="AC21:AF21"/>
    <mergeCell ref="A22:B22"/>
    <mergeCell ref="C22:AB22"/>
    <mergeCell ref="AC22:AF22"/>
    <mergeCell ref="A19:B19"/>
    <mergeCell ref="C19:AB19"/>
    <mergeCell ref="AC19:AF19"/>
    <mergeCell ref="A20:B20"/>
    <mergeCell ref="C20:AB20"/>
    <mergeCell ref="AC20:AF20"/>
    <mergeCell ref="A17:B17"/>
    <mergeCell ref="C17:AB17"/>
    <mergeCell ref="AC17:AF17"/>
    <mergeCell ref="A18:B18"/>
    <mergeCell ref="C18:AB18"/>
    <mergeCell ref="AC18:AF18"/>
    <mergeCell ref="A15:B15"/>
    <mergeCell ref="C15:AB15"/>
    <mergeCell ref="AC15:AF15"/>
    <mergeCell ref="A16:B16"/>
    <mergeCell ref="C16:AB16"/>
    <mergeCell ref="AC16:AF16"/>
    <mergeCell ref="A13:B13"/>
    <mergeCell ref="C13:AB13"/>
    <mergeCell ref="AC13:AF13"/>
    <mergeCell ref="A14:B14"/>
    <mergeCell ref="C14:AB14"/>
    <mergeCell ref="AC14:AF14"/>
    <mergeCell ref="A11:B11"/>
    <mergeCell ref="C11:AB11"/>
    <mergeCell ref="AC11:AF11"/>
    <mergeCell ref="A12:B12"/>
    <mergeCell ref="C12:AB12"/>
    <mergeCell ref="AC12:AF12"/>
    <mergeCell ref="A9:B9"/>
    <mergeCell ref="C9:AB9"/>
    <mergeCell ref="AC9:AF9"/>
    <mergeCell ref="A10:B10"/>
    <mergeCell ref="C10:AB10"/>
    <mergeCell ref="AC10:AF10"/>
    <mergeCell ref="A7:B7"/>
    <mergeCell ref="C7:AB7"/>
    <mergeCell ref="AC7:AF7"/>
    <mergeCell ref="A8:B8"/>
    <mergeCell ref="C8:AB8"/>
    <mergeCell ref="AC8:AF8"/>
    <mergeCell ref="AG1:AJ1"/>
    <mergeCell ref="A2:AJ2"/>
    <mergeCell ref="A3:AJ3"/>
    <mergeCell ref="A5:AJ5"/>
    <mergeCell ref="A6:AF6"/>
    <mergeCell ref="AG6:AJ6"/>
  </mergeCells>
  <printOptions horizontalCentered="1"/>
  <pageMargins left="0.1968503937007874" right="0.1968503937007874" top="0.5905511811023623" bottom="0.5905511811023623" header="0.5118110236220472" footer="0.5118110236220472"/>
  <pageSetup fitToHeight="0" horizontalDpi="360" verticalDpi="360" orientation="landscape" paperSize="9" scale="61" r:id="rId1"/>
</worksheet>
</file>

<file path=xl/worksheets/sheet7.xml><?xml version="1.0" encoding="utf-8"?>
<worksheet xmlns="http://schemas.openxmlformats.org/spreadsheetml/2006/main" xmlns:r="http://schemas.openxmlformats.org/officeDocument/2006/relationships">
  <sheetPr>
    <tabColor rgb="FF92D050"/>
  </sheetPr>
  <dimension ref="A1:E36"/>
  <sheetViews>
    <sheetView view="pageBreakPreview" zoomScale="115" zoomScaleSheetLayoutView="115" workbookViewId="0" topLeftCell="A1">
      <selection activeCell="A3" sqref="A3:E3"/>
    </sheetView>
  </sheetViews>
  <sheetFormatPr defaultColWidth="9.140625" defaultRowHeight="15"/>
  <cols>
    <col min="1" max="1" width="5.8515625" style="79" customWidth="1"/>
    <col min="2" max="2" width="47.28125" style="80" customWidth="1"/>
    <col min="3" max="3" width="14.00390625" style="79" customWidth="1"/>
    <col min="4" max="4" width="47.28125" style="79" customWidth="1"/>
    <col min="5" max="5" width="14.00390625" style="79" customWidth="1"/>
    <col min="6" max="16384" width="9.140625" style="79" customWidth="1"/>
  </cols>
  <sheetData>
    <row r="1" ht="27" customHeight="1">
      <c r="E1" s="79" t="s">
        <v>764</v>
      </c>
    </row>
    <row r="2" spans="1:5" ht="26.25" customHeight="1">
      <c r="A2" s="367" t="s">
        <v>307</v>
      </c>
      <c r="B2" s="367"/>
      <c r="C2" s="367"/>
      <c r="D2" s="367"/>
      <c r="E2" s="367"/>
    </row>
    <row r="3" spans="1:5" ht="27" customHeight="1">
      <c r="A3" s="367" t="s">
        <v>516</v>
      </c>
      <c r="B3" s="367"/>
      <c r="C3" s="367"/>
      <c r="D3" s="367"/>
      <c r="E3" s="367"/>
    </row>
    <row r="4" spans="2:5" ht="31.5" customHeight="1">
      <c r="B4" s="81" t="s">
        <v>532</v>
      </c>
      <c r="C4" s="82"/>
      <c r="D4" s="82"/>
      <c r="E4" s="82"/>
    </row>
    <row r="5" ht="14.25" thickBot="1">
      <c r="E5" s="83" t="s">
        <v>533</v>
      </c>
    </row>
    <row r="6" spans="1:5" ht="13.5" thickBot="1">
      <c r="A6" s="419" t="s">
        <v>1</v>
      </c>
      <c r="B6" s="84" t="s">
        <v>534</v>
      </c>
      <c r="C6" s="85"/>
      <c r="D6" s="84" t="s">
        <v>535</v>
      </c>
      <c r="E6" s="86"/>
    </row>
    <row r="7" spans="1:5" s="89" customFormat="1" ht="24.75" thickBot="1">
      <c r="A7" s="420"/>
      <c r="B7" s="87" t="s">
        <v>536</v>
      </c>
      <c r="C7" s="88" t="s">
        <v>537</v>
      </c>
      <c r="D7" s="87" t="s">
        <v>536</v>
      </c>
      <c r="E7" s="88" t="s">
        <v>537</v>
      </c>
    </row>
    <row r="8" spans="1:5" s="89" customFormat="1" ht="13.5" thickBot="1">
      <c r="A8" s="90">
        <v>1</v>
      </c>
      <c r="B8" s="91">
        <v>2</v>
      </c>
      <c r="C8" s="92">
        <v>3</v>
      </c>
      <c r="D8" s="91">
        <v>4</v>
      </c>
      <c r="E8" s="93">
        <v>5</v>
      </c>
    </row>
    <row r="9" spans="1:5" ht="12.75" customHeight="1">
      <c r="A9" s="94" t="s">
        <v>430</v>
      </c>
      <c r="B9" s="95" t="s">
        <v>285</v>
      </c>
      <c r="C9" s="96"/>
      <c r="D9" s="95" t="s">
        <v>538</v>
      </c>
      <c r="E9" s="97"/>
    </row>
    <row r="10" spans="1:5" ht="12.75">
      <c r="A10" s="98" t="s">
        <v>431</v>
      </c>
      <c r="B10" s="99" t="s">
        <v>539</v>
      </c>
      <c r="C10" s="100"/>
      <c r="D10" s="99" t="s">
        <v>540</v>
      </c>
      <c r="E10" s="101"/>
    </row>
    <row r="11" spans="1:5" ht="12.75" customHeight="1">
      <c r="A11" s="98" t="s">
        <v>432</v>
      </c>
      <c r="B11" s="99" t="s">
        <v>288</v>
      </c>
      <c r="C11" s="100"/>
      <c r="D11" s="99" t="s">
        <v>541</v>
      </c>
      <c r="E11" s="101">
        <v>6507000</v>
      </c>
    </row>
    <row r="12" spans="1:5" ht="12.75" customHeight="1">
      <c r="A12" s="98" t="s">
        <v>542</v>
      </c>
      <c r="B12" s="99" t="s">
        <v>543</v>
      </c>
      <c r="C12" s="100">
        <v>50000</v>
      </c>
      <c r="D12" s="99" t="s">
        <v>544</v>
      </c>
      <c r="E12" s="101"/>
    </row>
    <row r="13" spans="1:5" ht="12.75" customHeight="1">
      <c r="A13" s="98" t="s">
        <v>545</v>
      </c>
      <c r="B13" s="99" t="s">
        <v>546</v>
      </c>
      <c r="C13" s="100"/>
      <c r="D13" s="99" t="s">
        <v>547</v>
      </c>
      <c r="E13" s="101"/>
    </row>
    <row r="14" spans="1:5" ht="12.75" customHeight="1">
      <c r="A14" s="98" t="s">
        <v>548</v>
      </c>
      <c r="B14" s="99" t="s">
        <v>549</v>
      </c>
      <c r="C14" s="102"/>
      <c r="D14" s="103"/>
      <c r="E14" s="101"/>
    </row>
    <row r="15" spans="1:5" ht="12.75" customHeight="1">
      <c r="A15" s="98" t="s">
        <v>433</v>
      </c>
      <c r="B15" s="103"/>
      <c r="C15" s="100"/>
      <c r="D15" s="103"/>
      <c r="E15" s="101"/>
    </row>
    <row r="16" spans="1:5" ht="12.75" customHeight="1">
      <c r="A16" s="98" t="s">
        <v>434</v>
      </c>
      <c r="B16" s="103"/>
      <c r="C16" s="100"/>
      <c r="D16" s="103"/>
      <c r="E16" s="101"/>
    </row>
    <row r="17" spans="1:5" ht="12.75" customHeight="1">
      <c r="A17" s="98" t="s">
        <v>435</v>
      </c>
      <c r="B17" s="103"/>
      <c r="C17" s="102"/>
      <c r="D17" s="103"/>
      <c r="E17" s="101"/>
    </row>
    <row r="18" spans="1:5" ht="12.75">
      <c r="A18" s="98" t="s">
        <v>550</v>
      </c>
      <c r="B18" s="103"/>
      <c r="C18" s="102"/>
      <c r="D18" s="103"/>
      <c r="E18" s="101"/>
    </row>
    <row r="19" spans="1:5" ht="12.75" customHeight="1" thickBot="1">
      <c r="A19" s="104" t="s">
        <v>551</v>
      </c>
      <c r="B19" s="105"/>
      <c r="C19" s="106"/>
      <c r="D19" s="107" t="s">
        <v>201</v>
      </c>
      <c r="E19" s="108">
        <v>2500000</v>
      </c>
    </row>
    <row r="20" spans="1:5" ht="15.75" customHeight="1" thickBot="1">
      <c r="A20" s="109" t="s">
        <v>552</v>
      </c>
      <c r="B20" s="110" t="s">
        <v>553</v>
      </c>
      <c r="C20" s="111">
        <f>+C9+C11+C12+C14+C15+C16+C17+C18+C19</f>
        <v>50000</v>
      </c>
      <c r="D20" s="110" t="s">
        <v>554</v>
      </c>
      <c r="E20" s="112">
        <f>+E9+E11+E13+E14+E15+E16+E17+E18+E19</f>
        <v>9007000</v>
      </c>
    </row>
    <row r="21" spans="1:5" ht="12.75" customHeight="1">
      <c r="A21" s="94" t="s">
        <v>555</v>
      </c>
      <c r="B21" s="113" t="s">
        <v>556</v>
      </c>
      <c r="C21" s="114"/>
      <c r="D21" s="115" t="s">
        <v>557</v>
      </c>
      <c r="E21" s="116"/>
    </row>
    <row r="22" spans="1:5" ht="12.75" customHeight="1">
      <c r="A22" s="98" t="s">
        <v>558</v>
      </c>
      <c r="B22" s="117" t="s">
        <v>559</v>
      </c>
      <c r="C22" s="118">
        <v>7710875</v>
      </c>
      <c r="D22" s="115" t="s">
        <v>560</v>
      </c>
      <c r="E22" s="119"/>
    </row>
    <row r="23" spans="1:5" ht="12.75" customHeight="1">
      <c r="A23" s="94" t="s">
        <v>561</v>
      </c>
      <c r="B23" s="117" t="s">
        <v>562</v>
      </c>
      <c r="C23" s="118"/>
      <c r="D23" s="115" t="s">
        <v>563</v>
      </c>
      <c r="E23" s="119"/>
    </row>
    <row r="24" spans="1:5" ht="12.75" customHeight="1">
      <c r="A24" s="98" t="s">
        <v>564</v>
      </c>
      <c r="B24" s="117" t="s">
        <v>565</v>
      </c>
      <c r="C24" s="118"/>
      <c r="D24" s="115" t="s">
        <v>566</v>
      </c>
      <c r="E24" s="119"/>
    </row>
    <row r="25" spans="1:5" ht="12.75" customHeight="1">
      <c r="A25" s="94" t="s">
        <v>567</v>
      </c>
      <c r="B25" s="117" t="s">
        <v>568</v>
      </c>
      <c r="C25" s="118"/>
      <c r="D25" s="120" t="s">
        <v>569</v>
      </c>
      <c r="E25" s="119"/>
    </row>
    <row r="26" spans="1:5" ht="12.75" customHeight="1">
      <c r="A26" s="98" t="s">
        <v>570</v>
      </c>
      <c r="B26" s="121" t="s">
        <v>571</v>
      </c>
      <c r="C26" s="118"/>
      <c r="D26" s="115" t="s">
        <v>572</v>
      </c>
      <c r="E26" s="119"/>
    </row>
    <row r="27" spans="1:5" ht="12.75" customHeight="1">
      <c r="A27" s="94" t="s">
        <v>573</v>
      </c>
      <c r="B27" s="122" t="s">
        <v>574</v>
      </c>
      <c r="C27" s="123">
        <f>+C28+C29+C30+C31+C32</f>
        <v>0</v>
      </c>
      <c r="D27" s="124" t="s">
        <v>575</v>
      </c>
      <c r="E27" s="119"/>
    </row>
    <row r="28" spans="1:5" ht="12.75" customHeight="1">
      <c r="A28" s="98" t="s">
        <v>576</v>
      </c>
      <c r="B28" s="121" t="s">
        <v>577</v>
      </c>
      <c r="C28" s="118"/>
      <c r="D28" s="124" t="s">
        <v>578</v>
      </c>
      <c r="E28" s="119"/>
    </row>
    <row r="29" spans="1:5" ht="12.75" customHeight="1">
      <c r="A29" s="94" t="s">
        <v>579</v>
      </c>
      <c r="B29" s="121" t="s">
        <v>580</v>
      </c>
      <c r="C29" s="118"/>
      <c r="D29" s="125"/>
      <c r="E29" s="119"/>
    </row>
    <row r="30" spans="1:5" ht="12.75" customHeight="1">
      <c r="A30" s="98" t="s">
        <v>581</v>
      </c>
      <c r="B30" s="117" t="s">
        <v>582</v>
      </c>
      <c r="C30" s="118"/>
      <c r="D30" s="126"/>
      <c r="E30" s="119"/>
    </row>
    <row r="31" spans="1:5" ht="12.75" customHeight="1">
      <c r="A31" s="94" t="s">
        <v>583</v>
      </c>
      <c r="B31" s="127" t="s">
        <v>584</v>
      </c>
      <c r="C31" s="118"/>
      <c r="D31" s="103"/>
      <c r="E31" s="119"/>
    </row>
    <row r="32" spans="1:5" ht="12.75" customHeight="1" thickBot="1">
      <c r="A32" s="98" t="s">
        <v>585</v>
      </c>
      <c r="B32" s="128" t="s">
        <v>586</v>
      </c>
      <c r="C32" s="118"/>
      <c r="D32" s="126"/>
      <c r="E32" s="119"/>
    </row>
    <row r="33" spans="1:5" ht="21.75" customHeight="1" thickBot="1">
      <c r="A33" s="109" t="s">
        <v>587</v>
      </c>
      <c r="B33" s="110" t="s">
        <v>588</v>
      </c>
      <c r="C33" s="111">
        <v>7710875</v>
      </c>
      <c r="D33" s="110" t="s">
        <v>589</v>
      </c>
      <c r="E33" s="112">
        <f>SUM(E21:E32)</f>
        <v>0</v>
      </c>
    </row>
    <row r="34" spans="1:5" ht="13.5" thickBot="1">
      <c r="A34" s="109" t="s">
        <v>590</v>
      </c>
      <c r="B34" s="129" t="s">
        <v>591</v>
      </c>
      <c r="C34" s="130">
        <f>+C20+C33</f>
        <v>7760875</v>
      </c>
      <c r="D34" s="129" t="s">
        <v>592</v>
      </c>
      <c r="E34" s="130">
        <f>+E20+E33</f>
        <v>9007000</v>
      </c>
    </row>
    <row r="35" spans="1:5" ht="13.5" thickBot="1">
      <c r="A35" s="109" t="s">
        <v>593</v>
      </c>
      <c r="B35" s="129" t="s">
        <v>594</v>
      </c>
      <c r="C35" s="130">
        <v>1246125</v>
      </c>
      <c r="D35" s="129" t="s">
        <v>595</v>
      </c>
      <c r="E35" s="130" t="str">
        <f>IF(C20-E20&gt;0,C20-E20,"-")</f>
        <v>-</v>
      </c>
    </row>
    <row r="36" spans="1:5" ht="13.5" thickBot="1">
      <c r="A36" s="109" t="s">
        <v>596</v>
      </c>
      <c r="B36" s="129" t="s">
        <v>597</v>
      </c>
      <c r="C36" s="130"/>
      <c r="D36" s="129" t="s">
        <v>598</v>
      </c>
      <c r="E36" s="130" t="str">
        <f>IF(C20+C21-E34&gt;0,C20+C21-E34,"-")</f>
        <v>-</v>
      </c>
    </row>
  </sheetData>
  <sheetProtection/>
  <mergeCells count="3">
    <mergeCell ref="A2:E2"/>
    <mergeCell ref="A3:E3"/>
    <mergeCell ref="A6:A7"/>
  </mergeCells>
  <printOptions horizontalCentered="1"/>
  <pageMargins left="0.7874015748031497" right="0.7874015748031497" top="0.4724409448818898" bottom="0.7874015748031497" header="0.4724409448818898" footer="0.7874015748031497"/>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AJ23"/>
  <sheetViews>
    <sheetView view="pageBreakPreview" zoomScale="60" zoomScalePageLayoutView="0" workbookViewId="0" topLeftCell="A1">
      <selection activeCell="M7" sqref="M7"/>
    </sheetView>
  </sheetViews>
  <sheetFormatPr defaultColWidth="9.140625" defaultRowHeight="19.5" customHeight="1"/>
  <cols>
    <col min="1" max="1" width="37.8515625" style="131" customWidth="1"/>
    <col min="2" max="2" width="16.8515625" style="131" customWidth="1"/>
    <col min="3" max="3" width="16.7109375" style="131" customWidth="1"/>
    <col min="4" max="5" width="17.8515625" style="131" customWidth="1"/>
    <col min="6" max="6" width="18.00390625" style="131" customWidth="1"/>
    <col min="7" max="7" width="16.421875" style="131" customWidth="1"/>
    <col min="8" max="8" width="16.7109375" style="131" customWidth="1"/>
    <col min="9" max="9" width="18.140625" style="131" customWidth="1"/>
    <col min="10" max="10" width="18.421875" style="131" customWidth="1"/>
    <col min="11" max="16384" width="9.140625" style="131" customWidth="1"/>
  </cols>
  <sheetData>
    <row r="1" spans="9:10" ht="19.5" customHeight="1">
      <c r="I1" s="482" t="s">
        <v>765</v>
      </c>
      <c r="J1" s="482"/>
    </row>
    <row r="2" spans="1:36" ht="36" customHeight="1">
      <c r="A2" s="367" t="s">
        <v>307</v>
      </c>
      <c r="B2" s="367"/>
      <c r="C2" s="367"/>
      <c r="D2" s="367"/>
      <c r="E2" s="367"/>
      <c r="F2" s="367"/>
      <c r="G2" s="367"/>
      <c r="H2" s="367"/>
      <c r="I2" s="367"/>
      <c r="J2" s="367"/>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ht="31.5" customHeight="1">
      <c r="A3" s="367" t="s">
        <v>516</v>
      </c>
      <c r="B3" s="367"/>
      <c r="C3" s="367"/>
      <c r="D3" s="367"/>
      <c r="E3" s="367"/>
      <c r="F3" s="367"/>
      <c r="G3" s="367"/>
      <c r="H3" s="367"/>
      <c r="I3" s="367"/>
      <c r="J3" s="367"/>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1:10" ht="23.25" customHeight="1">
      <c r="A4" s="421" t="s">
        <v>599</v>
      </c>
      <c r="B4" s="421"/>
      <c r="C4" s="421"/>
      <c r="D4" s="421"/>
      <c r="E4" s="421"/>
      <c r="F4" s="421"/>
      <c r="G4" s="421"/>
      <c r="H4" s="421"/>
      <c r="I4" s="421"/>
      <c r="J4" s="421"/>
    </row>
    <row r="5" s="132" customFormat="1" ht="19.5" customHeight="1">
      <c r="J5" s="132" t="s">
        <v>500</v>
      </c>
    </row>
    <row r="6" spans="1:10" s="132" customFormat="1" ht="19.5" customHeight="1">
      <c r="A6" s="422" t="s">
        <v>536</v>
      </c>
      <c r="B6" s="423" t="s">
        <v>600</v>
      </c>
      <c r="C6" s="423"/>
      <c r="D6" s="423"/>
      <c r="E6" s="423"/>
      <c r="F6" s="424"/>
      <c r="G6" s="425" t="s">
        <v>601</v>
      </c>
      <c r="H6" s="423"/>
      <c r="I6" s="423"/>
      <c r="J6" s="423"/>
    </row>
    <row r="7" spans="1:10" s="132" customFormat="1" ht="107.25" customHeight="1">
      <c r="A7" s="422"/>
      <c r="B7" s="133" t="s">
        <v>602</v>
      </c>
      <c r="C7" s="133" t="s">
        <v>603</v>
      </c>
      <c r="D7" s="133" t="s">
        <v>604</v>
      </c>
      <c r="E7" s="133" t="s">
        <v>605</v>
      </c>
      <c r="F7" s="134" t="s">
        <v>606</v>
      </c>
      <c r="G7" s="135" t="s">
        <v>607</v>
      </c>
      <c r="H7" s="133" t="s">
        <v>608</v>
      </c>
      <c r="I7" s="133" t="s">
        <v>609</v>
      </c>
      <c r="J7" s="133" t="s">
        <v>606</v>
      </c>
    </row>
    <row r="8" spans="1:10" s="132" customFormat="1" ht="28.5" customHeight="1">
      <c r="A8" s="133" t="s">
        <v>610</v>
      </c>
      <c r="B8" s="136"/>
      <c r="C8" s="136"/>
      <c r="D8" s="136"/>
      <c r="E8" s="136"/>
      <c r="F8" s="137"/>
      <c r="G8" s="138"/>
      <c r="H8" s="136"/>
      <c r="I8" s="136"/>
      <c r="J8" s="136"/>
    </row>
    <row r="9" spans="1:10" s="132" customFormat="1" ht="32.25" customHeight="1">
      <c r="A9" s="139" t="s">
        <v>611</v>
      </c>
      <c r="B9" s="140">
        <v>3623805</v>
      </c>
      <c r="C9" s="140">
        <v>4546710</v>
      </c>
      <c r="D9" s="140">
        <v>6623620</v>
      </c>
      <c r="E9" s="140">
        <v>955849</v>
      </c>
      <c r="F9" s="141">
        <f aca="true" t="shared" si="0" ref="F9:F18">SUM(B9:E9)</f>
        <v>15749984</v>
      </c>
      <c r="G9" s="142">
        <v>12069420</v>
      </c>
      <c r="H9" s="140">
        <v>200000</v>
      </c>
      <c r="I9" s="140">
        <v>3480564</v>
      </c>
      <c r="J9" s="143">
        <f aca="true" t="shared" si="1" ref="J9:J18">SUM(G9:I9)</f>
        <v>15749984</v>
      </c>
    </row>
    <row r="10" spans="1:10" s="132" customFormat="1" ht="36" customHeight="1">
      <c r="A10" s="139" t="s">
        <v>612</v>
      </c>
      <c r="B10" s="140"/>
      <c r="C10" s="140">
        <v>24000</v>
      </c>
      <c r="D10" s="140">
        <v>727717</v>
      </c>
      <c r="E10" s="140"/>
      <c r="F10" s="141">
        <f>SUM(B10:E10)</f>
        <v>751717</v>
      </c>
      <c r="G10" s="142">
        <v>751717</v>
      </c>
      <c r="H10" s="140"/>
      <c r="I10" s="140"/>
      <c r="J10" s="143">
        <f t="shared" si="1"/>
        <v>751717</v>
      </c>
    </row>
    <row r="11" spans="1:10" s="132" customFormat="1" ht="19.5" customHeight="1">
      <c r="A11" s="144" t="s">
        <v>613</v>
      </c>
      <c r="B11" s="140">
        <v>2992280</v>
      </c>
      <c r="C11" s="140">
        <v>1601500</v>
      </c>
      <c r="D11" s="140"/>
      <c r="E11" s="140"/>
      <c r="F11" s="141">
        <f>SUM(B11:E11)</f>
        <v>4593780</v>
      </c>
      <c r="G11" s="142">
        <v>4507740</v>
      </c>
      <c r="H11" s="140">
        <v>86040</v>
      </c>
      <c r="I11" s="140"/>
      <c r="J11" s="143">
        <f>SUM(G11:I11)</f>
        <v>4593780</v>
      </c>
    </row>
    <row r="12" spans="1:10" s="132" customFormat="1" ht="19.5" customHeight="1">
      <c r="A12" s="144" t="s">
        <v>614</v>
      </c>
      <c r="B12" s="140"/>
      <c r="C12" s="140"/>
      <c r="D12" s="140">
        <v>806311</v>
      </c>
      <c r="E12" s="140"/>
      <c r="F12" s="141">
        <f t="shared" si="0"/>
        <v>806311</v>
      </c>
      <c r="G12" s="142"/>
      <c r="H12" s="140"/>
      <c r="I12" s="140">
        <v>806311</v>
      </c>
      <c r="J12" s="143">
        <f t="shared" si="1"/>
        <v>806311</v>
      </c>
    </row>
    <row r="13" spans="1:10" s="132" customFormat="1" ht="19.5" customHeight="1">
      <c r="A13" s="144" t="s">
        <v>615</v>
      </c>
      <c r="B13" s="140"/>
      <c r="C13" s="140"/>
      <c r="D13" s="140">
        <v>4767348</v>
      </c>
      <c r="E13" s="140"/>
      <c r="F13" s="141">
        <f t="shared" si="0"/>
        <v>4767348</v>
      </c>
      <c r="G13" s="142">
        <v>4767348</v>
      </c>
      <c r="H13" s="140"/>
      <c r="I13" s="140"/>
      <c r="J13" s="143">
        <f t="shared" si="1"/>
        <v>4767348</v>
      </c>
    </row>
    <row r="14" spans="1:10" s="132" customFormat="1" ht="19.5" customHeight="1">
      <c r="A14" s="144" t="s">
        <v>616</v>
      </c>
      <c r="B14" s="140"/>
      <c r="C14" s="140"/>
      <c r="D14" s="140">
        <v>540000</v>
      </c>
      <c r="E14" s="140"/>
      <c r="F14" s="141">
        <f t="shared" si="0"/>
        <v>540000</v>
      </c>
      <c r="G14" s="142"/>
      <c r="H14" s="140"/>
      <c r="I14" s="140">
        <v>540000</v>
      </c>
      <c r="J14" s="143">
        <f t="shared" si="1"/>
        <v>540000</v>
      </c>
    </row>
    <row r="15" spans="1:10" s="132" customFormat="1" ht="19.5" customHeight="1">
      <c r="A15" s="144" t="s">
        <v>617</v>
      </c>
      <c r="B15" s="140">
        <v>2932401</v>
      </c>
      <c r="C15" s="140"/>
      <c r="D15" s="140"/>
      <c r="E15" s="140"/>
      <c r="F15" s="141">
        <f t="shared" si="0"/>
        <v>2932401</v>
      </c>
      <c r="G15" s="142"/>
      <c r="H15" s="140">
        <v>2932401</v>
      </c>
      <c r="I15" s="140">
        <v>0</v>
      </c>
      <c r="J15" s="143">
        <f t="shared" si="1"/>
        <v>2932401</v>
      </c>
    </row>
    <row r="16" spans="1:10" s="132" customFormat="1" ht="19.5" customHeight="1">
      <c r="A16" s="144" t="s">
        <v>618</v>
      </c>
      <c r="B16" s="140">
        <v>287000</v>
      </c>
      <c r="C16" s="140">
        <v>1513000</v>
      </c>
      <c r="D16" s="140"/>
      <c r="E16" s="140"/>
      <c r="F16" s="141">
        <f t="shared" si="0"/>
        <v>1800000</v>
      </c>
      <c r="G16" s="142">
        <v>1800000</v>
      </c>
      <c r="H16" s="140"/>
      <c r="I16" s="140"/>
      <c r="J16" s="143">
        <f t="shared" si="1"/>
        <v>1800000</v>
      </c>
    </row>
    <row r="17" spans="1:10" s="132" customFormat="1" ht="19.5" customHeight="1">
      <c r="A17" s="145" t="s">
        <v>619</v>
      </c>
      <c r="B17" s="146"/>
      <c r="C17" s="146"/>
      <c r="D17" s="146"/>
      <c r="E17" s="146"/>
      <c r="F17" s="147">
        <f t="shared" si="0"/>
        <v>0</v>
      </c>
      <c r="G17" s="148"/>
      <c r="H17" s="146"/>
      <c r="I17" s="146"/>
      <c r="J17" s="149">
        <f t="shared" si="1"/>
        <v>0</v>
      </c>
    </row>
    <row r="18" spans="1:10" s="132" customFormat="1" ht="19.5" customHeight="1">
      <c r="A18" s="144" t="s">
        <v>620</v>
      </c>
      <c r="B18" s="140"/>
      <c r="C18" s="140"/>
      <c r="D18" s="140"/>
      <c r="E18" s="140">
        <v>6507000</v>
      </c>
      <c r="F18" s="141">
        <f t="shared" si="0"/>
        <v>6507000</v>
      </c>
      <c r="G18" s="142"/>
      <c r="H18" s="140"/>
      <c r="I18" s="140">
        <v>6507000</v>
      </c>
      <c r="J18" s="143">
        <f t="shared" si="1"/>
        <v>6507000</v>
      </c>
    </row>
    <row r="19" spans="1:10" s="132" customFormat="1" ht="19.5" customHeight="1">
      <c r="A19" s="145" t="s">
        <v>621</v>
      </c>
      <c r="B19" s="146"/>
      <c r="C19" s="146"/>
      <c r="D19" s="146"/>
      <c r="E19" s="146"/>
      <c r="F19" s="147"/>
      <c r="G19" s="148"/>
      <c r="H19" s="146"/>
      <c r="I19" s="146"/>
      <c r="J19" s="149"/>
    </row>
    <row r="20" spans="1:10" s="132" customFormat="1" ht="19.5" customHeight="1">
      <c r="A20" s="144"/>
      <c r="B20" s="140"/>
      <c r="C20" s="140"/>
      <c r="D20" s="140"/>
      <c r="E20" s="140"/>
      <c r="F20" s="141"/>
      <c r="G20" s="142"/>
      <c r="H20" s="140"/>
      <c r="I20" s="140"/>
      <c r="J20" s="143"/>
    </row>
    <row r="21" spans="1:10" s="132" customFormat="1" ht="19.5" customHeight="1">
      <c r="A21" s="145" t="s">
        <v>622</v>
      </c>
      <c r="B21" s="143">
        <f>SUM(B9:B18)</f>
        <v>9835486</v>
      </c>
      <c r="C21" s="143">
        <f aca="true" t="shared" si="2" ref="C21:J21">SUM(C8:C18)</f>
        <v>7685210</v>
      </c>
      <c r="D21" s="143">
        <f t="shared" si="2"/>
        <v>13464996</v>
      </c>
      <c r="E21" s="143">
        <f t="shared" si="2"/>
        <v>7462849</v>
      </c>
      <c r="F21" s="141">
        <f t="shared" si="2"/>
        <v>38448541</v>
      </c>
      <c r="G21" s="150">
        <f t="shared" si="2"/>
        <v>23896225</v>
      </c>
      <c r="H21" s="143">
        <f t="shared" si="2"/>
        <v>3218441</v>
      </c>
      <c r="I21" s="143">
        <f t="shared" si="2"/>
        <v>11333875</v>
      </c>
      <c r="J21" s="143">
        <f t="shared" si="2"/>
        <v>38448541</v>
      </c>
    </row>
    <row r="22" s="132" customFormat="1" ht="19.5" customHeight="1"/>
    <row r="23" spans="2:9" ht="19.5" customHeight="1">
      <c r="B23" s="151"/>
      <c r="C23" s="151"/>
      <c r="D23" s="151"/>
      <c r="E23" s="151"/>
      <c r="G23" s="151"/>
      <c r="H23" s="151"/>
      <c r="I23" s="151"/>
    </row>
  </sheetData>
  <sheetProtection/>
  <mergeCells count="7">
    <mergeCell ref="I1:J1"/>
    <mergeCell ref="A2:J2"/>
    <mergeCell ref="A3:J3"/>
    <mergeCell ref="A4:J4"/>
    <mergeCell ref="A6:A7"/>
    <mergeCell ref="B6:F6"/>
    <mergeCell ref="G6:J6"/>
  </mergeCells>
  <printOptions horizontalCentered="1"/>
  <pageMargins left="0.7874015748031497" right="0.7874015748031497" top="0.7874015748031497" bottom="0.4330708661417323" header="0.5118110236220472" footer="0.5118110236220472"/>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F13"/>
  <sheetViews>
    <sheetView tabSelected="1" view="pageBreakPreview" zoomScale="60" zoomScalePageLayoutView="0" workbookViewId="0" topLeftCell="A1">
      <selection activeCell="I9" sqref="I9"/>
    </sheetView>
  </sheetViews>
  <sheetFormatPr defaultColWidth="9.140625" defaultRowHeight="15"/>
  <cols>
    <col min="1" max="1" width="52.00390625" style="153" customWidth="1"/>
    <col min="2" max="2" width="13.421875" style="154" customWidth="1"/>
    <col min="3" max="3" width="14.00390625" style="154" customWidth="1"/>
    <col min="4" max="4" width="15.421875" style="154" customWidth="1"/>
    <col min="5" max="5" width="14.28125" style="154" customWidth="1"/>
    <col min="6" max="6" width="16.140625" style="154" customWidth="1"/>
    <col min="7" max="16384" width="9.140625" style="152" customWidth="1"/>
  </cols>
  <sheetData>
    <row r="1" spans="5:6" ht="15.75">
      <c r="E1" s="483" t="s">
        <v>766</v>
      </c>
      <c r="F1" s="483"/>
    </row>
    <row r="2" spans="1:6" ht="22.5" customHeight="1">
      <c r="A2" s="367" t="s">
        <v>307</v>
      </c>
      <c r="B2" s="367"/>
      <c r="C2" s="367"/>
      <c r="D2" s="367"/>
      <c r="E2" s="367"/>
      <c r="F2" s="367"/>
    </row>
    <row r="3" spans="1:6" ht="21" customHeight="1">
      <c r="A3" s="367" t="s">
        <v>516</v>
      </c>
      <c r="B3" s="367"/>
      <c r="C3" s="367"/>
      <c r="D3" s="367"/>
      <c r="E3" s="367"/>
      <c r="F3" s="367"/>
    </row>
    <row r="4" spans="1:6" ht="26.25" customHeight="1">
      <c r="A4" s="426" t="s">
        <v>623</v>
      </c>
      <c r="B4" s="427"/>
      <c r="C4" s="427"/>
      <c r="D4" s="427"/>
      <c r="E4" s="427"/>
      <c r="F4" s="427"/>
    </row>
    <row r="5" ht="14.25" thickBot="1">
      <c r="F5" s="155" t="s">
        <v>624</v>
      </c>
    </row>
    <row r="6" spans="1:6" ht="36.75" thickBot="1">
      <c r="A6" s="156" t="s">
        <v>625</v>
      </c>
      <c r="B6" s="157" t="s">
        <v>626</v>
      </c>
      <c r="C6" s="157" t="s">
        <v>627</v>
      </c>
      <c r="D6" s="157" t="s">
        <v>628</v>
      </c>
      <c r="E6" s="157" t="s">
        <v>537</v>
      </c>
      <c r="F6" s="158" t="s">
        <v>629</v>
      </c>
    </row>
    <row r="7" spans="1:6" ht="13.5" thickBot="1">
      <c r="A7" s="159">
        <v>1</v>
      </c>
      <c r="B7" s="160">
        <v>2</v>
      </c>
      <c r="C7" s="160">
        <v>3</v>
      </c>
      <c r="D7" s="160">
        <v>4</v>
      </c>
      <c r="E7" s="160">
        <v>5</v>
      </c>
      <c r="F7" s="161">
        <v>6</v>
      </c>
    </row>
    <row r="8" spans="1:6" ht="20.25" customHeight="1">
      <c r="A8" s="162" t="s">
        <v>630</v>
      </c>
      <c r="B8" s="163"/>
      <c r="C8" s="164"/>
      <c r="D8" s="163"/>
      <c r="E8" s="163"/>
      <c r="F8" s="165">
        <f>B8-D8-E8</f>
        <v>0</v>
      </c>
    </row>
    <row r="9" spans="1:6" ht="50.25" customHeight="1">
      <c r="A9" s="166" t="s">
        <v>631</v>
      </c>
      <c r="B9" s="163">
        <v>507000</v>
      </c>
      <c r="C9" s="167">
        <v>2019</v>
      </c>
      <c r="D9" s="163"/>
      <c r="E9" s="163">
        <v>507000</v>
      </c>
      <c r="F9" s="165">
        <f>B9-D9-E9</f>
        <v>0</v>
      </c>
    </row>
    <row r="10" spans="1:6" ht="132" customHeight="1">
      <c r="A10" s="166" t="s">
        <v>632</v>
      </c>
      <c r="B10" s="163">
        <v>4000000</v>
      </c>
      <c r="C10" s="167">
        <v>2019</v>
      </c>
      <c r="D10" s="163"/>
      <c r="E10" s="163">
        <v>4000000</v>
      </c>
      <c r="F10" s="165"/>
    </row>
    <row r="11" spans="1:6" ht="51" customHeight="1">
      <c r="A11" s="166" t="s">
        <v>767</v>
      </c>
      <c r="B11" s="163">
        <v>2000000</v>
      </c>
      <c r="C11" s="167">
        <v>2019</v>
      </c>
      <c r="D11" s="163"/>
      <c r="E11" s="163">
        <v>2000000</v>
      </c>
      <c r="F11" s="165"/>
    </row>
    <row r="12" spans="1:6" ht="41.25" customHeight="1" thickBot="1">
      <c r="A12" s="166" t="s">
        <v>633</v>
      </c>
      <c r="B12" s="163">
        <v>2500000</v>
      </c>
      <c r="C12" s="167">
        <v>2019</v>
      </c>
      <c r="D12" s="163"/>
      <c r="E12" s="163">
        <v>2500000</v>
      </c>
      <c r="F12" s="165"/>
    </row>
    <row r="13" spans="1:6" ht="19.5" customHeight="1" thickBot="1">
      <c r="A13" s="168" t="s">
        <v>634</v>
      </c>
      <c r="B13" s="169">
        <f>SUM(B9:B12)</f>
        <v>9007000</v>
      </c>
      <c r="C13" s="170"/>
      <c r="D13" s="169">
        <f>SUM(D9:D12)</f>
        <v>0</v>
      </c>
      <c r="E13" s="169">
        <f>SUM(E9:E12)</f>
        <v>9007000</v>
      </c>
      <c r="F13" s="171">
        <f>SUM(F8:F12)</f>
        <v>0</v>
      </c>
    </row>
  </sheetData>
  <sheetProtection/>
  <mergeCells count="4">
    <mergeCell ref="A2:F2"/>
    <mergeCell ref="A3:F3"/>
    <mergeCell ref="A4:F4"/>
    <mergeCell ref="E1:F1"/>
  </mergeCells>
  <printOptions horizontalCentered="1"/>
  <pageMargins left="0.7874015748031497" right="0.7874015748031497" top="1.4566929133858268"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2014-01-31T08:33:46Z</cp:lastPrinted>
  <dcterms:created xsi:type="dcterms:W3CDTF">2006-09-16T00:00:00Z</dcterms:created>
  <dcterms:modified xsi:type="dcterms:W3CDTF">2019-09-24T11:23:10Z</dcterms:modified>
  <cp:category/>
  <cp:version/>
  <cp:contentType/>
  <cp:contentStatus/>
</cp:coreProperties>
</file>