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/>
  <c r="C29" i="1" s="1"/>
  <c r="E20" i="1"/>
  <c r="E29" i="1" s="1"/>
  <c r="E18" i="1"/>
  <c r="C17" i="1"/>
  <c r="E9" i="1"/>
  <c r="E16" i="1" s="1"/>
  <c r="E30" i="1" s="1"/>
  <c r="E8" i="1"/>
  <c r="C8" i="1"/>
  <c r="E7" i="1"/>
  <c r="C7" i="1"/>
  <c r="E6" i="1"/>
  <c r="C6" i="1"/>
  <c r="E5" i="1"/>
  <c r="C5" i="1"/>
  <c r="C16" i="1" s="1"/>
  <c r="F1" i="1"/>
  <c r="E31" i="1" l="1"/>
  <c r="C31" i="1"/>
  <c r="C30" i="1"/>
  <c r="E32" i="1"/>
  <c r="C32" i="1"/>
  <c r="E33" i="1" l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<sst xmlns="http://schemas.openxmlformats.org/spreadsheetml/2006/main" count="86" uniqueCount="84">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</sst>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7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13" fillId="0" borderId="19" xfId="0" applyNumberFormat="1" applyFont="1" applyFill="1" applyBorder="1" applyAlignment="1" applyProtection="1">
      <alignment horizontal="left" vertical="center" wrapText="1" indent="1"/>
    </xf>
    <xf numFmtId="164" fontId="13" fillId="0" borderId="10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3"/>
    </xf>
    <xf numFmtId="164" fontId="11" fillId="0" borderId="14" xfId="0" applyNumberFormat="1" applyFont="1" applyFill="1" applyBorder="1" applyAlignment="1" applyProtection="1">
      <alignment horizontal="left" vertical="center" wrapText="1" indent="2"/>
    </xf>
    <xf numFmtId="164" fontId="13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164" fontId="1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2" fillId="0" borderId="3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</xf>
    <xf numFmtId="164" fontId="14" fillId="0" borderId="7" xfId="0" applyNumberFormat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left" vertical="center" wrapText="1" indent="1"/>
    </xf>
    <xf numFmtId="164" fontId="15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47689834</v>
          </cell>
        </row>
        <row r="33">
          <cell r="C33">
            <v>38069834</v>
          </cell>
        </row>
        <row r="54">
          <cell r="C54">
            <v>44604508</v>
          </cell>
        </row>
        <row r="65">
          <cell r="C65">
            <v>6000000</v>
          </cell>
        </row>
        <row r="72">
          <cell r="C72">
            <v>42411899</v>
          </cell>
        </row>
        <row r="123">
          <cell r="C123">
            <v>686503226</v>
          </cell>
        </row>
        <row r="124">
          <cell r="C124">
            <v>581467863</v>
          </cell>
        </row>
        <row r="125">
          <cell r="C125">
            <v>262245726</v>
          </cell>
        </row>
        <row r="126">
          <cell r="C126">
            <v>92353398</v>
          </cell>
        </row>
        <row r="127">
          <cell r="C127">
            <v>7901899</v>
          </cell>
        </row>
        <row r="138">
          <cell r="C138">
            <v>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6"/>
    <pageSetUpPr fitToPage="1"/>
  </sheetPr>
  <dimension ref="A1:F39"/>
  <sheetViews>
    <sheetView tabSelected="1" topLeftCell="A10" zoomScaleSheetLayoutView="115" workbookViewId="0">
      <selection activeCell="B13" sqref="B13"/>
    </sheetView>
  </sheetViews>
  <sheetFormatPr defaultRowHeight="12.75" x14ac:dyDescent="0.2"/>
  <cols>
    <col min="1" max="1" width="6.83203125" style="3" customWidth="1"/>
    <col min="2" max="2" width="55.1640625" style="56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7 / 2020. ( III.27.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47689834</v>
      </c>
      <c r="D5" s="19" t="s">
        <v>13</v>
      </c>
      <c r="E5" s="20">
        <f>'[1]1.1.sz.mell. '!C123</f>
        <v>686503226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38069834</v>
      </c>
      <c r="D6" s="24" t="s">
        <v>16</v>
      </c>
      <c r="E6" s="25">
        <f>'[1]1.1.sz.mell. '!C124</f>
        <v>581467863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'!C54</f>
        <v>44604508</v>
      </c>
      <c r="D7" s="24" t="s">
        <v>19</v>
      </c>
      <c r="E7" s="25">
        <f>'[1]1.1.sz.mell. '!C125</f>
        <v>262245726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'!C65</f>
        <v>6000000</v>
      </c>
      <c r="D8" s="24" t="s">
        <v>22</v>
      </c>
      <c r="E8" s="25">
        <f>'[1]1.1.sz.mell. '!C126</f>
        <v>92353398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'!C127</f>
        <v>7901899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v>70588830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98294342</v>
      </c>
      <c r="D16" s="37" t="s">
        <v>36</v>
      </c>
      <c r="E16" s="39">
        <f>+E5+E7+E9+E10+E11+E12+E13+E14+E15</f>
        <v>1027239681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0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/>
      <c r="D18" s="24" t="s">
        <v>42</v>
      </c>
      <c r="E18" s="26">
        <f>SUM(E19:E20)</f>
        <v>26038434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'!C138</f>
        <v>26038434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42411899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'!C72</f>
        <v>42411899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42411899</v>
      </c>
      <c r="D29" s="37" t="s">
        <v>71</v>
      </c>
      <c r="E29" s="39">
        <f>SUM(E17:E28)-E19-E20</f>
        <v>26038434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140706241</v>
      </c>
      <c r="D30" s="51" t="s">
        <v>74</v>
      </c>
      <c r="E30" s="52">
        <f>+E16+E29</f>
        <v>1053278115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928945339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53" t="s">
        <v>78</v>
      </c>
      <c r="B32" s="54" t="s">
        <v>79</v>
      </c>
      <c r="C32" s="55" t="str">
        <f>IF(C29-E29&lt;0,E29-C29,"-")</f>
        <v>-</v>
      </c>
      <c r="D32" s="54" t="s">
        <v>80</v>
      </c>
      <c r="E32" s="55">
        <f>IF(C29-E29&gt;0,C29-E29,"-")</f>
        <v>16373465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912571874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7"/>
      <c r="D34" s="57"/>
      <c r="E34" s="57"/>
    </row>
    <row r="35" spans="1:6" x14ac:dyDescent="0.2">
      <c r="C35" s="57"/>
      <c r="D35" s="57"/>
      <c r="E35" s="57"/>
    </row>
    <row r="36" spans="1:6" x14ac:dyDescent="0.2">
      <c r="C36" s="57"/>
      <c r="D36" s="57"/>
      <c r="E36" s="57"/>
    </row>
    <row r="37" spans="1:6" x14ac:dyDescent="0.2">
      <c r="C37" s="57"/>
      <c r="D37" s="57"/>
      <c r="E37" s="57"/>
    </row>
    <row r="38" spans="1:6" x14ac:dyDescent="0.2">
      <c r="C38" s="57"/>
      <c r="D38" s="57"/>
      <c r="E38" s="57"/>
    </row>
    <row r="39" spans="1:6" x14ac:dyDescent="0.2">
      <c r="C39" s="57"/>
      <c r="D39" s="57"/>
      <c r="E39" s="57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2020-03-31T13:50:19Z</dcterms:created>
  <dcterms:modified xsi:type="dcterms:W3CDTF">2020-03-31T13:50:20Z</dcterms:modified>
</cp:coreProperties>
</file>