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szétszedés\18_2019(V.30) 2019.évi költs.rend.mód. melléklete 2019.május 30 szétsz.xlsx 2019-05-30 17-46-17\"/>
    </mc:Choice>
  </mc:AlternateContent>
  <bookViews>
    <workbookView xWindow="0" yWindow="0" windowWidth="28800" windowHeight="12435"/>
  </bookViews>
  <sheets>
    <sheet name="9.5. sz. mell VK" sheetId="1" r:id="rId1"/>
  </sheets>
  <externalReferences>
    <externalReference r:id="rId2"/>
  </externalReferences>
  <definedNames>
    <definedName name="_xlnm.Print_Titles" localSheetId="0">'9.5. sz. mell VK'!$1:$6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E60" i="1"/>
  <c r="F60" i="1" s="1"/>
  <c r="E59" i="1"/>
  <c r="F59" i="1" s="1"/>
  <c r="E58" i="1"/>
  <c r="F57" i="1"/>
  <c r="E57" i="1"/>
  <c r="F56" i="1"/>
  <c r="E56" i="1"/>
  <c r="F55" i="1"/>
  <c r="E55" i="1"/>
  <c r="F54" i="1"/>
  <c r="E54" i="1"/>
  <c r="F53" i="1"/>
  <c r="E53" i="1"/>
  <c r="E52" i="1"/>
  <c r="C52" i="1"/>
  <c r="F52" i="1" s="1"/>
  <c r="E51" i="1"/>
  <c r="F51" i="1" s="1"/>
  <c r="E50" i="1"/>
  <c r="F50" i="1" s="1"/>
  <c r="E49" i="1"/>
  <c r="C49" i="1"/>
  <c r="F49" i="1" s="1"/>
  <c r="E48" i="1"/>
  <c r="C48" i="1"/>
  <c r="F48" i="1" s="1"/>
  <c r="E47" i="1"/>
  <c r="C47" i="1"/>
  <c r="F47" i="1" s="1"/>
  <c r="E46" i="1"/>
  <c r="C46" i="1"/>
  <c r="F46" i="1" s="1"/>
  <c r="E45" i="1"/>
  <c r="F45" i="1" s="1"/>
  <c r="E44" i="1"/>
  <c r="F44" i="1" s="1"/>
  <c r="E43" i="1"/>
  <c r="F43" i="1" s="1"/>
  <c r="E42" i="1"/>
  <c r="E41" i="1"/>
  <c r="C41" i="1"/>
  <c r="F41" i="1" s="1"/>
  <c r="E40" i="1"/>
  <c r="F40" i="1" s="1"/>
  <c r="E39" i="1"/>
  <c r="F39" i="1" s="1"/>
  <c r="E38" i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F30" i="1"/>
  <c r="E30" i="1"/>
  <c r="F29" i="1"/>
  <c r="E29" i="1"/>
  <c r="F28" i="1"/>
  <c r="E28" i="1"/>
  <c r="F27" i="1"/>
  <c r="E27" i="1"/>
  <c r="E26" i="1"/>
  <c r="C26" i="1"/>
  <c r="F26" i="1" s="1"/>
  <c r="E25" i="1"/>
  <c r="F25" i="1" s="1"/>
  <c r="E24" i="1"/>
  <c r="C24" i="1"/>
  <c r="F24" i="1" s="1"/>
  <c r="E23" i="1"/>
  <c r="C23" i="1"/>
  <c r="F23" i="1" s="1"/>
  <c r="E22" i="1"/>
  <c r="F22" i="1" s="1"/>
  <c r="E21" i="1"/>
  <c r="F21" i="1" s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E8" i="1"/>
  <c r="C8" i="1"/>
  <c r="F8" i="1" l="1"/>
  <c r="C38" i="1"/>
  <c r="F38" i="1" s="1"/>
  <c r="C58" i="1"/>
  <c r="F58" i="1" s="1"/>
  <c r="C20" i="1"/>
  <c r="F20" i="1" s="1"/>
  <c r="C37" i="1" l="1"/>
  <c r="F37" i="1" l="1"/>
  <c r="C42" i="1"/>
  <c r="F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<sst xmlns="http://schemas.openxmlformats.org/spreadsheetml/2006/main" count="113" uniqueCount="99">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</sst>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9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86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3" fontId="4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3" fontId="8" fillId="0" borderId="0" xfId="0" applyNumberFormat="1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3" fontId="8" fillId="0" borderId="0" xfId="0" applyNumberFormat="1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3" fontId="15" fillId="0" borderId="0" xfId="0" applyNumberFormat="1" applyFont="1" applyFill="1" applyAlignment="1" applyProtection="1">
      <alignment vertical="center" wrapText="1"/>
    </xf>
    <xf numFmtId="49" fontId="4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8" xfId="1" applyFont="1" applyFill="1" applyBorder="1" applyAlignment="1" applyProtection="1">
      <alignment horizontal="left" vertical="center" wrapText="1" indent="1"/>
    </xf>
    <xf numFmtId="0" fontId="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164" fontId="24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4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vertical="center" wrapText="1"/>
    </xf>
    <xf numFmtId="4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ka/Hivatal/rendeletek/sz&#233;tszed&#233;s/18_2019(V.30)%202019.&#233;vi%20k&#246;lts.rend.m&#243;d.%20mell&#233;klete%202019.m&#225;jus%2030%20sz&#233;ts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4.sz.mell."/>
      <sheetName val="6.sz.mell."/>
      <sheetName val="7.sz.mell."/>
      <sheetName val="9.1. sz. mell."/>
      <sheetName val="9.1.1. sz. mell. "/>
      <sheetName val="9.3. sz. mell"/>
      <sheetName val="9.3.1. sz. mell EOI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feladatos Önk. "/>
      <sheetName val="9.sz tájékoztató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C8">
            <v>63768334</v>
          </cell>
        </row>
        <row r="10">
          <cell r="C10">
            <v>32107480</v>
          </cell>
        </row>
        <row r="11">
          <cell r="C11">
            <v>1586000</v>
          </cell>
        </row>
        <row r="13">
          <cell r="C13">
            <v>17535396</v>
          </cell>
        </row>
        <row r="14">
          <cell r="C14">
            <v>4914377</v>
          </cell>
        </row>
        <row r="15">
          <cell r="C15">
            <v>7614000</v>
          </cell>
        </row>
        <row r="19">
          <cell r="C19">
            <v>11081</v>
          </cell>
        </row>
        <row r="20">
          <cell r="C20">
            <v>3029325</v>
          </cell>
        </row>
        <row r="23">
          <cell r="C23">
            <v>3029325</v>
          </cell>
        </row>
        <row r="24">
          <cell r="C24">
            <v>3029325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66797659</v>
          </cell>
        </row>
        <row r="38">
          <cell r="C38">
            <v>250880463</v>
          </cell>
        </row>
        <row r="39">
          <cell r="C39">
            <v>1550858</v>
          </cell>
        </row>
        <row r="41">
          <cell r="C41">
            <v>249329605</v>
          </cell>
        </row>
        <row r="42">
          <cell r="C42">
            <v>317678122</v>
          </cell>
        </row>
        <row r="46">
          <cell r="C46">
            <v>317172072</v>
          </cell>
        </row>
        <row r="47">
          <cell r="C47">
            <v>63886759</v>
          </cell>
        </row>
        <row r="48">
          <cell r="C48">
            <v>13928316</v>
          </cell>
        </row>
        <row r="49">
          <cell r="C49">
            <v>239356997</v>
          </cell>
        </row>
        <row r="52">
          <cell r="C52">
            <v>506050</v>
          </cell>
        </row>
        <row r="53">
          <cell r="C53">
            <v>506050</v>
          </cell>
        </row>
        <row r="58">
          <cell r="C58">
            <v>317678122</v>
          </cell>
        </row>
        <row r="60">
          <cell r="C60">
            <v>21.17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F61"/>
  <sheetViews>
    <sheetView tabSelected="1" view="pageLayout" topLeftCell="A37" zoomScaleNormal="115" workbookViewId="0">
      <selection activeCell="A62" sqref="A62"/>
    </sheetView>
  </sheetViews>
  <sheetFormatPr defaultRowHeight="12.75" x14ac:dyDescent="0.2"/>
  <cols>
    <col min="1" max="1" width="13.83203125" style="77" customWidth="1"/>
    <col min="2" max="2" width="79.1640625" style="20" customWidth="1"/>
    <col min="3" max="3" width="25" style="85" customWidth="1"/>
    <col min="4" max="4" width="9.33203125" style="20"/>
    <col min="5" max="5" width="11.83203125" style="5" hidden="1" customWidth="1"/>
    <col min="6" max="6" width="12.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63768334</v>
      </c>
      <c r="E8" s="32" t="e">
        <f>'[1]9.5.1. sz. mell VK 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'[1]9.5.1. sz. mell VK '!C9+#REF!</f>
        <v>#REF!</v>
      </c>
      <c r="F9" s="32" t="e">
        <f t="shared" ref="F9:F60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v>32107480</v>
      </c>
      <c r="E10" s="32" t="e">
        <f>'[1]9.5.1. sz. mell VK 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v>1586000</v>
      </c>
      <c r="E11" s="32" t="e">
        <f>'[1]9.5.1. sz. mell VK 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'[1]9.5.1. sz. mell VK 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v>17535396</v>
      </c>
      <c r="E13" s="32" t="e">
        <f>'[1]9.5.1. sz. mell VK 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v>4914377</v>
      </c>
      <c r="E14" s="32" t="e">
        <f>'[1]9.5.1. sz. mell VK 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39" t="s">
        <v>29</v>
      </c>
      <c r="C15" s="38">
        <v>7614000</v>
      </c>
      <c r="E15" s="32" t="e">
        <f>'[1]9.5.1. sz. mell VK 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 t="e">
        <f>'[1]9.5.1. sz. mell VK '!C16+#REF!</f>
        <v>#REF!</v>
      </c>
      <c r="F16" s="32" t="e">
        <f t="shared" si="0"/>
        <v>#REF!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 t="e">
        <f>'[1]9.5.1. sz. mell VK '!C17+#REF!</f>
        <v>#REF!</v>
      </c>
      <c r="F17" s="32" t="e">
        <f t="shared" si="0"/>
        <v>#REF!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 t="e">
        <f>'[1]9.5.1. sz. mell VK '!C18+#REF!</f>
        <v>#REF!</v>
      </c>
      <c r="F18" s="32" t="e">
        <f t="shared" si="0"/>
        <v>#REF!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3">
        <v>11081</v>
      </c>
      <c r="E19" s="32" t="e">
        <f>'[1]9.5.1. sz. mell VK 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44">
        <f>SUM(C21:C23)</f>
        <v>3029325</v>
      </c>
      <c r="E20" s="32" t="e">
        <f>'[1]9.5.1. sz. mell VK '!C20+#REF!</f>
        <v>#REF!</v>
      </c>
      <c r="F20" s="32" t="e">
        <f t="shared" si="0"/>
        <v>#REF!</v>
      </c>
    </row>
    <row r="21" spans="1:6" s="41" customFormat="1" ht="12" customHeight="1" x14ac:dyDescent="0.2">
      <c r="A21" s="36" t="s">
        <v>40</v>
      </c>
      <c r="B21" s="45" t="s">
        <v>41</v>
      </c>
      <c r="C21" s="46"/>
      <c r="E21" s="32" t="e">
        <f>'[1]9.5.1. sz. mell VK '!C21+#REF!</f>
        <v>#REF!</v>
      </c>
      <c r="F21" s="32" t="e">
        <f t="shared" si="0"/>
        <v>#REF!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 t="e">
        <f>'[1]9.5.1. sz. mell VK '!C22+#REF!</f>
        <v>#REF!</v>
      </c>
      <c r="F22" s="32" t="e">
        <f t="shared" si="0"/>
        <v>#REF!</v>
      </c>
    </row>
    <row r="23" spans="1:6" s="41" customFormat="1" ht="12" customHeight="1" x14ac:dyDescent="0.2">
      <c r="A23" s="36" t="s">
        <v>44</v>
      </c>
      <c r="B23" s="37" t="s">
        <v>45</v>
      </c>
      <c r="C23" s="47">
        <f>1631175+1398150</f>
        <v>3029325</v>
      </c>
      <c r="E23" s="32" t="e">
        <f>'[1]9.5.1. sz. mell VK '!C23+#REF!</f>
        <v>#REF!</v>
      </c>
      <c r="F23" s="32" t="e">
        <f t="shared" si="0"/>
        <v>#REF!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47">
        <f>1631175+1398150</f>
        <v>3029325</v>
      </c>
      <c r="E24" s="32" t="e">
        <f>'[1]9.5.1. sz. mell VK '!C24+#REF!</f>
        <v>#REF!</v>
      </c>
      <c r="F24" s="32" t="e">
        <f t="shared" si="0"/>
        <v>#REF!</v>
      </c>
    </row>
    <row r="25" spans="1:6" s="41" customFormat="1" ht="12" customHeight="1" thickBot="1" x14ac:dyDescent="0.25">
      <c r="A25" s="48" t="s">
        <v>48</v>
      </c>
      <c r="B25" s="49" t="s">
        <v>49</v>
      </c>
      <c r="C25" s="50"/>
      <c r="E25" s="32" t="e">
        <f>'[1]9.5.1. sz. mell VK '!C25+#REF!</f>
        <v>#REF!</v>
      </c>
      <c r="F25" s="32" t="e">
        <f t="shared" si="0"/>
        <v>#REF!</v>
      </c>
    </row>
    <row r="26" spans="1:6" s="41" customFormat="1" ht="12" customHeight="1" thickBot="1" x14ac:dyDescent="0.25">
      <c r="A26" s="48" t="s">
        <v>50</v>
      </c>
      <c r="B26" s="49" t="s">
        <v>51</v>
      </c>
      <c r="C26" s="44">
        <f>+C27+C28+C29</f>
        <v>0</v>
      </c>
      <c r="E26" s="32" t="e">
        <f>'[1]9.5.1. sz. mell VK '!C26+#REF!</f>
        <v>#REF!</v>
      </c>
      <c r="F26" s="32" t="e">
        <f t="shared" si="0"/>
        <v>#REF!</v>
      </c>
    </row>
    <row r="27" spans="1:6" s="41" customFormat="1" ht="12" customHeight="1" x14ac:dyDescent="0.2">
      <c r="A27" s="51" t="s">
        <v>52</v>
      </c>
      <c r="B27" s="52" t="s">
        <v>53</v>
      </c>
      <c r="C27" s="53"/>
      <c r="E27" s="32" t="e">
        <f>'[1]9.5.1. sz. mell VK '!C27+#REF!</f>
        <v>#REF!</v>
      </c>
      <c r="F27" s="32" t="e">
        <f t="shared" si="0"/>
        <v>#REF!</v>
      </c>
    </row>
    <row r="28" spans="1:6" s="41" customFormat="1" ht="12" customHeight="1" x14ac:dyDescent="0.2">
      <c r="A28" s="51" t="s">
        <v>54</v>
      </c>
      <c r="B28" s="52" t="s">
        <v>43</v>
      </c>
      <c r="C28" s="46"/>
      <c r="E28" s="32" t="e">
        <f>'[1]9.5.1. sz. mell VK '!C28+#REF!</f>
        <v>#REF!</v>
      </c>
      <c r="F28" s="32" t="e">
        <f t="shared" si="0"/>
        <v>#REF!</v>
      </c>
    </row>
    <row r="29" spans="1:6" s="41" customFormat="1" ht="12" customHeight="1" x14ac:dyDescent="0.2">
      <c r="A29" s="51" t="s">
        <v>55</v>
      </c>
      <c r="B29" s="54" t="s">
        <v>56</v>
      </c>
      <c r="C29" s="46"/>
      <c r="E29" s="32" t="e">
        <f>'[1]9.5.1. sz. mell VK '!C29+#REF!</f>
        <v>#REF!</v>
      </c>
      <c r="F29" s="32" t="e">
        <f t="shared" si="0"/>
        <v>#REF!</v>
      </c>
    </row>
    <row r="30" spans="1:6" s="41" customFormat="1" ht="12" customHeight="1" thickBot="1" x14ac:dyDescent="0.25">
      <c r="A30" s="36" t="s">
        <v>57</v>
      </c>
      <c r="B30" s="55" t="s">
        <v>58</v>
      </c>
      <c r="C30" s="56"/>
      <c r="E30" s="32" t="e">
        <f>'[1]9.5.1. sz. mell VK '!C30+#REF!</f>
        <v>#REF!</v>
      </c>
      <c r="F30" s="32" t="e">
        <f t="shared" si="0"/>
        <v>#REF!</v>
      </c>
    </row>
    <row r="31" spans="1:6" s="41" customFormat="1" ht="12" customHeight="1" thickBot="1" x14ac:dyDescent="0.25">
      <c r="A31" s="48" t="s">
        <v>59</v>
      </c>
      <c r="B31" s="49" t="s">
        <v>60</v>
      </c>
      <c r="C31" s="44">
        <f>+C32+C33+C34</f>
        <v>0</v>
      </c>
      <c r="E31" s="32" t="e">
        <f>'[1]9.5.1. sz. mell VK '!C31+#REF!</f>
        <v>#REF!</v>
      </c>
      <c r="F31" s="32" t="e">
        <f t="shared" si="0"/>
        <v>#REF!</v>
      </c>
    </row>
    <row r="32" spans="1:6" s="41" customFormat="1" ht="12" customHeight="1" x14ac:dyDescent="0.2">
      <c r="A32" s="51" t="s">
        <v>61</v>
      </c>
      <c r="B32" s="52" t="s">
        <v>62</v>
      </c>
      <c r="C32" s="53"/>
      <c r="E32" s="32" t="e">
        <f>'[1]9.5.1. sz. mell VK '!C32+#REF!</f>
        <v>#REF!</v>
      </c>
      <c r="F32" s="32" t="e">
        <f t="shared" si="0"/>
        <v>#REF!</v>
      </c>
    </row>
    <row r="33" spans="1:6" s="41" customFormat="1" ht="12" customHeight="1" x14ac:dyDescent="0.2">
      <c r="A33" s="51" t="s">
        <v>63</v>
      </c>
      <c r="B33" s="54" t="s">
        <v>64</v>
      </c>
      <c r="C33" s="40"/>
      <c r="E33" s="32" t="e">
        <f>'[1]9.5.1. sz. mell VK 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5" t="s">
        <v>66</v>
      </c>
      <c r="C34" s="56"/>
      <c r="E34" s="32" t="e">
        <f>'[1]9.5.1. sz. mell VK 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8" t="s">
        <v>67</v>
      </c>
      <c r="B35" s="49" t="s">
        <v>68</v>
      </c>
      <c r="C35" s="50"/>
      <c r="E35" s="32" t="e">
        <f>'[1]9.5.1. sz. mell VK 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8" t="s">
        <v>69</v>
      </c>
      <c r="B36" s="49" t="s">
        <v>70</v>
      </c>
      <c r="C36" s="57"/>
      <c r="E36" s="32" t="e">
        <f>'[1]9.5.1. sz. mell VK 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9" t="s">
        <v>72</v>
      </c>
      <c r="C37" s="58">
        <f>+C8+C20+C25+C26+C31+C35+C36</f>
        <v>66797659</v>
      </c>
      <c r="E37" s="32" t="e">
        <f>'[1]9.5.1. sz. mell VK 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9" t="s">
        <v>73</v>
      </c>
      <c r="B38" s="49" t="s">
        <v>74</v>
      </c>
      <c r="C38" s="60">
        <f>+C39+C40+C41</f>
        <v>250880463</v>
      </c>
      <c r="E38" s="32" t="e">
        <f>'[1]9.5.1. sz. mell VK '!C38+#REF!</f>
        <v>#REF!</v>
      </c>
      <c r="F38" s="32" t="e">
        <f t="shared" si="0"/>
        <v>#REF!</v>
      </c>
    </row>
    <row r="39" spans="1:6" s="31" customFormat="1" ht="12" customHeight="1" x14ac:dyDescent="0.2">
      <c r="A39" s="51" t="s">
        <v>75</v>
      </c>
      <c r="B39" s="52" t="s">
        <v>76</v>
      </c>
      <c r="C39" s="53">
        <v>1550858</v>
      </c>
      <c r="E39" s="32" t="e">
        <f>'[1]9.5.1. sz. mell VK '!C39+#REF!</f>
        <v>#REF!</v>
      </c>
      <c r="F39" s="32" t="e">
        <f t="shared" si="0"/>
        <v>#REF!</v>
      </c>
    </row>
    <row r="40" spans="1:6" s="41" customFormat="1" ht="12" customHeight="1" x14ac:dyDescent="0.2">
      <c r="A40" s="51" t="s">
        <v>77</v>
      </c>
      <c r="B40" s="54" t="s">
        <v>78</v>
      </c>
      <c r="C40" s="40"/>
      <c r="E40" s="32" t="e">
        <f>'[1]9.5.1. sz. mell VK '!C40+#REF!</f>
        <v>#REF!</v>
      </c>
      <c r="F40" s="32" t="e">
        <f t="shared" si="0"/>
        <v>#REF!</v>
      </c>
    </row>
    <row r="41" spans="1:6" s="41" customFormat="1" ht="15" customHeight="1" thickBot="1" x14ac:dyDescent="0.25">
      <c r="A41" s="36" t="s">
        <v>79</v>
      </c>
      <c r="B41" s="55" t="s">
        <v>80</v>
      </c>
      <c r="C41" s="61">
        <f>238957245+846360+932600+1350000+200000+7043400</f>
        <v>249329605</v>
      </c>
      <c r="E41" s="32" t="e">
        <f>'[1]9.5.1. sz. mell VK '!C41+#REF!</f>
        <v>#REF!</v>
      </c>
      <c r="F41" s="32" t="e">
        <f t="shared" si="0"/>
        <v>#REF!</v>
      </c>
    </row>
    <row r="42" spans="1:6" s="41" customFormat="1" ht="15" customHeight="1" thickBot="1" x14ac:dyDescent="0.25">
      <c r="A42" s="59" t="s">
        <v>81</v>
      </c>
      <c r="B42" s="62" t="s">
        <v>82</v>
      </c>
      <c r="C42" s="63">
        <f>+C37+C38</f>
        <v>317678122</v>
      </c>
      <c r="E42" s="32" t="e">
        <f>'[1]9.5.1. sz. mell VK '!C42+#REF!</f>
        <v>#REF!</v>
      </c>
      <c r="F42" s="32" t="e">
        <f t="shared" si="0"/>
        <v>#REF!</v>
      </c>
    </row>
    <row r="43" spans="1:6" x14ac:dyDescent="0.2">
      <c r="A43" s="64"/>
      <c r="B43" s="65"/>
      <c r="C43" s="66"/>
      <c r="E43" s="32" t="e">
        <f>'[1]9.5.1. sz. mell VK 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7"/>
      <c r="B44" s="68"/>
      <c r="C44" s="69"/>
      <c r="E44" s="32" t="e">
        <f>'[1]9.5.1. sz. mell VK '!C44+#REF!</f>
        <v>#REF!</v>
      </c>
      <c r="F44" s="32" t="e">
        <f t="shared" si="0"/>
        <v>#REF!</v>
      </c>
    </row>
    <row r="45" spans="1:6" s="73" customFormat="1" ht="12" customHeight="1" thickBot="1" x14ac:dyDescent="0.25">
      <c r="A45" s="70"/>
      <c r="B45" s="71" t="s">
        <v>83</v>
      </c>
      <c r="C45" s="72"/>
      <c r="E45" s="32" t="e">
        <f>'[1]9.5.1. sz. mell VK '!C45+#REF!</f>
        <v>#REF!</v>
      </c>
      <c r="F45" s="32" t="e">
        <f t="shared" si="0"/>
        <v>#REF!</v>
      </c>
    </row>
    <row r="46" spans="1:6" ht="12" customHeight="1" thickBot="1" x14ac:dyDescent="0.25">
      <c r="A46" s="48" t="s">
        <v>14</v>
      </c>
      <c r="B46" s="49" t="s">
        <v>84</v>
      </c>
      <c r="C46" s="30">
        <f>SUM(C47:C51)</f>
        <v>317172072</v>
      </c>
      <c r="E46" s="32" t="e">
        <f>'[1]9.5.1. sz. mell VK 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5" t="s">
        <v>85</v>
      </c>
      <c r="C47" s="74">
        <f>60512486+720000+1365000+110000+9273+1170000</f>
        <v>63886759</v>
      </c>
      <c r="E47" s="32" t="e">
        <f>'[1]9.5.1. sz. mell VK 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47">
        <f>13261042+126360+266175+44781+1808+228150</f>
        <v>13928316</v>
      </c>
      <c r="E48" s="32" t="e">
        <f>'[1]9.5.1. sz. mell VK 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38">
        <f>229985778+932600+1350000+200000+6888619</f>
        <v>239356997</v>
      </c>
      <c r="E49" s="32" t="e">
        <f>'[1]9.5.1. sz. mell VK 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8"/>
      <c r="E50" s="32" t="e">
        <f>'[1]9.5.1. sz. mell VK 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8"/>
      <c r="E51" s="32" t="e">
        <f>'[1]9.5.1. sz. mell VK '!C51+#REF!</f>
        <v>#REF!</v>
      </c>
      <c r="F51" s="32" t="e">
        <f t="shared" si="0"/>
        <v>#REF!</v>
      </c>
    </row>
    <row r="52" spans="1:6" s="73" customFormat="1" ht="12" customHeight="1" thickBot="1" x14ac:dyDescent="0.25">
      <c r="A52" s="48" t="s">
        <v>38</v>
      </c>
      <c r="B52" s="49" t="s">
        <v>90</v>
      </c>
      <c r="C52" s="44">
        <f>SUM(C53:C55)</f>
        <v>506050</v>
      </c>
      <c r="E52" s="32" t="e">
        <f>'[1]9.5.1. sz. mell VK 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5" t="s">
        <v>91</v>
      </c>
      <c r="C53" s="53">
        <v>506050</v>
      </c>
      <c r="E53" s="32" t="e">
        <f>'[1]9.5.1. sz. mell VK 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/>
      <c r="E54" s="32" t="e">
        <f>'[1]9.5.1. sz. mell VK 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'[1]9.5.1. sz. mell VK 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 t="e">
        <f>'[1]9.5.1. sz. mell VK '!C56+#REF!</f>
        <v>#REF!</v>
      </c>
      <c r="F56" s="32" t="e">
        <f t="shared" si="0"/>
        <v>#REF!</v>
      </c>
    </row>
    <row r="57" spans="1:6" ht="13.5" thickBot="1" x14ac:dyDescent="0.25">
      <c r="A57" s="48" t="s">
        <v>48</v>
      </c>
      <c r="B57" s="49" t="s">
        <v>95</v>
      </c>
      <c r="C57" s="50"/>
      <c r="E57" s="32" t="e">
        <f>'[1]9.5.1. sz. mell VK '!C57+#REF!</f>
        <v>#REF!</v>
      </c>
      <c r="F57" s="32" t="e">
        <f t="shared" si="0"/>
        <v>#REF!</v>
      </c>
    </row>
    <row r="58" spans="1:6" ht="15" customHeight="1" thickBot="1" x14ac:dyDescent="0.25">
      <c r="A58" s="48" t="s">
        <v>50</v>
      </c>
      <c r="B58" s="75" t="s">
        <v>96</v>
      </c>
      <c r="C58" s="76">
        <f>+C46+C52+C57</f>
        <v>317678122</v>
      </c>
      <c r="E58" s="32" t="e">
        <f>'[1]9.5.1. sz. mell VK '!C58+#REF!</f>
        <v>#REF!</v>
      </c>
      <c r="F58" s="32" t="e">
        <f t="shared" si="0"/>
        <v>#REF!</v>
      </c>
    </row>
    <row r="59" spans="1:6" ht="14.25" customHeight="1" thickBot="1" x14ac:dyDescent="0.25">
      <c r="C59" s="78"/>
      <c r="E59" s="32" t="e">
        <f>'[1]9.5.1. sz. mell VK '!C59+#REF!</f>
        <v>#REF!</v>
      </c>
      <c r="F59" s="32" t="e">
        <f t="shared" si="0"/>
        <v>#REF!</v>
      </c>
    </row>
    <row r="60" spans="1:6" x14ac:dyDescent="0.2">
      <c r="A60" s="79" t="s">
        <v>97</v>
      </c>
      <c r="B60" s="80"/>
      <c r="C60" s="81">
        <v>21.17</v>
      </c>
      <c r="E60" s="32" t="e">
        <f>'[1]9.5.1. sz. mell VK '!C60+#REF!</f>
        <v>#REF!</v>
      </c>
      <c r="F60" s="32" t="e">
        <f t="shared" si="0"/>
        <v>#REF!</v>
      </c>
    </row>
    <row r="61" spans="1:6" ht="13.5" thickBot="1" x14ac:dyDescent="0.25">
      <c r="A61" s="82" t="s">
        <v>98</v>
      </c>
      <c r="B61" s="83"/>
      <c r="C61" s="84">
        <f>0.67+0.58</f>
        <v>1.25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13. számú melléklet a 18/2019.(V.30.)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 sz. mell VK</vt:lpstr>
      <vt:lpstr>'9.5. sz. mell VK'!Nyomtatási_cím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2019-05-30T15:46:24Z</dcterms:created>
  <dcterms:modified xsi:type="dcterms:W3CDTF">2019-05-30T15:46:25Z</dcterms:modified>
</cp:coreProperties>
</file>