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STÜLETI SP\2020\2020. június 29\"/>
    </mc:Choice>
  </mc:AlternateContent>
  <xr:revisionPtr revIDLastSave="0" documentId="13_ncr:1_{D7FF510C-136C-4EF1-88B9-105221454F85}" xr6:coauthVersionLast="45" xr6:coauthVersionMax="45" xr10:uidLastSave="{00000000-0000-0000-0000-000000000000}"/>
  <bookViews>
    <workbookView xWindow="-120" yWindow="-120" windowWidth="29040" windowHeight="15840" tabRatio="762" activeTab="9" xr2:uid="{00000000-000D-0000-FFFF-FFFF00000000}"/>
  </bookViews>
  <sheets>
    <sheet name="1. melléklet" sheetId="38" r:id="rId1"/>
    <sheet name="2. melléklet" sheetId="40" r:id="rId2"/>
    <sheet name="3. melléklet" sheetId="44" r:id="rId3"/>
    <sheet name="4. melléklet" sheetId="39" r:id="rId4"/>
    <sheet name="5. melléklet " sheetId="42" r:id="rId5"/>
    <sheet name="6. melléklet " sheetId="45" r:id="rId6"/>
    <sheet name="7. melléklet" sheetId="35" r:id="rId7"/>
    <sheet name="8. melléklet" sheetId="12" r:id="rId8"/>
    <sheet name="9. melléklet" sheetId="30" r:id="rId9"/>
    <sheet name="10. melléklet" sheetId="31" r:id="rId10"/>
  </sheets>
  <externalReferences>
    <externalReference r:id="rId11"/>
  </externalReferences>
  <definedNames>
    <definedName name="_xlnm.Print_Area" localSheetId="0">'1. melléklet'!$A$1:$R$125</definedName>
    <definedName name="_xlnm.Print_Area" localSheetId="9">'10. melléklet'!$A$1:$D$117</definedName>
    <definedName name="_xlnm.Print_Area" localSheetId="1">'2. melléklet'!$A$1:$R$125</definedName>
    <definedName name="_xlnm.Print_Area" localSheetId="2">'3. melléklet'!$A$1:$R$125</definedName>
    <definedName name="_xlnm.Print_Area" localSheetId="3">'4. melléklet'!$A$1:$R$98</definedName>
    <definedName name="_xlnm.Print_Area" localSheetId="4">'5. melléklet '!$A$1:$R$98</definedName>
    <definedName name="_xlnm.Print_Area" localSheetId="5">'6. melléklet '!$A$1:$R$98</definedName>
    <definedName name="_xlnm.Print_Area" localSheetId="8">'9. melléklet'!$A$1:$D$117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6" i="45" l="1"/>
  <c r="P96" i="45"/>
  <c r="O96" i="45"/>
  <c r="Q94" i="45"/>
  <c r="P94" i="45"/>
  <c r="O94" i="45"/>
  <c r="Q93" i="45"/>
  <c r="P93" i="45"/>
  <c r="O93" i="45"/>
  <c r="Q92" i="45"/>
  <c r="P92" i="45"/>
  <c r="O92" i="45"/>
  <c r="Q91" i="45"/>
  <c r="P91" i="45"/>
  <c r="O91" i="45"/>
  <c r="O95" i="45" s="1"/>
  <c r="Q89" i="45"/>
  <c r="P89" i="45"/>
  <c r="O89" i="45"/>
  <c r="Q88" i="45"/>
  <c r="P88" i="45"/>
  <c r="O88" i="45"/>
  <c r="Q87" i="45"/>
  <c r="P87" i="45"/>
  <c r="R86" i="45"/>
  <c r="Q86" i="45"/>
  <c r="P86" i="45"/>
  <c r="O86" i="45"/>
  <c r="R85" i="45"/>
  <c r="Q85" i="45"/>
  <c r="P85" i="45"/>
  <c r="O85" i="45"/>
  <c r="P84" i="45"/>
  <c r="Q83" i="45"/>
  <c r="P83" i="45"/>
  <c r="Q82" i="45"/>
  <c r="P82" i="45"/>
  <c r="O82" i="45"/>
  <c r="Q81" i="45"/>
  <c r="P81" i="45"/>
  <c r="O81" i="45"/>
  <c r="O80" i="45"/>
  <c r="O84" i="45" s="1"/>
  <c r="R78" i="45"/>
  <c r="Q78" i="45"/>
  <c r="P78" i="45"/>
  <c r="O78" i="45"/>
  <c r="Q77" i="45"/>
  <c r="P77" i="45"/>
  <c r="O77" i="45"/>
  <c r="Q76" i="45"/>
  <c r="P76" i="45"/>
  <c r="O76" i="45"/>
  <c r="Q75" i="45"/>
  <c r="Q79" i="45" s="1"/>
  <c r="P75" i="45"/>
  <c r="P79" i="45" s="1"/>
  <c r="O75" i="45"/>
  <c r="O79" i="45" s="1"/>
  <c r="Q73" i="45"/>
  <c r="P73" i="45"/>
  <c r="O73" i="45"/>
  <c r="R72" i="45"/>
  <c r="Q72" i="45"/>
  <c r="P72" i="45"/>
  <c r="O72" i="45"/>
  <c r="Q71" i="45"/>
  <c r="Q74" i="45" s="1"/>
  <c r="P71" i="45"/>
  <c r="P74" i="45" s="1"/>
  <c r="O71" i="45"/>
  <c r="O74" i="45" s="1"/>
  <c r="Q65" i="45"/>
  <c r="P65" i="45"/>
  <c r="O65" i="45"/>
  <c r="Q64" i="45"/>
  <c r="P64" i="45"/>
  <c r="O64" i="45"/>
  <c r="Q63" i="45"/>
  <c r="Q66" i="45" s="1"/>
  <c r="P63" i="45"/>
  <c r="O63" i="45"/>
  <c r="Q61" i="45"/>
  <c r="P61" i="45"/>
  <c r="O61" i="45"/>
  <c r="Q60" i="45"/>
  <c r="P60" i="45"/>
  <c r="O60" i="45"/>
  <c r="Q59" i="45"/>
  <c r="P59" i="45"/>
  <c r="O59" i="45"/>
  <c r="Q58" i="45"/>
  <c r="P58" i="45"/>
  <c r="O58" i="45"/>
  <c r="Q57" i="45"/>
  <c r="Q62" i="45" s="1"/>
  <c r="P57" i="45"/>
  <c r="P62" i="45" s="1"/>
  <c r="O57" i="45"/>
  <c r="Q55" i="45"/>
  <c r="P55" i="45"/>
  <c r="O55" i="45"/>
  <c r="Q54" i="45"/>
  <c r="P54" i="45"/>
  <c r="O54" i="45"/>
  <c r="Q53" i="45"/>
  <c r="P53" i="45"/>
  <c r="O53" i="45"/>
  <c r="Q52" i="45"/>
  <c r="P52" i="45"/>
  <c r="O52" i="45"/>
  <c r="Q51" i="45"/>
  <c r="Q56" i="45" s="1"/>
  <c r="Q67" i="45" s="1"/>
  <c r="P51" i="45"/>
  <c r="O51" i="45"/>
  <c r="O56" i="45" s="1"/>
  <c r="Q48" i="45"/>
  <c r="P48" i="45"/>
  <c r="O48" i="45"/>
  <c r="Q47" i="45"/>
  <c r="P47" i="45"/>
  <c r="O47" i="45"/>
  <c r="Q46" i="45"/>
  <c r="P46" i="45"/>
  <c r="P49" i="45" s="1"/>
  <c r="O46" i="45"/>
  <c r="O49" i="45" s="1"/>
  <c r="Q44" i="45"/>
  <c r="P44" i="45"/>
  <c r="O44" i="45"/>
  <c r="Q43" i="45"/>
  <c r="P43" i="45"/>
  <c r="O43" i="45"/>
  <c r="Q42" i="45"/>
  <c r="P42" i="45"/>
  <c r="O42" i="45"/>
  <c r="Q41" i="45"/>
  <c r="P41" i="45"/>
  <c r="O41" i="45"/>
  <c r="Q40" i="45"/>
  <c r="P40" i="45"/>
  <c r="O40" i="45"/>
  <c r="Q39" i="45"/>
  <c r="P39" i="45"/>
  <c r="O39" i="45"/>
  <c r="Q38" i="45"/>
  <c r="P38" i="45"/>
  <c r="O38" i="45"/>
  <c r="Q37" i="45"/>
  <c r="P37" i="45"/>
  <c r="O37" i="45"/>
  <c r="Q36" i="45"/>
  <c r="P36" i="45"/>
  <c r="O36" i="45"/>
  <c r="Q35" i="45"/>
  <c r="P35" i="45"/>
  <c r="O35" i="45"/>
  <c r="O45" i="45" s="1"/>
  <c r="Q33" i="45"/>
  <c r="P33" i="45"/>
  <c r="O33" i="45"/>
  <c r="Q31" i="45"/>
  <c r="P31" i="45"/>
  <c r="O31" i="45"/>
  <c r="Q30" i="45"/>
  <c r="P30" i="45"/>
  <c r="O30" i="45"/>
  <c r="O32" i="45" s="1"/>
  <c r="R29" i="45"/>
  <c r="R28" i="45"/>
  <c r="R27" i="45"/>
  <c r="R26" i="45"/>
  <c r="R25" i="45"/>
  <c r="R24" i="45"/>
  <c r="Q23" i="45"/>
  <c r="P23" i="45"/>
  <c r="O23" i="45"/>
  <c r="R22" i="45"/>
  <c r="R21" i="45"/>
  <c r="R23" i="45" s="1"/>
  <c r="Q19" i="45"/>
  <c r="P19" i="45"/>
  <c r="O19" i="45"/>
  <c r="Q18" i="45"/>
  <c r="P18" i="45"/>
  <c r="O18" i="45"/>
  <c r="Q17" i="45"/>
  <c r="P17" i="45"/>
  <c r="O17" i="45"/>
  <c r="Q16" i="45"/>
  <c r="P16" i="45"/>
  <c r="O16" i="45"/>
  <c r="Q15" i="45"/>
  <c r="P15" i="45"/>
  <c r="O15" i="45"/>
  <c r="Q13" i="45"/>
  <c r="P13" i="45"/>
  <c r="O13" i="45"/>
  <c r="Q12" i="45"/>
  <c r="P12" i="45"/>
  <c r="O12" i="45"/>
  <c r="Q11" i="45"/>
  <c r="P11" i="45"/>
  <c r="O11" i="45"/>
  <c r="Q10" i="45"/>
  <c r="P10" i="45"/>
  <c r="O10" i="45"/>
  <c r="Q9" i="45"/>
  <c r="P9" i="45"/>
  <c r="O9" i="45"/>
  <c r="Q8" i="45"/>
  <c r="Q14" i="45" s="1"/>
  <c r="Q20" i="45" s="1"/>
  <c r="P8" i="45"/>
  <c r="O8" i="45"/>
  <c r="O14" i="45" s="1"/>
  <c r="O20" i="45" s="1"/>
  <c r="R96" i="42"/>
  <c r="R95" i="42"/>
  <c r="R94" i="42"/>
  <c r="R93" i="42"/>
  <c r="R92" i="42"/>
  <c r="R91" i="42"/>
  <c r="R89" i="42"/>
  <c r="R88" i="42"/>
  <c r="R87" i="42"/>
  <c r="R86" i="42"/>
  <c r="R85" i="42"/>
  <c r="R81" i="45" s="1"/>
  <c r="R84" i="42"/>
  <c r="R80" i="45" s="1"/>
  <c r="Q84" i="42"/>
  <c r="Q80" i="45" s="1"/>
  <c r="Q84" i="45" s="1"/>
  <c r="P84" i="42"/>
  <c r="P80" i="45" s="1"/>
  <c r="R83" i="42"/>
  <c r="R82" i="42"/>
  <c r="R81" i="42"/>
  <c r="R80" i="42"/>
  <c r="Q79" i="42"/>
  <c r="P79" i="42"/>
  <c r="O79" i="42"/>
  <c r="R78" i="42"/>
  <c r="R77" i="42"/>
  <c r="R77" i="45" s="1"/>
  <c r="R76" i="42"/>
  <c r="R75" i="42"/>
  <c r="Q74" i="42"/>
  <c r="P74" i="42"/>
  <c r="O74" i="42"/>
  <c r="O90" i="42" s="1"/>
  <c r="R73" i="42"/>
  <c r="R72" i="42"/>
  <c r="R71" i="42"/>
  <c r="R71" i="45" s="1"/>
  <c r="Q66" i="42"/>
  <c r="P66" i="42"/>
  <c r="O66" i="42"/>
  <c r="R65" i="42"/>
  <c r="R64" i="42"/>
  <c r="R63" i="42"/>
  <c r="Q62" i="42"/>
  <c r="P62" i="42"/>
  <c r="O62" i="42"/>
  <c r="R62" i="42" s="1"/>
  <c r="R61" i="42"/>
  <c r="R60" i="42"/>
  <c r="R59" i="42"/>
  <c r="R58" i="42"/>
  <c r="R57" i="42"/>
  <c r="Q56" i="42"/>
  <c r="P56" i="42"/>
  <c r="P67" i="42" s="1"/>
  <c r="O56" i="42"/>
  <c r="O67" i="42" s="1"/>
  <c r="R55" i="42"/>
  <c r="R54" i="42"/>
  <c r="R53" i="42"/>
  <c r="R52" i="42"/>
  <c r="R51" i="42"/>
  <c r="Q49" i="42"/>
  <c r="P49" i="42"/>
  <c r="O49" i="42"/>
  <c r="R49" i="42" s="1"/>
  <c r="R48" i="42"/>
  <c r="R47" i="42"/>
  <c r="R46" i="42"/>
  <c r="Q45" i="42"/>
  <c r="P45" i="42"/>
  <c r="O45" i="42"/>
  <c r="R44" i="42"/>
  <c r="R43" i="42"/>
  <c r="R42" i="42"/>
  <c r="R41" i="42"/>
  <c r="R40" i="42"/>
  <c r="R39" i="42"/>
  <c r="R38" i="42"/>
  <c r="R37" i="42"/>
  <c r="R36" i="42"/>
  <c r="R35" i="42"/>
  <c r="R33" i="42"/>
  <c r="Q32" i="42"/>
  <c r="P32" i="42"/>
  <c r="O32" i="42"/>
  <c r="R32" i="42" s="1"/>
  <c r="R31" i="42"/>
  <c r="R30" i="42"/>
  <c r="R29" i="42"/>
  <c r="R28" i="42"/>
  <c r="R27" i="42"/>
  <c r="R26" i="42"/>
  <c r="R25" i="42"/>
  <c r="R24" i="42"/>
  <c r="Q23" i="42"/>
  <c r="P23" i="42"/>
  <c r="O23" i="42"/>
  <c r="R23" i="42" s="1"/>
  <c r="R22" i="42"/>
  <c r="R21" i="42"/>
  <c r="P20" i="42"/>
  <c r="R19" i="42"/>
  <c r="R18" i="42"/>
  <c r="R17" i="42"/>
  <c r="R16" i="42"/>
  <c r="R15" i="42"/>
  <c r="Q14" i="42"/>
  <c r="Q20" i="42" s="1"/>
  <c r="P14" i="42"/>
  <c r="O14" i="42"/>
  <c r="R13" i="42"/>
  <c r="R12" i="42"/>
  <c r="R11" i="42"/>
  <c r="R10" i="42"/>
  <c r="R9" i="42"/>
  <c r="R8" i="42"/>
  <c r="R96" i="39"/>
  <c r="R96" i="45" s="1"/>
  <c r="R95" i="39"/>
  <c r="R94" i="39"/>
  <c r="R94" i="45" s="1"/>
  <c r="R93" i="39"/>
  <c r="R93" i="45" s="1"/>
  <c r="R92" i="39"/>
  <c r="R92" i="45" s="1"/>
  <c r="R91" i="39"/>
  <c r="R91" i="45" s="1"/>
  <c r="R89" i="39"/>
  <c r="R89" i="45" s="1"/>
  <c r="R88" i="39"/>
  <c r="R88" i="45" s="1"/>
  <c r="R87" i="39"/>
  <c r="R86" i="39"/>
  <c r="R85" i="39"/>
  <c r="Q84" i="39"/>
  <c r="P84" i="39"/>
  <c r="O84" i="39"/>
  <c r="R83" i="39"/>
  <c r="R82" i="39"/>
  <c r="R82" i="45" s="1"/>
  <c r="R81" i="39"/>
  <c r="R80" i="39"/>
  <c r="Q79" i="39"/>
  <c r="P79" i="39"/>
  <c r="O79" i="39"/>
  <c r="R78" i="39"/>
  <c r="R77" i="39"/>
  <c r="R76" i="39"/>
  <c r="R76" i="45" s="1"/>
  <c r="R75" i="39"/>
  <c r="R75" i="45" s="1"/>
  <c r="R79" i="45" s="1"/>
  <c r="Q74" i="39"/>
  <c r="P74" i="39"/>
  <c r="O74" i="39"/>
  <c r="R73" i="39"/>
  <c r="R73" i="45" s="1"/>
  <c r="R72" i="39"/>
  <c r="R71" i="39"/>
  <c r="Q66" i="39"/>
  <c r="P66" i="39"/>
  <c r="O66" i="39"/>
  <c r="R65" i="39"/>
  <c r="R65" i="45" s="1"/>
  <c r="R64" i="39"/>
  <c r="R64" i="45" s="1"/>
  <c r="R63" i="39"/>
  <c r="R63" i="45" s="1"/>
  <c r="Q62" i="39"/>
  <c r="P62" i="39"/>
  <c r="O62" i="39"/>
  <c r="R62" i="39" s="1"/>
  <c r="R61" i="39"/>
  <c r="R61" i="45" s="1"/>
  <c r="R60" i="39"/>
  <c r="R60" i="45" s="1"/>
  <c r="R59" i="39"/>
  <c r="R59" i="45" s="1"/>
  <c r="R58" i="39"/>
  <c r="R58" i="45" s="1"/>
  <c r="R57" i="39"/>
  <c r="R57" i="45" s="1"/>
  <c r="Q56" i="39"/>
  <c r="P56" i="39"/>
  <c r="O56" i="39"/>
  <c r="O67" i="39" s="1"/>
  <c r="O70" i="39" s="1"/>
  <c r="R55" i="39"/>
  <c r="R55" i="45" s="1"/>
  <c r="R54" i="39"/>
  <c r="R54" i="45" s="1"/>
  <c r="R53" i="39"/>
  <c r="R53" i="45" s="1"/>
  <c r="R52" i="39"/>
  <c r="R52" i="45" s="1"/>
  <c r="R51" i="39"/>
  <c r="R51" i="45" s="1"/>
  <c r="Q49" i="39"/>
  <c r="P49" i="39"/>
  <c r="O49" i="39"/>
  <c r="R48" i="39"/>
  <c r="R48" i="45" s="1"/>
  <c r="R47" i="39"/>
  <c r="R47" i="45" s="1"/>
  <c r="R46" i="39"/>
  <c r="R46" i="45" s="1"/>
  <c r="R49" i="45" s="1"/>
  <c r="Q45" i="39"/>
  <c r="P45" i="39"/>
  <c r="O45" i="39"/>
  <c r="R44" i="39"/>
  <c r="R44" i="45" s="1"/>
  <c r="R43" i="39"/>
  <c r="R43" i="45" s="1"/>
  <c r="R42" i="39"/>
  <c r="R42" i="45" s="1"/>
  <c r="R41" i="39"/>
  <c r="R41" i="45" s="1"/>
  <c r="R40" i="39"/>
  <c r="R40" i="45" s="1"/>
  <c r="R39" i="39"/>
  <c r="R39" i="45" s="1"/>
  <c r="R38" i="39"/>
  <c r="R38" i="45" s="1"/>
  <c r="R37" i="39"/>
  <c r="R37" i="45" s="1"/>
  <c r="R36" i="39"/>
  <c r="R36" i="45" s="1"/>
  <c r="R35" i="39"/>
  <c r="R35" i="45" s="1"/>
  <c r="R45" i="45" s="1"/>
  <c r="Q34" i="39"/>
  <c r="R33" i="39"/>
  <c r="R33" i="45" s="1"/>
  <c r="Q32" i="39"/>
  <c r="P32" i="39"/>
  <c r="P34" i="39" s="1"/>
  <c r="O32" i="39"/>
  <c r="R31" i="39"/>
  <c r="R31" i="45" s="1"/>
  <c r="R30" i="39"/>
  <c r="R30" i="45" s="1"/>
  <c r="R29" i="39"/>
  <c r="R28" i="39"/>
  <c r="R27" i="39"/>
  <c r="R26" i="39"/>
  <c r="R25" i="39"/>
  <c r="R24" i="39"/>
  <c r="Q23" i="39"/>
  <c r="P23" i="39"/>
  <c r="O23" i="39"/>
  <c r="R23" i="39" s="1"/>
  <c r="R22" i="39"/>
  <c r="R21" i="39"/>
  <c r="P20" i="39"/>
  <c r="R19" i="39"/>
  <c r="R19" i="45" s="1"/>
  <c r="R18" i="39"/>
  <c r="R18" i="45" s="1"/>
  <c r="R17" i="39"/>
  <c r="R17" i="45" s="1"/>
  <c r="R16" i="39"/>
  <c r="R16" i="45" s="1"/>
  <c r="R15" i="39"/>
  <c r="R15" i="45" s="1"/>
  <c r="Q14" i="39"/>
  <c r="Q20" i="39" s="1"/>
  <c r="P14" i="39"/>
  <c r="O14" i="39"/>
  <c r="O20" i="39" s="1"/>
  <c r="R13" i="39"/>
  <c r="R13" i="45" s="1"/>
  <c r="R12" i="39"/>
  <c r="R12" i="45" s="1"/>
  <c r="R11" i="39"/>
  <c r="R11" i="45" s="1"/>
  <c r="R10" i="39"/>
  <c r="R10" i="45" s="1"/>
  <c r="R9" i="39"/>
  <c r="R9" i="45" s="1"/>
  <c r="R8" i="39"/>
  <c r="R8" i="45" s="1"/>
  <c r="R122" i="44"/>
  <c r="Q122" i="44"/>
  <c r="P122" i="44"/>
  <c r="O122" i="44"/>
  <c r="Q112" i="44"/>
  <c r="Q117" i="44" s="1"/>
  <c r="P112" i="44"/>
  <c r="P117" i="44" s="1"/>
  <c r="O112" i="44"/>
  <c r="O117" i="44" s="1"/>
  <c r="O124" i="44" s="1"/>
  <c r="Q98" i="44"/>
  <c r="P98" i="44"/>
  <c r="O98" i="44"/>
  <c r="Q97" i="44"/>
  <c r="P97" i="44"/>
  <c r="O97" i="44"/>
  <c r="Q96" i="44"/>
  <c r="P96" i="44"/>
  <c r="O96" i="44"/>
  <c r="Q95" i="44"/>
  <c r="P95" i="44"/>
  <c r="O95" i="44"/>
  <c r="Q94" i="44"/>
  <c r="P94" i="44"/>
  <c r="O94" i="44"/>
  <c r="Q93" i="44"/>
  <c r="P93" i="44"/>
  <c r="O93" i="44"/>
  <c r="Q92" i="44"/>
  <c r="P92" i="44"/>
  <c r="O92" i="44"/>
  <c r="Q91" i="44"/>
  <c r="P91" i="44"/>
  <c r="O91" i="44"/>
  <c r="Q90" i="44"/>
  <c r="P90" i="44"/>
  <c r="O90" i="44"/>
  <c r="Q88" i="44"/>
  <c r="P88" i="44"/>
  <c r="O88" i="44"/>
  <c r="Q87" i="44"/>
  <c r="P87" i="44"/>
  <c r="O87" i="44"/>
  <c r="Q86" i="44"/>
  <c r="P86" i="44"/>
  <c r="O86" i="44"/>
  <c r="Q85" i="44"/>
  <c r="P85" i="44"/>
  <c r="P89" i="44" s="1"/>
  <c r="O85" i="44"/>
  <c r="O89" i="44" s="1"/>
  <c r="Q83" i="44"/>
  <c r="P83" i="44"/>
  <c r="O83" i="44"/>
  <c r="Q82" i="44"/>
  <c r="P82" i="44"/>
  <c r="O82" i="44"/>
  <c r="Q81" i="44"/>
  <c r="P81" i="44"/>
  <c r="O81" i="44"/>
  <c r="Q80" i="44"/>
  <c r="P80" i="44"/>
  <c r="O80" i="44"/>
  <c r="Q79" i="44"/>
  <c r="P79" i="44"/>
  <c r="O79" i="44"/>
  <c r="Q78" i="44"/>
  <c r="P78" i="44"/>
  <c r="O78" i="44"/>
  <c r="Q77" i="44"/>
  <c r="Q84" i="44" s="1"/>
  <c r="P77" i="44"/>
  <c r="O77" i="44"/>
  <c r="O84" i="44" s="1"/>
  <c r="Q74" i="44"/>
  <c r="P74" i="44"/>
  <c r="O74" i="44"/>
  <c r="Q73" i="44"/>
  <c r="P73" i="44"/>
  <c r="O73" i="44"/>
  <c r="Q72" i="44"/>
  <c r="P72" i="44"/>
  <c r="O72" i="44"/>
  <c r="Q71" i="44"/>
  <c r="P71" i="44"/>
  <c r="O71" i="44"/>
  <c r="Q70" i="44"/>
  <c r="P70" i="44"/>
  <c r="O70" i="44"/>
  <c r="Q69" i="44"/>
  <c r="P69" i="44"/>
  <c r="O69" i="44"/>
  <c r="Q68" i="44"/>
  <c r="P68" i="44"/>
  <c r="O68" i="44"/>
  <c r="Q67" i="44"/>
  <c r="P67" i="44"/>
  <c r="O67" i="44"/>
  <c r="Q66" i="44"/>
  <c r="P66" i="44"/>
  <c r="O66" i="44"/>
  <c r="Q65" i="44"/>
  <c r="P65" i="44"/>
  <c r="O65" i="44"/>
  <c r="Q64" i="44"/>
  <c r="P64" i="44"/>
  <c r="O64" i="44"/>
  <c r="Q63" i="44"/>
  <c r="P63" i="44"/>
  <c r="O63" i="44"/>
  <c r="Q62" i="44"/>
  <c r="P62" i="44"/>
  <c r="P75" i="44" s="1"/>
  <c r="O62" i="44"/>
  <c r="O75" i="44" s="1"/>
  <c r="Q60" i="44"/>
  <c r="P60" i="44"/>
  <c r="O60" i="44"/>
  <c r="Q59" i="44"/>
  <c r="P59" i="44"/>
  <c r="O59" i="44"/>
  <c r="Q58" i="44"/>
  <c r="P58" i="44"/>
  <c r="O58" i="44"/>
  <c r="Q57" i="44"/>
  <c r="P57" i="44"/>
  <c r="O57" i="44"/>
  <c r="Q56" i="44"/>
  <c r="P56" i="44"/>
  <c r="O56" i="44"/>
  <c r="Q55" i="44"/>
  <c r="P55" i="44"/>
  <c r="O55" i="44"/>
  <c r="Q54" i="44"/>
  <c r="P54" i="44"/>
  <c r="O54" i="44"/>
  <c r="Q53" i="44"/>
  <c r="P53" i="44"/>
  <c r="P61" i="44" s="1"/>
  <c r="O53" i="44"/>
  <c r="O61" i="44" s="1"/>
  <c r="Q50" i="44"/>
  <c r="P50" i="44"/>
  <c r="O50" i="44"/>
  <c r="Q49" i="44"/>
  <c r="P49" i="44"/>
  <c r="O49" i="44"/>
  <c r="Q48" i="44"/>
  <c r="P48" i="44"/>
  <c r="O48" i="44"/>
  <c r="Q47" i="44"/>
  <c r="P47" i="44"/>
  <c r="O47" i="44"/>
  <c r="Q46" i="44"/>
  <c r="P46" i="44"/>
  <c r="O46" i="44"/>
  <c r="O51" i="44" s="1"/>
  <c r="O45" i="44"/>
  <c r="Q44" i="44"/>
  <c r="P44" i="44"/>
  <c r="O44" i="44"/>
  <c r="Q41" i="44"/>
  <c r="P41" i="44"/>
  <c r="O41" i="44"/>
  <c r="Q40" i="44"/>
  <c r="P40" i="44"/>
  <c r="O40" i="44"/>
  <c r="Q39" i="44"/>
  <c r="P39" i="44"/>
  <c r="O39" i="44"/>
  <c r="Q38" i="44"/>
  <c r="P38" i="44"/>
  <c r="O38" i="44"/>
  <c r="Q37" i="44"/>
  <c r="P37" i="44"/>
  <c r="O37" i="44"/>
  <c r="Q36" i="44"/>
  <c r="P36" i="44"/>
  <c r="O36" i="44"/>
  <c r="Q35" i="44"/>
  <c r="Q42" i="44" s="1"/>
  <c r="P35" i="44"/>
  <c r="P42" i="44" s="1"/>
  <c r="O35" i="44"/>
  <c r="Q33" i="44"/>
  <c r="P33" i="44"/>
  <c r="O33" i="44"/>
  <c r="Q32" i="44"/>
  <c r="Q34" i="44" s="1"/>
  <c r="P32" i="44"/>
  <c r="P34" i="44" s="1"/>
  <c r="O32" i="44"/>
  <c r="O34" i="44" s="1"/>
  <c r="Q30" i="44"/>
  <c r="P30" i="44"/>
  <c r="O30" i="44"/>
  <c r="Q29" i="44"/>
  <c r="P29" i="44"/>
  <c r="O29" i="44"/>
  <c r="Q28" i="44"/>
  <c r="Q31" i="44" s="1"/>
  <c r="P28" i="44"/>
  <c r="O28" i="44"/>
  <c r="O31" i="44" s="1"/>
  <c r="Q27" i="44"/>
  <c r="P27" i="44"/>
  <c r="O27" i="44"/>
  <c r="Q24" i="44"/>
  <c r="P24" i="44"/>
  <c r="O24" i="44"/>
  <c r="Q23" i="44"/>
  <c r="P23" i="44"/>
  <c r="O23" i="44"/>
  <c r="Q22" i="44"/>
  <c r="Q25" i="44" s="1"/>
  <c r="P22" i="44"/>
  <c r="P25" i="44" s="1"/>
  <c r="O22" i="44"/>
  <c r="O25" i="44" s="1"/>
  <c r="Q20" i="44"/>
  <c r="P20" i="44"/>
  <c r="O20" i="44"/>
  <c r="Q19" i="44"/>
  <c r="P19" i="44"/>
  <c r="O19" i="44"/>
  <c r="Q18" i="44"/>
  <c r="P18" i="44"/>
  <c r="O18" i="44"/>
  <c r="Q17" i="44"/>
  <c r="P17" i="44"/>
  <c r="O17" i="44"/>
  <c r="Q16" i="44"/>
  <c r="P16" i="44"/>
  <c r="O16" i="44"/>
  <c r="Q15" i="44"/>
  <c r="P15" i="44"/>
  <c r="O15" i="44"/>
  <c r="Q14" i="44"/>
  <c r="P14" i="44"/>
  <c r="O14" i="44"/>
  <c r="Q13" i="44"/>
  <c r="P13" i="44"/>
  <c r="O13" i="44"/>
  <c r="Q12" i="44"/>
  <c r="P12" i="44"/>
  <c r="O12" i="44"/>
  <c r="Q11" i="44"/>
  <c r="P11" i="44"/>
  <c r="O11" i="44"/>
  <c r="Q10" i="44"/>
  <c r="P10" i="44"/>
  <c r="O10" i="44"/>
  <c r="Q9" i="44"/>
  <c r="P9" i="44"/>
  <c r="O9" i="44"/>
  <c r="Q8" i="44"/>
  <c r="Q21" i="44" s="1"/>
  <c r="P8" i="44"/>
  <c r="P21" i="44" s="1"/>
  <c r="O8" i="44"/>
  <c r="O21" i="44" s="1"/>
  <c r="R21" i="44" s="1"/>
  <c r="R123" i="40"/>
  <c r="Q122" i="40"/>
  <c r="P122" i="40"/>
  <c r="O122" i="40"/>
  <c r="R122" i="40" s="1"/>
  <c r="R121" i="40"/>
  <c r="R120" i="40"/>
  <c r="R119" i="40"/>
  <c r="R118" i="40"/>
  <c r="R116" i="40"/>
  <c r="R115" i="40"/>
  <c r="R114" i="40"/>
  <c r="R113" i="40"/>
  <c r="Q113" i="40"/>
  <c r="P113" i="40"/>
  <c r="R112" i="40"/>
  <c r="R111" i="40"/>
  <c r="Q110" i="40"/>
  <c r="P110" i="40"/>
  <c r="O110" i="40"/>
  <c r="R110" i="40" s="1"/>
  <c r="R109" i="40"/>
  <c r="R108" i="40"/>
  <c r="R107" i="40"/>
  <c r="R106" i="40"/>
  <c r="Q105" i="40"/>
  <c r="Q117" i="40" s="1"/>
  <c r="Q124" i="40" s="1"/>
  <c r="P105" i="40"/>
  <c r="O105" i="40"/>
  <c r="R104" i="40"/>
  <c r="R103" i="40"/>
  <c r="R102" i="40"/>
  <c r="Q99" i="40"/>
  <c r="P99" i="40"/>
  <c r="R99" i="40" s="1"/>
  <c r="O99" i="40"/>
  <c r="R98" i="40"/>
  <c r="R97" i="40"/>
  <c r="R96" i="40"/>
  <c r="R95" i="40"/>
  <c r="R94" i="40"/>
  <c r="R93" i="40"/>
  <c r="R92" i="40"/>
  <c r="R91" i="40"/>
  <c r="R90" i="40"/>
  <c r="Q89" i="40"/>
  <c r="P89" i="40"/>
  <c r="O89" i="40"/>
  <c r="R88" i="40"/>
  <c r="R87" i="40"/>
  <c r="R86" i="40"/>
  <c r="R85" i="40"/>
  <c r="Q84" i="40"/>
  <c r="P84" i="40"/>
  <c r="O84" i="40"/>
  <c r="R84" i="40" s="1"/>
  <c r="R83" i="40"/>
  <c r="R82" i="40"/>
  <c r="R81" i="40"/>
  <c r="R80" i="40"/>
  <c r="R79" i="40"/>
  <c r="R78" i="40"/>
  <c r="R77" i="40"/>
  <c r="R75" i="40"/>
  <c r="Q75" i="40"/>
  <c r="P75" i="40"/>
  <c r="O75" i="40"/>
  <c r="R74" i="40"/>
  <c r="R73" i="40"/>
  <c r="R72" i="40"/>
  <c r="R71" i="40"/>
  <c r="R70" i="40"/>
  <c r="R69" i="40"/>
  <c r="R68" i="40"/>
  <c r="R67" i="40"/>
  <c r="R66" i="40"/>
  <c r="R65" i="40"/>
  <c r="R64" i="40"/>
  <c r="R63" i="40"/>
  <c r="R62" i="40"/>
  <c r="Q61" i="40"/>
  <c r="P61" i="40"/>
  <c r="O61" i="40"/>
  <c r="R61" i="40" s="1"/>
  <c r="R60" i="40"/>
  <c r="R59" i="40"/>
  <c r="R58" i="40"/>
  <c r="R57" i="40"/>
  <c r="R56" i="40"/>
  <c r="R55" i="40"/>
  <c r="R54" i="40"/>
  <c r="R53" i="40"/>
  <c r="P51" i="40"/>
  <c r="O51" i="40"/>
  <c r="R50" i="40"/>
  <c r="R49" i="40"/>
  <c r="R48" i="40"/>
  <c r="R47" i="40"/>
  <c r="R46" i="40"/>
  <c r="Q45" i="40"/>
  <c r="P45" i="40"/>
  <c r="P45" i="44" s="1"/>
  <c r="O45" i="40"/>
  <c r="R44" i="40"/>
  <c r="R43" i="40"/>
  <c r="Q42" i="40"/>
  <c r="R42" i="40" s="1"/>
  <c r="P42" i="40"/>
  <c r="O42" i="40"/>
  <c r="R41" i="40"/>
  <c r="R40" i="40"/>
  <c r="R39" i="40"/>
  <c r="R38" i="40"/>
  <c r="R37" i="40"/>
  <c r="R36" i="40"/>
  <c r="R35" i="40"/>
  <c r="Q34" i="40"/>
  <c r="P34" i="40"/>
  <c r="O34" i="40"/>
  <c r="R33" i="40"/>
  <c r="R32" i="40"/>
  <c r="Q31" i="40"/>
  <c r="R31" i="40" s="1"/>
  <c r="P31" i="40"/>
  <c r="O31" i="40"/>
  <c r="R30" i="40"/>
  <c r="R29" i="40"/>
  <c r="R28" i="40"/>
  <c r="R27" i="40"/>
  <c r="Q25" i="40"/>
  <c r="R25" i="40" s="1"/>
  <c r="P25" i="40"/>
  <c r="O25" i="40"/>
  <c r="O26" i="40" s="1"/>
  <c r="R24" i="40"/>
  <c r="R23" i="40"/>
  <c r="R22" i="40"/>
  <c r="Q21" i="40"/>
  <c r="P21" i="40"/>
  <c r="R20" i="40"/>
  <c r="R19" i="40"/>
  <c r="R18" i="40"/>
  <c r="R17" i="40"/>
  <c r="R16" i="40"/>
  <c r="R15" i="40"/>
  <c r="R14" i="40"/>
  <c r="R13" i="40"/>
  <c r="R12" i="40"/>
  <c r="R11" i="40"/>
  <c r="R10" i="40"/>
  <c r="R9" i="40"/>
  <c r="R8" i="40"/>
  <c r="R123" i="38"/>
  <c r="Q122" i="38"/>
  <c r="P122" i="38"/>
  <c r="O122" i="38"/>
  <c r="R121" i="38"/>
  <c r="R120" i="38"/>
  <c r="R119" i="38"/>
  <c r="R118" i="38"/>
  <c r="R116" i="38"/>
  <c r="R115" i="38"/>
  <c r="R114" i="38"/>
  <c r="Q113" i="38"/>
  <c r="P113" i="38"/>
  <c r="R112" i="38"/>
  <c r="R112" i="44" s="1"/>
  <c r="R117" i="44" s="1"/>
  <c r="R124" i="44" s="1"/>
  <c r="R111" i="38"/>
  <c r="Q110" i="38"/>
  <c r="P110" i="38"/>
  <c r="O110" i="38"/>
  <c r="R109" i="38"/>
  <c r="R108" i="38"/>
  <c r="R107" i="38"/>
  <c r="R106" i="38"/>
  <c r="Q105" i="38"/>
  <c r="P105" i="38"/>
  <c r="R105" i="38" s="1"/>
  <c r="O105" i="38"/>
  <c r="O117" i="38" s="1"/>
  <c r="R104" i="38"/>
  <c r="R103" i="38"/>
  <c r="R102" i="38"/>
  <c r="Q99" i="38"/>
  <c r="Q99" i="44" s="1"/>
  <c r="P99" i="38"/>
  <c r="P99" i="44" s="1"/>
  <c r="O99" i="38"/>
  <c r="R98" i="38"/>
  <c r="R98" i="44" s="1"/>
  <c r="R97" i="38"/>
  <c r="R96" i="38"/>
  <c r="R95" i="38"/>
  <c r="R95" i="44" s="1"/>
  <c r="R94" i="38"/>
  <c r="R94" i="44" s="1"/>
  <c r="R93" i="38"/>
  <c r="R92" i="38"/>
  <c r="R91" i="38"/>
  <c r="R91" i="44" s="1"/>
  <c r="R90" i="38"/>
  <c r="R90" i="44" s="1"/>
  <c r="Q89" i="38"/>
  <c r="P89" i="38"/>
  <c r="O89" i="38"/>
  <c r="R89" i="38" s="1"/>
  <c r="R88" i="38"/>
  <c r="R88" i="44" s="1"/>
  <c r="R87" i="38"/>
  <c r="R86" i="38"/>
  <c r="R85" i="38"/>
  <c r="R85" i="44" s="1"/>
  <c r="Q84" i="38"/>
  <c r="P84" i="38"/>
  <c r="O84" i="38"/>
  <c r="R83" i="38"/>
  <c r="R83" i="44" s="1"/>
  <c r="R82" i="38"/>
  <c r="R82" i="44" s="1"/>
  <c r="R81" i="38"/>
  <c r="R80" i="38"/>
  <c r="R79" i="38"/>
  <c r="R78" i="38"/>
  <c r="R78" i="44" s="1"/>
  <c r="R77" i="38"/>
  <c r="Q75" i="38"/>
  <c r="P75" i="38"/>
  <c r="O75" i="38"/>
  <c r="R74" i="38"/>
  <c r="R73" i="38"/>
  <c r="R73" i="44" s="1"/>
  <c r="R72" i="38"/>
  <c r="R72" i="44" s="1"/>
  <c r="R71" i="38"/>
  <c r="R70" i="38"/>
  <c r="R69" i="38"/>
  <c r="R69" i="44" s="1"/>
  <c r="R68" i="38"/>
  <c r="R68" i="44" s="1"/>
  <c r="R67" i="38"/>
  <c r="R66" i="38"/>
  <c r="R65" i="38"/>
  <c r="R65" i="44" s="1"/>
  <c r="R64" i="38"/>
  <c r="R64" i="44" s="1"/>
  <c r="R63" i="38"/>
  <c r="R62" i="38"/>
  <c r="Q61" i="38"/>
  <c r="R61" i="38" s="1"/>
  <c r="P61" i="38"/>
  <c r="O61" i="38"/>
  <c r="R60" i="38"/>
  <c r="R59" i="38"/>
  <c r="R59" i="44" s="1"/>
  <c r="R58" i="38"/>
  <c r="R58" i="44" s="1"/>
  <c r="R57" i="38"/>
  <c r="R56" i="38"/>
  <c r="R55" i="38"/>
  <c r="R55" i="44" s="1"/>
  <c r="R54" i="38"/>
  <c r="R54" i="44" s="1"/>
  <c r="R53" i="38"/>
  <c r="Q51" i="38"/>
  <c r="R51" i="38" s="1"/>
  <c r="P51" i="38"/>
  <c r="O51" i="38"/>
  <c r="R50" i="38"/>
  <c r="R50" i="44" s="1"/>
  <c r="R49" i="38"/>
  <c r="R49" i="44" s="1"/>
  <c r="R48" i="38"/>
  <c r="R47" i="38"/>
  <c r="R47" i="44" s="1"/>
  <c r="R46" i="38"/>
  <c r="R46" i="44" s="1"/>
  <c r="Q45" i="38"/>
  <c r="Q45" i="44" s="1"/>
  <c r="P45" i="38"/>
  <c r="O45" i="38"/>
  <c r="R44" i="38"/>
  <c r="R44" i="44" s="1"/>
  <c r="R43" i="38"/>
  <c r="Q42" i="38"/>
  <c r="P42" i="38"/>
  <c r="O42" i="38"/>
  <c r="R42" i="38" s="1"/>
  <c r="R41" i="38"/>
  <c r="R41" i="44" s="1"/>
  <c r="R40" i="38"/>
  <c r="R40" i="44" s="1"/>
  <c r="R39" i="38"/>
  <c r="R39" i="44" s="1"/>
  <c r="R38" i="38"/>
  <c r="R38" i="44" s="1"/>
  <c r="R37" i="38"/>
  <c r="R37" i="44" s="1"/>
  <c r="R36" i="38"/>
  <c r="R36" i="44" s="1"/>
  <c r="R35" i="38"/>
  <c r="R35" i="44" s="1"/>
  <c r="R42" i="44" s="1"/>
  <c r="Q34" i="38"/>
  <c r="P34" i="38"/>
  <c r="R34" i="38" s="1"/>
  <c r="O34" i="38"/>
  <c r="R33" i="38"/>
  <c r="R33" i="44" s="1"/>
  <c r="R32" i="38"/>
  <c r="R32" i="44" s="1"/>
  <c r="R31" i="38"/>
  <c r="Q31" i="38"/>
  <c r="P31" i="38"/>
  <c r="O31" i="38"/>
  <c r="O52" i="38" s="1"/>
  <c r="R30" i="38"/>
  <c r="R30" i="44" s="1"/>
  <c r="R29" i="38"/>
  <c r="R29" i="44" s="1"/>
  <c r="R28" i="38"/>
  <c r="R28" i="44" s="1"/>
  <c r="R31" i="44" s="1"/>
  <c r="R27" i="38"/>
  <c r="R27" i="44" s="1"/>
  <c r="R25" i="38"/>
  <c r="Q25" i="38"/>
  <c r="P25" i="38"/>
  <c r="O25" i="38"/>
  <c r="R24" i="38"/>
  <c r="R24" i="44" s="1"/>
  <c r="R23" i="38"/>
  <c r="R23" i="44" s="1"/>
  <c r="R22" i="38"/>
  <c r="R22" i="44" s="1"/>
  <c r="R25" i="44" s="1"/>
  <c r="Q21" i="38"/>
  <c r="Q26" i="38" s="1"/>
  <c r="P21" i="38"/>
  <c r="O21" i="38"/>
  <c r="R20" i="38"/>
  <c r="R20" i="44" s="1"/>
  <c r="R19" i="38"/>
  <c r="R19" i="44" s="1"/>
  <c r="R18" i="38"/>
  <c r="R18" i="44" s="1"/>
  <c r="R17" i="38"/>
  <c r="R17" i="44" s="1"/>
  <c r="R16" i="38"/>
  <c r="R16" i="44" s="1"/>
  <c r="R15" i="38"/>
  <c r="R15" i="44" s="1"/>
  <c r="R14" i="38"/>
  <c r="R14" i="44" s="1"/>
  <c r="R13" i="38"/>
  <c r="R13" i="44" s="1"/>
  <c r="R12" i="38"/>
  <c r="R12" i="44" s="1"/>
  <c r="R11" i="38"/>
  <c r="R11" i="44" s="1"/>
  <c r="R10" i="38"/>
  <c r="R10" i="44" s="1"/>
  <c r="R9" i="38"/>
  <c r="R9" i="44" s="1"/>
  <c r="R8" i="38"/>
  <c r="R8" i="44" s="1"/>
  <c r="R84" i="45" l="1"/>
  <c r="P70" i="42"/>
  <c r="R74" i="45"/>
  <c r="R34" i="44"/>
  <c r="O52" i="44"/>
  <c r="O76" i="44" s="1"/>
  <c r="O42" i="44"/>
  <c r="R74" i="39"/>
  <c r="O90" i="39"/>
  <c r="Q68" i="42"/>
  <c r="Q98" i="42" s="1"/>
  <c r="R60" i="44"/>
  <c r="R86" i="44"/>
  <c r="O100" i="38"/>
  <c r="R100" i="38" s="1"/>
  <c r="O99" i="44"/>
  <c r="O100" i="44" s="1"/>
  <c r="P31" i="44"/>
  <c r="P51" i="44"/>
  <c r="Q61" i="44"/>
  <c r="Q75" i="44"/>
  <c r="Q76" i="44" s="1"/>
  <c r="Q89" i="44"/>
  <c r="P124" i="44"/>
  <c r="P68" i="39"/>
  <c r="P90" i="42"/>
  <c r="P97" i="42" s="1"/>
  <c r="P98" i="42" s="1"/>
  <c r="P14" i="45"/>
  <c r="P20" i="45" s="1"/>
  <c r="P32" i="45"/>
  <c r="P34" i="45" s="1"/>
  <c r="Q49" i="45"/>
  <c r="P56" i="45"/>
  <c r="R89" i="44"/>
  <c r="Q100" i="44"/>
  <c r="R80" i="44"/>
  <c r="R122" i="38"/>
  <c r="R34" i="40"/>
  <c r="P100" i="40"/>
  <c r="P26" i="38"/>
  <c r="P52" i="38"/>
  <c r="R52" i="38" s="1"/>
  <c r="R45" i="38"/>
  <c r="R53" i="44"/>
  <c r="R57" i="44"/>
  <c r="R62" i="44"/>
  <c r="R66" i="44"/>
  <c r="R70" i="44"/>
  <c r="R74" i="44"/>
  <c r="R77" i="44"/>
  <c r="R81" i="44"/>
  <c r="R87" i="44"/>
  <c r="R92" i="44"/>
  <c r="R96" i="44"/>
  <c r="Q26" i="40"/>
  <c r="Q76" i="40" s="1"/>
  <c r="Q52" i="40"/>
  <c r="Q100" i="40"/>
  <c r="R105" i="40"/>
  <c r="Q52" i="44"/>
  <c r="Q51" i="44"/>
  <c r="Q124" i="44"/>
  <c r="R95" i="45"/>
  <c r="O20" i="42"/>
  <c r="R14" i="42"/>
  <c r="Q32" i="45"/>
  <c r="Q34" i="45" s="1"/>
  <c r="P45" i="45"/>
  <c r="O66" i="45"/>
  <c r="P95" i="45"/>
  <c r="R84" i="38"/>
  <c r="R79" i="44"/>
  <c r="R56" i="44"/>
  <c r="Q117" i="38"/>
  <c r="Q124" i="38" s="1"/>
  <c r="O26" i="38"/>
  <c r="O76" i="38" s="1"/>
  <c r="Q52" i="38"/>
  <c r="R48" i="44"/>
  <c r="R51" i="44" s="1"/>
  <c r="R63" i="44"/>
  <c r="R67" i="44"/>
  <c r="R71" i="44"/>
  <c r="R75" i="38"/>
  <c r="R93" i="44"/>
  <c r="R97" i="44"/>
  <c r="R110" i="38"/>
  <c r="R113" i="38"/>
  <c r="P26" i="40"/>
  <c r="R45" i="40"/>
  <c r="R51" i="40"/>
  <c r="R89" i="40"/>
  <c r="R100" i="40" s="1"/>
  <c r="P117" i="40"/>
  <c r="P124" i="40" s="1"/>
  <c r="P84" i="44"/>
  <c r="P100" i="44" s="1"/>
  <c r="R14" i="45"/>
  <c r="R20" i="45" s="1"/>
  <c r="O34" i="39"/>
  <c r="R56" i="45"/>
  <c r="R62" i="45"/>
  <c r="R66" i="45"/>
  <c r="R79" i="39"/>
  <c r="Q45" i="45"/>
  <c r="O62" i="45"/>
  <c r="P66" i="45"/>
  <c r="O67" i="45"/>
  <c r="Q95" i="45"/>
  <c r="P67" i="39"/>
  <c r="P70" i="39" s="1"/>
  <c r="P90" i="39"/>
  <c r="P97" i="39" s="1"/>
  <c r="P34" i="42"/>
  <c r="P68" i="42" s="1"/>
  <c r="R45" i="42"/>
  <c r="Q67" i="42"/>
  <c r="Q70" i="42" s="1"/>
  <c r="R66" i="42"/>
  <c r="Q90" i="42"/>
  <c r="Q97" i="42" s="1"/>
  <c r="R32" i="45"/>
  <c r="R34" i="45" s="1"/>
  <c r="Q70" i="45"/>
  <c r="P90" i="45"/>
  <c r="R32" i="39"/>
  <c r="R45" i="39"/>
  <c r="Q67" i="39"/>
  <c r="Q70" i="39" s="1"/>
  <c r="R66" i="39"/>
  <c r="Q90" i="39"/>
  <c r="Q97" i="39" s="1"/>
  <c r="R84" i="39"/>
  <c r="Q34" i="42"/>
  <c r="R79" i="42"/>
  <c r="Q90" i="45"/>
  <c r="Q97" i="45" s="1"/>
  <c r="R90" i="45"/>
  <c r="R97" i="45" s="1"/>
  <c r="O90" i="45"/>
  <c r="O97" i="45" s="1"/>
  <c r="O34" i="45"/>
  <c r="P97" i="45"/>
  <c r="R20" i="42"/>
  <c r="O97" i="42"/>
  <c r="Q50" i="42"/>
  <c r="O34" i="42"/>
  <c r="R34" i="42" s="1"/>
  <c r="R74" i="42"/>
  <c r="R56" i="42"/>
  <c r="R67" i="42" s="1"/>
  <c r="Q50" i="39"/>
  <c r="Q69" i="39" s="1"/>
  <c r="Q68" i="39"/>
  <c r="Q98" i="39" s="1"/>
  <c r="R34" i="39"/>
  <c r="R90" i="39"/>
  <c r="O68" i="39"/>
  <c r="R20" i="39"/>
  <c r="P98" i="39"/>
  <c r="O50" i="39"/>
  <c r="R49" i="39"/>
  <c r="O97" i="39"/>
  <c r="R97" i="39" s="1"/>
  <c r="R56" i="39"/>
  <c r="R67" i="39" s="1"/>
  <c r="R70" i="39" s="1"/>
  <c r="P50" i="39"/>
  <c r="P69" i="39" s="1"/>
  <c r="R14" i="39"/>
  <c r="O26" i="44"/>
  <c r="O101" i="44" s="1"/>
  <c r="O125" i="44" s="1"/>
  <c r="P26" i="44"/>
  <c r="Q26" i="44"/>
  <c r="Q101" i="44" s="1"/>
  <c r="Q125" i="44" s="1"/>
  <c r="R26" i="44"/>
  <c r="Q101" i="40"/>
  <c r="Q125" i="40" s="1"/>
  <c r="O52" i="40"/>
  <c r="R52" i="40" s="1"/>
  <c r="O117" i="40"/>
  <c r="P52" i="40"/>
  <c r="P101" i="40" s="1"/>
  <c r="P125" i="40" s="1"/>
  <c r="O100" i="40"/>
  <c r="O70" i="42" s="1"/>
  <c r="R21" i="40"/>
  <c r="Q101" i="38"/>
  <c r="Q125" i="38" s="1"/>
  <c r="Q76" i="38"/>
  <c r="P76" i="38"/>
  <c r="P101" i="38"/>
  <c r="P125" i="38" s="1"/>
  <c r="O124" i="38"/>
  <c r="R124" i="38" s="1"/>
  <c r="P117" i="38"/>
  <c r="P124" i="38" s="1"/>
  <c r="R21" i="38"/>
  <c r="R99" i="38"/>
  <c r="R99" i="44" s="1"/>
  <c r="Q50" i="45" l="1"/>
  <c r="Q69" i="45" s="1"/>
  <c r="Q68" i="45"/>
  <c r="Q98" i="45" s="1"/>
  <c r="R50" i="45"/>
  <c r="R68" i="45"/>
  <c r="R98" i="45" s="1"/>
  <c r="P68" i="45"/>
  <c r="P50" i="45"/>
  <c r="R45" i="44"/>
  <c r="R52" i="44" s="1"/>
  <c r="O101" i="38"/>
  <c r="R101" i="38" s="1"/>
  <c r="P76" i="40"/>
  <c r="Q69" i="42"/>
  <c r="R67" i="45"/>
  <c r="R84" i="44"/>
  <c r="R100" i="44" s="1"/>
  <c r="R75" i="44"/>
  <c r="O69" i="39"/>
  <c r="O50" i="45"/>
  <c r="O69" i="45" s="1"/>
  <c r="R70" i="42"/>
  <c r="R90" i="42"/>
  <c r="O70" i="45"/>
  <c r="P50" i="42"/>
  <c r="P69" i="42" s="1"/>
  <c r="P67" i="45"/>
  <c r="P70" i="45" s="1"/>
  <c r="R26" i="38"/>
  <c r="R76" i="38" s="1"/>
  <c r="R26" i="40"/>
  <c r="R101" i="44"/>
  <c r="R125" i="44" s="1"/>
  <c r="R97" i="42"/>
  <c r="O68" i="45"/>
  <c r="R61" i="44"/>
  <c r="P52" i="44"/>
  <c r="P76" i="44" s="1"/>
  <c r="O98" i="45"/>
  <c r="P98" i="45"/>
  <c r="R50" i="42"/>
  <c r="R69" i="42" s="1"/>
  <c r="O50" i="42"/>
  <c r="O68" i="42"/>
  <c r="R50" i="39"/>
  <c r="R69" i="39" s="1"/>
  <c r="R68" i="39"/>
  <c r="O98" i="39"/>
  <c r="R98" i="39" s="1"/>
  <c r="R76" i="40"/>
  <c r="O101" i="40"/>
  <c r="R117" i="40"/>
  <c r="O124" i="40"/>
  <c r="R124" i="40" s="1"/>
  <c r="O76" i="40"/>
  <c r="O125" i="38"/>
  <c r="R125" i="38" s="1"/>
  <c r="R117" i="38"/>
  <c r="R70" i="45" l="1"/>
  <c r="P101" i="44"/>
  <c r="P125" i="44" s="1"/>
  <c r="P69" i="45"/>
  <c r="O69" i="42"/>
  <c r="R76" i="44"/>
  <c r="R69" i="45" s="1"/>
  <c r="R68" i="42"/>
  <c r="O98" i="42"/>
  <c r="R98" i="42" s="1"/>
  <c r="O125" i="40"/>
  <c r="R125" i="40" s="1"/>
  <c r="R101" i="40"/>
  <c r="L44" i="44" l="1"/>
  <c r="M44" i="44"/>
  <c r="K44" i="44"/>
  <c r="D40" i="30" l="1"/>
  <c r="E59" i="35"/>
  <c r="D42" i="35"/>
  <c r="C42" i="35"/>
  <c r="D28" i="35"/>
  <c r="C28" i="35"/>
  <c r="E63" i="35"/>
  <c r="C63" i="35"/>
  <c r="D58" i="35"/>
  <c r="D54" i="35"/>
  <c r="F54" i="35"/>
  <c r="D51" i="35"/>
  <c r="D59" i="35" s="1"/>
  <c r="C51" i="35"/>
  <c r="D48" i="35"/>
  <c r="C48" i="35"/>
  <c r="E19" i="35"/>
  <c r="E28" i="35" l="1"/>
  <c r="F58" i="35"/>
  <c r="D112" i="44" l="1"/>
  <c r="E112" i="44"/>
  <c r="C91" i="44"/>
  <c r="D91" i="44"/>
  <c r="E91" i="44"/>
  <c r="C92" i="44"/>
  <c r="D92" i="44"/>
  <c r="E92" i="44"/>
  <c r="C93" i="44"/>
  <c r="D93" i="44"/>
  <c r="E93" i="44"/>
  <c r="C94" i="44"/>
  <c r="D94" i="44"/>
  <c r="D99" i="44" s="1"/>
  <c r="E94" i="44"/>
  <c r="C95" i="44"/>
  <c r="D95" i="44"/>
  <c r="E95" i="44"/>
  <c r="C96" i="44"/>
  <c r="D96" i="44"/>
  <c r="E96" i="44"/>
  <c r="C97" i="44"/>
  <c r="D97" i="44"/>
  <c r="E97" i="44"/>
  <c r="C98" i="44"/>
  <c r="D98" i="44"/>
  <c r="E98" i="44"/>
  <c r="D90" i="44"/>
  <c r="E90" i="44"/>
  <c r="E99" i="44" s="1"/>
  <c r="D89" i="44"/>
  <c r="C86" i="44"/>
  <c r="D86" i="44"/>
  <c r="E86" i="44"/>
  <c r="C87" i="44"/>
  <c r="D87" i="44"/>
  <c r="E87" i="44"/>
  <c r="C88" i="44"/>
  <c r="D88" i="44"/>
  <c r="E88" i="44"/>
  <c r="D85" i="44"/>
  <c r="E85" i="44"/>
  <c r="E89" i="44" s="1"/>
  <c r="C78" i="44"/>
  <c r="D78" i="44"/>
  <c r="E78" i="44"/>
  <c r="C79" i="44"/>
  <c r="D79" i="44"/>
  <c r="E79" i="44"/>
  <c r="C80" i="44"/>
  <c r="D80" i="44"/>
  <c r="E80" i="44"/>
  <c r="C81" i="44"/>
  <c r="D81" i="44"/>
  <c r="E81" i="44"/>
  <c r="C82" i="44"/>
  <c r="D82" i="44"/>
  <c r="E82" i="44"/>
  <c r="C83" i="44"/>
  <c r="D83" i="44"/>
  <c r="E83" i="44"/>
  <c r="D77" i="44"/>
  <c r="D84" i="44" s="1"/>
  <c r="E77" i="44"/>
  <c r="E84" i="44" s="1"/>
  <c r="C63" i="44"/>
  <c r="D63" i="44"/>
  <c r="E63" i="44"/>
  <c r="C64" i="44"/>
  <c r="D64" i="44"/>
  <c r="E64" i="44"/>
  <c r="C65" i="44"/>
  <c r="D65" i="44"/>
  <c r="E65" i="44"/>
  <c r="C66" i="44"/>
  <c r="D66" i="44"/>
  <c r="E66" i="44"/>
  <c r="E75" i="44" s="1"/>
  <c r="C67" i="44"/>
  <c r="D67" i="44"/>
  <c r="E67" i="44"/>
  <c r="C68" i="44"/>
  <c r="D68" i="44"/>
  <c r="E68" i="44"/>
  <c r="C69" i="44"/>
  <c r="D69" i="44"/>
  <c r="E69" i="44"/>
  <c r="C70" i="44"/>
  <c r="D70" i="44"/>
  <c r="E70" i="44"/>
  <c r="C71" i="44"/>
  <c r="D71" i="44"/>
  <c r="E71" i="44"/>
  <c r="C72" i="44"/>
  <c r="D72" i="44"/>
  <c r="E72" i="44"/>
  <c r="C73" i="44"/>
  <c r="D73" i="44"/>
  <c r="E73" i="44"/>
  <c r="C74" i="44"/>
  <c r="D74" i="44"/>
  <c r="E74" i="44"/>
  <c r="D62" i="44"/>
  <c r="D75" i="44" s="1"/>
  <c r="E62" i="44"/>
  <c r="C55" i="44"/>
  <c r="D55" i="44"/>
  <c r="E55" i="44"/>
  <c r="C56" i="44"/>
  <c r="D56" i="44"/>
  <c r="E56" i="44"/>
  <c r="C57" i="44"/>
  <c r="D57" i="44"/>
  <c r="E57" i="44"/>
  <c r="C58" i="44"/>
  <c r="D58" i="44"/>
  <c r="E58" i="44"/>
  <c r="C59" i="44"/>
  <c r="D59" i="44"/>
  <c r="E59" i="44"/>
  <c r="C60" i="44"/>
  <c r="D60" i="44"/>
  <c r="E60" i="44"/>
  <c r="D54" i="44"/>
  <c r="E54" i="44"/>
  <c r="E61" i="44" s="1"/>
  <c r="C53" i="44"/>
  <c r="D53" i="44"/>
  <c r="D61" i="44" s="1"/>
  <c r="E53" i="44"/>
  <c r="C47" i="44"/>
  <c r="D47" i="44"/>
  <c r="E47" i="44"/>
  <c r="C48" i="44"/>
  <c r="D48" i="44"/>
  <c r="E48" i="44"/>
  <c r="C49" i="44"/>
  <c r="D49" i="44"/>
  <c r="E49" i="44"/>
  <c r="C50" i="44"/>
  <c r="D50" i="44"/>
  <c r="E50" i="44"/>
  <c r="D46" i="44"/>
  <c r="D51" i="44" s="1"/>
  <c r="E46" i="44"/>
  <c r="E51" i="44" s="1"/>
  <c r="C36" i="44"/>
  <c r="D36" i="44"/>
  <c r="E36" i="44"/>
  <c r="C37" i="44"/>
  <c r="D37" i="44"/>
  <c r="E37" i="44"/>
  <c r="C38" i="44"/>
  <c r="D38" i="44"/>
  <c r="E38" i="44"/>
  <c r="C39" i="44"/>
  <c r="D39" i="44"/>
  <c r="E39" i="44"/>
  <c r="C40" i="44"/>
  <c r="D40" i="44"/>
  <c r="E40" i="44"/>
  <c r="C41" i="44"/>
  <c r="D41" i="44"/>
  <c r="E41" i="44"/>
  <c r="D35" i="44"/>
  <c r="D42" i="44" s="1"/>
  <c r="E35" i="44"/>
  <c r="E42" i="44" s="1"/>
  <c r="D34" i="44"/>
  <c r="C33" i="44"/>
  <c r="D33" i="44"/>
  <c r="E33" i="44"/>
  <c r="E34" i="44" s="1"/>
  <c r="D32" i="44"/>
  <c r="E32" i="44"/>
  <c r="C29" i="44"/>
  <c r="D29" i="44"/>
  <c r="E29" i="44"/>
  <c r="C30" i="44"/>
  <c r="D30" i="44"/>
  <c r="E30" i="44"/>
  <c r="D28" i="44"/>
  <c r="D31" i="44" s="1"/>
  <c r="E28" i="44"/>
  <c r="E31" i="44" s="1"/>
  <c r="D27" i="44"/>
  <c r="E27" i="44"/>
  <c r="C23" i="44"/>
  <c r="D23" i="44"/>
  <c r="E23" i="44"/>
  <c r="C24" i="44"/>
  <c r="D24" i="44"/>
  <c r="E24" i="44"/>
  <c r="D22" i="44"/>
  <c r="D25" i="44" s="1"/>
  <c r="E22" i="44"/>
  <c r="E25" i="44" s="1"/>
  <c r="C10" i="44"/>
  <c r="D10" i="44"/>
  <c r="E10" i="44"/>
  <c r="C11" i="44"/>
  <c r="D11" i="44"/>
  <c r="E11" i="44"/>
  <c r="C12" i="44"/>
  <c r="D12" i="44"/>
  <c r="E12" i="44"/>
  <c r="C13" i="44"/>
  <c r="D13" i="44"/>
  <c r="E13" i="44"/>
  <c r="C14" i="44"/>
  <c r="D14" i="44"/>
  <c r="E14" i="44"/>
  <c r="C15" i="44"/>
  <c r="D15" i="44"/>
  <c r="E15" i="44"/>
  <c r="C16" i="44"/>
  <c r="D16" i="44"/>
  <c r="E16" i="44"/>
  <c r="C17" i="44"/>
  <c r="D17" i="44"/>
  <c r="E17" i="44"/>
  <c r="C18" i="44"/>
  <c r="D18" i="44"/>
  <c r="E18" i="44"/>
  <c r="C19" i="44"/>
  <c r="D19" i="44"/>
  <c r="E19" i="44"/>
  <c r="C20" i="44"/>
  <c r="D20" i="44"/>
  <c r="E20" i="44"/>
  <c r="D9" i="44"/>
  <c r="E9" i="44"/>
  <c r="E52" i="44" l="1"/>
  <c r="D52" i="44"/>
  <c r="D96" i="45" l="1"/>
  <c r="E96" i="45"/>
  <c r="C96" i="45"/>
  <c r="C92" i="45"/>
  <c r="D92" i="45"/>
  <c r="E92" i="45"/>
  <c r="C93" i="45"/>
  <c r="D93" i="45"/>
  <c r="E93" i="45"/>
  <c r="C94" i="45"/>
  <c r="D94" i="45"/>
  <c r="E94" i="45"/>
  <c r="D91" i="45"/>
  <c r="D95" i="45" s="1"/>
  <c r="E91" i="45"/>
  <c r="E95" i="45" s="1"/>
  <c r="C91" i="45"/>
  <c r="C95" i="45" s="1"/>
  <c r="C86" i="45"/>
  <c r="D86" i="45"/>
  <c r="E86" i="45"/>
  <c r="D87" i="45"/>
  <c r="E87" i="45"/>
  <c r="C88" i="45"/>
  <c r="D88" i="45"/>
  <c r="E88" i="45"/>
  <c r="C89" i="45"/>
  <c r="D89" i="45"/>
  <c r="E89" i="45"/>
  <c r="D85" i="45"/>
  <c r="E85" i="45"/>
  <c r="C85" i="45"/>
  <c r="C81" i="45"/>
  <c r="D81" i="45"/>
  <c r="E81" i="45"/>
  <c r="C82" i="45"/>
  <c r="D82" i="45"/>
  <c r="E82" i="45"/>
  <c r="D83" i="45"/>
  <c r="E83" i="45"/>
  <c r="C76" i="45"/>
  <c r="D76" i="45"/>
  <c r="E76" i="45"/>
  <c r="C77" i="45"/>
  <c r="D77" i="45"/>
  <c r="E77" i="45"/>
  <c r="C78" i="45"/>
  <c r="D78" i="45"/>
  <c r="E78" i="45"/>
  <c r="D75" i="45"/>
  <c r="D79" i="45" s="1"/>
  <c r="E75" i="45"/>
  <c r="E79" i="45" s="1"/>
  <c r="C75" i="45"/>
  <c r="C79" i="45" s="1"/>
  <c r="C72" i="45"/>
  <c r="D72" i="45"/>
  <c r="E72" i="45"/>
  <c r="C73" i="45"/>
  <c r="D73" i="45"/>
  <c r="E73" i="45"/>
  <c r="D71" i="45"/>
  <c r="D74" i="45" s="1"/>
  <c r="E71" i="45"/>
  <c r="E74" i="45" s="1"/>
  <c r="C71" i="45"/>
  <c r="C74" i="45" s="1"/>
  <c r="C64" i="45"/>
  <c r="D64" i="45"/>
  <c r="E64" i="45"/>
  <c r="C65" i="45"/>
  <c r="D65" i="45"/>
  <c r="E65" i="45"/>
  <c r="D63" i="45"/>
  <c r="D66" i="45" s="1"/>
  <c r="E63" i="45"/>
  <c r="E66" i="45" s="1"/>
  <c r="C63" i="45"/>
  <c r="C66" i="45" s="1"/>
  <c r="C58" i="45"/>
  <c r="D58" i="45"/>
  <c r="E58" i="45"/>
  <c r="C59" i="45"/>
  <c r="D59" i="45"/>
  <c r="E59" i="45"/>
  <c r="C60" i="45"/>
  <c r="D60" i="45"/>
  <c r="E60" i="45"/>
  <c r="C61" i="45"/>
  <c r="D61" i="45"/>
  <c r="E61" i="45"/>
  <c r="D57" i="45"/>
  <c r="D62" i="45" s="1"/>
  <c r="E57" i="45"/>
  <c r="E62" i="45" s="1"/>
  <c r="C57" i="45"/>
  <c r="C62" i="45" s="1"/>
  <c r="C52" i="45"/>
  <c r="D52" i="45"/>
  <c r="E52" i="45"/>
  <c r="C53" i="45"/>
  <c r="D53" i="45"/>
  <c r="E53" i="45"/>
  <c r="C54" i="45"/>
  <c r="D54" i="45"/>
  <c r="E54" i="45"/>
  <c r="C55" i="45"/>
  <c r="D55" i="45"/>
  <c r="E55" i="45"/>
  <c r="D51" i="45"/>
  <c r="D56" i="45" s="1"/>
  <c r="E51" i="45"/>
  <c r="E56" i="45" s="1"/>
  <c r="C51" i="45"/>
  <c r="C56" i="45" s="1"/>
  <c r="C47" i="45"/>
  <c r="D47" i="45"/>
  <c r="E47" i="45"/>
  <c r="C48" i="45"/>
  <c r="D48" i="45"/>
  <c r="E48" i="45"/>
  <c r="D46" i="45"/>
  <c r="D49" i="45" s="1"/>
  <c r="E46" i="45"/>
  <c r="C46" i="45"/>
  <c r="C36" i="45"/>
  <c r="D36" i="45"/>
  <c r="E36" i="45"/>
  <c r="C37" i="45"/>
  <c r="D37" i="45"/>
  <c r="E37" i="45"/>
  <c r="C38" i="45"/>
  <c r="D38" i="45"/>
  <c r="E38" i="45"/>
  <c r="C39" i="45"/>
  <c r="D39" i="45"/>
  <c r="E39" i="45"/>
  <c r="C40" i="45"/>
  <c r="D40" i="45"/>
  <c r="E40" i="45"/>
  <c r="C41" i="45"/>
  <c r="D41" i="45"/>
  <c r="E41" i="45"/>
  <c r="C42" i="45"/>
  <c r="D42" i="45"/>
  <c r="E42" i="45"/>
  <c r="C43" i="45"/>
  <c r="D43" i="45"/>
  <c r="E43" i="45"/>
  <c r="C44" i="45"/>
  <c r="D44" i="45"/>
  <c r="E44" i="45"/>
  <c r="D35" i="45"/>
  <c r="E35" i="45"/>
  <c r="C35" i="45"/>
  <c r="D33" i="45"/>
  <c r="E33" i="45"/>
  <c r="C33" i="45"/>
  <c r="C28" i="45"/>
  <c r="D28" i="45"/>
  <c r="E28" i="45"/>
  <c r="C29" i="45"/>
  <c r="D29" i="45"/>
  <c r="E29" i="45"/>
  <c r="C30" i="45"/>
  <c r="D30" i="45"/>
  <c r="E30" i="45"/>
  <c r="C31" i="45"/>
  <c r="D31" i="45"/>
  <c r="E31" i="45"/>
  <c r="D27" i="45"/>
  <c r="D32" i="45" s="1"/>
  <c r="E27" i="45"/>
  <c r="C27" i="45"/>
  <c r="C25" i="45"/>
  <c r="D25" i="45"/>
  <c r="E25" i="45"/>
  <c r="C26" i="45"/>
  <c r="D26" i="45"/>
  <c r="E26" i="45"/>
  <c r="D24" i="45"/>
  <c r="E24" i="45"/>
  <c r="C24" i="45"/>
  <c r="C22" i="45"/>
  <c r="D22" i="45"/>
  <c r="E22" i="45"/>
  <c r="D21" i="45"/>
  <c r="D23" i="45" s="1"/>
  <c r="D34" i="45" s="1"/>
  <c r="E21" i="45"/>
  <c r="E23" i="45" s="1"/>
  <c r="C21" i="45"/>
  <c r="C23" i="45" s="1"/>
  <c r="C16" i="45"/>
  <c r="D16" i="45"/>
  <c r="E16" i="45"/>
  <c r="C17" i="45"/>
  <c r="D17" i="45"/>
  <c r="E17" i="45"/>
  <c r="C18" i="45"/>
  <c r="D18" i="45"/>
  <c r="E18" i="45"/>
  <c r="C19" i="45"/>
  <c r="D19" i="45"/>
  <c r="E19" i="45"/>
  <c r="D15" i="45"/>
  <c r="E15" i="45"/>
  <c r="C15" i="45"/>
  <c r="D8" i="45"/>
  <c r="E8" i="45"/>
  <c r="D9" i="45"/>
  <c r="E9" i="45"/>
  <c r="D10" i="45"/>
  <c r="E10" i="45"/>
  <c r="D11" i="45"/>
  <c r="E11" i="45"/>
  <c r="D12" i="45"/>
  <c r="E12" i="45"/>
  <c r="D13" i="45"/>
  <c r="E13" i="45"/>
  <c r="C9" i="45"/>
  <c r="C10" i="45"/>
  <c r="C11" i="45"/>
  <c r="C12" i="45"/>
  <c r="C13" i="45"/>
  <c r="C8" i="45"/>
  <c r="D123" i="44"/>
  <c r="E123" i="44"/>
  <c r="C123" i="44"/>
  <c r="C119" i="44"/>
  <c r="D119" i="44"/>
  <c r="E119" i="44"/>
  <c r="C120" i="44"/>
  <c r="D120" i="44"/>
  <c r="E120" i="44"/>
  <c r="C121" i="44"/>
  <c r="D121" i="44"/>
  <c r="E121" i="44"/>
  <c r="D118" i="44"/>
  <c r="D122" i="44" s="1"/>
  <c r="E118" i="44"/>
  <c r="E122" i="44" s="1"/>
  <c r="C118" i="44"/>
  <c r="C122" i="44" s="1"/>
  <c r="D116" i="44"/>
  <c r="E116" i="44"/>
  <c r="C116" i="44"/>
  <c r="D115" i="44"/>
  <c r="E115" i="44"/>
  <c r="C115" i="44"/>
  <c r="D114" i="44"/>
  <c r="E114" i="44"/>
  <c r="C114" i="44"/>
  <c r="C107" i="44"/>
  <c r="F107" i="44" s="1"/>
  <c r="D107" i="44"/>
  <c r="E107" i="44"/>
  <c r="C108" i="44"/>
  <c r="F108" i="44" s="1"/>
  <c r="D108" i="44"/>
  <c r="E108" i="44"/>
  <c r="C109" i="44"/>
  <c r="F109" i="44" s="1"/>
  <c r="D109" i="44"/>
  <c r="E109" i="44"/>
  <c r="D106" i="44"/>
  <c r="D110" i="44" s="1"/>
  <c r="E106" i="44"/>
  <c r="E110" i="44" s="1"/>
  <c r="C106" i="44"/>
  <c r="C110" i="44" s="1"/>
  <c r="C103" i="44"/>
  <c r="F103" i="44" s="1"/>
  <c r="D103" i="44"/>
  <c r="E103" i="44"/>
  <c r="E105" i="44" s="1"/>
  <c r="C104" i="44"/>
  <c r="D104" i="44"/>
  <c r="F104" i="44" s="1"/>
  <c r="E104" i="44"/>
  <c r="D102" i="44"/>
  <c r="D105" i="44" s="1"/>
  <c r="E102" i="44"/>
  <c r="C102" i="44"/>
  <c r="F102" i="44" s="1"/>
  <c r="E45" i="44"/>
  <c r="C44" i="44"/>
  <c r="D44" i="44"/>
  <c r="F44" i="44" s="1"/>
  <c r="E44" i="44"/>
  <c r="D43" i="44"/>
  <c r="D45" i="44" s="1"/>
  <c r="E43" i="44"/>
  <c r="C43" i="44"/>
  <c r="F43" i="44" s="1"/>
  <c r="F45" i="44" s="1"/>
  <c r="F105" i="44" l="1"/>
  <c r="C45" i="44"/>
  <c r="C105" i="44"/>
  <c r="F106" i="44"/>
  <c r="F110" i="44" s="1"/>
  <c r="D14" i="45"/>
  <c r="D20" i="45" s="1"/>
  <c r="E14" i="45"/>
  <c r="E20" i="45" s="1"/>
  <c r="E32" i="45"/>
  <c r="E34" i="45" s="1"/>
  <c r="E49" i="45"/>
  <c r="M96" i="45"/>
  <c r="L96" i="45"/>
  <c r="K96" i="45"/>
  <c r="M94" i="45"/>
  <c r="L94" i="45"/>
  <c r="K94" i="45"/>
  <c r="M93" i="45"/>
  <c r="L93" i="45"/>
  <c r="K93" i="45"/>
  <c r="M92" i="45"/>
  <c r="L92" i="45"/>
  <c r="K92" i="45"/>
  <c r="M91" i="45"/>
  <c r="M95" i="45" s="1"/>
  <c r="L91" i="45"/>
  <c r="L95" i="45" s="1"/>
  <c r="K91" i="45"/>
  <c r="K95" i="45" s="1"/>
  <c r="M89" i="45"/>
  <c r="L89" i="45"/>
  <c r="K89" i="45"/>
  <c r="M88" i="45"/>
  <c r="L88" i="45"/>
  <c r="K88" i="45"/>
  <c r="M87" i="45"/>
  <c r="L87" i="45"/>
  <c r="M86" i="45"/>
  <c r="L86" i="45"/>
  <c r="K86" i="45"/>
  <c r="M85" i="45"/>
  <c r="L85" i="45"/>
  <c r="K85" i="45"/>
  <c r="M83" i="45"/>
  <c r="L83" i="45"/>
  <c r="M82" i="45"/>
  <c r="L82" i="45"/>
  <c r="K82" i="45"/>
  <c r="M81" i="45"/>
  <c r="L81" i="45"/>
  <c r="K81" i="45"/>
  <c r="K80" i="45"/>
  <c r="M78" i="45"/>
  <c r="L78" i="45"/>
  <c r="K78" i="45"/>
  <c r="M77" i="45"/>
  <c r="L77" i="45"/>
  <c r="K77" i="45"/>
  <c r="M76" i="45"/>
  <c r="L76" i="45"/>
  <c r="K76" i="45"/>
  <c r="M75" i="45"/>
  <c r="M79" i="45" s="1"/>
  <c r="L75" i="45"/>
  <c r="L79" i="45" s="1"/>
  <c r="K75" i="45"/>
  <c r="K79" i="45" s="1"/>
  <c r="M73" i="45"/>
  <c r="L73" i="45"/>
  <c r="K73" i="45"/>
  <c r="M72" i="45"/>
  <c r="L72" i="45"/>
  <c r="K72" i="45"/>
  <c r="M71" i="45"/>
  <c r="M74" i="45" s="1"/>
  <c r="L71" i="45"/>
  <c r="L74" i="45" s="1"/>
  <c r="K71" i="45"/>
  <c r="K74" i="45" s="1"/>
  <c r="M65" i="45"/>
  <c r="L65" i="45"/>
  <c r="K65" i="45"/>
  <c r="M64" i="45"/>
  <c r="L64" i="45"/>
  <c r="K64" i="45"/>
  <c r="M63" i="45"/>
  <c r="M66" i="45" s="1"/>
  <c r="L63" i="45"/>
  <c r="L66" i="45" s="1"/>
  <c r="K63" i="45"/>
  <c r="K66" i="45" s="1"/>
  <c r="M61" i="45"/>
  <c r="L61" i="45"/>
  <c r="K61" i="45"/>
  <c r="M60" i="45"/>
  <c r="L60" i="45"/>
  <c r="K60" i="45"/>
  <c r="M59" i="45"/>
  <c r="L59" i="45"/>
  <c r="K59" i="45"/>
  <c r="M58" i="45"/>
  <c r="L58" i="45"/>
  <c r="K58" i="45"/>
  <c r="M57" i="45"/>
  <c r="M62" i="45" s="1"/>
  <c r="L57" i="45"/>
  <c r="L62" i="45" s="1"/>
  <c r="K57" i="45"/>
  <c r="K62" i="45" s="1"/>
  <c r="M55" i="45"/>
  <c r="L55" i="45"/>
  <c r="K55" i="45"/>
  <c r="M54" i="45"/>
  <c r="L54" i="45"/>
  <c r="K54" i="45"/>
  <c r="M53" i="45"/>
  <c r="L53" i="45"/>
  <c r="K53" i="45"/>
  <c r="M52" i="45"/>
  <c r="L52" i="45"/>
  <c r="K52" i="45"/>
  <c r="M51" i="45"/>
  <c r="M56" i="45" s="1"/>
  <c r="M67" i="45" s="1"/>
  <c r="L51" i="45"/>
  <c r="L56" i="45" s="1"/>
  <c r="L67" i="45" s="1"/>
  <c r="K51" i="45"/>
  <c r="K56" i="45" s="1"/>
  <c r="M48" i="45"/>
  <c r="L48" i="45"/>
  <c r="K48" i="45"/>
  <c r="M47" i="45"/>
  <c r="L47" i="45"/>
  <c r="K47" i="45"/>
  <c r="M46" i="45"/>
  <c r="M49" i="45" s="1"/>
  <c r="L46" i="45"/>
  <c r="L49" i="45" s="1"/>
  <c r="K46" i="45"/>
  <c r="K49" i="45" s="1"/>
  <c r="M44" i="45"/>
  <c r="L44" i="45"/>
  <c r="K44" i="45"/>
  <c r="M43" i="45"/>
  <c r="L43" i="45"/>
  <c r="K43" i="45"/>
  <c r="M42" i="45"/>
  <c r="L42" i="45"/>
  <c r="K42" i="45"/>
  <c r="M41" i="45"/>
  <c r="L41" i="45"/>
  <c r="K41" i="45"/>
  <c r="M40" i="45"/>
  <c r="L40" i="45"/>
  <c r="K40" i="45"/>
  <c r="M39" i="45"/>
  <c r="L39" i="45"/>
  <c r="K39" i="45"/>
  <c r="M38" i="45"/>
  <c r="L38" i="45"/>
  <c r="K38" i="45"/>
  <c r="M37" i="45"/>
  <c r="L37" i="45"/>
  <c r="K37" i="45"/>
  <c r="M36" i="45"/>
  <c r="L36" i="45"/>
  <c r="K36" i="45"/>
  <c r="M35" i="45"/>
  <c r="M45" i="45" s="1"/>
  <c r="L35" i="45"/>
  <c r="L45" i="45" s="1"/>
  <c r="K35" i="45"/>
  <c r="K45" i="45" s="1"/>
  <c r="M33" i="45"/>
  <c r="L33" i="45"/>
  <c r="K33" i="45"/>
  <c r="M31" i="45"/>
  <c r="L31" i="45"/>
  <c r="K31" i="45"/>
  <c r="M30" i="45"/>
  <c r="M32" i="45" s="1"/>
  <c r="L30" i="45"/>
  <c r="L32" i="45" s="1"/>
  <c r="K30" i="45"/>
  <c r="K32" i="45" s="1"/>
  <c r="N29" i="45"/>
  <c r="N28" i="45"/>
  <c r="N27" i="45"/>
  <c r="N26" i="45"/>
  <c r="N25" i="45"/>
  <c r="N24" i="45"/>
  <c r="M23" i="45"/>
  <c r="L23" i="45"/>
  <c r="K23" i="45"/>
  <c r="N22" i="45"/>
  <c r="N21" i="45"/>
  <c r="N23" i="45" s="1"/>
  <c r="M19" i="45"/>
  <c r="L19" i="45"/>
  <c r="K19" i="45"/>
  <c r="M18" i="45"/>
  <c r="L18" i="45"/>
  <c r="K18" i="45"/>
  <c r="M17" i="45"/>
  <c r="L17" i="45"/>
  <c r="K17" i="45"/>
  <c r="M16" i="45"/>
  <c r="L16" i="45"/>
  <c r="K16" i="45"/>
  <c r="M15" i="45"/>
  <c r="L15" i="45"/>
  <c r="K15" i="45"/>
  <c r="M13" i="45"/>
  <c r="L13" i="45"/>
  <c r="K13" i="45"/>
  <c r="M12" i="45"/>
  <c r="L12" i="45"/>
  <c r="K12" i="45"/>
  <c r="M11" i="45"/>
  <c r="L11" i="45"/>
  <c r="K11" i="45"/>
  <c r="M10" i="45"/>
  <c r="L10" i="45"/>
  <c r="K10" i="45"/>
  <c r="M9" i="45"/>
  <c r="L9" i="45"/>
  <c r="K9" i="45"/>
  <c r="M8" i="45"/>
  <c r="M14" i="45" s="1"/>
  <c r="M20" i="45" s="1"/>
  <c r="L8" i="45"/>
  <c r="L14" i="45" s="1"/>
  <c r="L20" i="45" s="1"/>
  <c r="K8" i="45"/>
  <c r="N96" i="42"/>
  <c r="N95" i="42"/>
  <c r="N94" i="42"/>
  <c r="N93" i="42"/>
  <c r="N92" i="42"/>
  <c r="N91" i="42"/>
  <c r="N89" i="42"/>
  <c r="N88" i="42"/>
  <c r="N87" i="42"/>
  <c r="N86" i="42"/>
  <c r="N85" i="42"/>
  <c r="M84" i="42"/>
  <c r="M80" i="45" s="1"/>
  <c r="M84" i="45" s="1"/>
  <c r="L84" i="42"/>
  <c r="L80" i="45" s="1"/>
  <c r="L84" i="45" s="1"/>
  <c r="N83" i="42"/>
  <c r="N82" i="42"/>
  <c r="N81" i="42"/>
  <c r="N80" i="42"/>
  <c r="M79" i="42"/>
  <c r="L79" i="42"/>
  <c r="K79" i="42"/>
  <c r="N79" i="42" s="1"/>
  <c r="N78" i="42"/>
  <c r="N77" i="42"/>
  <c r="N76" i="42"/>
  <c r="N75" i="42"/>
  <c r="M74" i="42"/>
  <c r="M90" i="42" s="1"/>
  <c r="M97" i="42" s="1"/>
  <c r="L74" i="42"/>
  <c r="K74" i="42"/>
  <c r="N73" i="42"/>
  <c r="N72" i="42"/>
  <c r="N71" i="42"/>
  <c r="M66" i="42"/>
  <c r="L66" i="42"/>
  <c r="K66" i="42"/>
  <c r="N66" i="42" s="1"/>
  <c r="N65" i="42"/>
  <c r="N64" i="42"/>
  <c r="N63" i="42"/>
  <c r="M62" i="42"/>
  <c r="L62" i="42"/>
  <c r="K62" i="42"/>
  <c r="N61" i="42"/>
  <c r="N60" i="42"/>
  <c r="N59" i="42"/>
  <c r="N58" i="42"/>
  <c r="N57" i="42"/>
  <c r="M56" i="42"/>
  <c r="M67" i="42" s="1"/>
  <c r="L56" i="42"/>
  <c r="K56" i="42"/>
  <c r="N55" i="42"/>
  <c r="N54" i="42"/>
  <c r="N53" i="42"/>
  <c r="N52" i="42"/>
  <c r="N51" i="42"/>
  <c r="M49" i="42"/>
  <c r="L49" i="42"/>
  <c r="K49" i="42"/>
  <c r="N48" i="42"/>
  <c r="N47" i="42"/>
  <c r="N46" i="42"/>
  <c r="M45" i="42"/>
  <c r="L45" i="42"/>
  <c r="K45" i="42"/>
  <c r="N45" i="42" s="1"/>
  <c r="N44" i="42"/>
  <c r="N43" i="42"/>
  <c r="N42" i="42"/>
  <c r="N41" i="42"/>
  <c r="N40" i="42"/>
  <c r="N39" i="42"/>
  <c r="N38" i="42"/>
  <c r="N37" i="42"/>
  <c r="N36" i="42"/>
  <c r="N35" i="42"/>
  <c r="N33" i="42"/>
  <c r="M32" i="42"/>
  <c r="L32" i="42"/>
  <c r="K32" i="42"/>
  <c r="N31" i="42"/>
  <c r="N30" i="42"/>
  <c r="N29" i="42"/>
  <c r="N28" i="42"/>
  <c r="N27" i="42"/>
  <c r="N26" i="42"/>
  <c r="N25" i="42"/>
  <c r="N24" i="42"/>
  <c r="M23" i="42"/>
  <c r="L23" i="42"/>
  <c r="L34" i="42" s="1"/>
  <c r="K23" i="42"/>
  <c r="N22" i="42"/>
  <c r="N21" i="42"/>
  <c r="N19" i="42"/>
  <c r="N18" i="42"/>
  <c r="N17" i="42"/>
  <c r="N16" i="42"/>
  <c r="N15" i="42"/>
  <c r="M14" i="42"/>
  <c r="N14" i="42" s="1"/>
  <c r="L14" i="42"/>
  <c r="L20" i="42" s="1"/>
  <c r="K14" i="42"/>
  <c r="K20" i="42" s="1"/>
  <c r="N13" i="42"/>
  <c r="N12" i="42"/>
  <c r="N11" i="42"/>
  <c r="N10" i="42"/>
  <c r="N9" i="42"/>
  <c r="N8" i="42"/>
  <c r="N96" i="39"/>
  <c r="N96" i="45" s="1"/>
  <c r="N95" i="39"/>
  <c r="N94" i="39"/>
  <c r="N94" i="45" s="1"/>
  <c r="N93" i="39"/>
  <c r="N93" i="45" s="1"/>
  <c r="N92" i="39"/>
  <c r="N92" i="45" s="1"/>
  <c r="N91" i="39"/>
  <c r="N91" i="45" s="1"/>
  <c r="M90" i="39"/>
  <c r="M97" i="39" s="1"/>
  <c r="N89" i="39"/>
  <c r="N89" i="45" s="1"/>
  <c r="N88" i="39"/>
  <c r="N88" i="45" s="1"/>
  <c r="N87" i="39"/>
  <c r="N86" i="39"/>
  <c r="N86" i="45" s="1"/>
  <c r="N85" i="39"/>
  <c r="N85" i="45" s="1"/>
  <c r="M84" i="39"/>
  <c r="L84" i="39"/>
  <c r="K84" i="39"/>
  <c r="N84" i="39" s="1"/>
  <c r="N83" i="39"/>
  <c r="N82" i="39"/>
  <c r="N82" i="45" s="1"/>
  <c r="N81" i="39"/>
  <c r="N81" i="45" s="1"/>
  <c r="N80" i="39"/>
  <c r="M79" i="39"/>
  <c r="L79" i="39"/>
  <c r="K79" i="39"/>
  <c r="N79" i="39" s="1"/>
  <c r="N78" i="39"/>
  <c r="N78" i="45" s="1"/>
  <c r="N77" i="39"/>
  <c r="N77" i="45" s="1"/>
  <c r="N76" i="39"/>
  <c r="N76" i="45" s="1"/>
  <c r="N75" i="39"/>
  <c r="N75" i="45" s="1"/>
  <c r="M74" i="39"/>
  <c r="L74" i="39"/>
  <c r="L90" i="39" s="1"/>
  <c r="L97" i="39" s="1"/>
  <c r="K74" i="39"/>
  <c r="K90" i="39" s="1"/>
  <c r="N73" i="39"/>
  <c r="N73" i="45" s="1"/>
  <c r="N72" i="39"/>
  <c r="N72" i="45" s="1"/>
  <c r="N71" i="39"/>
  <c r="N71" i="45" s="1"/>
  <c r="M66" i="39"/>
  <c r="N66" i="39" s="1"/>
  <c r="L66" i="39"/>
  <c r="K66" i="39"/>
  <c r="N65" i="39"/>
  <c r="N65" i="45" s="1"/>
  <c r="N64" i="39"/>
  <c r="N64" i="45" s="1"/>
  <c r="N63" i="39"/>
  <c r="N63" i="45" s="1"/>
  <c r="M62" i="39"/>
  <c r="L62" i="39"/>
  <c r="K62" i="39"/>
  <c r="N62" i="39" s="1"/>
  <c r="N61" i="39"/>
  <c r="N61" i="45" s="1"/>
  <c r="N60" i="39"/>
  <c r="N60" i="45" s="1"/>
  <c r="N59" i="39"/>
  <c r="N59" i="45" s="1"/>
  <c r="N58" i="39"/>
  <c r="N58" i="45" s="1"/>
  <c r="N57" i="39"/>
  <c r="N57" i="45" s="1"/>
  <c r="M56" i="39"/>
  <c r="L56" i="39"/>
  <c r="L67" i="39" s="1"/>
  <c r="L70" i="39" s="1"/>
  <c r="K56" i="39"/>
  <c r="K67" i="39" s="1"/>
  <c r="N55" i="39"/>
  <c r="N55" i="45" s="1"/>
  <c r="N54" i="39"/>
  <c r="N54" i="45" s="1"/>
  <c r="N53" i="39"/>
  <c r="N53" i="45" s="1"/>
  <c r="N52" i="39"/>
  <c r="N52" i="45" s="1"/>
  <c r="N51" i="39"/>
  <c r="N51" i="45" s="1"/>
  <c r="M49" i="39"/>
  <c r="L49" i="39"/>
  <c r="K49" i="39"/>
  <c r="N49" i="39" s="1"/>
  <c r="N48" i="39"/>
  <c r="N48" i="45" s="1"/>
  <c r="N47" i="39"/>
  <c r="N47" i="45" s="1"/>
  <c r="N46" i="39"/>
  <c r="N46" i="45" s="1"/>
  <c r="M45" i="39"/>
  <c r="L45" i="39"/>
  <c r="K45" i="39"/>
  <c r="N44" i="39"/>
  <c r="N44" i="45" s="1"/>
  <c r="N43" i="39"/>
  <c r="N43" i="45" s="1"/>
  <c r="N42" i="39"/>
  <c r="N42" i="45" s="1"/>
  <c r="N41" i="39"/>
  <c r="N41" i="45" s="1"/>
  <c r="N40" i="39"/>
  <c r="N40" i="45" s="1"/>
  <c r="N39" i="39"/>
  <c r="N39" i="45" s="1"/>
  <c r="N38" i="39"/>
  <c r="N38" i="45" s="1"/>
  <c r="N37" i="39"/>
  <c r="N37" i="45" s="1"/>
  <c r="N36" i="39"/>
  <c r="N36" i="45" s="1"/>
  <c r="N35" i="39"/>
  <c r="N35" i="45" s="1"/>
  <c r="N45" i="45" s="1"/>
  <c r="N33" i="39"/>
  <c r="N33" i="45" s="1"/>
  <c r="M32" i="39"/>
  <c r="M34" i="39" s="1"/>
  <c r="L32" i="39"/>
  <c r="K32" i="39"/>
  <c r="K34" i="39" s="1"/>
  <c r="N31" i="39"/>
  <c r="N31" i="45" s="1"/>
  <c r="N30" i="39"/>
  <c r="N30" i="45" s="1"/>
  <c r="N29" i="39"/>
  <c r="N28" i="39"/>
  <c r="N27" i="39"/>
  <c r="N26" i="39"/>
  <c r="N25" i="39"/>
  <c r="N24" i="39"/>
  <c r="M23" i="39"/>
  <c r="L23" i="39"/>
  <c r="K23" i="39"/>
  <c r="N22" i="39"/>
  <c r="N21" i="39"/>
  <c r="N19" i="39"/>
  <c r="N19" i="45" s="1"/>
  <c r="N18" i="39"/>
  <c r="N18" i="45" s="1"/>
  <c r="N17" i="39"/>
  <c r="N17" i="45" s="1"/>
  <c r="N16" i="39"/>
  <c r="N16" i="45" s="1"/>
  <c r="N15" i="39"/>
  <c r="N15" i="45" s="1"/>
  <c r="M14" i="39"/>
  <c r="M20" i="39" s="1"/>
  <c r="L14" i="39"/>
  <c r="L20" i="39" s="1"/>
  <c r="K14" i="39"/>
  <c r="N14" i="39" s="1"/>
  <c r="N13" i="39"/>
  <c r="N13" i="45" s="1"/>
  <c r="N12" i="39"/>
  <c r="N12" i="45" s="1"/>
  <c r="N11" i="39"/>
  <c r="N11" i="45" s="1"/>
  <c r="N10" i="39"/>
  <c r="N10" i="45" s="1"/>
  <c r="N9" i="39"/>
  <c r="N9" i="45" s="1"/>
  <c r="N8" i="39"/>
  <c r="N8" i="45" s="1"/>
  <c r="N122" i="44"/>
  <c r="M122" i="44"/>
  <c r="L122" i="44"/>
  <c r="K122" i="44"/>
  <c r="M112" i="44"/>
  <c r="M117" i="44" s="1"/>
  <c r="M124" i="44" s="1"/>
  <c r="L112" i="44"/>
  <c r="L117" i="44" s="1"/>
  <c r="L124" i="44" s="1"/>
  <c r="K112" i="44"/>
  <c r="K117" i="44" s="1"/>
  <c r="K124" i="44" s="1"/>
  <c r="M98" i="44"/>
  <c r="L98" i="44"/>
  <c r="K98" i="44"/>
  <c r="M97" i="44"/>
  <c r="L97" i="44"/>
  <c r="K97" i="44"/>
  <c r="M96" i="44"/>
  <c r="L96" i="44"/>
  <c r="K96" i="44"/>
  <c r="M95" i="44"/>
  <c r="L95" i="44"/>
  <c r="K95" i="44"/>
  <c r="M94" i="44"/>
  <c r="L94" i="44"/>
  <c r="K94" i="44"/>
  <c r="M93" i="44"/>
  <c r="L93" i="44"/>
  <c r="K93" i="44"/>
  <c r="M92" i="44"/>
  <c r="L92" i="44"/>
  <c r="K92" i="44"/>
  <c r="M91" i="44"/>
  <c r="L91" i="44"/>
  <c r="K91" i="44"/>
  <c r="M90" i="44"/>
  <c r="L90" i="44"/>
  <c r="K90" i="44"/>
  <c r="M88" i="44"/>
  <c r="L88" i="44"/>
  <c r="K88" i="44"/>
  <c r="M87" i="44"/>
  <c r="L87" i="44"/>
  <c r="K87" i="44"/>
  <c r="M86" i="44"/>
  <c r="L86" i="44"/>
  <c r="K86" i="44"/>
  <c r="M85" i="44"/>
  <c r="M89" i="44" s="1"/>
  <c r="L85" i="44"/>
  <c r="K85" i="44"/>
  <c r="M83" i="44"/>
  <c r="L83" i="44"/>
  <c r="K83" i="44"/>
  <c r="M82" i="44"/>
  <c r="L82" i="44"/>
  <c r="K82" i="44"/>
  <c r="M81" i="44"/>
  <c r="L81" i="44"/>
  <c r="K81" i="44"/>
  <c r="M80" i="44"/>
  <c r="L80" i="44"/>
  <c r="K80" i="44"/>
  <c r="M79" i="44"/>
  <c r="L79" i="44"/>
  <c r="K79" i="44"/>
  <c r="M78" i="44"/>
  <c r="L78" i="44"/>
  <c r="K78" i="44"/>
  <c r="M77" i="44"/>
  <c r="L77" i="44"/>
  <c r="L84" i="44" s="1"/>
  <c r="K77" i="44"/>
  <c r="M74" i="44"/>
  <c r="L74" i="44"/>
  <c r="K74" i="44"/>
  <c r="M73" i="44"/>
  <c r="L73" i="44"/>
  <c r="K73" i="44"/>
  <c r="M72" i="44"/>
  <c r="L72" i="44"/>
  <c r="K72" i="44"/>
  <c r="M71" i="44"/>
  <c r="L71" i="44"/>
  <c r="K71" i="44"/>
  <c r="M70" i="44"/>
  <c r="L70" i="44"/>
  <c r="K70" i="44"/>
  <c r="M69" i="44"/>
  <c r="L69" i="44"/>
  <c r="K69" i="44"/>
  <c r="M68" i="44"/>
  <c r="L68" i="44"/>
  <c r="K68" i="44"/>
  <c r="M67" i="44"/>
  <c r="L67" i="44"/>
  <c r="K67" i="44"/>
  <c r="M66" i="44"/>
  <c r="L66" i="44"/>
  <c r="K66" i="44"/>
  <c r="M65" i="44"/>
  <c r="L65" i="44"/>
  <c r="K65" i="44"/>
  <c r="M64" i="44"/>
  <c r="L64" i="44"/>
  <c r="K64" i="44"/>
  <c r="M63" i="44"/>
  <c r="L63" i="44"/>
  <c r="K63" i="44"/>
  <c r="M62" i="44"/>
  <c r="M75" i="44" s="1"/>
  <c r="L62" i="44"/>
  <c r="L75" i="44" s="1"/>
  <c r="K62" i="44"/>
  <c r="M60" i="44"/>
  <c r="L60" i="44"/>
  <c r="K60" i="44"/>
  <c r="M59" i="44"/>
  <c r="L59" i="44"/>
  <c r="K59" i="44"/>
  <c r="M58" i="44"/>
  <c r="L58" i="44"/>
  <c r="K58" i="44"/>
  <c r="M57" i="44"/>
  <c r="L57" i="44"/>
  <c r="K57" i="44"/>
  <c r="M56" i="44"/>
  <c r="L56" i="44"/>
  <c r="K56" i="44"/>
  <c r="M55" i="44"/>
  <c r="L55" i="44"/>
  <c r="K55" i="44"/>
  <c r="M54" i="44"/>
  <c r="L54" i="44"/>
  <c r="K54" i="44"/>
  <c r="M53" i="44"/>
  <c r="M61" i="44" s="1"/>
  <c r="L53" i="44"/>
  <c r="L61" i="44" s="1"/>
  <c r="K53" i="44"/>
  <c r="K61" i="44" s="1"/>
  <c r="M50" i="44"/>
  <c r="L50" i="44"/>
  <c r="K50" i="44"/>
  <c r="M49" i="44"/>
  <c r="L49" i="44"/>
  <c r="K49" i="44"/>
  <c r="M48" i="44"/>
  <c r="L48" i="44"/>
  <c r="K48" i="44"/>
  <c r="M47" i="44"/>
  <c r="L47" i="44"/>
  <c r="K47" i="44"/>
  <c r="M46" i="44"/>
  <c r="M51" i="44" s="1"/>
  <c r="L46" i="44"/>
  <c r="L51" i="44" s="1"/>
  <c r="K46" i="44"/>
  <c r="K51" i="44" s="1"/>
  <c r="M41" i="44"/>
  <c r="L41" i="44"/>
  <c r="K41" i="44"/>
  <c r="M40" i="44"/>
  <c r="L40" i="44"/>
  <c r="K40" i="44"/>
  <c r="M39" i="44"/>
  <c r="L39" i="44"/>
  <c r="K39" i="44"/>
  <c r="M38" i="44"/>
  <c r="L38" i="44"/>
  <c r="K38" i="44"/>
  <c r="M37" i="44"/>
  <c r="L37" i="44"/>
  <c r="K37" i="44"/>
  <c r="M36" i="44"/>
  <c r="L36" i="44"/>
  <c r="K36" i="44"/>
  <c r="M35" i="44"/>
  <c r="M42" i="44" s="1"/>
  <c r="L35" i="44"/>
  <c r="K35" i="44"/>
  <c r="M33" i="44"/>
  <c r="L33" i="44"/>
  <c r="K33" i="44"/>
  <c r="M32" i="44"/>
  <c r="L32" i="44"/>
  <c r="L34" i="44" s="1"/>
  <c r="K32" i="44"/>
  <c r="K34" i="44" s="1"/>
  <c r="M30" i="44"/>
  <c r="L30" i="44"/>
  <c r="K30" i="44"/>
  <c r="M29" i="44"/>
  <c r="L29" i="44"/>
  <c r="K29" i="44"/>
  <c r="M28" i="44"/>
  <c r="L28" i="44"/>
  <c r="K28" i="44"/>
  <c r="K31" i="44" s="1"/>
  <c r="M27" i="44"/>
  <c r="L27" i="44"/>
  <c r="K27" i="44"/>
  <c r="M24" i="44"/>
  <c r="L24" i="44"/>
  <c r="K24" i="44"/>
  <c r="M23" i="44"/>
  <c r="L23" i="44"/>
  <c r="K23" i="44"/>
  <c r="M22" i="44"/>
  <c r="M25" i="44" s="1"/>
  <c r="L22" i="44"/>
  <c r="L25" i="44" s="1"/>
  <c r="K22" i="44"/>
  <c r="M20" i="44"/>
  <c r="L20" i="44"/>
  <c r="K20" i="44"/>
  <c r="M19" i="44"/>
  <c r="L19" i="44"/>
  <c r="K19" i="44"/>
  <c r="M18" i="44"/>
  <c r="L18" i="44"/>
  <c r="K18" i="44"/>
  <c r="M17" i="44"/>
  <c r="L17" i="44"/>
  <c r="K17" i="44"/>
  <c r="M16" i="44"/>
  <c r="L16" i="44"/>
  <c r="K16" i="44"/>
  <c r="M15" i="44"/>
  <c r="L15" i="44"/>
  <c r="K15" i="44"/>
  <c r="M14" i="44"/>
  <c r="L14" i="44"/>
  <c r="K14" i="44"/>
  <c r="M13" i="44"/>
  <c r="L13" i="44"/>
  <c r="K13" i="44"/>
  <c r="M12" i="44"/>
  <c r="L12" i="44"/>
  <c r="K12" i="44"/>
  <c r="M11" i="44"/>
  <c r="L11" i="44"/>
  <c r="K11" i="44"/>
  <c r="M10" i="44"/>
  <c r="L10" i="44"/>
  <c r="K10" i="44"/>
  <c r="M9" i="44"/>
  <c r="L9" i="44"/>
  <c r="K9" i="44"/>
  <c r="M8" i="44"/>
  <c r="L8" i="44"/>
  <c r="K8" i="44"/>
  <c r="K21" i="44" s="1"/>
  <c r="N123" i="40"/>
  <c r="M122" i="40"/>
  <c r="L122" i="40"/>
  <c r="K122" i="40"/>
  <c r="N122" i="40" s="1"/>
  <c r="N121" i="40"/>
  <c r="N120" i="40"/>
  <c r="N119" i="40"/>
  <c r="N118" i="40"/>
  <c r="N116" i="40"/>
  <c r="N115" i="40"/>
  <c r="N114" i="40"/>
  <c r="N113" i="40"/>
  <c r="M113" i="40"/>
  <c r="L113" i="40"/>
  <c r="N112" i="40"/>
  <c r="N111" i="40"/>
  <c r="M110" i="40"/>
  <c r="L110" i="40"/>
  <c r="K110" i="40"/>
  <c r="N110" i="40" s="1"/>
  <c r="N109" i="40"/>
  <c r="N108" i="40"/>
  <c r="N107" i="40"/>
  <c r="N106" i="40"/>
  <c r="M105" i="40"/>
  <c r="M117" i="40" s="1"/>
  <c r="M124" i="40" s="1"/>
  <c r="L105" i="40"/>
  <c r="L117" i="40" s="1"/>
  <c r="L124" i="40" s="1"/>
  <c r="K105" i="40"/>
  <c r="N104" i="40"/>
  <c r="N103" i="40"/>
  <c r="N102" i="40"/>
  <c r="M99" i="40"/>
  <c r="L99" i="40"/>
  <c r="K99" i="40"/>
  <c r="N99" i="40" s="1"/>
  <c r="N98" i="40"/>
  <c r="N97" i="40"/>
  <c r="N96" i="40"/>
  <c r="N95" i="40"/>
  <c r="N94" i="40"/>
  <c r="N93" i="40"/>
  <c r="N92" i="40"/>
  <c r="N91" i="40"/>
  <c r="N90" i="40"/>
  <c r="M89" i="40"/>
  <c r="L89" i="40"/>
  <c r="K89" i="40"/>
  <c r="N89" i="40" s="1"/>
  <c r="N88" i="40"/>
  <c r="N87" i="40"/>
  <c r="N86" i="40"/>
  <c r="N85" i="40"/>
  <c r="M84" i="40"/>
  <c r="M100" i="40" s="1"/>
  <c r="L84" i="40"/>
  <c r="K84" i="40"/>
  <c r="N83" i="40"/>
  <c r="N82" i="40"/>
  <c r="N81" i="40"/>
  <c r="N80" i="40"/>
  <c r="N79" i="40"/>
  <c r="N78" i="40"/>
  <c r="N77" i="40"/>
  <c r="M75" i="40"/>
  <c r="L75" i="40"/>
  <c r="K75" i="40"/>
  <c r="N75" i="40" s="1"/>
  <c r="N74" i="40"/>
  <c r="N73" i="40"/>
  <c r="N72" i="40"/>
  <c r="N71" i="40"/>
  <c r="N70" i="40"/>
  <c r="N69" i="40"/>
  <c r="N68" i="40"/>
  <c r="N67" i="40"/>
  <c r="N66" i="40"/>
  <c r="N65" i="40"/>
  <c r="N64" i="40"/>
  <c r="N63" i="40"/>
  <c r="N62" i="40"/>
  <c r="M61" i="40"/>
  <c r="L61" i="40"/>
  <c r="K61" i="40"/>
  <c r="N61" i="40" s="1"/>
  <c r="N60" i="40"/>
  <c r="N59" i="40"/>
  <c r="N58" i="40"/>
  <c r="N57" i="40"/>
  <c r="N56" i="40"/>
  <c r="N55" i="40"/>
  <c r="N54" i="40"/>
  <c r="N53" i="40"/>
  <c r="L51" i="40"/>
  <c r="K51" i="40"/>
  <c r="N51" i="40" s="1"/>
  <c r="N50" i="40"/>
  <c r="N49" i="40"/>
  <c r="N48" i="40"/>
  <c r="N47" i="40"/>
  <c r="N46" i="40"/>
  <c r="M45" i="40"/>
  <c r="L45" i="40"/>
  <c r="K45" i="40"/>
  <c r="N44" i="40"/>
  <c r="N43" i="40"/>
  <c r="M42" i="40"/>
  <c r="L42" i="40"/>
  <c r="K42" i="40"/>
  <c r="N42" i="40" s="1"/>
  <c r="N41" i="40"/>
  <c r="N40" i="40"/>
  <c r="N39" i="40"/>
  <c r="N38" i="40"/>
  <c r="N37" i="40"/>
  <c r="N36" i="40"/>
  <c r="N35" i="40"/>
  <c r="M34" i="40"/>
  <c r="L34" i="40"/>
  <c r="K34" i="40"/>
  <c r="N33" i="40"/>
  <c r="N32" i="40"/>
  <c r="M31" i="40"/>
  <c r="L31" i="40"/>
  <c r="K31" i="40"/>
  <c r="N30" i="40"/>
  <c r="N29" i="40"/>
  <c r="N28" i="40"/>
  <c r="N27" i="40"/>
  <c r="M25" i="40"/>
  <c r="L25" i="40"/>
  <c r="K25" i="40"/>
  <c r="N24" i="40"/>
  <c r="N23" i="40"/>
  <c r="N22" i="40"/>
  <c r="M21" i="40"/>
  <c r="L21" i="40"/>
  <c r="K21" i="40"/>
  <c r="N21" i="40" s="1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123" i="38"/>
  <c r="M122" i="38"/>
  <c r="L122" i="38"/>
  <c r="K122" i="38"/>
  <c r="N122" i="38" s="1"/>
  <c r="N121" i="38"/>
  <c r="N120" i="38"/>
  <c r="N119" i="38"/>
  <c r="N118" i="38"/>
  <c r="N116" i="38"/>
  <c r="N115" i="38"/>
  <c r="N114" i="38"/>
  <c r="M113" i="38"/>
  <c r="L113" i="38"/>
  <c r="N112" i="38"/>
  <c r="N112" i="44" s="1"/>
  <c r="N117" i="44" s="1"/>
  <c r="N124" i="44" s="1"/>
  <c r="N111" i="38"/>
  <c r="M110" i="38"/>
  <c r="L110" i="38"/>
  <c r="K110" i="38"/>
  <c r="N109" i="38"/>
  <c r="N108" i="38"/>
  <c r="N107" i="38"/>
  <c r="N106" i="38"/>
  <c r="M105" i="38"/>
  <c r="L105" i="38"/>
  <c r="L117" i="38" s="1"/>
  <c r="L124" i="38" s="1"/>
  <c r="K105" i="38"/>
  <c r="N104" i="38"/>
  <c r="N103" i="38"/>
  <c r="N102" i="38"/>
  <c r="M99" i="38"/>
  <c r="M99" i="44" s="1"/>
  <c r="L99" i="38"/>
  <c r="L99" i="44" s="1"/>
  <c r="K99" i="38"/>
  <c r="K99" i="44" s="1"/>
  <c r="N98" i="38"/>
  <c r="N98" i="44" s="1"/>
  <c r="N97" i="38"/>
  <c r="N97" i="44" s="1"/>
  <c r="N96" i="38"/>
  <c r="N96" i="44" s="1"/>
  <c r="N95" i="38"/>
  <c r="N95" i="44" s="1"/>
  <c r="N94" i="38"/>
  <c r="N94" i="44" s="1"/>
  <c r="N93" i="38"/>
  <c r="N93" i="44" s="1"/>
  <c r="N92" i="38"/>
  <c r="N92" i="44" s="1"/>
  <c r="N91" i="38"/>
  <c r="N91" i="44" s="1"/>
  <c r="N90" i="38"/>
  <c r="N90" i="44" s="1"/>
  <c r="M89" i="38"/>
  <c r="L89" i="38"/>
  <c r="K89" i="38"/>
  <c r="N89" i="38" s="1"/>
  <c r="N88" i="38"/>
  <c r="N88" i="44" s="1"/>
  <c r="N87" i="38"/>
  <c r="N87" i="44" s="1"/>
  <c r="N86" i="38"/>
  <c r="N86" i="44" s="1"/>
  <c r="N85" i="38"/>
  <c r="N85" i="44" s="1"/>
  <c r="M84" i="38"/>
  <c r="L84" i="38"/>
  <c r="K84" i="38"/>
  <c r="N83" i="38"/>
  <c r="N83" i="44" s="1"/>
  <c r="N82" i="38"/>
  <c r="N82" i="44" s="1"/>
  <c r="N81" i="38"/>
  <c r="N81" i="44" s="1"/>
  <c r="N80" i="38"/>
  <c r="N80" i="44" s="1"/>
  <c r="N79" i="38"/>
  <c r="N78" i="38"/>
  <c r="N78" i="44" s="1"/>
  <c r="N77" i="38"/>
  <c r="N77" i="44" s="1"/>
  <c r="M75" i="38"/>
  <c r="L75" i="38"/>
  <c r="K75" i="38"/>
  <c r="N75" i="38" s="1"/>
  <c r="N74" i="38"/>
  <c r="N74" i="44" s="1"/>
  <c r="N73" i="38"/>
  <c r="N73" i="44" s="1"/>
  <c r="N72" i="38"/>
  <c r="N72" i="44" s="1"/>
  <c r="N71" i="38"/>
  <c r="N71" i="44" s="1"/>
  <c r="N70" i="38"/>
  <c r="N70" i="44" s="1"/>
  <c r="N69" i="38"/>
  <c r="N69" i="44" s="1"/>
  <c r="N68" i="38"/>
  <c r="N68" i="44" s="1"/>
  <c r="N67" i="38"/>
  <c r="N67" i="44" s="1"/>
  <c r="N66" i="38"/>
  <c r="N66" i="44" s="1"/>
  <c r="N65" i="38"/>
  <c r="N65" i="44" s="1"/>
  <c r="N64" i="38"/>
  <c r="N64" i="44" s="1"/>
  <c r="N63" i="38"/>
  <c r="N63" i="44" s="1"/>
  <c r="N62" i="38"/>
  <c r="N62" i="44" s="1"/>
  <c r="M61" i="38"/>
  <c r="L61" i="38"/>
  <c r="K61" i="38"/>
  <c r="N61" i="38" s="1"/>
  <c r="N60" i="38"/>
  <c r="N60" i="44" s="1"/>
  <c r="N59" i="38"/>
  <c r="N59" i="44" s="1"/>
  <c r="N58" i="38"/>
  <c r="N58" i="44" s="1"/>
  <c r="N57" i="38"/>
  <c r="N57" i="44" s="1"/>
  <c r="N56" i="38"/>
  <c r="N56" i="44" s="1"/>
  <c r="N55" i="38"/>
  <c r="N55" i="44" s="1"/>
  <c r="N54" i="38"/>
  <c r="N54" i="44" s="1"/>
  <c r="N53" i="38"/>
  <c r="N53" i="44" s="1"/>
  <c r="N61" i="44" s="1"/>
  <c r="M51" i="38"/>
  <c r="L51" i="38"/>
  <c r="K51" i="38"/>
  <c r="N51" i="38" s="1"/>
  <c r="N50" i="38"/>
  <c r="N50" i="44" s="1"/>
  <c r="N49" i="38"/>
  <c r="N49" i="44" s="1"/>
  <c r="N48" i="38"/>
  <c r="N48" i="44" s="1"/>
  <c r="N47" i="38"/>
  <c r="N47" i="44" s="1"/>
  <c r="N46" i="38"/>
  <c r="N46" i="44" s="1"/>
  <c r="M45" i="38"/>
  <c r="M45" i="44" s="1"/>
  <c r="L45" i="38"/>
  <c r="L45" i="44" s="1"/>
  <c r="K45" i="38"/>
  <c r="N44" i="38"/>
  <c r="N44" i="44" s="1"/>
  <c r="N43" i="38"/>
  <c r="M42" i="38"/>
  <c r="L42" i="38"/>
  <c r="K42" i="38"/>
  <c r="N41" i="38"/>
  <c r="N41" i="44" s="1"/>
  <c r="N40" i="38"/>
  <c r="N40" i="44" s="1"/>
  <c r="N39" i="38"/>
  <c r="N39" i="44" s="1"/>
  <c r="N38" i="38"/>
  <c r="N38" i="44" s="1"/>
  <c r="N37" i="38"/>
  <c r="N37" i="44" s="1"/>
  <c r="N36" i="38"/>
  <c r="N36" i="44" s="1"/>
  <c r="N35" i="38"/>
  <c r="N35" i="44" s="1"/>
  <c r="M34" i="38"/>
  <c r="L34" i="38"/>
  <c r="K34" i="38"/>
  <c r="N34" i="38" s="1"/>
  <c r="N33" i="38"/>
  <c r="N33" i="44" s="1"/>
  <c r="N32" i="38"/>
  <c r="N32" i="44" s="1"/>
  <c r="M31" i="38"/>
  <c r="M52" i="38" s="1"/>
  <c r="L31" i="38"/>
  <c r="L52" i="38" s="1"/>
  <c r="K31" i="38"/>
  <c r="N30" i="38"/>
  <c r="N30" i="44" s="1"/>
  <c r="N29" i="38"/>
  <c r="N28" i="38"/>
  <c r="N28" i="44" s="1"/>
  <c r="N27" i="38"/>
  <c r="N27" i="44" s="1"/>
  <c r="M25" i="38"/>
  <c r="L25" i="38"/>
  <c r="N25" i="38" s="1"/>
  <c r="K25" i="38"/>
  <c r="N24" i="38"/>
  <c r="N24" i="44" s="1"/>
  <c r="N23" i="38"/>
  <c r="N23" i="44" s="1"/>
  <c r="N22" i="38"/>
  <c r="N22" i="44" s="1"/>
  <c r="M21" i="38"/>
  <c r="L21" i="38"/>
  <c r="K21" i="38"/>
  <c r="K26" i="38" s="1"/>
  <c r="N20" i="38"/>
  <c r="N19" i="38"/>
  <c r="N19" i="44" s="1"/>
  <c r="N18" i="38"/>
  <c r="N18" i="44" s="1"/>
  <c r="N17" i="38"/>
  <c r="N17" i="44" s="1"/>
  <c r="N16" i="38"/>
  <c r="N16" i="44" s="1"/>
  <c r="N15" i="38"/>
  <c r="N15" i="44" s="1"/>
  <c r="N14" i="38"/>
  <c r="N14" i="44" s="1"/>
  <c r="N13" i="38"/>
  <c r="N13" i="44" s="1"/>
  <c r="N12" i="38"/>
  <c r="N12" i="44" s="1"/>
  <c r="N11" i="38"/>
  <c r="N11" i="44" s="1"/>
  <c r="N10" i="38"/>
  <c r="N10" i="44" s="1"/>
  <c r="N9" i="38"/>
  <c r="N9" i="44" s="1"/>
  <c r="N8" i="38"/>
  <c r="N8" i="44" s="1"/>
  <c r="F63" i="35"/>
  <c r="H96" i="45"/>
  <c r="I96" i="45"/>
  <c r="G96" i="45"/>
  <c r="G92" i="45"/>
  <c r="H92" i="45"/>
  <c r="I92" i="45"/>
  <c r="G93" i="45"/>
  <c r="H93" i="45"/>
  <c r="I93" i="45"/>
  <c r="G94" i="45"/>
  <c r="H94" i="45"/>
  <c r="I94" i="45"/>
  <c r="H91" i="45"/>
  <c r="H95" i="45" s="1"/>
  <c r="I91" i="45"/>
  <c r="G91" i="45"/>
  <c r="G95" i="45" s="1"/>
  <c r="G86" i="45"/>
  <c r="H86" i="45"/>
  <c r="I86" i="45"/>
  <c r="H87" i="45"/>
  <c r="I87" i="45"/>
  <c r="G88" i="45"/>
  <c r="H88" i="45"/>
  <c r="I88" i="45"/>
  <c r="G89" i="45"/>
  <c r="H89" i="45"/>
  <c r="I89" i="45"/>
  <c r="H85" i="45"/>
  <c r="I85" i="45"/>
  <c r="G85" i="45"/>
  <c r="G81" i="45"/>
  <c r="H81" i="45"/>
  <c r="I81" i="45"/>
  <c r="G82" i="45"/>
  <c r="H82" i="45"/>
  <c r="I82" i="45"/>
  <c r="H83" i="45"/>
  <c r="I83" i="45"/>
  <c r="G76" i="45"/>
  <c r="H76" i="45"/>
  <c r="I76" i="45"/>
  <c r="G77" i="45"/>
  <c r="H77" i="45"/>
  <c r="I77" i="45"/>
  <c r="G78" i="45"/>
  <c r="H78" i="45"/>
  <c r="I78" i="45"/>
  <c r="H75" i="45"/>
  <c r="H79" i="45" s="1"/>
  <c r="I75" i="45"/>
  <c r="G75" i="45"/>
  <c r="G79" i="45" s="1"/>
  <c r="G72" i="45"/>
  <c r="H72" i="45"/>
  <c r="I72" i="45"/>
  <c r="G73" i="45"/>
  <c r="H73" i="45"/>
  <c r="I73" i="45"/>
  <c r="H71" i="45"/>
  <c r="I71" i="45"/>
  <c r="G71" i="45"/>
  <c r="G74" i="45" s="1"/>
  <c r="G64" i="45"/>
  <c r="H64" i="45"/>
  <c r="I64" i="45"/>
  <c r="G65" i="45"/>
  <c r="H65" i="45"/>
  <c r="I65" i="45"/>
  <c r="H63" i="45"/>
  <c r="H66" i="45" s="1"/>
  <c r="I63" i="45"/>
  <c r="G63" i="45"/>
  <c r="G58" i="45"/>
  <c r="H58" i="45"/>
  <c r="I58" i="45"/>
  <c r="G59" i="45"/>
  <c r="H59" i="45"/>
  <c r="I59" i="45"/>
  <c r="G60" i="45"/>
  <c r="H60" i="45"/>
  <c r="I60" i="45"/>
  <c r="G61" i="45"/>
  <c r="H61" i="45"/>
  <c r="I61" i="45"/>
  <c r="H57" i="45"/>
  <c r="I57" i="45"/>
  <c r="G57" i="45"/>
  <c r="G62" i="45" s="1"/>
  <c r="G52" i="45"/>
  <c r="H52" i="45"/>
  <c r="I52" i="45"/>
  <c r="G53" i="45"/>
  <c r="H53" i="45"/>
  <c r="I53" i="45"/>
  <c r="G54" i="45"/>
  <c r="H54" i="45"/>
  <c r="I54" i="45"/>
  <c r="G55" i="45"/>
  <c r="H55" i="45"/>
  <c r="I55" i="45"/>
  <c r="H51" i="45"/>
  <c r="I51" i="45"/>
  <c r="G51" i="45"/>
  <c r="G56" i="45" s="1"/>
  <c r="G47" i="45"/>
  <c r="H47" i="45"/>
  <c r="I47" i="45"/>
  <c r="G48" i="45"/>
  <c r="H48" i="45"/>
  <c r="I48" i="45"/>
  <c r="H46" i="45"/>
  <c r="H49" i="45" s="1"/>
  <c r="I46" i="45"/>
  <c r="G46" i="45"/>
  <c r="G36" i="45"/>
  <c r="H36" i="45"/>
  <c r="I36" i="45"/>
  <c r="G37" i="45"/>
  <c r="H37" i="45"/>
  <c r="I37" i="45"/>
  <c r="G38" i="45"/>
  <c r="H38" i="45"/>
  <c r="I38" i="45"/>
  <c r="G39" i="45"/>
  <c r="H39" i="45"/>
  <c r="I39" i="45"/>
  <c r="G40" i="45"/>
  <c r="H40" i="45"/>
  <c r="I40" i="45"/>
  <c r="G41" i="45"/>
  <c r="H41" i="45"/>
  <c r="I41" i="45"/>
  <c r="G42" i="45"/>
  <c r="H42" i="45"/>
  <c r="I42" i="45"/>
  <c r="G43" i="45"/>
  <c r="H43" i="45"/>
  <c r="I43" i="45"/>
  <c r="G44" i="45"/>
  <c r="H44" i="45"/>
  <c r="I44" i="45"/>
  <c r="H35" i="45"/>
  <c r="I35" i="45"/>
  <c r="G35" i="45"/>
  <c r="H33" i="45"/>
  <c r="I33" i="45"/>
  <c r="G33" i="45"/>
  <c r="G31" i="45"/>
  <c r="H31" i="45"/>
  <c r="I31" i="45"/>
  <c r="H30" i="45"/>
  <c r="I30" i="45"/>
  <c r="G30" i="45"/>
  <c r="G32" i="45" s="1"/>
  <c r="G16" i="45"/>
  <c r="H16" i="45"/>
  <c r="I16" i="45"/>
  <c r="G17" i="45"/>
  <c r="H17" i="45"/>
  <c r="I17" i="45"/>
  <c r="G18" i="45"/>
  <c r="H18" i="45"/>
  <c r="I18" i="45"/>
  <c r="G19" i="45"/>
  <c r="H19" i="45"/>
  <c r="I19" i="45"/>
  <c r="H15" i="45"/>
  <c r="I15" i="45"/>
  <c r="G15" i="45"/>
  <c r="G9" i="45"/>
  <c r="H9" i="45"/>
  <c r="I9" i="45"/>
  <c r="G10" i="45"/>
  <c r="H10" i="45"/>
  <c r="I10" i="45"/>
  <c r="G11" i="45"/>
  <c r="H11" i="45"/>
  <c r="I11" i="45"/>
  <c r="G12" i="45"/>
  <c r="H12" i="45"/>
  <c r="I12" i="45"/>
  <c r="G13" i="45"/>
  <c r="H13" i="45"/>
  <c r="I13" i="45"/>
  <c r="H8" i="45"/>
  <c r="I8" i="45"/>
  <c r="I14" i="45" s="1"/>
  <c r="I20" i="45" s="1"/>
  <c r="G8" i="45"/>
  <c r="H23" i="45"/>
  <c r="I23" i="45"/>
  <c r="G23" i="45"/>
  <c r="G80" i="45"/>
  <c r="G49" i="45"/>
  <c r="J29" i="45"/>
  <c r="J28" i="45"/>
  <c r="J27" i="45"/>
  <c r="J26" i="45"/>
  <c r="J25" i="45"/>
  <c r="J24" i="45"/>
  <c r="J22" i="45"/>
  <c r="J21" i="45"/>
  <c r="J96" i="42"/>
  <c r="J95" i="42"/>
  <c r="J94" i="42"/>
  <c r="J93" i="42"/>
  <c r="J92" i="42"/>
  <c r="J91" i="42"/>
  <c r="J89" i="42"/>
  <c r="J88" i="42"/>
  <c r="J87" i="42"/>
  <c r="J86" i="42"/>
  <c r="J85" i="42"/>
  <c r="I84" i="42"/>
  <c r="I80" i="45" s="1"/>
  <c r="H84" i="42"/>
  <c r="J84" i="42" s="1"/>
  <c r="J83" i="42"/>
  <c r="J82" i="42"/>
  <c r="J81" i="42"/>
  <c r="J80" i="42"/>
  <c r="I79" i="42"/>
  <c r="H79" i="42"/>
  <c r="G79" i="42"/>
  <c r="J78" i="42"/>
  <c r="J77" i="42"/>
  <c r="J76" i="42"/>
  <c r="J75" i="42"/>
  <c r="I74" i="42"/>
  <c r="H74" i="42"/>
  <c r="G74" i="42"/>
  <c r="J73" i="42"/>
  <c r="J72" i="42"/>
  <c r="J71" i="42"/>
  <c r="I66" i="42"/>
  <c r="H66" i="42"/>
  <c r="G66" i="42"/>
  <c r="J65" i="42"/>
  <c r="J64" i="42"/>
  <c r="J63" i="42"/>
  <c r="I62" i="42"/>
  <c r="H62" i="42"/>
  <c r="G62" i="42"/>
  <c r="J61" i="42"/>
  <c r="J60" i="42"/>
  <c r="J59" i="42"/>
  <c r="J58" i="42"/>
  <c r="J57" i="42"/>
  <c r="I56" i="42"/>
  <c r="H56" i="42"/>
  <c r="G56" i="42"/>
  <c r="J55" i="42"/>
  <c r="J54" i="42"/>
  <c r="J53" i="42"/>
  <c r="J52" i="42"/>
  <c r="J51" i="42"/>
  <c r="I49" i="42"/>
  <c r="H49" i="42"/>
  <c r="G49" i="42"/>
  <c r="J48" i="42"/>
  <c r="J47" i="42"/>
  <c r="J46" i="42"/>
  <c r="I45" i="42"/>
  <c r="H45" i="42"/>
  <c r="G45" i="42"/>
  <c r="J44" i="42"/>
  <c r="J43" i="42"/>
  <c r="J42" i="42"/>
  <c r="J41" i="42"/>
  <c r="J40" i="42"/>
  <c r="J39" i="42"/>
  <c r="J38" i="42"/>
  <c r="J37" i="42"/>
  <c r="J36" i="42"/>
  <c r="J35" i="42"/>
  <c r="J33" i="42"/>
  <c r="I32" i="42"/>
  <c r="H32" i="42"/>
  <c r="G32" i="42"/>
  <c r="J31" i="42"/>
  <c r="J30" i="42"/>
  <c r="J29" i="42"/>
  <c r="J28" i="42"/>
  <c r="J27" i="42"/>
  <c r="J26" i="42"/>
  <c r="J25" i="42"/>
  <c r="J24" i="42"/>
  <c r="I23" i="42"/>
  <c r="H23" i="42"/>
  <c r="H34" i="42" s="1"/>
  <c r="G23" i="42"/>
  <c r="J22" i="42"/>
  <c r="J21" i="42"/>
  <c r="I20" i="42"/>
  <c r="J19" i="42"/>
  <c r="J18" i="42"/>
  <c r="J17" i="42"/>
  <c r="J16" i="42"/>
  <c r="J15" i="42"/>
  <c r="I14" i="42"/>
  <c r="H14" i="42"/>
  <c r="G14" i="42"/>
  <c r="G20" i="42" s="1"/>
  <c r="J13" i="42"/>
  <c r="J12" i="42"/>
  <c r="J11" i="42"/>
  <c r="J10" i="42"/>
  <c r="J9" i="42"/>
  <c r="J8" i="42"/>
  <c r="J96" i="39"/>
  <c r="J96" i="45" s="1"/>
  <c r="J95" i="39"/>
  <c r="J94" i="39"/>
  <c r="J93" i="39"/>
  <c r="J93" i="45" s="1"/>
  <c r="J92" i="39"/>
  <c r="J92" i="45" s="1"/>
  <c r="J91" i="39"/>
  <c r="J91" i="45" s="1"/>
  <c r="J89" i="39"/>
  <c r="J89" i="45" s="1"/>
  <c r="J88" i="39"/>
  <c r="J88" i="45" s="1"/>
  <c r="J87" i="39"/>
  <c r="J86" i="39"/>
  <c r="J86" i="45" s="1"/>
  <c r="J85" i="39"/>
  <c r="J85" i="45" s="1"/>
  <c r="I84" i="39"/>
  <c r="H84" i="39"/>
  <c r="G84" i="39"/>
  <c r="J84" i="39" s="1"/>
  <c r="J83" i="39"/>
  <c r="J82" i="39"/>
  <c r="J82" i="45" s="1"/>
  <c r="J81" i="39"/>
  <c r="J81" i="45" s="1"/>
  <c r="J80" i="39"/>
  <c r="J80" i="45" s="1"/>
  <c r="J84" i="45" s="1"/>
  <c r="I79" i="39"/>
  <c r="H79" i="39"/>
  <c r="G79" i="39"/>
  <c r="J78" i="39"/>
  <c r="J78" i="45" s="1"/>
  <c r="J77" i="39"/>
  <c r="J77" i="45" s="1"/>
  <c r="J76" i="39"/>
  <c r="J75" i="39"/>
  <c r="J75" i="45" s="1"/>
  <c r="I74" i="39"/>
  <c r="I90" i="39" s="1"/>
  <c r="I97" i="39" s="1"/>
  <c r="H74" i="39"/>
  <c r="G74" i="39"/>
  <c r="J73" i="39"/>
  <c r="J73" i="45" s="1"/>
  <c r="J72" i="39"/>
  <c r="J72" i="45" s="1"/>
  <c r="J71" i="39"/>
  <c r="I66" i="39"/>
  <c r="H66" i="39"/>
  <c r="G66" i="39"/>
  <c r="J65" i="39"/>
  <c r="J65" i="45" s="1"/>
  <c r="J64" i="39"/>
  <c r="J63" i="39"/>
  <c r="J63" i="45" s="1"/>
  <c r="I62" i="39"/>
  <c r="H62" i="39"/>
  <c r="G62" i="39"/>
  <c r="J61" i="39"/>
  <c r="J61" i="45" s="1"/>
  <c r="J60" i="39"/>
  <c r="J60" i="45" s="1"/>
  <c r="J59" i="39"/>
  <c r="J59" i="45" s="1"/>
  <c r="J58" i="39"/>
  <c r="J57" i="39"/>
  <c r="J57" i="45" s="1"/>
  <c r="I56" i="39"/>
  <c r="I67" i="39" s="1"/>
  <c r="I70" i="39" s="1"/>
  <c r="H56" i="39"/>
  <c r="G56" i="39"/>
  <c r="J55" i="39"/>
  <c r="J55" i="45" s="1"/>
  <c r="J54" i="39"/>
  <c r="J54" i="45" s="1"/>
  <c r="J53" i="39"/>
  <c r="J53" i="45" s="1"/>
  <c r="J52" i="39"/>
  <c r="J51" i="39"/>
  <c r="J51" i="45" s="1"/>
  <c r="I49" i="39"/>
  <c r="H49" i="39"/>
  <c r="G49" i="39"/>
  <c r="J48" i="39"/>
  <c r="J48" i="45" s="1"/>
  <c r="J47" i="39"/>
  <c r="J47" i="45" s="1"/>
  <c r="J46" i="39"/>
  <c r="I45" i="39"/>
  <c r="H45" i="39"/>
  <c r="G45" i="39"/>
  <c r="J45" i="39" s="1"/>
  <c r="J44" i="39"/>
  <c r="J44" i="45" s="1"/>
  <c r="J43" i="39"/>
  <c r="J42" i="39"/>
  <c r="J42" i="45" s="1"/>
  <c r="J41" i="39"/>
  <c r="J41" i="45" s="1"/>
  <c r="J40" i="39"/>
  <c r="J40" i="45" s="1"/>
  <c r="J39" i="39"/>
  <c r="J38" i="39"/>
  <c r="J38" i="45" s="1"/>
  <c r="J37" i="39"/>
  <c r="J37" i="45" s="1"/>
  <c r="J36" i="39"/>
  <c r="J36" i="45" s="1"/>
  <c r="J35" i="39"/>
  <c r="J33" i="39"/>
  <c r="J33" i="45" s="1"/>
  <c r="I32" i="39"/>
  <c r="I34" i="39" s="1"/>
  <c r="H32" i="39"/>
  <c r="G32" i="39"/>
  <c r="J31" i="39"/>
  <c r="J31" i="45" s="1"/>
  <c r="J30" i="39"/>
  <c r="J30" i="45" s="1"/>
  <c r="J29" i="39"/>
  <c r="J28" i="39"/>
  <c r="J27" i="39"/>
  <c r="J26" i="39"/>
  <c r="J25" i="39"/>
  <c r="J24" i="39"/>
  <c r="I23" i="39"/>
  <c r="H23" i="39"/>
  <c r="G23" i="39"/>
  <c r="J22" i="39"/>
  <c r="J21" i="39"/>
  <c r="J19" i="39"/>
  <c r="J19" i="45" s="1"/>
  <c r="J18" i="39"/>
  <c r="J18" i="45" s="1"/>
  <c r="J17" i="39"/>
  <c r="J17" i="45" s="1"/>
  <c r="J16" i="39"/>
  <c r="J15" i="39"/>
  <c r="J15" i="45" s="1"/>
  <c r="I14" i="39"/>
  <c r="I20" i="39" s="1"/>
  <c r="H14" i="39"/>
  <c r="H20" i="39" s="1"/>
  <c r="G14" i="39"/>
  <c r="G20" i="39" s="1"/>
  <c r="J13" i="39"/>
  <c r="J13" i="45" s="1"/>
  <c r="J12" i="39"/>
  <c r="J12" i="45" s="1"/>
  <c r="J11" i="39"/>
  <c r="J11" i="45" s="1"/>
  <c r="J10" i="39"/>
  <c r="J9" i="39"/>
  <c r="J9" i="45" s="1"/>
  <c r="J8" i="39"/>
  <c r="J8" i="45" s="1"/>
  <c r="H122" i="44"/>
  <c r="I122" i="44"/>
  <c r="J122" i="44"/>
  <c r="G122" i="44"/>
  <c r="H112" i="44"/>
  <c r="H117" i="44" s="1"/>
  <c r="H124" i="44" s="1"/>
  <c r="I112" i="44"/>
  <c r="I117" i="44" s="1"/>
  <c r="I124" i="44" s="1"/>
  <c r="G91" i="44"/>
  <c r="H91" i="44"/>
  <c r="I91" i="44"/>
  <c r="G92" i="44"/>
  <c r="H92" i="44"/>
  <c r="I92" i="44"/>
  <c r="G93" i="44"/>
  <c r="H93" i="44"/>
  <c r="I93" i="44"/>
  <c r="G94" i="44"/>
  <c r="H94" i="44"/>
  <c r="I94" i="44"/>
  <c r="G95" i="44"/>
  <c r="H95" i="44"/>
  <c r="I95" i="44"/>
  <c r="G96" i="44"/>
  <c r="H96" i="44"/>
  <c r="I96" i="44"/>
  <c r="G97" i="44"/>
  <c r="H97" i="44"/>
  <c r="I97" i="44"/>
  <c r="G98" i="44"/>
  <c r="H98" i="44"/>
  <c r="I98" i="44"/>
  <c r="H90" i="44"/>
  <c r="I90" i="44"/>
  <c r="G86" i="44"/>
  <c r="H86" i="44"/>
  <c r="I86" i="44"/>
  <c r="G87" i="44"/>
  <c r="H87" i="44"/>
  <c r="I87" i="44"/>
  <c r="G88" i="44"/>
  <c r="H88" i="44"/>
  <c r="I88" i="44"/>
  <c r="H85" i="44"/>
  <c r="I85" i="44"/>
  <c r="G78" i="44"/>
  <c r="H78" i="44"/>
  <c r="I78" i="44"/>
  <c r="G79" i="44"/>
  <c r="H79" i="44"/>
  <c r="I79" i="44"/>
  <c r="G80" i="44"/>
  <c r="H80" i="44"/>
  <c r="I80" i="44"/>
  <c r="G81" i="44"/>
  <c r="H81" i="44"/>
  <c r="I81" i="44"/>
  <c r="G82" i="44"/>
  <c r="H82" i="44"/>
  <c r="I82" i="44"/>
  <c r="G83" i="44"/>
  <c r="H83" i="44"/>
  <c r="I83" i="44"/>
  <c r="H77" i="44"/>
  <c r="I77" i="44"/>
  <c r="I84" i="44" s="1"/>
  <c r="G68" i="44"/>
  <c r="H68" i="44"/>
  <c r="I68" i="44"/>
  <c r="G69" i="44"/>
  <c r="H69" i="44"/>
  <c r="I69" i="44"/>
  <c r="G70" i="44"/>
  <c r="H70" i="44"/>
  <c r="I70" i="44"/>
  <c r="G71" i="44"/>
  <c r="H71" i="44"/>
  <c r="I71" i="44"/>
  <c r="G72" i="44"/>
  <c r="H72" i="44"/>
  <c r="I72" i="44"/>
  <c r="G73" i="44"/>
  <c r="H73" i="44"/>
  <c r="I73" i="44"/>
  <c r="G74" i="44"/>
  <c r="H74" i="44"/>
  <c r="I74" i="44"/>
  <c r="H67" i="44"/>
  <c r="I67" i="44"/>
  <c r="G63" i="44"/>
  <c r="H63" i="44"/>
  <c r="I63" i="44"/>
  <c r="G64" i="44"/>
  <c r="H64" i="44"/>
  <c r="I64" i="44"/>
  <c r="G65" i="44"/>
  <c r="H65" i="44"/>
  <c r="I65" i="44"/>
  <c r="G66" i="44"/>
  <c r="H66" i="44"/>
  <c r="I66" i="44"/>
  <c r="H62" i="44"/>
  <c r="I62" i="44"/>
  <c r="H60" i="44"/>
  <c r="I60" i="44"/>
  <c r="G54" i="44"/>
  <c r="H54" i="44"/>
  <c r="I54" i="44"/>
  <c r="G55" i="44"/>
  <c r="H55" i="44"/>
  <c r="I55" i="44"/>
  <c r="G56" i="44"/>
  <c r="H56" i="44"/>
  <c r="I56" i="44"/>
  <c r="G57" i="44"/>
  <c r="H57" i="44"/>
  <c r="I57" i="44"/>
  <c r="G58" i="44"/>
  <c r="H58" i="44"/>
  <c r="I58" i="44"/>
  <c r="G59" i="44"/>
  <c r="H59" i="44"/>
  <c r="I59" i="44"/>
  <c r="H53" i="44"/>
  <c r="I53" i="44"/>
  <c r="G47" i="44"/>
  <c r="H47" i="44"/>
  <c r="I47" i="44"/>
  <c r="G48" i="44"/>
  <c r="H48" i="44"/>
  <c r="I48" i="44"/>
  <c r="G49" i="44"/>
  <c r="H49" i="44"/>
  <c r="I49" i="44"/>
  <c r="G50" i="44"/>
  <c r="H50" i="44"/>
  <c r="I50" i="44"/>
  <c r="H46" i="44"/>
  <c r="I46" i="44"/>
  <c r="G36" i="44"/>
  <c r="H36" i="44"/>
  <c r="I36" i="44"/>
  <c r="G37" i="44"/>
  <c r="H37" i="44"/>
  <c r="I37" i="44"/>
  <c r="G38" i="44"/>
  <c r="H38" i="44"/>
  <c r="I38" i="44"/>
  <c r="G39" i="44"/>
  <c r="H39" i="44"/>
  <c r="I39" i="44"/>
  <c r="G40" i="44"/>
  <c r="H40" i="44"/>
  <c r="I40" i="44"/>
  <c r="G41" i="44"/>
  <c r="H41" i="44"/>
  <c r="I41" i="44"/>
  <c r="H35" i="44"/>
  <c r="H42" i="44" s="1"/>
  <c r="I35" i="44"/>
  <c r="G33" i="44"/>
  <c r="H33" i="44"/>
  <c r="I33" i="44"/>
  <c r="H32" i="44"/>
  <c r="I32" i="44"/>
  <c r="G29" i="44"/>
  <c r="H29" i="44"/>
  <c r="I29" i="44"/>
  <c r="G30" i="44"/>
  <c r="H30" i="44"/>
  <c r="I30" i="44"/>
  <c r="H28" i="44"/>
  <c r="I28" i="44"/>
  <c r="H27" i="44"/>
  <c r="I27" i="44"/>
  <c r="G23" i="44"/>
  <c r="H23" i="44"/>
  <c r="I23" i="44"/>
  <c r="G24" i="44"/>
  <c r="H24" i="44"/>
  <c r="I24" i="44"/>
  <c r="H22" i="44"/>
  <c r="I22" i="44"/>
  <c r="G9" i="44"/>
  <c r="H9" i="44"/>
  <c r="I9" i="44"/>
  <c r="G10" i="44"/>
  <c r="H10" i="44"/>
  <c r="I10" i="44"/>
  <c r="G11" i="44"/>
  <c r="H11" i="44"/>
  <c r="I11" i="44"/>
  <c r="G12" i="44"/>
  <c r="H12" i="44"/>
  <c r="I12" i="44"/>
  <c r="G13" i="44"/>
  <c r="H13" i="44"/>
  <c r="I13" i="44"/>
  <c r="G14" i="44"/>
  <c r="H14" i="44"/>
  <c r="I14" i="44"/>
  <c r="G15" i="44"/>
  <c r="H15" i="44"/>
  <c r="I15" i="44"/>
  <c r="G16" i="44"/>
  <c r="H16" i="44"/>
  <c r="I16" i="44"/>
  <c r="G17" i="44"/>
  <c r="H17" i="44"/>
  <c r="I17" i="44"/>
  <c r="G18" i="44"/>
  <c r="H18" i="44"/>
  <c r="I18" i="44"/>
  <c r="G19" i="44"/>
  <c r="H19" i="44"/>
  <c r="I19" i="44"/>
  <c r="G20" i="44"/>
  <c r="H20" i="44"/>
  <c r="I20" i="44"/>
  <c r="H8" i="44"/>
  <c r="I8" i="44"/>
  <c r="D8" i="44"/>
  <c r="D21" i="44" s="1"/>
  <c r="D26" i="44" s="1"/>
  <c r="D101" i="44" s="1"/>
  <c r="E8" i="44"/>
  <c r="E21" i="44" s="1"/>
  <c r="E26" i="44" s="1"/>
  <c r="E101" i="44" s="1"/>
  <c r="G112" i="44"/>
  <c r="G117" i="44"/>
  <c r="G124" i="44" s="1"/>
  <c r="G90" i="44"/>
  <c r="G85" i="44"/>
  <c r="G77" i="44"/>
  <c r="G67" i="44"/>
  <c r="G62" i="44"/>
  <c r="G60" i="44"/>
  <c r="G53" i="44"/>
  <c r="G46" i="44"/>
  <c r="G35" i="44"/>
  <c r="G32" i="44"/>
  <c r="G28" i="44"/>
  <c r="G27" i="44"/>
  <c r="G22" i="44"/>
  <c r="G8" i="44"/>
  <c r="J123" i="40"/>
  <c r="I122" i="40"/>
  <c r="H122" i="40"/>
  <c r="G122" i="40"/>
  <c r="J121" i="40"/>
  <c r="J120" i="40"/>
  <c r="J119" i="40"/>
  <c r="J118" i="40"/>
  <c r="J116" i="40"/>
  <c r="J115" i="40"/>
  <c r="J114" i="40"/>
  <c r="I113" i="40"/>
  <c r="H113" i="40"/>
  <c r="J112" i="40"/>
  <c r="J111" i="40"/>
  <c r="I110" i="40"/>
  <c r="H110" i="40"/>
  <c r="G110" i="40"/>
  <c r="J109" i="40"/>
  <c r="J108" i="40"/>
  <c r="J107" i="40"/>
  <c r="J106" i="40"/>
  <c r="I105" i="40"/>
  <c r="H105" i="40"/>
  <c r="H117" i="40" s="1"/>
  <c r="G105" i="40"/>
  <c r="J104" i="40"/>
  <c r="J103" i="40"/>
  <c r="J102" i="40"/>
  <c r="I99" i="40"/>
  <c r="H99" i="40"/>
  <c r="G99" i="40"/>
  <c r="J99" i="40" s="1"/>
  <c r="J98" i="40"/>
  <c r="J97" i="40"/>
  <c r="J96" i="40"/>
  <c r="J95" i="40"/>
  <c r="J94" i="40"/>
  <c r="J93" i="40"/>
  <c r="J92" i="40"/>
  <c r="J91" i="40"/>
  <c r="J90" i="40"/>
  <c r="I89" i="40"/>
  <c r="H89" i="40"/>
  <c r="G89" i="40"/>
  <c r="J88" i="40"/>
  <c r="J87" i="40"/>
  <c r="J86" i="40"/>
  <c r="J85" i="40"/>
  <c r="I84" i="40"/>
  <c r="I100" i="40" s="1"/>
  <c r="H84" i="40"/>
  <c r="G84" i="40"/>
  <c r="J83" i="40"/>
  <c r="J82" i="40"/>
  <c r="J81" i="40"/>
  <c r="J80" i="40"/>
  <c r="J79" i="40"/>
  <c r="J78" i="40"/>
  <c r="J77" i="40"/>
  <c r="I75" i="40"/>
  <c r="H75" i="40"/>
  <c r="G75" i="40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I61" i="40"/>
  <c r="H61" i="40"/>
  <c r="G61" i="40"/>
  <c r="J60" i="40"/>
  <c r="J59" i="40"/>
  <c r="J58" i="40"/>
  <c r="J57" i="40"/>
  <c r="J56" i="40"/>
  <c r="J55" i="40"/>
  <c r="J54" i="40"/>
  <c r="J53" i="40"/>
  <c r="H51" i="40"/>
  <c r="G51" i="40"/>
  <c r="J51" i="40" s="1"/>
  <c r="J50" i="40"/>
  <c r="J49" i="40"/>
  <c r="J48" i="40"/>
  <c r="J47" i="40"/>
  <c r="J46" i="40"/>
  <c r="I45" i="40"/>
  <c r="H45" i="40"/>
  <c r="G45" i="40"/>
  <c r="J44" i="40"/>
  <c r="J43" i="40"/>
  <c r="I42" i="40"/>
  <c r="H42" i="40"/>
  <c r="G42" i="40"/>
  <c r="J42" i="40" s="1"/>
  <c r="J41" i="40"/>
  <c r="J40" i="40"/>
  <c r="J39" i="40"/>
  <c r="J38" i="40"/>
  <c r="J37" i="40"/>
  <c r="J36" i="40"/>
  <c r="J35" i="40"/>
  <c r="I34" i="40"/>
  <c r="H34" i="40"/>
  <c r="G34" i="40"/>
  <c r="J33" i="40"/>
  <c r="J32" i="40"/>
  <c r="I31" i="40"/>
  <c r="H31" i="40"/>
  <c r="G31" i="40"/>
  <c r="J30" i="40"/>
  <c r="J29" i="40"/>
  <c r="J28" i="40"/>
  <c r="J27" i="40"/>
  <c r="I25" i="40"/>
  <c r="H25" i="40"/>
  <c r="G25" i="40"/>
  <c r="J24" i="40"/>
  <c r="J23" i="40"/>
  <c r="J22" i="40"/>
  <c r="I21" i="40"/>
  <c r="H21" i="40"/>
  <c r="G21" i="40"/>
  <c r="G26" i="40" s="1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I117" i="40" l="1"/>
  <c r="I124" i="40" s="1"/>
  <c r="J79" i="39"/>
  <c r="M117" i="38"/>
  <c r="M124" i="38" s="1"/>
  <c r="N49" i="45"/>
  <c r="N74" i="45"/>
  <c r="H26" i="40"/>
  <c r="J110" i="40"/>
  <c r="J35" i="45"/>
  <c r="J39" i="45"/>
  <c r="J43" i="45"/>
  <c r="J49" i="42"/>
  <c r="J52" i="45"/>
  <c r="G67" i="42"/>
  <c r="J58" i="45"/>
  <c r="J62" i="42"/>
  <c r="J64" i="45"/>
  <c r="J66" i="45" s="1"/>
  <c r="G90" i="42"/>
  <c r="J76" i="45"/>
  <c r="J94" i="45"/>
  <c r="H56" i="45"/>
  <c r="G66" i="45"/>
  <c r="H74" i="45"/>
  <c r="L26" i="38"/>
  <c r="N31" i="38"/>
  <c r="N110" i="38"/>
  <c r="L26" i="40"/>
  <c r="L76" i="40" s="1"/>
  <c r="K52" i="40"/>
  <c r="N45" i="40"/>
  <c r="N84" i="40"/>
  <c r="J45" i="40"/>
  <c r="J113" i="40"/>
  <c r="I42" i="44"/>
  <c r="G34" i="42"/>
  <c r="J46" i="45"/>
  <c r="H67" i="42"/>
  <c r="J71" i="45"/>
  <c r="H32" i="45"/>
  <c r="G45" i="45"/>
  <c r="H62" i="45"/>
  <c r="M26" i="38"/>
  <c r="N34" i="44"/>
  <c r="N42" i="38"/>
  <c r="N51" i="44"/>
  <c r="K117" i="38"/>
  <c r="N113" i="38"/>
  <c r="M26" i="40"/>
  <c r="N25" i="40"/>
  <c r="N34" i="40"/>
  <c r="N56" i="45"/>
  <c r="N62" i="45"/>
  <c r="N66" i="45"/>
  <c r="N79" i="45"/>
  <c r="N95" i="45"/>
  <c r="J32" i="45"/>
  <c r="J95" i="45"/>
  <c r="J10" i="45"/>
  <c r="G50" i="42"/>
  <c r="J16" i="45"/>
  <c r="N45" i="38"/>
  <c r="N45" i="44" s="1"/>
  <c r="K45" i="44"/>
  <c r="N20" i="44"/>
  <c r="N29" i="44"/>
  <c r="M52" i="40"/>
  <c r="L52" i="40"/>
  <c r="L100" i="40"/>
  <c r="K117" i="40"/>
  <c r="M21" i="44"/>
  <c r="K25" i="44"/>
  <c r="K26" i="44" s="1"/>
  <c r="M31" i="44"/>
  <c r="M84" i="44"/>
  <c r="M100" i="44" s="1"/>
  <c r="L89" i="44"/>
  <c r="L100" i="44" s="1"/>
  <c r="L70" i="45" s="1"/>
  <c r="M67" i="39"/>
  <c r="M70" i="39" s="1"/>
  <c r="N32" i="42"/>
  <c r="N49" i="42"/>
  <c r="K67" i="42"/>
  <c r="N62" i="42"/>
  <c r="K90" i="42"/>
  <c r="K97" i="42" s="1"/>
  <c r="N97" i="42" s="1"/>
  <c r="N84" i="42"/>
  <c r="K14" i="45"/>
  <c r="M90" i="45"/>
  <c r="M97" i="45" s="1"/>
  <c r="L42" i="44"/>
  <c r="N23" i="39"/>
  <c r="L34" i="39"/>
  <c r="N45" i="39"/>
  <c r="N74" i="39"/>
  <c r="N23" i="42"/>
  <c r="L67" i="42"/>
  <c r="L90" i="42"/>
  <c r="L97" i="42" s="1"/>
  <c r="L34" i="45"/>
  <c r="N80" i="45"/>
  <c r="N84" i="45" s="1"/>
  <c r="M20" i="42"/>
  <c r="L68" i="42"/>
  <c r="L98" i="42" s="1"/>
  <c r="M70" i="42"/>
  <c r="N32" i="45"/>
  <c r="N34" i="45" s="1"/>
  <c r="N68" i="45" s="1"/>
  <c r="K90" i="45"/>
  <c r="K97" i="45" s="1"/>
  <c r="K84" i="45"/>
  <c r="L21" i="44"/>
  <c r="N21" i="44" s="1"/>
  <c r="L31" i="44"/>
  <c r="L52" i="44" s="1"/>
  <c r="L76" i="44" s="1"/>
  <c r="M34" i="44"/>
  <c r="K89" i="44"/>
  <c r="N32" i="39"/>
  <c r="M34" i="42"/>
  <c r="M68" i="42" s="1"/>
  <c r="M98" i="42" s="1"/>
  <c r="M70" i="45"/>
  <c r="L90" i="45"/>
  <c r="L97" i="45" s="1"/>
  <c r="N25" i="44"/>
  <c r="N26" i="44" s="1"/>
  <c r="N31" i="44"/>
  <c r="N52" i="44" s="1"/>
  <c r="N90" i="45"/>
  <c r="K20" i="45"/>
  <c r="N14" i="45"/>
  <c r="N20" i="45" s="1"/>
  <c r="N89" i="44"/>
  <c r="K84" i="44"/>
  <c r="N84" i="38"/>
  <c r="K100" i="38"/>
  <c r="N100" i="38" s="1"/>
  <c r="N84" i="44"/>
  <c r="N100" i="44" s="1"/>
  <c r="N79" i="44"/>
  <c r="K75" i="44"/>
  <c r="N75" i="44"/>
  <c r="K42" i="44"/>
  <c r="N42" i="44"/>
  <c r="K52" i="38"/>
  <c r="N52" i="38" s="1"/>
  <c r="L68" i="45"/>
  <c r="L98" i="45" s="1"/>
  <c r="L50" i="45"/>
  <c r="K34" i="45"/>
  <c r="M34" i="45"/>
  <c r="M68" i="45" s="1"/>
  <c r="M98" i="45" s="1"/>
  <c r="N20" i="42"/>
  <c r="N90" i="42"/>
  <c r="L50" i="42"/>
  <c r="K34" i="42"/>
  <c r="N74" i="42"/>
  <c r="N56" i="42"/>
  <c r="N67" i="42" s="1"/>
  <c r="K97" i="39"/>
  <c r="N97" i="39" s="1"/>
  <c r="N90" i="39"/>
  <c r="N34" i="39"/>
  <c r="L68" i="39"/>
  <c r="L98" i="39" s="1"/>
  <c r="L50" i="39"/>
  <c r="M50" i="39"/>
  <c r="M68" i="39"/>
  <c r="M98" i="39" s="1"/>
  <c r="K20" i="39"/>
  <c r="K50" i="39" s="1"/>
  <c r="N56" i="39"/>
  <c r="N67" i="39" s="1"/>
  <c r="L26" i="44"/>
  <c r="M26" i="44"/>
  <c r="M101" i="40"/>
  <c r="M125" i="40" s="1"/>
  <c r="M76" i="40"/>
  <c r="N117" i="40"/>
  <c r="K124" i="40"/>
  <c r="N124" i="40" s="1"/>
  <c r="N100" i="40"/>
  <c r="L101" i="40"/>
  <c r="L125" i="40" s="1"/>
  <c r="K26" i="40"/>
  <c r="K100" i="40"/>
  <c r="N105" i="40"/>
  <c r="N31" i="40"/>
  <c r="M101" i="38"/>
  <c r="M125" i="38" s="1"/>
  <c r="M76" i="38"/>
  <c r="L76" i="38"/>
  <c r="L101" i="38"/>
  <c r="L125" i="38" s="1"/>
  <c r="N26" i="38"/>
  <c r="N117" i="38"/>
  <c r="K124" i="38"/>
  <c r="N124" i="38" s="1"/>
  <c r="N21" i="38"/>
  <c r="N99" i="38"/>
  <c r="N99" i="44" s="1"/>
  <c r="N105" i="38"/>
  <c r="J56" i="45"/>
  <c r="J67" i="45" s="1"/>
  <c r="J62" i="45"/>
  <c r="J79" i="45"/>
  <c r="J49" i="45"/>
  <c r="J74" i="45"/>
  <c r="G100" i="40"/>
  <c r="I34" i="44"/>
  <c r="I61" i="44"/>
  <c r="J32" i="39"/>
  <c r="J14" i="42"/>
  <c r="I84" i="45"/>
  <c r="I26" i="40"/>
  <c r="I101" i="40" s="1"/>
  <c r="I125" i="40" s="1"/>
  <c r="J25" i="40"/>
  <c r="H52" i="40"/>
  <c r="J34" i="40"/>
  <c r="H100" i="40"/>
  <c r="H70" i="42" s="1"/>
  <c r="J105" i="40"/>
  <c r="I51" i="44"/>
  <c r="G34" i="39"/>
  <c r="J49" i="39"/>
  <c r="G67" i="39"/>
  <c r="J62" i="39"/>
  <c r="G90" i="39"/>
  <c r="I34" i="42"/>
  <c r="I50" i="42" s="1"/>
  <c r="I67" i="42"/>
  <c r="I70" i="42" s="1"/>
  <c r="I90" i="42"/>
  <c r="I97" i="42" s="1"/>
  <c r="I32" i="45"/>
  <c r="I34" i="45" s="1"/>
  <c r="I45" i="45"/>
  <c r="I49" i="45"/>
  <c r="I56" i="45"/>
  <c r="I62" i="45"/>
  <c r="I66" i="45"/>
  <c r="I74" i="45"/>
  <c r="I79" i="45"/>
  <c r="H80" i="45"/>
  <c r="H84" i="45" s="1"/>
  <c r="H90" i="45" s="1"/>
  <c r="H97" i="45" s="1"/>
  <c r="I95" i="45"/>
  <c r="G70" i="42"/>
  <c r="G52" i="40"/>
  <c r="J89" i="40"/>
  <c r="J66" i="39"/>
  <c r="H90" i="42"/>
  <c r="H97" i="42" s="1"/>
  <c r="I52" i="40"/>
  <c r="J61" i="40"/>
  <c r="J75" i="40"/>
  <c r="H124" i="40"/>
  <c r="J122" i="40"/>
  <c r="H21" i="44"/>
  <c r="I25" i="44"/>
  <c r="I31" i="44"/>
  <c r="I75" i="44"/>
  <c r="I89" i="44"/>
  <c r="J23" i="39"/>
  <c r="H34" i="39"/>
  <c r="H67" i="39"/>
  <c r="H70" i="39" s="1"/>
  <c r="H90" i="39"/>
  <c r="H97" i="39" s="1"/>
  <c r="J32" i="42"/>
  <c r="J45" i="42"/>
  <c r="J66" i="42"/>
  <c r="J79" i="42"/>
  <c r="H34" i="45"/>
  <c r="I21" i="44"/>
  <c r="H34" i="44"/>
  <c r="H51" i="44"/>
  <c r="H52" i="44" s="1"/>
  <c r="H61" i="44"/>
  <c r="H75" i="44"/>
  <c r="H84" i="44"/>
  <c r="H45" i="45"/>
  <c r="H25" i="44"/>
  <c r="H31" i="44"/>
  <c r="H89" i="44"/>
  <c r="J14" i="45"/>
  <c r="J20" i="45" s="1"/>
  <c r="H14" i="45"/>
  <c r="H20" i="45" s="1"/>
  <c r="G34" i="45"/>
  <c r="J23" i="45"/>
  <c r="J34" i="45" s="1"/>
  <c r="G14" i="45"/>
  <c r="G20" i="45" s="1"/>
  <c r="G84" i="45"/>
  <c r="J45" i="45"/>
  <c r="H50" i="45"/>
  <c r="G97" i="42"/>
  <c r="J90" i="42"/>
  <c r="H20" i="42"/>
  <c r="J20" i="42" s="1"/>
  <c r="J23" i="42"/>
  <c r="G68" i="42"/>
  <c r="I68" i="42"/>
  <c r="I98" i="42" s="1"/>
  <c r="J74" i="42"/>
  <c r="J56" i="42"/>
  <c r="G68" i="39"/>
  <c r="J20" i="39"/>
  <c r="I68" i="39"/>
  <c r="I98" i="39" s="1"/>
  <c r="I50" i="39"/>
  <c r="H50" i="39"/>
  <c r="H68" i="39"/>
  <c r="H98" i="39" s="1"/>
  <c r="G97" i="39"/>
  <c r="J97" i="39" s="1"/>
  <c r="J14" i="39"/>
  <c r="G50" i="39"/>
  <c r="G50" i="45" s="1"/>
  <c r="J56" i="39"/>
  <c r="J74" i="39"/>
  <c r="I52" i="44"/>
  <c r="H26" i="44"/>
  <c r="G21" i="44"/>
  <c r="G34" i="44"/>
  <c r="G42" i="44"/>
  <c r="G61" i="44"/>
  <c r="G84" i="44"/>
  <c r="G89" i="44"/>
  <c r="G25" i="44"/>
  <c r="G31" i="44"/>
  <c r="G51" i="44"/>
  <c r="G75" i="44"/>
  <c r="H101" i="40"/>
  <c r="H125" i="40" s="1"/>
  <c r="H76" i="40"/>
  <c r="G101" i="40"/>
  <c r="G76" i="40"/>
  <c r="G69" i="42" s="1"/>
  <c r="J26" i="40"/>
  <c r="J31" i="40"/>
  <c r="G117" i="40"/>
  <c r="J21" i="40"/>
  <c r="J84" i="40"/>
  <c r="J100" i="40" s="1"/>
  <c r="J123" i="38"/>
  <c r="I122" i="38"/>
  <c r="H122" i="38"/>
  <c r="G122" i="38"/>
  <c r="J121" i="38"/>
  <c r="J120" i="38"/>
  <c r="J119" i="38"/>
  <c r="J118" i="38"/>
  <c r="J116" i="38"/>
  <c r="J115" i="38"/>
  <c r="J114" i="38"/>
  <c r="I113" i="38"/>
  <c r="H113" i="38"/>
  <c r="J113" i="38" s="1"/>
  <c r="J112" i="38"/>
  <c r="J112" i="44" s="1"/>
  <c r="J117" i="44" s="1"/>
  <c r="J124" i="44" s="1"/>
  <c r="J111" i="38"/>
  <c r="I110" i="38"/>
  <c r="H110" i="38"/>
  <c r="G110" i="38"/>
  <c r="J109" i="38"/>
  <c r="J108" i="38"/>
  <c r="J107" i="38"/>
  <c r="J106" i="38"/>
  <c r="I105" i="38"/>
  <c r="H105" i="38"/>
  <c r="G105" i="38"/>
  <c r="J104" i="38"/>
  <c r="J103" i="38"/>
  <c r="J102" i="38"/>
  <c r="I99" i="38"/>
  <c r="I99" i="44" s="1"/>
  <c r="H99" i="38"/>
  <c r="H99" i="44" s="1"/>
  <c r="G99" i="38"/>
  <c r="G99" i="44" s="1"/>
  <c r="J98" i="38"/>
  <c r="J98" i="44" s="1"/>
  <c r="J97" i="38"/>
  <c r="J97" i="44" s="1"/>
  <c r="J96" i="38"/>
  <c r="J96" i="44" s="1"/>
  <c r="J95" i="38"/>
  <c r="J95" i="44" s="1"/>
  <c r="J94" i="38"/>
  <c r="J94" i="44" s="1"/>
  <c r="J93" i="38"/>
  <c r="J93" i="44" s="1"/>
  <c r="J92" i="38"/>
  <c r="J92" i="44" s="1"/>
  <c r="J91" i="38"/>
  <c r="J91" i="44" s="1"/>
  <c r="J90" i="38"/>
  <c r="J90" i="44" s="1"/>
  <c r="I89" i="38"/>
  <c r="H89" i="38"/>
  <c r="J89" i="38" s="1"/>
  <c r="G89" i="38"/>
  <c r="J88" i="38"/>
  <c r="J88" i="44" s="1"/>
  <c r="J87" i="38"/>
  <c r="J87" i="44" s="1"/>
  <c r="J86" i="38"/>
  <c r="J86" i="44" s="1"/>
  <c r="J89" i="44" s="1"/>
  <c r="J85" i="38"/>
  <c r="J85" i="44" s="1"/>
  <c r="I84" i="38"/>
  <c r="H84" i="38"/>
  <c r="G84" i="38"/>
  <c r="J83" i="38"/>
  <c r="J83" i="44" s="1"/>
  <c r="J82" i="38"/>
  <c r="J82" i="44" s="1"/>
  <c r="J81" i="38"/>
  <c r="J81" i="44" s="1"/>
  <c r="J80" i="38"/>
  <c r="J80" i="44" s="1"/>
  <c r="J79" i="38"/>
  <c r="J79" i="44" s="1"/>
  <c r="J78" i="38"/>
  <c r="J78" i="44" s="1"/>
  <c r="J77" i="38"/>
  <c r="J77" i="44" s="1"/>
  <c r="I75" i="38"/>
  <c r="H75" i="38"/>
  <c r="G75" i="38"/>
  <c r="J74" i="38"/>
  <c r="J73" i="38"/>
  <c r="J73" i="44" s="1"/>
  <c r="J72" i="38"/>
  <c r="J72" i="44" s="1"/>
  <c r="J71" i="38"/>
  <c r="J71" i="44" s="1"/>
  <c r="J70" i="38"/>
  <c r="J70" i="44" s="1"/>
  <c r="J69" i="38"/>
  <c r="J69" i="44" s="1"/>
  <c r="J68" i="38"/>
  <c r="J68" i="44" s="1"/>
  <c r="J67" i="38"/>
  <c r="J67" i="44" s="1"/>
  <c r="J66" i="38"/>
  <c r="J66" i="44" s="1"/>
  <c r="J65" i="38"/>
  <c r="J65" i="44" s="1"/>
  <c r="J64" i="38"/>
  <c r="J64" i="44" s="1"/>
  <c r="J63" i="38"/>
  <c r="J63" i="44" s="1"/>
  <c r="J62" i="38"/>
  <c r="J62" i="44" s="1"/>
  <c r="I61" i="38"/>
  <c r="H61" i="38"/>
  <c r="G61" i="38"/>
  <c r="J60" i="38"/>
  <c r="J60" i="44" s="1"/>
  <c r="J59" i="38"/>
  <c r="J59" i="44" s="1"/>
  <c r="J58" i="38"/>
  <c r="J58" i="44" s="1"/>
  <c r="J57" i="38"/>
  <c r="J57" i="44" s="1"/>
  <c r="J56" i="38"/>
  <c r="J56" i="44" s="1"/>
  <c r="J55" i="38"/>
  <c r="J55" i="44" s="1"/>
  <c r="J54" i="38"/>
  <c r="J54" i="44" s="1"/>
  <c r="J53" i="38"/>
  <c r="J53" i="44" s="1"/>
  <c r="I51" i="38"/>
  <c r="H51" i="38"/>
  <c r="J51" i="38" s="1"/>
  <c r="G51" i="38"/>
  <c r="J50" i="38"/>
  <c r="J50" i="44" s="1"/>
  <c r="J49" i="38"/>
  <c r="J49" i="44" s="1"/>
  <c r="J48" i="38"/>
  <c r="J48" i="44" s="1"/>
  <c r="J47" i="38"/>
  <c r="J47" i="44" s="1"/>
  <c r="J46" i="38"/>
  <c r="J46" i="44" s="1"/>
  <c r="I45" i="38"/>
  <c r="H45" i="38"/>
  <c r="G45" i="38"/>
  <c r="J44" i="38"/>
  <c r="J43" i="38"/>
  <c r="I42" i="38"/>
  <c r="H42" i="38"/>
  <c r="G42" i="38"/>
  <c r="J41" i="38"/>
  <c r="J41" i="44" s="1"/>
  <c r="J40" i="38"/>
  <c r="J40" i="44" s="1"/>
  <c r="J39" i="38"/>
  <c r="J39" i="44" s="1"/>
  <c r="J38" i="38"/>
  <c r="J38" i="44" s="1"/>
  <c r="J37" i="38"/>
  <c r="J37" i="44" s="1"/>
  <c r="J36" i="38"/>
  <c r="J36" i="44" s="1"/>
  <c r="J35" i="38"/>
  <c r="J35" i="44" s="1"/>
  <c r="I34" i="38"/>
  <c r="H34" i="38"/>
  <c r="G34" i="38"/>
  <c r="J33" i="38"/>
  <c r="J33" i="44" s="1"/>
  <c r="J32" i="38"/>
  <c r="J32" i="44" s="1"/>
  <c r="J34" i="44" s="1"/>
  <c r="I31" i="38"/>
  <c r="H31" i="38"/>
  <c r="H52" i="38" s="1"/>
  <c r="G31" i="38"/>
  <c r="J30" i="38"/>
  <c r="J30" i="44" s="1"/>
  <c r="J29" i="38"/>
  <c r="J29" i="44" s="1"/>
  <c r="J28" i="38"/>
  <c r="J28" i="44" s="1"/>
  <c r="J27" i="38"/>
  <c r="J27" i="44" s="1"/>
  <c r="I25" i="38"/>
  <c r="H25" i="38"/>
  <c r="G25" i="38"/>
  <c r="J24" i="38"/>
  <c r="J24" i="44" s="1"/>
  <c r="J23" i="38"/>
  <c r="J23" i="44" s="1"/>
  <c r="J22" i="38"/>
  <c r="J22" i="44" s="1"/>
  <c r="I21" i="38"/>
  <c r="I26" i="38" s="1"/>
  <c r="H21" i="38"/>
  <c r="G21" i="38"/>
  <c r="J20" i="38"/>
  <c r="J20" i="44" s="1"/>
  <c r="J19" i="38"/>
  <c r="J19" i="44" s="1"/>
  <c r="J18" i="38"/>
  <c r="J18" i="44" s="1"/>
  <c r="J17" i="38"/>
  <c r="J17" i="44" s="1"/>
  <c r="J16" i="38"/>
  <c r="J16" i="44" s="1"/>
  <c r="J15" i="38"/>
  <c r="J15" i="44" s="1"/>
  <c r="J14" i="38"/>
  <c r="J14" i="44" s="1"/>
  <c r="J13" i="38"/>
  <c r="J13" i="44" s="1"/>
  <c r="J12" i="38"/>
  <c r="J12" i="44" s="1"/>
  <c r="J11" i="38"/>
  <c r="J11" i="44" s="1"/>
  <c r="J10" i="38"/>
  <c r="J10" i="44" s="1"/>
  <c r="J9" i="38"/>
  <c r="J9" i="44" s="1"/>
  <c r="J8" i="38"/>
  <c r="J8" i="44" s="1"/>
  <c r="C80" i="45"/>
  <c r="F73" i="38"/>
  <c r="I100" i="44" l="1"/>
  <c r="I50" i="45"/>
  <c r="N50" i="45"/>
  <c r="N67" i="45"/>
  <c r="H117" i="38"/>
  <c r="H124" i="38" s="1"/>
  <c r="J97" i="42"/>
  <c r="I68" i="45"/>
  <c r="I26" i="44"/>
  <c r="I101" i="44" s="1"/>
  <c r="I125" i="44" s="1"/>
  <c r="L101" i="44"/>
  <c r="L125" i="44" s="1"/>
  <c r="M69" i="39"/>
  <c r="K68" i="45"/>
  <c r="K98" i="45" s="1"/>
  <c r="M50" i="42"/>
  <c r="M69" i="42" s="1"/>
  <c r="L70" i="42"/>
  <c r="K70" i="42"/>
  <c r="K52" i="44"/>
  <c r="H67" i="45"/>
  <c r="J84" i="44"/>
  <c r="J51" i="44"/>
  <c r="I117" i="38"/>
  <c r="J90" i="39"/>
  <c r="H68" i="45"/>
  <c r="H98" i="45" s="1"/>
  <c r="L69" i="39"/>
  <c r="N34" i="42"/>
  <c r="M50" i="45"/>
  <c r="M69" i="45" s="1"/>
  <c r="K100" i="44"/>
  <c r="N97" i="45"/>
  <c r="K67" i="45"/>
  <c r="N52" i="40"/>
  <c r="J34" i="39"/>
  <c r="N70" i="42"/>
  <c r="L69" i="42"/>
  <c r="N70" i="45"/>
  <c r="M52" i="44"/>
  <c r="M76" i="44" s="1"/>
  <c r="L69" i="45"/>
  <c r="N98" i="45"/>
  <c r="N70" i="39"/>
  <c r="K70" i="39"/>
  <c r="K101" i="38"/>
  <c r="N101" i="38" s="1"/>
  <c r="K76" i="38"/>
  <c r="N76" i="38"/>
  <c r="K101" i="44"/>
  <c r="K125" i="44" s="1"/>
  <c r="N76" i="44"/>
  <c r="N69" i="45" s="1"/>
  <c r="K76" i="44"/>
  <c r="K69" i="39"/>
  <c r="N50" i="42"/>
  <c r="K50" i="42"/>
  <c r="K50" i="45" s="1"/>
  <c r="K68" i="42"/>
  <c r="N20" i="39"/>
  <c r="N50" i="39" s="1"/>
  <c r="N69" i="39" s="1"/>
  <c r="K68" i="39"/>
  <c r="M101" i="44"/>
  <c r="M125" i="44" s="1"/>
  <c r="N101" i="44"/>
  <c r="N125" i="44" s="1"/>
  <c r="N26" i="40"/>
  <c r="K76" i="40"/>
  <c r="K101" i="40"/>
  <c r="H100" i="44"/>
  <c r="H26" i="38"/>
  <c r="J31" i="44"/>
  <c r="I52" i="38"/>
  <c r="I101" i="38" s="1"/>
  <c r="I125" i="38" s="1"/>
  <c r="J34" i="38"/>
  <c r="J42" i="44"/>
  <c r="J74" i="44"/>
  <c r="J75" i="44" s="1"/>
  <c r="G117" i="38"/>
  <c r="J117" i="38" s="1"/>
  <c r="J110" i="38"/>
  <c r="J90" i="45"/>
  <c r="J97" i="45" s="1"/>
  <c r="G26" i="38"/>
  <c r="G76" i="38" s="1"/>
  <c r="G69" i="39" s="1"/>
  <c r="J25" i="44"/>
  <c r="J42" i="38"/>
  <c r="J61" i="44"/>
  <c r="J75" i="38"/>
  <c r="I76" i="40"/>
  <c r="I69" i="42" s="1"/>
  <c r="J67" i="39"/>
  <c r="J67" i="42"/>
  <c r="J70" i="42" s="1"/>
  <c r="J52" i="40"/>
  <c r="J76" i="40" s="1"/>
  <c r="I67" i="45"/>
  <c r="J34" i="42"/>
  <c r="J50" i="42" s="1"/>
  <c r="G52" i="38"/>
  <c r="J45" i="38"/>
  <c r="J61" i="38"/>
  <c r="I124" i="38"/>
  <c r="J122" i="38"/>
  <c r="G100" i="44"/>
  <c r="J21" i="44"/>
  <c r="J26" i="44" s="1"/>
  <c r="I90" i="45"/>
  <c r="I97" i="45" s="1"/>
  <c r="I98" i="45" s="1"/>
  <c r="G67" i="45"/>
  <c r="H76" i="44"/>
  <c r="H69" i="45" s="1"/>
  <c r="J52" i="44"/>
  <c r="G68" i="45"/>
  <c r="G90" i="45"/>
  <c r="G97" i="45" s="1"/>
  <c r="H68" i="42"/>
  <c r="H98" i="42" s="1"/>
  <c r="H50" i="42"/>
  <c r="H69" i="42" s="1"/>
  <c r="G98" i="42"/>
  <c r="J98" i="42" s="1"/>
  <c r="G98" i="39"/>
  <c r="J98" i="39" s="1"/>
  <c r="J68" i="39"/>
  <c r="J50" i="39"/>
  <c r="H101" i="44"/>
  <c r="H125" i="44" s="1"/>
  <c r="G52" i="44"/>
  <c r="G26" i="44"/>
  <c r="G124" i="40"/>
  <c r="J124" i="40" s="1"/>
  <c r="J117" i="40"/>
  <c r="J101" i="40"/>
  <c r="J84" i="38"/>
  <c r="G100" i="38"/>
  <c r="J100" i="38" s="1"/>
  <c r="G101" i="38"/>
  <c r="I76" i="38"/>
  <c r="I69" i="39" s="1"/>
  <c r="H101" i="38"/>
  <c r="H125" i="38" s="1"/>
  <c r="H76" i="38"/>
  <c r="H69" i="39" s="1"/>
  <c r="J52" i="38"/>
  <c r="J25" i="38"/>
  <c r="J21" i="38"/>
  <c r="J99" i="38"/>
  <c r="J99" i="44" s="1"/>
  <c r="J100" i="44" s="1"/>
  <c r="J70" i="45" s="1"/>
  <c r="J31" i="38"/>
  <c r="J105" i="38"/>
  <c r="G70" i="45" l="1"/>
  <c r="G124" i="38"/>
  <c r="J124" i="38" s="1"/>
  <c r="J26" i="38"/>
  <c r="J69" i="42"/>
  <c r="N76" i="40"/>
  <c r="N69" i="42" s="1"/>
  <c r="I70" i="45"/>
  <c r="H70" i="45"/>
  <c r="K69" i="45"/>
  <c r="K70" i="45"/>
  <c r="I76" i="44"/>
  <c r="I69" i="45" s="1"/>
  <c r="K69" i="42"/>
  <c r="K125" i="38"/>
  <c r="N125" i="38" s="1"/>
  <c r="N68" i="42"/>
  <c r="K98" i="42"/>
  <c r="N98" i="42" s="1"/>
  <c r="N68" i="39"/>
  <c r="K98" i="39"/>
  <c r="N98" i="39" s="1"/>
  <c r="N101" i="40"/>
  <c r="K125" i="40"/>
  <c r="N125" i="40" s="1"/>
  <c r="G70" i="39"/>
  <c r="J70" i="39"/>
  <c r="G125" i="40"/>
  <c r="J125" i="40" s="1"/>
  <c r="J76" i="44"/>
  <c r="J101" i="44"/>
  <c r="J68" i="45"/>
  <c r="J50" i="45"/>
  <c r="J68" i="42"/>
  <c r="G76" i="44"/>
  <c r="G69" i="45" s="1"/>
  <c r="G101" i="44"/>
  <c r="G125" i="38"/>
  <c r="J125" i="38" s="1"/>
  <c r="J101" i="38"/>
  <c r="J76" i="38"/>
  <c r="J69" i="39" s="1"/>
  <c r="C112" i="44"/>
  <c r="C90" i="44"/>
  <c r="C85" i="44"/>
  <c r="C77" i="44"/>
  <c r="C62" i="44"/>
  <c r="C54" i="44"/>
  <c r="C46" i="44"/>
  <c r="C35" i="44"/>
  <c r="C32" i="44"/>
  <c r="C34" i="44" s="1"/>
  <c r="C28" i="44"/>
  <c r="C27" i="44"/>
  <c r="C22" i="44"/>
  <c r="C9" i="44"/>
  <c r="C8" i="44"/>
  <c r="C34" i="38"/>
  <c r="C31" i="44" l="1"/>
  <c r="C52" i="44" s="1"/>
  <c r="J69" i="45"/>
  <c r="C25" i="44"/>
  <c r="C75" i="44"/>
  <c r="C84" i="44"/>
  <c r="C21" i="44"/>
  <c r="C51" i="44"/>
  <c r="C61" i="44"/>
  <c r="C89" i="44"/>
  <c r="C26" i="44"/>
  <c r="C42" i="44"/>
  <c r="C99" i="44"/>
  <c r="J98" i="45"/>
  <c r="G98" i="45"/>
  <c r="G125" i="44"/>
  <c r="J125" i="44"/>
  <c r="D70" i="35"/>
  <c r="E70" i="35"/>
  <c r="F70" i="35"/>
  <c r="C70" i="35"/>
  <c r="C59" i="35"/>
  <c r="F59" i="35"/>
  <c r="C101" i="44" l="1"/>
  <c r="C76" i="44"/>
  <c r="C100" i="44"/>
  <c r="D32" i="39"/>
  <c r="E32" i="39"/>
  <c r="C32" i="39"/>
  <c r="E31" i="35" l="1"/>
  <c r="E32" i="35"/>
  <c r="E34" i="35"/>
  <c r="E35" i="35"/>
  <c r="E36" i="35"/>
  <c r="E37" i="35"/>
  <c r="E38" i="35"/>
  <c r="E39" i="35"/>
  <c r="E41" i="35"/>
  <c r="E33" i="35"/>
  <c r="E9" i="35"/>
  <c r="E10" i="35"/>
  <c r="E11" i="35"/>
  <c r="E12" i="35"/>
  <c r="E16" i="35"/>
  <c r="E14" i="35"/>
  <c r="E15" i="35"/>
  <c r="E21" i="35"/>
  <c r="E18" i="35"/>
  <c r="E24" i="35"/>
  <c r="E26" i="35"/>
  <c r="E27" i="35"/>
  <c r="E42" i="35" l="1"/>
  <c r="C49" i="45"/>
  <c r="D45" i="45"/>
  <c r="E100" i="44"/>
  <c r="D100" i="44"/>
  <c r="D68" i="45" l="1"/>
  <c r="C32" i="45"/>
  <c r="E45" i="45"/>
  <c r="E68" i="45" s="1"/>
  <c r="C84" i="45"/>
  <c r="C14" i="45"/>
  <c r="C20" i="45" s="1"/>
  <c r="F20" i="45" s="1"/>
  <c r="C34" i="45"/>
  <c r="C45" i="45"/>
  <c r="E76" i="44"/>
  <c r="D76" i="44"/>
  <c r="D67" i="45"/>
  <c r="D70" i="45" s="1"/>
  <c r="F9" i="44"/>
  <c r="F21" i="44"/>
  <c r="F25" i="44"/>
  <c r="F29" i="44"/>
  <c r="F33" i="44"/>
  <c r="F49" i="44"/>
  <c r="F53" i="44"/>
  <c r="F57" i="44"/>
  <c r="F61" i="44"/>
  <c r="F65" i="44"/>
  <c r="F69" i="44"/>
  <c r="F78" i="44"/>
  <c r="F82" i="44"/>
  <c r="F86" i="44"/>
  <c r="F90" i="44"/>
  <c r="F94" i="44"/>
  <c r="F98" i="44"/>
  <c r="E67" i="45"/>
  <c r="E70" i="45" s="1"/>
  <c r="F11" i="44"/>
  <c r="F19" i="44"/>
  <c r="F23" i="44"/>
  <c r="F27" i="44"/>
  <c r="F31" i="44"/>
  <c r="F35" i="44"/>
  <c r="F51" i="44"/>
  <c r="F55" i="44"/>
  <c r="F59" i="44"/>
  <c r="F63" i="44"/>
  <c r="F67" i="44"/>
  <c r="F68" i="44"/>
  <c r="F80" i="44"/>
  <c r="F84" i="44"/>
  <c r="F88" i="44"/>
  <c r="F92" i="44"/>
  <c r="F96" i="44"/>
  <c r="F112" i="44"/>
  <c r="D50" i="45"/>
  <c r="F10" i="44"/>
  <c r="F12" i="44"/>
  <c r="F14" i="44"/>
  <c r="F16" i="44"/>
  <c r="F18" i="44"/>
  <c r="F20" i="44"/>
  <c r="F22" i="44"/>
  <c r="F32" i="44"/>
  <c r="F34" i="44"/>
  <c r="F36" i="44"/>
  <c r="F38" i="44"/>
  <c r="F40" i="44"/>
  <c r="F42" i="44"/>
  <c r="F46" i="44"/>
  <c r="F48" i="44"/>
  <c r="F50" i="44"/>
  <c r="F52" i="44"/>
  <c r="F54" i="44"/>
  <c r="F56" i="44"/>
  <c r="F58" i="44"/>
  <c r="F60" i="44"/>
  <c r="F62" i="44"/>
  <c r="F64" i="44"/>
  <c r="F24" i="44"/>
  <c r="F26" i="44"/>
  <c r="F28" i="44"/>
  <c r="F30" i="44"/>
  <c r="F66" i="44"/>
  <c r="F71" i="44"/>
  <c r="F73" i="44"/>
  <c r="F75" i="44"/>
  <c r="F77" i="44"/>
  <c r="F79" i="44"/>
  <c r="F81" i="44"/>
  <c r="F83" i="44"/>
  <c r="F85" i="44"/>
  <c r="F87" i="44"/>
  <c r="F89" i="44"/>
  <c r="F91" i="44"/>
  <c r="F93" i="44"/>
  <c r="F95" i="44"/>
  <c r="F97" i="44"/>
  <c r="F99" i="44"/>
  <c r="F101" i="44"/>
  <c r="F32" i="45"/>
  <c r="F34" i="45"/>
  <c r="F13" i="44"/>
  <c r="F15" i="44"/>
  <c r="F17" i="44"/>
  <c r="F37" i="44"/>
  <c r="F39" i="44"/>
  <c r="F41" i="44"/>
  <c r="F47" i="44"/>
  <c r="F70" i="44"/>
  <c r="F72" i="44"/>
  <c r="F74" i="44"/>
  <c r="F49" i="45"/>
  <c r="C90" i="45" l="1"/>
  <c r="C97" i="45" s="1"/>
  <c r="F14" i="45"/>
  <c r="D69" i="45"/>
  <c r="F100" i="44"/>
  <c r="E50" i="45"/>
  <c r="E69" i="45" s="1"/>
  <c r="C68" i="45"/>
  <c r="F76" i="44"/>
  <c r="C98" i="45" l="1"/>
  <c r="C89" i="38"/>
  <c r="C51" i="40"/>
  <c r="F74" i="38"/>
  <c r="H12" i="12" s="1"/>
  <c r="F78" i="38"/>
  <c r="F46" i="38"/>
  <c r="C84" i="38"/>
  <c r="F80" i="38"/>
  <c r="F83" i="38"/>
  <c r="C49" i="39"/>
  <c r="C31" i="40"/>
  <c r="C42" i="40"/>
  <c r="C45" i="40"/>
  <c r="C34" i="40"/>
  <c r="C21" i="40"/>
  <c r="F29" i="40"/>
  <c r="F39" i="40"/>
  <c r="F43" i="40"/>
  <c r="C14" i="39"/>
  <c r="C20" i="39" s="1"/>
  <c r="C45" i="39"/>
  <c r="C56" i="39"/>
  <c r="C84" i="39"/>
  <c r="D45" i="39"/>
  <c r="E51" i="38"/>
  <c r="D75" i="38"/>
  <c r="C21" i="38"/>
  <c r="C25" i="38"/>
  <c r="C31" i="38"/>
  <c r="C42" i="38"/>
  <c r="C45" i="38"/>
  <c r="C51" i="38"/>
  <c r="C61" i="38"/>
  <c r="C75" i="38"/>
  <c r="F8" i="42"/>
  <c r="F9" i="42"/>
  <c r="F10" i="42"/>
  <c r="F11" i="42"/>
  <c r="F12" i="42"/>
  <c r="F13" i="42"/>
  <c r="C14" i="42"/>
  <c r="D14" i="42"/>
  <c r="D20" i="42" s="1"/>
  <c r="E14" i="42"/>
  <c r="E20" i="42" s="1"/>
  <c r="F15" i="42"/>
  <c r="F16" i="42"/>
  <c r="F17" i="42"/>
  <c r="F18" i="42"/>
  <c r="F19" i="42"/>
  <c r="F21" i="42"/>
  <c r="F22" i="42"/>
  <c r="C23" i="42"/>
  <c r="D23" i="42"/>
  <c r="F23" i="42" s="1"/>
  <c r="E23" i="42"/>
  <c r="F24" i="42"/>
  <c r="F25" i="42"/>
  <c r="F26" i="42"/>
  <c r="F27" i="42"/>
  <c r="F28" i="42"/>
  <c r="F29" i="42"/>
  <c r="F30" i="42"/>
  <c r="F31" i="42"/>
  <c r="C32" i="42"/>
  <c r="D32" i="42"/>
  <c r="E32" i="42"/>
  <c r="E34" i="42" s="1"/>
  <c r="F33" i="42"/>
  <c r="F35" i="42"/>
  <c r="F36" i="42"/>
  <c r="F37" i="42"/>
  <c r="F38" i="42"/>
  <c r="F39" i="42"/>
  <c r="F40" i="42"/>
  <c r="F41" i="42"/>
  <c r="F42" i="42"/>
  <c r="F43" i="42"/>
  <c r="F44" i="42"/>
  <c r="C45" i="42"/>
  <c r="F45" i="42" s="1"/>
  <c r="D45" i="42"/>
  <c r="E45" i="42"/>
  <c r="F46" i="42"/>
  <c r="F47" i="42"/>
  <c r="F48" i="42"/>
  <c r="C49" i="42"/>
  <c r="D49" i="42"/>
  <c r="E49" i="42"/>
  <c r="F51" i="42"/>
  <c r="F52" i="42"/>
  <c r="F53" i="42"/>
  <c r="F54" i="42"/>
  <c r="F55" i="42"/>
  <c r="C56" i="42"/>
  <c r="D56" i="42"/>
  <c r="E56" i="42"/>
  <c r="F56" i="42" s="1"/>
  <c r="F57" i="42"/>
  <c r="F58" i="42"/>
  <c r="F59" i="42"/>
  <c r="F60" i="42"/>
  <c r="F61" i="42"/>
  <c r="C62" i="42"/>
  <c r="D62" i="42"/>
  <c r="E62" i="42"/>
  <c r="F62" i="42" s="1"/>
  <c r="F63" i="42"/>
  <c r="F64" i="42"/>
  <c r="F65" i="42"/>
  <c r="C66" i="42"/>
  <c r="D66" i="42"/>
  <c r="E66" i="42"/>
  <c r="F71" i="42"/>
  <c r="F72" i="42"/>
  <c r="F73" i="42"/>
  <c r="C74" i="42"/>
  <c r="D74" i="42"/>
  <c r="E74" i="42"/>
  <c r="F75" i="42"/>
  <c r="F76" i="42"/>
  <c r="F77" i="42"/>
  <c r="F78" i="42"/>
  <c r="C79" i="42"/>
  <c r="D79" i="42"/>
  <c r="E79" i="42"/>
  <c r="F80" i="42"/>
  <c r="F81" i="42"/>
  <c r="F82" i="42"/>
  <c r="F83" i="42"/>
  <c r="D84" i="42"/>
  <c r="E84" i="42"/>
  <c r="E80" i="45" s="1"/>
  <c r="E84" i="45" s="1"/>
  <c r="E90" i="45" s="1"/>
  <c r="E97" i="45" s="1"/>
  <c r="E98" i="45" s="1"/>
  <c r="F85" i="42"/>
  <c r="F86" i="42"/>
  <c r="F87" i="42"/>
  <c r="F88" i="42"/>
  <c r="F89" i="42"/>
  <c r="F91" i="42"/>
  <c r="F92" i="42"/>
  <c r="F93" i="42"/>
  <c r="F94" i="42"/>
  <c r="F95" i="42"/>
  <c r="F96" i="42"/>
  <c r="F27" i="40"/>
  <c r="C25" i="40"/>
  <c r="C61" i="40"/>
  <c r="C75" i="40"/>
  <c r="F75" i="40" s="1"/>
  <c r="C84" i="40"/>
  <c r="C89" i="40"/>
  <c r="C99" i="40"/>
  <c r="C105" i="40"/>
  <c r="C117" i="40" s="1"/>
  <c r="C124" i="40" s="1"/>
  <c r="C110" i="40"/>
  <c r="C122" i="40"/>
  <c r="D21" i="40"/>
  <c r="D25" i="40"/>
  <c r="D26" i="40" s="1"/>
  <c r="D31" i="40"/>
  <c r="D34" i="40"/>
  <c r="D42" i="40"/>
  <c r="D45" i="40"/>
  <c r="D51" i="40"/>
  <c r="D61" i="40"/>
  <c r="D75" i="40"/>
  <c r="D84" i="40"/>
  <c r="F84" i="40" s="1"/>
  <c r="D89" i="40"/>
  <c r="D99" i="40"/>
  <c r="D105" i="40"/>
  <c r="D110" i="40"/>
  <c r="D117" i="40" s="1"/>
  <c r="D124" i="40" s="1"/>
  <c r="D113" i="40"/>
  <c r="D122" i="40"/>
  <c r="E21" i="40"/>
  <c r="E25" i="40"/>
  <c r="E31" i="40"/>
  <c r="E34" i="40"/>
  <c r="E42" i="40"/>
  <c r="E45" i="40"/>
  <c r="E52" i="40" s="1"/>
  <c r="E61" i="40"/>
  <c r="E75" i="40"/>
  <c r="E84" i="40"/>
  <c r="E89" i="40"/>
  <c r="E99" i="40"/>
  <c r="E105" i="40"/>
  <c r="E110" i="40"/>
  <c r="E113" i="40"/>
  <c r="E122" i="40"/>
  <c r="F123" i="40"/>
  <c r="F121" i="40"/>
  <c r="F120" i="40"/>
  <c r="F119" i="40"/>
  <c r="F118" i="40"/>
  <c r="F116" i="40"/>
  <c r="F115" i="40"/>
  <c r="F114" i="40"/>
  <c r="F112" i="40"/>
  <c r="F111" i="40"/>
  <c r="F109" i="40"/>
  <c r="F108" i="40"/>
  <c r="F107" i="40"/>
  <c r="F106" i="40"/>
  <c r="F104" i="40"/>
  <c r="F103" i="40"/>
  <c r="F102" i="40"/>
  <c r="F98" i="40"/>
  <c r="F97" i="40"/>
  <c r="F96" i="40"/>
  <c r="F95" i="40"/>
  <c r="F94" i="40"/>
  <c r="F93" i="40"/>
  <c r="F92" i="40"/>
  <c r="F91" i="40"/>
  <c r="F90" i="40"/>
  <c r="F88" i="40"/>
  <c r="F87" i="40"/>
  <c r="F86" i="40"/>
  <c r="F85" i="40"/>
  <c r="F83" i="40"/>
  <c r="F82" i="40"/>
  <c r="F81" i="40"/>
  <c r="F80" i="40"/>
  <c r="F79" i="40"/>
  <c r="F78" i="40"/>
  <c r="F77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0" i="40"/>
  <c r="F59" i="40"/>
  <c r="F58" i="40"/>
  <c r="F57" i="40"/>
  <c r="F56" i="40"/>
  <c r="F55" i="40"/>
  <c r="F54" i="40"/>
  <c r="F53" i="40"/>
  <c r="F51" i="40"/>
  <c r="F50" i="40"/>
  <c r="F49" i="40"/>
  <c r="F48" i="40"/>
  <c r="F47" i="40"/>
  <c r="F46" i="40"/>
  <c r="F44" i="40"/>
  <c r="F41" i="40"/>
  <c r="F40" i="40"/>
  <c r="F38" i="40"/>
  <c r="F37" i="40"/>
  <c r="F36" i="40"/>
  <c r="F35" i="40"/>
  <c r="F33" i="40"/>
  <c r="F32" i="40"/>
  <c r="F30" i="40"/>
  <c r="F28" i="40"/>
  <c r="F24" i="40"/>
  <c r="F23" i="40"/>
  <c r="F22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C62" i="30"/>
  <c r="C40" i="30"/>
  <c r="D84" i="39"/>
  <c r="E84" i="39"/>
  <c r="D79" i="39"/>
  <c r="E79" i="39"/>
  <c r="C79" i="39"/>
  <c r="D74" i="39"/>
  <c r="E74" i="39"/>
  <c r="F74" i="39" s="1"/>
  <c r="C74" i="39"/>
  <c r="D66" i="39"/>
  <c r="E66" i="39"/>
  <c r="C66" i="39"/>
  <c r="D62" i="39"/>
  <c r="E62" i="39"/>
  <c r="C62" i="39"/>
  <c r="D56" i="39"/>
  <c r="E56" i="39"/>
  <c r="D49" i="39"/>
  <c r="E49" i="39"/>
  <c r="E45" i="39"/>
  <c r="F45" i="39" s="1"/>
  <c r="F9" i="39"/>
  <c r="F10" i="39"/>
  <c r="F10" i="45" s="1"/>
  <c r="F11" i="39"/>
  <c r="F11" i="45" s="1"/>
  <c r="F12" i="39"/>
  <c r="F12" i="45" s="1"/>
  <c r="F13" i="39"/>
  <c r="F15" i="39"/>
  <c r="F16" i="39"/>
  <c r="F16" i="45" s="1"/>
  <c r="F17" i="39"/>
  <c r="F17" i="45" s="1"/>
  <c r="F18" i="39"/>
  <c r="F18" i="45" s="1"/>
  <c r="F19" i="39"/>
  <c r="F21" i="39"/>
  <c r="F21" i="45" s="1"/>
  <c r="F22" i="39"/>
  <c r="F22" i="45" s="1"/>
  <c r="F24" i="39"/>
  <c r="F24" i="45" s="1"/>
  <c r="F25" i="39"/>
  <c r="F25" i="45" s="1"/>
  <c r="F26" i="39"/>
  <c r="F27" i="39"/>
  <c r="F27" i="45" s="1"/>
  <c r="F28" i="39"/>
  <c r="F28" i="45" s="1"/>
  <c r="F29" i="39"/>
  <c r="F29" i="45" s="1"/>
  <c r="F30" i="39"/>
  <c r="F31" i="39"/>
  <c r="F31" i="45" s="1"/>
  <c r="F33" i="39"/>
  <c r="F33" i="45" s="1"/>
  <c r="F35" i="39"/>
  <c r="F35" i="45" s="1"/>
  <c r="F36" i="39"/>
  <c r="F36" i="45" s="1"/>
  <c r="F37" i="39"/>
  <c r="F37" i="45" s="1"/>
  <c r="F38" i="39"/>
  <c r="F38" i="45" s="1"/>
  <c r="F39" i="39"/>
  <c r="F39" i="45" s="1"/>
  <c r="F40" i="39"/>
  <c r="F40" i="45" s="1"/>
  <c r="F41" i="39"/>
  <c r="F41" i="45" s="1"/>
  <c r="F42" i="39"/>
  <c r="F42" i="45" s="1"/>
  <c r="F43" i="39"/>
  <c r="F43" i="45" s="1"/>
  <c r="F44" i="39"/>
  <c r="F44" i="45" s="1"/>
  <c r="F46" i="39"/>
  <c r="F46" i="45" s="1"/>
  <c r="F47" i="39"/>
  <c r="F48" i="39"/>
  <c r="F48" i="45" s="1"/>
  <c r="F51" i="39"/>
  <c r="F51" i="45" s="1"/>
  <c r="F52" i="39"/>
  <c r="F52" i="45" s="1"/>
  <c r="F53" i="39"/>
  <c r="F53" i="45" s="1"/>
  <c r="F54" i="39"/>
  <c r="F55" i="39"/>
  <c r="F55" i="45" s="1"/>
  <c r="F57" i="39"/>
  <c r="F57" i="45" s="1"/>
  <c r="F58" i="39"/>
  <c r="F58" i="45" s="1"/>
  <c r="F59" i="39"/>
  <c r="F59" i="45" s="1"/>
  <c r="F60" i="39"/>
  <c r="F61" i="39"/>
  <c r="F61" i="45" s="1"/>
  <c r="F63" i="39"/>
  <c r="F63" i="45" s="1"/>
  <c r="F64" i="39"/>
  <c r="F64" i="45" s="1"/>
  <c r="F65" i="39"/>
  <c r="F65" i="45" s="1"/>
  <c r="F71" i="39"/>
  <c r="F71" i="45" s="1"/>
  <c r="F72" i="39"/>
  <c r="F73" i="39"/>
  <c r="F73" i="45" s="1"/>
  <c r="F75" i="39"/>
  <c r="F75" i="45" s="1"/>
  <c r="F76" i="39"/>
  <c r="F76" i="45" s="1"/>
  <c r="F77" i="39"/>
  <c r="F77" i="45" s="1"/>
  <c r="F78" i="39"/>
  <c r="F80" i="39"/>
  <c r="F81" i="39"/>
  <c r="F81" i="45" s="1"/>
  <c r="F82" i="39"/>
  <c r="F82" i="45" s="1"/>
  <c r="F83" i="39"/>
  <c r="F85" i="39"/>
  <c r="F85" i="45" s="1"/>
  <c r="F86" i="39"/>
  <c r="F86" i="45" s="1"/>
  <c r="F87" i="39"/>
  <c r="F88" i="39"/>
  <c r="F88" i="45" s="1"/>
  <c r="F89" i="39"/>
  <c r="F89" i="45" s="1"/>
  <c r="F91" i="39"/>
  <c r="F91" i="45" s="1"/>
  <c r="F92" i="39"/>
  <c r="F93" i="39"/>
  <c r="F93" i="45" s="1"/>
  <c r="F94" i="39"/>
  <c r="F94" i="45" s="1"/>
  <c r="F95" i="39"/>
  <c r="F96" i="39"/>
  <c r="F8" i="39"/>
  <c r="F8" i="45" s="1"/>
  <c r="D23" i="39"/>
  <c r="D34" i="39" s="1"/>
  <c r="E23" i="39"/>
  <c r="E34" i="39" s="1"/>
  <c r="C23" i="39"/>
  <c r="C34" i="39" s="1"/>
  <c r="D14" i="39"/>
  <c r="D20" i="39" s="1"/>
  <c r="E14" i="39"/>
  <c r="E20" i="39" s="1"/>
  <c r="D51" i="38"/>
  <c r="F51" i="38" s="1"/>
  <c r="D84" i="38"/>
  <c r="D122" i="38"/>
  <c r="E122" i="38"/>
  <c r="C122" i="38"/>
  <c r="D113" i="38"/>
  <c r="D113" i="44" s="1"/>
  <c r="E113" i="38"/>
  <c r="D110" i="38"/>
  <c r="E110" i="38"/>
  <c r="E111" i="44" s="1"/>
  <c r="C110" i="38"/>
  <c r="C111" i="44" s="1"/>
  <c r="D105" i="38"/>
  <c r="E105" i="38"/>
  <c r="C105" i="38"/>
  <c r="D99" i="38"/>
  <c r="E99" i="38"/>
  <c r="C99" i="38"/>
  <c r="D89" i="38"/>
  <c r="E89" i="38"/>
  <c r="E84" i="38"/>
  <c r="E75" i="38"/>
  <c r="F75" i="38" s="1"/>
  <c r="D61" i="38"/>
  <c r="E6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7" i="38"/>
  <c r="F28" i="38"/>
  <c r="F29" i="38"/>
  <c r="F30" i="38"/>
  <c r="F32" i="38"/>
  <c r="F33" i="38"/>
  <c r="F35" i="38"/>
  <c r="F36" i="38"/>
  <c r="F37" i="38"/>
  <c r="F38" i="38"/>
  <c r="F39" i="38"/>
  <c r="F40" i="38"/>
  <c r="F41" i="38"/>
  <c r="F43" i="38"/>
  <c r="F44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7" i="38"/>
  <c r="F79" i="38"/>
  <c r="F81" i="38"/>
  <c r="F82" i="38"/>
  <c r="F85" i="38"/>
  <c r="F86" i="38"/>
  <c r="F87" i="38"/>
  <c r="F88" i="38"/>
  <c r="F90" i="38"/>
  <c r="F91" i="38"/>
  <c r="F92" i="38"/>
  <c r="F93" i="38"/>
  <c r="F94" i="38"/>
  <c r="F95" i="38"/>
  <c r="F96" i="38"/>
  <c r="F97" i="38"/>
  <c r="F98" i="38"/>
  <c r="F102" i="38"/>
  <c r="F103" i="38"/>
  <c r="F104" i="38"/>
  <c r="F106" i="38"/>
  <c r="F107" i="38"/>
  <c r="F108" i="38"/>
  <c r="F109" i="38"/>
  <c r="F111" i="38"/>
  <c r="F112" i="38"/>
  <c r="F114" i="38"/>
  <c r="F114" i="44" s="1"/>
  <c r="F115" i="38"/>
  <c r="F116" i="38"/>
  <c r="F116" i="44" s="1"/>
  <c r="F118" i="38"/>
  <c r="F118" i="44" s="1"/>
  <c r="F119" i="38"/>
  <c r="F119" i="44" s="1"/>
  <c r="F120" i="38"/>
  <c r="F121" i="38"/>
  <c r="F121" i="44" s="1"/>
  <c r="F123" i="38"/>
  <c r="F123" i="44" s="1"/>
  <c r="F8" i="38"/>
  <c r="D45" i="38"/>
  <c r="E45" i="38"/>
  <c r="D42" i="38"/>
  <c r="E42" i="38"/>
  <c r="D34" i="38"/>
  <c r="E34" i="38"/>
  <c r="D31" i="38"/>
  <c r="D52" i="38" s="1"/>
  <c r="E31" i="38"/>
  <c r="D25" i="38"/>
  <c r="E25" i="38"/>
  <c r="D21" i="38"/>
  <c r="E21" i="38"/>
  <c r="F61" i="40"/>
  <c r="F79" i="42"/>
  <c r="D52" i="40"/>
  <c r="F8" i="40"/>
  <c r="F49" i="42"/>
  <c r="F34" i="40"/>
  <c r="F99" i="40"/>
  <c r="F14" i="42"/>
  <c r="F32" i="42"/>
  <c r="F42" i="40"/>
  <c r="F66" i="42"/>
  <c r="F21" i="40"/>
  <c r="C20" i="42"/>
  <c r="F21" i="38"/>
  <c r="F84" i="42" l="1"/>
  <c r="F80" i="45" s="1"/>
  <c r="D80" i="45"/>
  <c r="D84" i="45" s="1"/>
  <c r="F67" i="42"/>
  <c r="F74" i="45"/>
  <c r="F30" i="45"/>
  <c r="F26" i="45"/>
  <c r="F23" i="45"/>
  <c r="F89" i="38"/>
  <c r="D111" i="44"/>
  <c r="D117" i="44" s="1"/>
  <c r="D124" i="44" s="1"/>
  <c r="D125" i="44" s="1"/>
  <c r="F60" i="45"/>
  <c r="F45" i="38"/>
  <c r="F115" i="44"/>
  <c r="F99" i="38"/>
  <c r="D117" i="38"/>
  <c r="F113" i="38"/>
  <c r="E113" i="44"/>
  <c r="E117" i="44" s="1"/>
  <c r="E124" i="44" s="1"/>
  <c r="E125" i="44" s="1"/>
  <c r="F78" i="45"/>
  <c r="F54" i="45"/>
  <c r="F56" i="45" s="1"/>
  <c r="F67" i="45" s="1"/>
  <c r="F70" i="45" s="1"/>
  <c r="F45" i="45"/>
  <c r="F19" i="45"/>
  <c r="F15" i="45"/>
  <c r="F62" i="39"/>
  <c r="F66" i="39"/>
  <c r="F79" i="39"/>
  <c r="D90" i="39"/>
  <c r="D97" i="39" s="1"/>
  <c r="F62" i="45"/>
  <c r="F23" i="39"/>
  <c r="F79" i="45"/>
  <c r="D26" i="38"/>
  <c r="D101" i="38" s="1"/>
  <c r="F120" i="44"/>
  <c r="F122" i="44" s="1"/>
  <c r="F110" i="40"/>
  <c r="F31" i="38"/>
  <c r="C117" i="44"/>
  <c r="C124" i="44" s="1"/>
  <c r="F96" i="45"/>
  <c r="F92" i="45"/>
  <c r="F95" i="45" s="1"/>
  <c r="F72" i="45"/>
  <c r="F66" i="45"/>
  <c r="F47" i="45"/>
  <c r="F13" i="45"/>
  <c r="F9" i="45"/>
  <c r="D34" i="42"/>
  <c r="D50" i="42" s="1"/>
  <c r="D69" i="42" s="1"/>
  <c r="F8" i="44"/>
  <c r="F45" i="40"/>
  <c r="D90" i="42"/>
  <c r="D97" i="42" s="1"/>
  <c r="F105" i="40"/>
  <c r="E117" i="38"/>
  <c r="F122" i="38"/>
  <c r="D67" i="39"/>
  <c r="D70" i="39" s="1"/>
  <c r="F25" i="40"/>
  <c r="E26" i="38"/>
  <c r="F34" i="38"/>
  <c r="C50" i="39"/>
  <c r="C26" i="38"/>
  <c r="F14" i="39"/>
  <c r="F84" i="38"/>
  <c r="E50" i="39"/>
  <c r="E26" i="40"/>
  <c r="E101" i="40" s="1"/>
  <c r="E67" i="42"/>
  <c r="C52" i="40"/>
  <c r="F52" i="40" s="1"/>
  <c r="D50" i="39"/>
  <c r="D67" i="42"/>
  <c r="E50" i="42"/>
  <c r="C67" i="39"/>
  <c r="F25" i="38"/>
  <c r="D76" i="38"/>
  <c r="F56" i="39"/>
  <c r="E67" i="39"/>
  <c r="E70" i="39" s="1"/>
  <c r="E90" i="42"/>
  <c r="E97" i="42" s="1"/>
  <c r="C67" i="42"/>
  <c r="C52" i="38"/>
  <c r="E100" i="40"/>
  <c r="F113" i="40"/>
  <c r="C100" i="40"/>
  <c r="D101" i="40"/>
  <c r="D125" i="40" s="1"/>
  <c r="D76" i="40"/>
  <c r="D100" i="40"/>
  <c r="C117" i="38"/>
  <c r="C124" i="38" s="1"/>
  <c r="E68" i="42"/>
  <c r="F32" i="39"/>
  <c r="F34" i="39" s="1"/>
  <c r="E98" i="42"/>
  <c r="F20" i="42"/>
  <c r="F89" i="40"/>
  <c r="F100" i="40" s="1"/>
  <c r="F31" i="40"/>
  <c r="C34" i="42"/>
  <c r="C50" i="42" s="1"/>
  <c r="D124" i="38"/>
  <c r="F42" i="38"/>
  <c r="F61" i="38"/>
  <c r="F105" i="38"/>
  <c r="F49" i="39"/>
  <c r="C90" i="39"/>
  <c r="C97" i="39" s="1"/>
  <c r="E117" i="40"/>
  <c r="E124" i="40" s="1"/>
  <c r="F124" i="40" s="1"/>
  <c r="F122" i="40"/>
  <c r="C90" i="42"/>
  <c r="C97" i="42" s="1"/>
  <c r="F97" i="42" s="1"/>
  <c r="C26" i="40"/>
  <c r="C76" i="40" s="1"/>
  <c r="C68" i="39"/>
  <c r="F20" i="39"/>
  <c r="E124" i="38"/>
  <c r="F84" i="39"/>
  <c r="F74" i="42"/>
  <c r="C100" i="38"/>
  <c r="E52" i="38"/>
  <c r="E101" i="38" s="1"/>
  <c r="E68" i="39"/>
  <c r="D68" i="39"/>
  <c r="F110" i="38"/>
  <c r="E90" i="39"/>
  <c r="F113" i="44" l="1"/>
  <c r="D69" i="39"/>
  <c r="C50" i="45"/>
  <c r="C69" i="45" s="1"/>
  <c r="F111" i="44"/>
  <c r="F117" i="44" s="1"/>
  <c r="F68" i="45"/>
  <c r="F50" i="45"/>
  <c r="F69" i="45" s="1"/>
  <c r="D90" i="45"/>
  <c r="F84" i="45"/>
  <c r="D68" i="42"/>
  <c r="D98" i="42" s="1"/>
  <c r="C101" i="38"/>
  <c r="C67" i="45"/>
  <c r="C70" i="45" s="1"/>
  <c r="F34" i="42"/>
  <c r="F70" i="42"/>
  <c r="F124" i="44"/>
  <c r="F125" i="44" s="1"/>
  <c r="C125" i="44"/>
  <c r="C68" i="42"/>
  <c r="F50" i="42"/>
  <c r="F67" i="39"/>
  <c r="C70" i="42"/>
  <c r="C101" i="40"/>
  <c r="F101" i="40" s="1"/>
  <c r="F117" i="38"/>
  <c r="C76" i="38"/>
  <c r="C69" i="39" s="1"/>
  <c r="F26" i="38"/>
  <c r="F90" i="42"/>
  <c r="F26" i="40"/>
  <c r="F76" i="40" s="1"/>
  <c r="F69" i="42" s="1"/>
  <c r="F117" i="40"/>
  <c r="E76" i="40"/>
  <c r="E69" i="42" s="1"/>
  <c r="C70" i="39"/>
  <c r="F50" i="39"/>
  <c r="C69" i="42"/>
  <c r="D70" i="42"/>
  <c r="E70" i="42"/>
  <c r="E76" i="38"/>
  <c r="E69" i="39" s="1"/>
  <c r="E125" i="40"/>
  <c r="E125" i="38"/>
  <c r="D125" i="38"/>
  <c r="F101" i="38"/>
  <c r="C125" i="38"/>
  <c r="C125" i="40"/>
  <c r="C98" i="42"/>
  <c r="F98" i="42" s="1"/>
  <c r="F68" i="42"/>
  <c r="E97" i="39"/>
  <c r="F97" i="39" s="1"/>
  <c r="D98" i="39"/>
  <c r="F52" i="38"/>
  <c r="F100" i="38"/>
  <c r="F70" i="39" s="1"/>
  <c r="F68" i="39"/>
  <c r="C98" i="39"/>
  <c r="F124" i="38"/>
  <c r="F90" i="39"/>
  <c r="D97" i="45" l="1"/>
  <c r="F90" i="45"/>
  <c r="F76" i="38"/>
  <c r="F69" i="39" s="1"/>
  <c r="F125" i="40"/>
  <c r="F125" i="38"/>
  <c r="E98" i="39"/>
  <c r="D98" i="45" l="1"/>
  <c r="F97" i="45"/>
  <c r="F98" i="45" s="1"/>
  <c r="F98" i="39"/>
</calcChain>
</file>

<file path=xl/sharedStrings.xml><?xml version="1.0" encoding="utf-8"?>
<sst xmlns="http://schemas.openxmlformats.org/spreadsheetml/2006/main" count="1914" uniqueCount="514">
  <si>
    <t>ÖNKORMÁNYZATI ELŐIRÁNYZATOK</t>
  </si>
  <si>
    <t>KÖLTSÉGVETÉSI SZERV</t>
  </si>
  <si>
    <t>MINDÖSSZESEN</t>
  </si>
  <si>
    <t>ÖSSZESEN</t>
  </si>
  <si>
    <t>eredeti ei.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</si>
  <si>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</si>
  <si>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</si>
  <si>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</si>
  <si>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</si>
  <si>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</si>
  <si>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</si>
  <si>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</si>
  <si>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</si>
  <si>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</si>
  <si>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</si>
  <si>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</si>
  <si>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</si>
  <si>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</si>
  <si>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</si>
  <si>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</si>
  <si>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</si>
  <si>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</si>
  <si>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</si>
  <si>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</si>
  <si>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</si>
  <si>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</si>
  <si>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</si>
  <si>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</si>
  <si>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</si>
  <si>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</si>
  <si>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</si>
  <si>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</si>
  <si>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</si>
  <si>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</si>
  <si>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</si>
  <si>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</si>
  <si>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</si>
  <si>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</si>
  <si>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</si>
  <si>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</si>
  <si>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</si>
  <si>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</si>
  <si>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</si>
  <si>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</si>
  <si>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</si>
  <si>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</si>
  <si>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</si>
  <si>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</si>
  <si>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</si>
  <si>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</si>
  <si>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</si>
  <si>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</si>
  <si>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</si>
  <si>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</si>
  <si>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</si>
  <si>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</si>
  <si>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</si>
  <si>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</si>
  <si>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</si>
  <si>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</si>
  <si>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</si>
  <si>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</si>
  <si>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</si>
  <si>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</si>
  <si>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</si>
  <si>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</si>
  <si>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</si>
  <si>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</si>
  <si>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</si>
  <si>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</si>
  <si>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</si>
  <si>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</si>
  <si>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</si>
  <si>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</si>
  <si>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</si>
  <si>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</si>
  <si>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</si>
  <si>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</si>
  <si>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</si>
  <si>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</si>
  <si>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</si>
  <si>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</si>
  <si>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</si>
  <si>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</si>
  <si>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</si>
  <si>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</si>
  <si>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</si>
  <si>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</si>
  <si>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</si>
  <si>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</si>
  <si>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</si>
  <si>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</si>
  <si>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</si>
  <si>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</si>
  <si>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</si>
  <si>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</si>
  <si>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</si>
  <si>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</si>
  <si>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</si>
  <si>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</si>
  <si>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</si>
  <si>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</si>
  <si>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</si>
  <si>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</si>
  <si>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</si>
  <si>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</si>
  <si>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</si>
  <si>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</si>
  <si>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</si>
  <si>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</si>
  <si>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</si>
  <si>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</si>
  <si>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</si>
  <si>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</si>
  <si>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</si>
  <si>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</si>
  <si>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</si>
  <si>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</si>
  <si>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</si>
  <si>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</si>
  <si>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</si>
  <si>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</si>
  <si>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</si>
  <si>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</si>
  <si>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</si>
  <si>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</si>
  <si>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</si>
  <si>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</si>
  <si>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</si>
  <si>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</si>
  <si>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</si>
  <si>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</si>
  <si>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</si>
  <si>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</si>
  <si>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</si>
  <si>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</si>
  <si>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</si>
  <si>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</si>
  <si>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</si>
  <si>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</si>
  <si>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</si>
  <si>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</si>
  <si>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</si>
  <si>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</si>
  <si>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</si>
  <si>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</si>
  <si>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</si>
  <si>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</si>
  <si>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</si>
  <si>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</si>
  <si>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</si>
  <si>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</si>
  <si>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</si>
  <si>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</si>
  <si>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</si>
  <si>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</si>
  <si>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</si>
  <si>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</si>
  <si>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</si>
  <si>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</si>
  <si>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</si>
  <si>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</si>
  <si>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</si>
  <si>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</si>
  <si>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</si>
  <si>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</si>
  <si>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</si>
  <si>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</si>
  <si>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</si>
  <si>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</si>
  <si>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</si>
  <si>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</si>
  <si>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</si>
  <si>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</si>
  <si>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</si>
  <si>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</si>
  <si>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</si>
  <si>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</si>
  <si>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</si>
  <si>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</si>
  <si>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</si>
  <si>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</si>
  <si>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</si>
  <si>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</si>
  <si>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</si>
  <si>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</si>
  <si>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</si>
  <si>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</si>
  <si>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</si>
  <si>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</si>
  <si>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</si>
  <si>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</si>
  <si>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</si>
  <si>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</si>
  <si>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</si>
  <si>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</si>
  <si>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</si>
  <si>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</si>
  <si>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</si>
  <si>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</si>
  <si>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</si>
  <si>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</si>
  <si>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</si>
  <si>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</si>
  <si>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</si>
  <si>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</si>
  <si>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</si>
  <si>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</si>
  <si>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</si>
  <si>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</si>
  <si>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</si>
  <si>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</si>
  <si>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</si>
  <si>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</si>
  <si>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</si>
  <si>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</si>
  <si>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</si>
  <si>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</si>
  <si>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</si>
  <si>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</si>
  <si>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</si>
  <si>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</si>
  <si>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</si>
  <si>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</si>
  <si>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</si>
  <si>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</si>
  <si>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</si>
  <si>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</si>
  <si>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</si>
  <si>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</si>
  <si>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</si>
  <si>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</si>
  <si>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</si>
  <si>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</si>
  <si>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</si>
  <si>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</si>
  <si>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</si>
  <si>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</si>
  <si>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</si>
  <si>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</si>
  <si>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</si>
  <si>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</si>
  <si>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</si>
  <si>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</si>
  <si>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</si>
  <si>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</si>
  <si>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</si>
  <si>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</si>
  <si>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</si>
  <si>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</si>
  <si>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</si>
  <si>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</si>
  <si>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</si>
  <si>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</si>
  <si>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</si>
  <si>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</si>
  <si>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</si>
  <si>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</si>
  <si>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</si>
  <si>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</si>
  <si>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</si>
  <si>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</si>
  <si>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</si>
  <si>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</si>
  <si>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</si>
  <si>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</si>
  <si>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</si>
  <si>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</si>
  <si>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</si>
  <si>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</si>
  <si>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</si>
  <si>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</si>
  <si>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</si>
  <si>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</si>
  <si>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</si>
  <si>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</si>
  <si>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</si>
  <si>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</si>
  <si>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</si>
  <si>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</si>
  <si>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</si>
  <si>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</si>
  <si>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</si>
  <si>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</si>
  <si>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</si>
  <si>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</si>
  <si>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</si>
  <si>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</si>
  <si>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</si>
  <si>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</si>
  <si>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</si>
  <si>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</si>
  <si>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</si>
  <si>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</si>
  <si>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</si>
  <si>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</si>
  <si>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</si>
  <si>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</si>
  <si>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</si>
  <si>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</si>
  <si>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</si>
  <si>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</si>
  <si>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</si>
  <si>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</si>
  <si>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</si>
  <si>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</si>
  <si>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</si>
  <si>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</si>
  <si>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</si>
  <si>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</si>
  <si>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</si>
  <si>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</si>
  <si>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</si>
  <si>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</si>
  <si>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</si>
  <si>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</si>
  <si>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</si>
  <si>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</si>
  <si>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</si>
  <si>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</si>
  <si>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</si>
  <si>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</si>
  <si>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</si>
  <si>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</si>
  <si>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</si>
  <si>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</si>
  <si>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</si>
  <si>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</si>
  <si>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</si>
  <si>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</si>
  <si>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</si>
  <si>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</si>
  <si>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</si>
  <si>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</si>
  <si>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</si>
  <si>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</si>
  <si>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</si>
  <si>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</si>
  <si>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</si>
  <si>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</si>
  <si>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</si>
  <si>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</si>
  <si>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</si>
  <si>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</si>
  <si>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</si>
  <si>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</si>
  <si>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</si>
  <si>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</si>
  <si>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</si>
  <si>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</si>
  <si>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</si>
  <si>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</si>
  <si>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</si>
  <si>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</si>
  <si>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</si>
  <si>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</si>
  <si>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</si>
  <si>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</si>
  <si>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</si>
  <si>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</si>
  <si>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</si>
  <si>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</si>
  <si>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</si>
  <si>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</si>
  <si>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</si>
  <si>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</si>
  <si>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</si>
  <si>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</si>
  <si>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</si>
  <si>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</si>
  <si>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</si>
  <si>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</si>
  <si>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</si>
  <si>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</si>
  <si>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</si>
  <si>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</si>
  <si>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</si>
  <si>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</si>
  <si>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</si>
  <si>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</si>
  <si>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</si>
  <si>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</si>
  <si>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</si>
  <si>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</si>
  <si>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</si>
  <si>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</si>
  <si>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</si>
  <si>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</si>
  <si>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</si>
  <si>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</si>
  <si>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</si>
  <si>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</si>
  <si>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</si>
  <si>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</si>
  <si>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</si>
  <si>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</si>
  <si>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</si>
  <si>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</si>
  <si>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</si>
  <si>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</si>
  <si>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</si>
  <si>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</si>
  <si>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</si>
  <si>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</si>
  <si>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</si>
  <si>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</si>
  <si>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</si>
  <si>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</si>
  <si>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</si>
  <si>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</si>
  <si>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</si>
  <si>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</si>
  <si>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</si>
  <si>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</si>
  <si>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</si>
  <si>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</si>
  <si>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</si>
  <si>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</si>
  <si>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</si>
  <si>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</si>
  <si>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</si>
  <si>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</si>
  <si>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</si>
  <si>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</si>
  <si>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</si>
  <si>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</si>
  <si>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</si>
  <si>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</si>
  <si>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</si>
  <si>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</si>
  <si>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</si>
  <si>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</si>
  <si>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</si>
  <si>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</si>
  <si>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</si>
  <si>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</si>
  <si>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</si>
  <si>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</si>
  <si>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</si>
  <si>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</si>
  <si>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</si>
  <si>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</si>
  <si>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</si>
  <si>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</si>
  <si>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</si>
  <si>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</si>
  <si>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</si>
  <si>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</si>
  <si>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</si>
  <si>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</si>
  <si>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</si>
  <si>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</si>
  <si>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</si>
  <si>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</si>
  <si>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</si>
  <si>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</si>
  <si>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</si>
  <si>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</si>
  <si>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</si>
  <si>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</si>
  <si>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</si>
  <si>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</si>
  <si>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</si>
  <si>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</si>
  <si>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</si>
  <si>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</si>
  <si>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</si>
  <si>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</si>
  <si>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</si>
  <si>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</si>
  <si>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</si>
  <si>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</si>
  <si>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</si>
  <si>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</si>
  <si>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</si>
  <si>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>EREDETI ELŐIRÁNYZAT</t>
  </si>
  <si>
    <t>Rovat</t>
  </si>
  <si>
    <t>önkormányzatok és költségvetési szervei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</si>
  <si>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</si>
  <si>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</si>
  <si>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</si>
  <si>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</si>
  <si>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</si>
  <si>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</si>
  <si>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</si>
  <si>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</si>
  <si>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</si>
  <si>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</si>
  <si>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BÓBITA ÓVODA ELŐIRÁNYZATOK</t>
  </si>
  <si>
    <t>BÓBITA ÓVODA</t>
  </si>
  <si>
    <t>Sorokpolány Önkormányzat és költségvetési szervei előirányzat</t>
  </si>
  <si>
    <t>Kiadások (Ft)</t>
  </si>
  <si>
    <t>Bevételek (Ft)</t>
  </si>
  <si>
    <t>Beruházások és felújítások (Ft)</t>
  </si>
  <si>
    <t>Általános- és céltartalékok (Ft)</t>
  </si>
  <si>
    <t>Támogatások, kölcsönök nyújtása és törlesztése (Ft)</t>
  </si>
  <si>
    <t>Támogatások, kölcsönök bevételei (Ft)</t>
  </si>
  <si>
    <t>SOROKPOLÁNY Önkormányzat 2019. évi költségvetése</t>
  </si>
  <si>
    <t>B411</t>
  </si>
  <si>
    <t>I. n.év módosított előirányzat</t>
  </si>
  <si>
    <t xml:space="preserve">Egyéb tárgyi eszközök beszerzésse, létesítése </t>
  </si>
  <si>
    <t>III. n.év módosított előirányzat</t>
  </si>
  <si>
    <t>módosított ei.</t>
  </si>
  <si>
    <t>IV.n.év MÓDOSÍTOTT ELŐIRÁNYZAT</t>
  </si>
  <si>
    <t>1. melléklet a  8/2020. (VI. 30. ) önkormányzati rendelethez</t>
  </si>
  <si>
    <t>2. melléklet a  8/2020. (VI. 30. ) önkormányzati rendelethez</t>
  </si>
  <si>
    <t>3. melléklet a  8/2020. (VI. 30. ) önkormányzati rendelethez</t>
  </si>
  <si>
    <t>4. melléklet a  8/2020. (VI. 30. ) önkormányzati rendelethez</t>
  </si>
  <si>
    <t>5. melléklet a  8/2020. (VI. 30. ) önkormányzati rendelethez</t>
  </si>
  <si>
    <t>6. melléklet a 8/2020. (VI. 30. ) önkormányzati rendelethez</t>
  </si>
  <si>
    <t>7. melléklet a  8/2020. (VI. 30. ) önkormányzati rendelethez</t>
  </si>
  <si>
    <t>8. melléklet a  8/2020. (VI. 30. ) önkormányzati rendelethez</t>
  </si>
  <si>
    <t>9. melléklet a  8/2020. (VI. 30. ) önkormányzati rendelethez</t>
  </si>
  <si>
    <t>10. melléklet a  8/2020. (VI. 30. 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</si>
</sst>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_"/>
    <numFmt numFmtId="165" formatCode="\ ##########"/>
    <numFmt numFmtId="166" formatCode="_-* #,##0_-;\-* #,##0_-;_-* &quot;-&quot;??_-;_-@_-"/>
  </numFmts>
  <fonts count="4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0" borderId="0"/>
    <xf numFmtId="0" fontId="10" fillId="0" borderId="0"/>
    <xf numFmtId="43" fontId="44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5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0" fillId="0" borderId="1" xfId="0" applyNumberFormat="1" applyBorder="1"/>
    <xf numFmtId="0" fontId="11" fillId="0" borderId="0" xfId="0" applyFont="1"/>
    <xf numFmtId="0" fontId="22" fillId="0" borderId="0" xfId="0" applyFont="1"/>
    <xf numFmtId="3" fontId="22" fillId="0" borderId="1" xfId="0" applyNumberFormat="1" applyFont="1" applyBorder="1"/>
    <xf numFmtId="0" fontId="3" fillId="5" borderId="1" xfId="0" applyFont="1" applyFill="1" applyBorder="1"/>
    <xf numFmtId="0" fontId="8" fillId="0" borderId="1" xfId="0" applyFont="1" applyBorder="1"/>
    <xf numFmtId="0" fontId="22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/>
    <xf numFmtId="0" fontId="25" fillId="0" borderId="1" xfId="0" applyFont="1" applyBorder="1"/>
    <xf numFmtId="3" fontId="27" fillId="0" borderId="1" xfId="0" applyNumberFormat="1" applyFont="1" applyBorder="1"/>
    <xf numFmtId="3" fontId="28" fillId="0" borderId="1" xfId="0" applyNumberFormat="1" applyFont="1" applyBorder="1"/>
    <xf numFmtId="3" fontId="29" fillId="0" borderId="1" xfId="0" applyNumberFormat="1" applyFont="1" applyBorder="1"/>
    <xf numFmtId="3" fontId="30" fillId="0" borderId="1" xfId="0" applyNumberFormat="1" applyFont="1" applyBorder="1"/>
    <xf numFmtId="3" fontId="31" fillId="0" borderId="1" xfId="0" applyNumberFormat="1" applyFont="1" applyBorder="1"/>
    <xf numFmtId="3" fontId="32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33" fillId="0" borderId="0" xfId="0" applyFont="1"/>
    <xf numFmtId="0" fontId="28" fillId="0" borderId="1" xfId="0" applyFont="1" applyBorder="1"/>
    <xf numFmtId="0" fontId="27" fillId="0" borderId="1" xfId="0" applyFont="1" applyBorder="1"/>
    <xf numFmtId="3" fontId="26" fillId="0" borderId="1" xfId="0" applyNumberFormat="1" applyFont="1" applyBorder="1"/>
    <xf numFmtId="3" fontId="34" fillId="0" borderId="1" xfId="0" applyNumberFormat="1" applyFont="1" applyBorder="1"/>
    <xf numFmtId="3" fontId="0" fillId="0" borderId="0" xfId="0" applyNumberFormat="1"/>
    <xf numFmtId="3" fontId="38" fillId="0" borderId="1" xfId="0" applyNumberFormat="1" applyFont="1" applyBorder="1"/>
    <xf numFmtId="3" fontId="40" fillId="0" borderId="1" xfId="0" applyNumberFormat="1" applyFont="1" applyBorder="1"/>
    <xf numFmtId="3" fontId="29" fillId="0" borderId="1" xfId="0" applyNumberFormat="1" applyFont="1" applyFill="1" applyBorder="1"/>
    <xf numFmtId="0" fontId="16" fillId="8" borderId="1" xfId="0" applyFont="1" applyFill="1" applyBorder="1"/>
    <xf numFmtId="165" fontId="8" fillId="8" borderId="1" xfId="0" applyNumberFormat="1" applyFont="1" applyFill="1" applyBorder="1" applyAlignment="1">
      <alignment vertical="center"/>
    </xf>
    <xf numFmtId="3" fontId="27" fillId="8" borderId="1" xfId="0" applyNumberFormat="1" applyFont="1" applyFill="1" applyBorder="1"/>
    <xf numFmtId="3" fontId="0" fillId="8" borderId="1" xfId="0" applyNumberFormat="1" applyFont="1" applyFill="1" applyBorder="1"/>
    <xf numFmtId="0" fontId="22" fillId="8" borderId="0" xfId="0" applyFont="1" applyFill="1"/>
    <xf numFmtId="0" fontId="3" fillId="9" borderId="1" xfId="0" applyFont="1" applyFill="1" applyBorder="1" applyAlignment="1">
      <alignment horizontal="left" vertical="center"/>
    </xf>
    <xf numFmtId="165" fontId="3" fillId="9" borderId="1" xfId="0" applyNumberFormat="1" applyFont="1" applyFill="1" applyBorder="1" applyAlignment="1">
      <alignment vertical="center"/>
    </xf>
    <xf numFmtId="3" fontId="31" fillId="9" borderId="1" xfId="0" applyNumberFormat="1" applyFont="1" applyFill="1" applyBorder="1"/>
    <xf numFmtId="3" fontId="30" fillId="9" borderId="1" xfId="0" applyNumberFormat="1" applyFont="1" applyFill="1" applyBorder="1"/>
    <xf numFmtId="3" fontId="29" fillId="9" borderId="1" xfId="0" applyNumberFormat="1" applyFont="1" applyFill="1" applyBorder="1"/>
    <xf numFmtId="0" fontId="6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3" fontId="34" fillId="9" borderId="1" xfId="0" applyNumberFormat="1" applyFont="1" applyFill="1" applyBorder="1"/>
    <xf numFmtId="3" fontId="31" fillId="7" borderId="1" xfId="0" applyNumberFormat="1" applyFont="1" applyFill="1" applyBorder="1"/>
    <xf numFmtId="0" fontId="3" fillId="7" borderId="1" xfId="0" applyFont="1" applyFill="1" applyBorder="1"/>
    <xf numFmtId="0" fontId="16" fillId="6" borderId="1" xfId="0" applyFont="1" applyFill="1" applyBorder="1"/>
    <xf numFmtId="0" fontId="8" fillId="6" borderId="1" xfId="0" applyFont="1" applyFill="1" applyBorder="1" applyAlignment="1">
      <alignment horizontal="left" vertical="center"/>
    </xf>
    <xf numFmtId="3" fontId="22" fillId="6" borderId="1" xfId="0" applyNumberFormat="1" applyFont="1" applyFill="1" applyBorder="1"/>
    <xf numFmtId="0" fontId="8" fillId="8" borderId="1" xfId="0" applyFont="1" applyFill="1" applyBorder="1" applyAlignment="1">
      <alignment horizontal="left" vertical="center"/>
    </xf>
    <xf numFmtId="3" fontId="22" fillId="8" borderId="1" xfId="0" applyNumberFormat="1" applyFont="1" applyFill="1" applyBorder="1"/>
    <xf numFmtId="0" fontId="6" fillId="9" borderId="1" xfId="0" applyFont="1" applyFill="1" applyBorder="1" applyAlignment="1">
      <alignment horizontal="left" vertical="center" wrapText="1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left" vertical="center"/>
    </xf>
    <xf numFmtId="3" fontId="22" fillId="10" borderId="1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3" fontId="0" fillId="0" borderId="2" xfId="0" applyNumberFormat="1" applyBorder="1"/>
    <xf numFmtId="3" fontId="22" fillId="0" borderId="2" xfId="0" applyNumberFormat="1" applyFont="1" applyBorder="1"/>
    <xf numFmtId="3" fontId="30" fillId="0" borderId="2" xfId="0" applyNumberFormat="1" applyFont="1" applyBorder="1"/>
    <xf numFmtId="3" fontId="29" fillId="0" borderId="2" xfId="0" applyNumberFormat="1" applyFont="1" applyBorder="1"/>
    <xf numFmtId="3" fontId="22" fillId="8" borderId="2" xfId="0" applyNumberFormat="1" applyFont="1" applyFill="1" applyBorder="1"/>
    <xf numFmtId="3" fontId="29" fillId="9" borderId="2" xfId="0" applyNumberFormat="1" applyFont="1" applyFill="1" applyBorder="1"/>
    <xf numFmtId="3" fontId="35" fillId="0" borderId="2" xfId="0" applyNumberFormat="1" applyFont="1" applyBorder="1"/>
    <xf numFmtId="0" fontId="3" fillId="11" borderId="1" xfId="0" applyFont="1" applyFill="1" applyBorder="1"/>
    <xf numFmtId="0" fontId="3" fillId="11" borderId="1" xfId="0" applyFont="1" applyFill="1" applyBorder="1" applyAlignment="1">
      <alignment horizontal="left" vertical="center"/>
    </xf>
    <xf numFmtId="3" fontId="22" fillId="11" borderId="1" xfId="0" applyNumberFormat="1" applyFont="1" applyFill="1" applyBorder="1"/>
    <xf numFmtId="3" fontId="0" fillId="0" borderId="2" xfId="0" applyNumberFormat="1" applyFont="1" applyBorder="1"/>
    <xf numFmtId="3" fontId="30" fillId="0" borderId="2" xfId="0" applyNumberFormat="1" applyFont="1" applyFill="1" applyBorder="1"/>
    <xf numFmtId="3" fontId="0" fillId="8" borderId="2" xfId="0" applyNumberFormat="1" applyFont="1" applyFill="1" applyBorder="1"/>
    <xf numFmtId="3" fontId="30" fillId="9" borderId="2" xfId="0" applyNumberFormat="1" applyFont="1" applyFill="1" applyBorder="1"/>
    <xf numFmtId="3" fontId="34" fillId="0" borderId="2" xfId="0" applyNumberFormat="1" applyFont="1" applyBorder="1"/>
    <xf numFmtId="3" fontId="34" fillId="9" borderId="2" xfId="0" applyNumberFormat="1" applyFont="1" applyFill="1" applyBorder="1"/>
    <xf numFmtId="3" fontId="32" fillId="7" borderId="2" xfId="0" applyNumberFormat="1" applyFont="1" applyFill="1" applyBorder="1"/>
    <xf numFmtId="3" fontId="31" fillId="7" borderId="2" xfId="0" applyNumberFormat="1" applyFont="1" applyFill="1" applyBorder="1"/>
    <xf numFmtId="3" fontId="22" fillId="10" borderId="2" xfId="0" applyNumberFormat="1" applyFont="1" applyFill="1" applyBorder="1"/>
    <xf numFmtId="3" fontId="22" fillId="6" borderId="2" xfId="0" applyNumberFormat="1" applyFont="1" applyFill="1" applyBorder="1"/>
    <xf numFmtId="3" fontId="22" fillId="11" borderId="2" xfId="0" applyNumberFormat="1" applyFont="1" applyFill="1" applyBorder="1"/>
    <xf numFmtId="0" fontId="13" fillId="0" borderId="2" xfId="0" applyFont="1" applyBorder="1" applyAlignment="1">
      <alignment horizontal="center"/>
    </xf>
    <xf numFmtId="0" fontId="0" fillId="0" borderId="2" xfId="0" applyBorder="1"/>
    <xf numFmtId="0" fontId="22" fillId="0" borderId="2" xfId="0" applyFont="1" applyBorder="1"/>
    <xf numFmtId="0" fontId="36" fillId="0" borderId="2" xfId="0" applyFont="1" applyBorder="1"/>
    <xf numFmtId="0" fontId="24" fillId="0" borderId="2" xfId="0" applyFont="1" applyBorder="1"/>
    <xf numFmtId="0" fontId="26" fillId="0" borderId="2" xfId="0" applyFont="1" applyBorder="1"/>
    <xf numFmtId="0" fontId="25" fillId="0" borderId="2" xfId="0" applyFont="1" applyBorder="1"/>
    <xf numFmtId="3" fontId="37" fillId="0" borderId="1" xfId="0" applyNumberFormat="1" applyFont="1" applyBorder="1"/>
    <xf numFmtId="3" fontId="40" fillId="0" borderId="2" xfId="0" applyNumberFormat="1" applyFont="1" applyBorder="1"/>
    <xf numFmtId="3" fontId="40" fillId="8" borderId="1" xfId="0" applyNumberFormat="1" applyFont="1" applyFill="1" applyBorder="1"/>
    <xf numFmtId="3" fontId="40" fillId="8" borderId="2" xfId="0" applyNumberFormat="1" applyFont="1" applyFill="1" applyBorder="1"/>
    <xf numFmtId="3" fontId="39" fillId="0" borderId="1" xfId="0" applyNumberFormat="1" applyFont="1" applyBorder="1"/>
    <xf numFmtId="3" fontId="36" fillId="0" borderId="1" xfId="0" applyNumberFormat="1" applyFont="1" applyBorder="1"/>
    <xf numFmtId="3" fontId="45" fillId="0" borderId="1" xfId="0" applyNumberFormat="1" applyFont="1" applyBorder="1"/>
    <xf numFmtId="0" fontId="39" fillId="0" borderId="0" xfId="0" applyFont="1"/>
    <xf numFmtId="3" fontId="46" fillId="0" borderId="1" xfId="0" applyNumberFormat="1" applyFont="1" applyBorder="1"/>
    <xf numFmtId="166" fontId="6" fillId="2" borderId="1" xfId="6" applyNumberFormat="1" applyFont="1" applyFill="1" applyBorder="1" applyAlignment="1">
      <alignment horizontal="left" vertical="center" wrapText="1"/>
    </xf>
    <xf numFmtId="166" fontId="6" fillId="0" borderId="1" xfId="6" applyNumberFormat="1" applyFont="1" applyFill="1" applyBorder="1" applyAlignment="1">
      <alignment horizontal="left" vertical="center" wrapText="1"/>
    </xf>
    <xf numFmtId="0" fontId="39" fillId="0" borderId="1" xfId="0" applyFont="1" applyBorder="1"/>
    <xf numFmtId="0" fontId="38" fillId="0" borderId="1" xfId="0" applyFont="1" applyBorder="1"/>
    <xf numFmtId="3" fontId="0" fillId="0" borderId="1" xfId="0" applyNumberFormat="1" applyFont="1" applyBorder="1"/>
    <xf numFmtId="0" fontId="8" fillId="0" borderId="2" xfId="0" applyFont="1" applyBorder="1" applyAlignment="1">
      <alignment horizontal="center"/>
    </xf>
    <xf numFmtId="166" fontId="0" fillId="0" borderId="2" xfId="6" applyNumberFormat="1" applyFont="1" applyBorder="1"/>
    <xf numFmtId="166" fontId="22" fillId="0" borderId="2" xfId="6" applyNumberFormat="1" applyFont="1" applyBorder="1"/>
    <xf numFmtId="166" fontId="38" fillId="0" borderId="2" xfId="6" applyNumberFormat="1" applyFont="1" applyBorder="1"/>
    <xf numFmtId="166" fontId="36" fillId="0" borderId="2" xfId="6" applyNumberFormat="1" applyFont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25" fillId="0" borderId="4" xfId="0" applyNumberFormat="1" applyFont="1" applyBorder="1"/>
    <xf numFmtId="3" fontId="27" fillId="0" borderId="4" xfId="0" applyNumberFormat="1" applyFont="1" applyBorder="1"/>
    <xf numFmtId="3" fontId="22" fillId="0" borderId="4" xfId="0" applyNumberFormat="1" applyFont="1" applyBorder="1"/>
    <xf numFmtId="3" fontId="29" fillId="0" borderId="4" xfId="0" applyNumberFormat="1" applyFont="1" applyBorder="1"/>
    <xf numFmtId="3" fontId="41" fillId="0" borderId="4" xfId="0" applyNumberFormat="1" applyFont="1" applyBorder="1"/>
    <xf numFmtId="3" fontId="37" fillId="0" borderId="4" xfId="0" applyNumberFormat="1" applyFont="1" applyBorder="1"/>
    <xf numFmtId="3" fontId="29" fillId="0" borderId="4" xfId="0" applyNumberFormat="1" applyFont="1" applyFill="1" applyBorder="1"/>
    <xf numFmtId="3" fontId="0" fillId="8" borderId="4" xfId="0" applyNumberFormat="1" applyFont="1" applyFill="1" applyBorder="1"/>
    <xf numFmtId="3" fontId="27" fillId="8" borderId="4" xfId="0" applyNumberFormat="1" applyFont="1" applyFill="1" applyBorder="1"/>
    <xf numFmtId="3" fontId="31" fillId="9" borderId="4" xfId="0" applyNumberFormat="1" applyFont="1" applyFill="1" applyBorder="1"/>
    <xf numFmtId="3" fontId="26" fillId="0" borderId="4" xfId="0" applyNumberFormat="1" applyFont="1" applyBorder="1"/>
    <xf numFmtId="3" fontId="34" fillId="0" borderId="4" xfId="0" applyNumberFormat="1" applyFont="1" applyBorder="1"/>
    <xf numFmtId="3" fontId="34" fillId="9" borderId="4" xfId="0" applyNumberFormat="1" applyFont="1" applyFill="1" applyBorder="1"/>
    <xf numFmtId="3" fontId="31" fillId="7" borderId="4" xfId="0" applyNumberFormat="1" applyFont="1" applyFill="1" applyBorder="1"/>
    <xf numFmtId="0" fontId="2" fillId="0" borderId="7" xfId="0" applyFont="1" applyFill="1" applyBorder="1" applyAlignment="1">
      <alignment horizontal="center" wrapText="1"/>
    </xf>
    <xf numFmtId="3" fontId="0" fillId="0" borderId="7" xfId="0" applyNumberFormat="1" applyFont="1" applyBorder="1"/>
    <xf numFmtId="3" fontId="28" fillId="0" borderId="4" xfId="0" applyNumberFormat="1" applyFont="1" applyBorder="1"/>
    <xf numFmtId="3" fontId="22" fillId="0" borderId="7" xfId="0" applyNumberFormat="1" applyFont="1" applyBorder="1"/>
    <xf numFmtId="3" fontId="40" fillId="0" borderId="7" xfId="0" applyNumberFormat="1" applyFont="1" applyBorder="1"/>
    <xf numFmtId="3" fontId="30" fillId="0" borderId="7" xfId="0" applyNumberFormat="1" applyFont="1" applyBorder="1"/>
    <xf numFmtId="3" fontId="34" fillId="0" borderId="7" xfId="0" applyNumberFormat="1" applyFont="1" applyBorder="1"/>
    <xf numFmtId="3" fontId="30" fillId="0" borderId="7" xfId="0" applyNumberFormat="1" applyFont="1" applyFill="1" applyBorder="1"/>
    <xf numFmtId="3" fontId="40" fillId="8" borderId="4" xfId="0" applyNumberFormat="1" applyFont="1" applyFill="1" applyBorder="1"/>
    <xf numFmtId="3" fontId="40" fillId="8" borderId="7" xfId="0" applyNumberFormat="1" applyFont="1" applyFill="1" applyBorder="1"/>
    <xf numFmtId="3" fontId="0" fillId="8" borderId="7" xfId="0" applyNumberFormat="1" applyFont="1" applyFill="1" applyBorder="1"/>
    <xf numFmtId="3" fontId="30" fillId="9" borderId="7" xfId="0" applyNumberFormat="1" applyFont="1" applyFill="1" applyBorder="1"/>
    <xf numFmtId="3" fontId="34" fillId="9" borderId="7" xfId="0" applyNumberFormat="1" applyFont="1" applyFill="1" applyBorder="1"/>
    <xf numFmtId="3" fontId="32" fillId="7" borderId="7" xfId="0" applyNumberFormat="1" applyFont="1" applyFill="1" applyBorder="1"/>
    <xf numFmtId="3" fontId="38" fillId="0" borderId="4" xfId="0" applyNumberFormat="1" applyFont="1" applyBorder="1"/>
    <xf numFmtId="3" fontId="41" fillId="0" borderId="4" xfId="0" applyNumberFormat="1" applyFont="1" applyFill="1" applyBorder="1"/>
    <xf numFmtId="3" fontId="27" fillId="0" borderId="2" xfId="0" applyNumberFormat="1" applyFont="1" applyBorder="1"/>
    <xf numFmtId="3" fontId="27" fillId="8" borderId="2" xfId="0" applyNumberFormat="1" applyFont="1" applyFill="1" applyBorder="1"/>
    <xf numFmtId="3" fontId="31" fillId="9" borderId="2" xfId="0" applyNumberFormat="1" applyFont="1" applyFill="1" applyBorder="1"/>
    <xf numFmtId="3" fontId="25" fillId="8" borderId="4" xfId="0" applyNumberFormat="1" applyFont="1" applyFill="1" applyBorder="1"/>
    <xf numFmtId="3" fontId="25" fillId="8" borderId="1" xfId="0" applyNumberFormat="1" applyFont="1" applyFill="1" applyBorder="1"/>
    <xf numFmtId="3" fontId="25" fillId="9" borderId="4" xfId="0" applyNumberFormat="1" applyFont="1" applyFill="1" applyBorder="1"/>
    <xf numFmtId="3" fontId="25" fillId="9" borderId="1" xfId="0" applyNumberFormat="1" applyFont="1" applyFill="1" applyBorder="1"/>
    <xf numFmtId="3" fontId="42" fillId="7" borderId="4" xfId="0" applyNumberFormat="1" applyFont="1" applyFill="1" applyBorder="1"/>
    <xf numFmtId="3" fontId="42" fillId="7" borderId="1" xfId="0" applyNumberFormat="1" applyFont="1" applyFill="1" applyBorder="1"/>
    <xf numFmtId="3" fontId="27" fillId="0" borderId="7" xfId="0" applyNumberFormat="1" applyFont="1" applyBorder="1"/>
    <xf numFmtId="3" fontId="29" fillId="0" borderId="7" xfId="0" applyNumberFormat="1" applyFont="1" applyBorder="1"/>
    <xf numFmtId="3" fontId="27" fillId="8" borderId="7" xfId="0" applyNumberFormat="1" applyFont="1" applyFill="1" applyBorder="1"/>
    <xf numFmtId="3" fontId="31" fillId="9" borderId="7" xfId="0" applyNumberFormat="1" applyFont="1" applyFill="1" applyBorder="1"/>
    <xf numFmtId="3" fontId="31" fillId="7" borderId="7" xfId="0" applyNumberFormat="1" applyFont="1" applyFill="1" applyBorder="1"/>
    <xf numFmtId="3" fontId="0" fillId="0" borderId="4" xfId="0" applyNumberFormat="1" applyBorder="1"/>
    <xf numFmtId="3" fontId="36" fillId="0" borderId="4" xfId="0" applyNumberFormat="1" applyFont="1" applyBorder="1"/>
    <xf numFmtId="3" fontId="40" fillId="0" borderId="4" xfId="0" applyNumberFormat="1" applyFont="1" applyBorder="1"/>
    <xf numFmtId="3" fontId="30" fillId="0" borderId="4" xfId="0" applyNumberFormat="1" applyFont="1" applyBorder="1"/>
    <xf numFmtId="3" fontId="22" fillId="8" borderId="4" xfId="0" applyNumberFormat="1" applyFont="1" applyFill="1" applyBorder="1"/>
    <xf numFmtId="3" fontId="29" fillId="9" borderId="4" xfId="0" applyNumberFormat="1" applyFont="1" applyFill="1" applyBorder="1"/>
    <xf numFmtId="3" fontId="22" fillId="10" borderId="4" xfId="0" applyNumberFormat="1" applyFont="1" applyFill="1" applyBorder="1"/>
    <xf numFmtId="3" fontId="0" fillId="0" borderId="7" xfId="0" applyNumberFormat="1" applyBorder="1"/>
    <xf numFmtId="3" fontId="22" fillId="8" borderId="7" xfId="0" applyNumberFormat="1" applyFont="1" applyFill="1" applyBorder="1"/>
    <xf numFmtId="3" fontId="30" fillId="9" borderId="4" xfId="0" applyNumberFormat="1" applyFont="1" applyFill="1" applyBorder="1"/>
    <xf numFmtId="3" fontId="22" fillId="10" borderId="7" xfId="0" applyNumberFormat="1" applyFont="1" applyFill="1" applyBorder="1"/>
    <xf numFmtId="3" fontId="30" fillId="12" borderId="4" xfId="0" applyNumberFormat="1" applyFont="1" applyFill="1" applyBorder="1"/>
    <xf numFmtId="3" fontId="30" fillId="12" borderId="1" xfId="0" applyNumberFormat="1" applyFont="1" applyFill="1" applyBorder="1"/>
    <xf numFmtId="3" fontId="30" fillId="12" borderId="7" xfId="0" applyNumberFormat="1" applyFont="1" applyFill="1" applyBorder="1"/>
    <xf numFmtId="3" fontId="29" fillId="12" borderId="4" xfId="0" applyNumberFormat="1" applyFont="1" applyFill="1" applyBorder="1"/>
    <xf numFmtId="3" fontId="29" fillId="12" borderId="1" xfId="0" applyNumberFormat="1" applyFont="1" applyFill="1" applyBorder="1"/>
    <xf numFmtId="3" fontId="32" fillId="13" borderId="4" xfId="0" applyNumberFormat="1" applyFont="1" applyFill="1" applyBorder="1"/>
    <xf numFmtId="3" fontId="32" fillId="13" borderId="1" xfId="0" applyNumberFormat="1" applyFont="1" applyFill="1" applyBorder="1"/>
    <xf numFmtId="3" fontId="35" fillId="13" borderId="7" xfId="0" applyNumberFormat="1" applyFont="1" applyFill="1" applyBorder="1"/>
    <xf numFmtId="3" fontId="31" fillId="13" borderId="4" xfId="0" applyNumberFormat="1" applyFont="1" applyFill="1" applyBorder="1"/>
    <xf numFmtId="3" fontId="31" fillId="13" borderId="1" xfId="0" applyNumberFormat="1" applyFont="1" applyFill="1" applyBorder="1"/>
    <xf numFmtId="3" fontId="35" fillId="13" borderId="1" xfId="0" applyNumberFormat="1" applyFont="1" applyFill="1" applyBorder="1"/>
    <xf numFmtId="3" fontId="22" fillId="6" borderId="4" xfId="0" applyNumberFormat="1" applyFont="1" applyFill="1" applyBorder="1"/>
    <xf numFmtId="3" fontId="35" fillId="13" borderId="2" xfId="0" applyNumberFormat="1" applyFont="1" applyFill="1" applyBorder="1"/>
    <xf numFmtId="3" fontId="29" fillId="12" borderId="2" xfId="0" applyNumberFormat="1" applyFont="1" applyFill="1" applyBorder="1"/>
    <xf numFmtId="3" fontId="39" fillId="0" borderId="4" xfId="0" applyNumberFormat="1" applyFont="1" applyBorder="1"/>
    <xf numFmtId="3" fontId="43" fillId="0" borderId="4" xfId="0" applyNumberFormat="1" applyFont="1" applyBorder="1"/>
    <xf numFmtId="3" fontId="43" fillId="0" borderId="1" xfId="0" applyNumberFormat="1" applyFont="1" applyBorder="1"/>
    <xf numFmtId="3" fontId="43" fillId="9" borderId="4" xfId="0" applyNumberFormat="1" applyFont="1" applyFill="1" applyBorder="1"/>
    <xf numFmtId="3" fontId="43" fillId="9" borderId="1" xfId="0" applyNumberFormat="1" applyFont="1" applyFill="1" applyBorder="1"/>
    <xf numFmtId="3" fontId="43" fillId="7" borderId="4" xfId="0" applyNumberFormat="1" applyFont="1" applyFill="1" applyBorder="1"/>
    <xf numFmtId="3" fontId="43" fillId="7" borderId="1" xfId="0" applyNumberFormat="1" applyFont="1" applyFill="1" applyBorder="1"/>
    <xf numFmtId="3" fontId="22" fillId="0" borderId="0" xfId="0" applyNumberFormat="1" applyFont="1"/>
    <xf numFmtId="3" fontId="46" fillId="0" borderId="4" xfId="0" applyNumberFormat="1" applyFont="1" applyBorder="1"/>
    <xf numFmtId="0" fontId="26" fillId="7" borderId="2" xfId="0" applyFont="1" applyFill="1" applyBorder="1"/>
    <xf numFmtId="0" fontId="38" fillId="0" borderId="2" xfId="0" applyFont="1" applyBorder="1"/>
    <xf numFmtId="0" fontId="38" fillId="7" borderId="2" xfId="0" applyFont="1" applyFill="1" applyBorder="1"/>
    <xf numFmtId="3" fontId="39" fillId="7" borderId="1" xfId="0" applyNumberFormat="1" applyFont="1" applyFill="1" applyBorder="1"/>
    <xf numFmtId="3" fontId="29" fillId="7" borderId="2" xfId="0" applyNumberFormat="1" applyFont="1" applyFill="1" applyBorder="1"/>
    <xf numFmtId="3" fontId="0" fillId="7" borderId="1" xfId="0" applyNumberFormat="1" applyFill="1" applyBorder="1"/>
    <xf numFmtId="3" fontId="34" fillId="7" borderId="1" xfId="0" applyNumberFormat="1" applyFont="1" applyFill="1" applyBorder="1"/>
    <xf numFmtId="3" fontId="41" fillId="7" borderId="1" xfId="0" applyNumberFormat="1" applyFont="1" applyFill="1" applyBorder="1"/>
    <xf numFmtId="3" fontId="29" fillId="7" borderId="7" xfId="0" applyNumberFormat="1" applyFont="1" applyFill="1" applyBorder="1"/>
    <xf numFmtId="3" fontId="40" fillId="0" borderId="1" xfId="0" applyNumberFormat="1" applyFont="1" applyFill="1" applyBorder="1"/>
    <xf numFmtId="3" fontId="0" fillId="0" borderId="1" xfId="0" applyNumberFormat="1" applyFill="1" applyBorder="1"/>
    <xf numFmtId="3" fontId="46" fillId="0" borderId="1" xfId="0" applyNumberFormat="1" applyFont="1" applyFill="1" applyBorder="1"/>
    <xf numFmtId="0" fontId="27" fillId="0" borderId="1" xfId="0" applyFont="1" applyFill="1" applyBorder="1"/>
    <xf numFmtId="3" fontId="0" fillId="0" borderId="1" xfId="0" applyNumberFormat="1" applyFont="1" applyFill="1" applyBorder="1"/>
    <xf numFmtId="0" fontId="23" fillId="0" borderId="1" xfId="0" applyFont="1" applyFill="1" applyBorder="1"/>
    <xf numFmtId="0" fontId="25" fillId="0" borderId="1" xfId="0" applyFont="1" applyFill="1" applyBorder="1"/>
    <xf numFmtId="3" fontId="37" fillId="0" borderId="4" xfId="0" applyNumberFormat="1" applyFont="1" applyFill="1" applyBorder="1"/>
    <xf numFmtId="0" fontId="37" fillId="0" borderId="1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 wrapText="1"/>
    </xf>
  </cellXfs>
  <cellStyles count="7">
    <cellStyle name="Ezres" xfId="6" builtinId="3"/>
    <cellStyle name="Hiperhivatkozás" xfId="1" xr:uid="{00000000-0005-0000-0000-000001000000}"/>
    <cellStyle name="Már látott hiperhivatkozás" xfId="2" xr:uid="{00000000-0005-0000-0000-000002000000}"/>
    <cellStyle name="Normál" xfId="0" builtinId="0"/>
    <cellStyle name="Normál 2" xfId="3" xr:uid="{00000000-0005-0000-0000-000004000000}"/>
    <cellStyle name="Normál 3" xfId="4" xr:uid="{00000000-0005-0000-0000-000005000000}"/>
    <cellStyle name="Normal_KTRSZJ" xfId="5" xr:uid="{00000000-0005-0000-0000-000006000000}"/>
  </cellStyles>
  <dxfs count="0"/>
  <tableStyles count="0" defaultTableStyle="TableStyleMedium9" defaultPivotStyle="PivotStyleLight16"/>
  <colors>
    <mruColors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ca_\Ktgvet&#233;s%20m&#243;d%202019\Ktgvet&#233;s%20SP%202019\Egys&#233;ges%20Sorokpol&#225;ny%202019.%20ktgvet&#233;s%20sz&#225;mozo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6. melléklet "/>
      <sheetName val="7. melléklet "/>
      <sheetName val="8. melléklet"/>
      <sheetName val="9. melléklet"/>
      <sheetName val="10. melléklet"/>
      <sheetName val="11. melléklet"/>
      <sheetName val="12. melléklet"/>
      <sheetName val="13. melléklet"/>
      <sheetName val="14. melléklet"/>
      <sheetName val="15. melléklet"/>
      <sheetName val="16. melléklet"/>
      <sheetName val="17. melléklet"/>
      <sheetName val="18. melléklet"/>
      <sheetName val="19. melléklet"/>
      <sheetName val="20. mellékle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174"/>
  <sheetViews>
    <sheetView view="pageBreakPreview" topLeftCell="B1" zoomScaleNormal="100" zoomScaleSheetLayoutView="100" workbookViewId="0">
      <selection activeCell="C1" sqref="C1:F1"/>
    </sheetView>
  </sheetViews>
  <sheetFormatPr defaultRowHeight="15" x14ac:dyDescent="0.25"/>
  <cols>
    <col min="1" max="1" width="72.140625" customWidth="1"/>
    <col min="3" max="3" width="15.42578125" customWidth="1"/>
    <col min="4" max="4" width="13" customWidth="1"/>
    <col min="5" max="5" width="12" customWidth="1"/>
    <col min="6" max="6" width="14.7109375" customWidth="1"/>
    <col min="7" max="7" width="14.140625" customWidth="1"/>
    <col min="8" max="8" width="9.5703125" customWidth="1"/>
    <col min="9" max="9" width="10.7109375" customWidth="1"/>
    <col min="10" max="10" width="14.140625" customWidth="1"/>
    <col min="11" max="11" width="14.140625" bestFit="1" customWidth="1"/>
    <col min="14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245" t="s">
        <v>504</v>
      </c>
      <c r="D1" s="245"/>
      <c r="E1" s="245"/>
      <c r="F1" s="245"/>
      <c r="G1" s="1"/>
      <c r="H1" s="1"/>
      <c r="I1" s="1"/>
      <c r="J1" s="1"/>
    </row>
    <row r="3" spans="1:18" ht="21" customHeight="1" x14ac:dyDescent="0.25">
      <c r="A3" s="252" t="s">
        <v>497</v>
      </c>
      <c r="B3" s="253"/>
      <c r="C3" s="253"/>
      <c r="D3" s="253"/>
      <c r="E3" s="253"/>
      <c r="F3" s="254"/>
    </row>
    <row r="4" spans="1:18" ht="18.75" customHeight="1" x14ac:dyDescent="0.25">
      <c r="A4" s="255" t="s">
        <v>491</v>
      </c>
      <c r="B4" s="253"/>
      <c r="C4" s="253"/>
      <c r="D4" s="253"/>
      <c r="E4" s="253"/>
      <c r="F4" s="254"/>
    </row>
    <row r="5" spans="1:18" ht="18" x14ac:dyDescent="0.25">
      <c r="A5" s="51"/>
    </row>
    <row r="6" spans="1:18" x14ac:dyDescent="0.25">
      <c r="A6" s="45" t="s">
        <v>487</v>
      </c>
      <c r="C6" s="249" t="s">
        <v>475</v>
      </c>
      <c r="D6" s="249"/>
      <c r="E6" s="249"/>
      <c r="F6" s="246"/>
      <c r="G6" s="246" t="s">
        <v>499</v>
      </c>
      <c r="H6" s="247"/>
      <c r="I6" s="247"/>
      <c r="J6" s="247"/>
      <c r="K6" s="250" t="s">
        <v>501</v>
      </c>
      <c r="L6" s="247"/>
      <c r="M6" s="247"/>
      <c r="N6" s="251"/>
      <c r="O6" s="248" t="s">
        <v>503</v>
      </c>
      <c r="P6" s="249"/>
      <c r="Q6" s="249"/>
      <c r="R6" s="249"/>
    </row>
    <row r="7" spans="1:18" ht="60" x14ac:dyDescent="0.3">
      <c r="A7" s="2" t="s">
        <v>13</v>
      </c>
      <c r="B7" s="3" t="s">
        <v>14</v>
      </c>
      <c r="C7" s="52" t="s">
        <v>421</v>
      </c>
      <c r="D7" s="52" t="s">
        <v>422</v>
      </c>
      <c r="E7" s="52" t="s">
        <v>8</v>
      </c>
      <c r="F7" s="99" t="s">
        <v>3</v>
      </c>
      <c r="G7" s="52" t="s">
        <v>421</v>
      </c>
      <c r="H7" s="52" t="s">
        <v>422</v>
      </c>
      <c r="I7" s="52" t="s">
        <v>8</v>
      </c>
      <c r="J7" s="99" t="s">
        <v>3</v>
      </c>
      <c r="K7" s="147" t="s">
        <v>421</v>
      </c>
      <c r="L7" s="52" t="s">
        <v>422</v>
      </c>
      <c r="M7" s="52" t="s">
        <v>8</v>
      </c>
      <c r="N7" s="163" t="s">
        <v>3</v>
      </c>
      <c r="O7" s="147" t="s">
        <v>421</v>
      </c>
      <c r="P7" s="52" t="s">
        <v>422</v>
      </c>
      <c r="Q7" s="52" t="s">
        <v>8</v>
      </c>
      <c r="R7" s="148" t="s">
        <v>3</v>
      </c>
    </row>
    <row r="8" spans="1:18" x14ac:dyDescent="0.25">
      <c r="A8" s="21" t="s">
        <v>15</v>
      </c>
      <c r="B8" s="22" t="s">
        <v>16</v>
      </c>
      <c r="C8" s="58">
        <v>2340000</v>
      </c>
      <c r="D8" s="58">
        <v>0</v>
      </c>
      <c r="E8" s="58">
        <v>0</v>
      </c>
      <c r="F8" s="110">
        <f>SUM(C8:E8)</f>
        <v>2340000</v>
      </c>
      <c r="G8" s="56">
        <v>2270017</v>
      </c>
      <c r="H8" s="58">
        <v>0</v>
      </c>
      <c r="I8" s="58">
        <v>0</v>
      </c>
      <c r="J8" s="110">
        <f>SUM(G8:I8)</f>
        <v>2270017</v>
      </c>
      <c r="K8" s="154">
        <v>2601017</v>
      </c>
      <c r="L8" s="58">
        <v>0</v>
      </c>
      <c r="M8" s="58">
        <v>0</v>
      </c>
      <c r="N8" s="164">
        <f>SUM(K8:M8)</f>
        <v>2601017</v>
      </c>
      <c r="O8" s="149">
        <v>2601017</v>
      </c>
      <c r="P8" s="56">
        <v>0</v>
      </c>
      <c r="Q8" s="56">
        <v>0</v>
      </c>
      <c r="R8" s="73">
        <f>SUM(O8:Q8)</f>
        <v>2601017</v>
      </c>
    </row>
    <row r="9" spans="1:18" x14ac:dyDescent="0.25">
      <c r="A9" s="21" t="s">
        <v>17</v>
      </c>
      <c r="B9" s="23" t="s">
        <v>18</v>
      </c>
      <c r="C9" s="58">
        <v>90226</v>
      </c>
      <c r="D9" s="58">
        <v>0</v>
      </c>
      <c r="E9" s="58">
        <v>0</v>
      </c>
      <c r="F9" s="110">
        <f t="shared" ref="F9:F72" si="0">SUM(C9:E9)</f>
        <v>90226</v>
      </c>
      <c r="G9" s="56">
        <v>90226</v>
      </c>
      <c r="H9" s="58">
        <v>0</v>
      </c>
      <c r="I9" s="58">
        <v>0</v>
      </c>
      <c r="J9" s="110">
        <f t="shared" ref="J9:J45" si="1">SUM(G9:I9)</f>
        <v>90226</v>
      </c>
      <c r="K9" s="150">
        <v>90226</v>
      </c>
      <c r="L9" s="58">
        <v>0</v>
      </c>
      <c r="M9" s="58">
        <v>0</v>
      </c>
      <c r="N9" s="164">
        <f t="shared" ref="N9:N45" si="2">SUM(K9:M9)</f>
        <v>90226</v>
      </c>
      <c r="O9" s="150">
        <v>90226</v>
      </c>
      <c r="P9" s="58">
        <v>0</v>
      </c>
      <c r="Q9" s="58">
        <v>0</v>
      </c>
      <c r="R9" s="141">
        <f t="shared" ref="R9:R45" si="3">SUM(O9:Q9)</f>
        <v>90226</v>
      </c>
    </row>
    <row r="10" spans="1:18" x14ac:dyDescent="0.25">
      <c r="A10" s="21" t="s">
        <v>19</v>
      </c>
      <c r="B10" s="23" t="s">
        <v>20</v>
      </c>
      <c r="C10" s="58">
        <v>0</v>
      </c>
      <c r="D10" s="58">
        <v>0</v>
      </c>
      <c r="E10" s="58">
        <v>0</v>
      </c>
      <c r="F10" s="110">
        <f t="shared" si="0"/>
        <v>0</v>
      </c>
      <c r="G10" s="56">
        <v>0</v>
      </c>
      <c r="H10" s="58">
        <v>0</v>
      </c>
      <c r="I10" s="58">
        <v>0</v>
      </c>
      <c r="J10" s="110">
        <f t="shared" si="1"/>
        <v>0</v>
      </c>
      <c r="K10" s="150">
        <v>0</v>
      </c>
      <c r="L10" s="58">
        <v>0</v>
      </c>
      <c r="M10" s="58">
        <v>0</v>
      </c>
      <c r="N10" s="164">
        <f t="shared" si="2"/>
        <v>0</v>
      </c>
      <c r="O10" s="154">
        <v>75189</v>
      </c>
      <c r="P10" s="58">
        <v>0</v>
      </c>
      <c r="Q10" s="58">
        <v>0</v>
      </c>
      <c r="R10" s="141">
        <f t="shared" si="3"/>
        <v>75189</v>
      </c>
    </row>
    <row r="11" spans="1:18" x14ac:dyDescent="0.25">
      <c r="A11" s="24" t="s">
        <v>21</v>
      </c>
      <c r="B11" s="23" t="s">
        <v>22</v>
      </c>
      <c r="C11" s="58">
        <v>0</v>
      </c>
      <c r="D11" s="58">
        <v>0</v>
      </c>
      <c r="E11" s="58">
        <v>0</v>
      </c>
      <c r="F11" s="110">
        <f t="shared" si="0"/>
        <v>0</v>
      </c>
      <c r="G11" s="56">
        <v>0</v>
      </c>
      <c r="H11" s="58">
        <v>0</v>
      </c>
      <c r="I11" s="58">
        <v>0</v>
      </c>
      <c r="J11" s="110">
        <f t="shared" si="1"/>
        <v>0</v>
      </c>
      <c r="K11" s="150">
        <v>0</v>
      </c>
      <c r="L11" s="58">
        <v>0</v>
      </c>
      <c r="M11" s="58">
        <v>0</v>
      </c>
      <c r="N11" s="164">
        <f t="shared" si="2"/>
        <v>0</v>
      </c>
      <c r="O11" s="150">
        <v>0</v>
      </c>
      <c r="P11" s="58">
        <v>0</v>
      </c>
      <c r="Q11" s="58">
        <v>0</v>
      </c>
      <c r="R11" s="141">
        <f t="shared" si="3"/>
        <v>0</v>
      </c>
    </row>
    <row r="12" spans="1:18" x14ac:dyDescent="0.25">
      <c r="A12" s="24" t="s">
        <v>23</v>
      </c>
      <c r="B12" s="23" t="s">
        <v>24</v>
      </c>
      <c r="C12" s="58">
        <v>0</v>
      </c>
      <c r="D12" s="58">
        <v>0</v>
      </c>
      <c r="E12" s="58">
        <v>0</v>
      </c>
      <c r="F12" s="110">
        <f t="shared" si="0"/>
        <v>0</v>
      </c>
      <c r="G12" s="56">
        <v>0</v>
      </c>
      <c r="H12" s="58">
        <v>0</v>
      </c>
      <c r="I12" s="58">
        <v>0</v>
      </c>
      <c r="J12" s="110">
        <f t="shared" si="1"/>
        <v>0</v>
      </c>
      <c r="K12" s="150">
        <v>0</v>
      </c>
      <c r="L12" s="58">
        <v>0</v>
      </c>
      <c r="M12" s="58">
        <v>0</v>
      </c>
      <c r="N12" s="164">
        <f t="shared" si="2"/>
        <v>0</v>
      </c>
      <c r="O12" s="150">
        <v>0</v>
      </c>
      <c r="P12" s="58">
        <v>0</v>
      </c>
      <c r="Q12" s="58">
        <v>0</v>
      </c>
      <c r="R12" s="141">
        <f t="shared" si="3"/>
        <v>0</v>
      </c>
    </row>
    <row r="13" spans="1:18" x14ac:dyDescent="0.25">
      <c r="A13" s="24" t="s">
        <v>25</v>
      </c>
      <c r="B13" s="23" t="s">
        <v>26</v>
      </c>
      <c r="C13" s="58">
        <v>0</v>
      </c>
      <c r="D13" s="58">
        <v>0</v>
      </c>
      <c r="E13" s="58">
        <v>0</v>
      </c>
      <c r="F13" s="110">
        <f t="shared" si="0"/>
        <v>0</v>
      </c>
      <c r="G13" s="56">
        <v>0</v>
      </c>
      <c r="H13" s="58">
        <v>0</v>
      </c>
      <c r="I13" s="58">
        <v>0</v>
      </c>
      <c r="J13" s="110">
        <f t="shared" si="1"/>
        <v>0</v>
      </c>
      <c r="K13" s="150">
        <v>0</v>
      </c>
      <c r="L13" s="58">
        <v>0</v>
      </c>
      <c r="M13" s="58">
        <v>0</v>
      </c>
      <c r="N13" s="164">
        <f t="shared" si="2"/>
        <v>0</v>
      </c>
      <c r="O13" s="150">
        <v>0</v>
      </c>
      <c r="P13" s="58">
        <v>0</v>
      </c>
      <c r="Q13" s="58">
        <v>0</v>
      </c>
      <c r="R13" s="141">
        <f t="shared" si="3"/>
        <v>0</v>
      </c>
    </row>
    <row r="14" spans="1:18" x14ac:dyDescent="0.25">
      <c r="A14" s="24" t="s">
        <v>27</v>
      </c>
      <c r="B14" s="23" t="s">
        <v>28</v>
      </c>
      <c r="C14" s="58">
        <v>108000</v>
      </c>
      <c r="D14" s="58">
        <v>0</v>
      </c>
      <c r="E14" s="58">
        <v>0</v>
      </c>
      <c r="F14" s="110">
        <f t="shared" si="0"/>
        <v>108000</v>
      </c>
      <c r="G14" s="56">
        <v>113000</v>
      </c>
      <c r="H14" s="58">
        <v>0</v>
      </c>
      <c r="I14" s="58">
        <v>0</v>
      </c>
      <c r="J14" s="110">
        <f t="shared" si="1"/>
        <v>113000</v>
      </c>
      <c r="K14" s="149">
        <v>113000</v>
      </c>
      <c r="L14" s="58">
        <v>0</v>
      </c>
      <c r="M14" s="58">
        <v>0</v>
      </c>
      <c r="N14" s="164">
        <f t="shared" si="2"/>
        <v>113000</v>
      </c>
      <c r="O14" s="149">
        <v>113000</v>
      </c>
      <c r="P14" s="58">
        <v>0</v>
      </c>
      <c r="Q14" s="58">
        <v>0</v>
      </c>
      <c r="R14" s="141">
        <f t="shared" si="3"/>
        <v>113000</v>
      </c>
    </row>
    <row r="15" spans="1:18" x14ac:dyDescent="0.25">
      <c r="A15" s="24" t="s">
        <v>29</v>
      </c>
      <c r="B15" s="23" t="s">
        <v>30</v>
      </c>
      <c r="C15" s="58">
        <v>0</v>
      </c>
      <c r="D15" s="58">
        <v>0</v>
      </c>
      <c r="E15" s="58">
        <v>0</v>
      </c>
      <c r="F15" s="110">
        <f t="shared" si="0"/>
        <v>0</v>
      </c>
      <c r="G15" s="56">
        <v>0</v>
      </c>
      <c r="H15" s="58">
        <v>0</v>
      </c>
      <c r="I15" s="58">
        <v>0</v>
      </c>
      <c r="J15" s="110">
        <f t="shared" si="1"/>
        <v>0</v>
      </c>
      <c r="K15" s="150">
        <v>0</v>
      </c>
      <c r="L15" s="58">
        <v>0</v>
      </c>
      <c r="M15" s="58">
        <v>0</v>
      </c>
      <c r="N15" s="164">
        <f t="shared" si="2"/>
        <v>0</v>
      </c>
      <c r="O15" s="150">
        <v>0</v>
      </c>
      <c r="P15" s="58">
        <v>0</v>
      </c>
      <c r="Q15" s="58">
        <v>0</v>
      </c>
      <c r="R15" s="141">
        <f t="shared" si="3"/>
        <v>0</v>
      </c>
    </row>
    <row r="16" spans="1:18" x14ac:dyDescent="0.25">
      <c r="A16" s="5" t="s">
        <v>31</v>
      </c>
      <c r="B16" s="23" t="s">
        <v>32</v>
      </c>
      <c r="C16" s="58">
        <v>0</v>
      </c>
      <c r="D16" s="58">
        <v>0</v>
      </c>
      <c r="E16" s="58">
        <v>0</v>
      </c>
      <c r="F16" s="110">
        <f t="shared" si="0"/>
        <v>0</v>
      </c>
      <c r="G16" s="56">
        <v>0</v>
      </c>
      <c r="H16" s="58">
        <v>0</v>
      </c>
      <c r="I16" s="58">
        <v>0</v>
      </c>
      <c r="J16" s="110">
        <f t="shared" si="1"/>
        <v>0</v>
      </c>
      <c r="K16" s="150">
        <v>0</v>
      </c>
      <c r="L16" s="58">
        <v>0</v>
      </c>
      <c r="M16" s="58">
        <v>0</v>
      </c>
      <c r="N16" s="164">
        <f t="shared" si="2"/>
        <v>0</v>
      </c>
      <c r="O16" s="149">
        <v>0</v>
      </c>
      <c r="P16" s="58">
        <v>0</v>
      </c>
      <c r="Q16" s="58">
        <v>0</v>
      </c>
      <c r="R16" s="141">
        <f t="shared" si="3"/>
        <v>0</v>
      </c>
    </row>
    <row r="17" spans="1:18" x14ac:dyDescent="0.25">
      <c r="A17" s="5" t="s">
        <v>33</v>
      </c>
      <c r="B17" s="23" t="s">
        <v>34</v>
      </c>
      <c r="C17" s="58">
        <v>0</v>
      </c>
      <c r="D17" s="58">
        <v>0</v>
      </c>
      <c r="E17" s="58">
        <v>0</v>
      </c>
      <c r="F17" s="110">
        <f t="shared" si="0"/>
        <v>0</v>
      </c>
      <c r="G17" s="56">
        <v>0</v>
      </c>
      <c r="H17" s="58">
        <v>0</v>
      </c>
      <c r="I17" s="58">
        <v>0</v>
      </c>
      <c r="J17" s="110">
        <f t="shared" si="1"/>
        <v>0</v>
      </c>
      <c r="K17" s="150">
        <v>0</v>
      </c>
      <c r="L17" s="58">
        <v>0</v>
      </c>
      <c r="M17" s="58">
        <v>0</v>
      </c>
      <c r="N17" s="164">
        <f t="shared" si="2"/>
        <v>0</v>
      </c>
      <c r="O17" s="150">
        <v>0</v>
      </c>
      <c r="P17" s="58">
        <v>0</v>
      </c>
      <c r="Q17" s="58">
        <v>0</v>
      </c>
      <c r="R17" s="141">
        <f t="shared" si="3"/>
        <v>0</v>
      </c>
    </row>
    <row r="18" spans="1:18" x14ac:dyDescent="0.25">
      <c r="A18" s="5" t="s">
        <v>35</v>
      </c>
      <c r="B18" s="23" t="s">
        <v>36</v>
      </c>
      <c r="C18" s="58">
        <v>0</v>
      </c>
      <c r="D18" s="58">
        <v>0</v>
      </c>
      <c r="E18" s="58">
        <v>0</v>
      </c>
      <c r="F18" s="110">
        <f t="shared" si="0"/>
        <v>0</v>
      </c>
      <c r="G18" s="56">
        <v>0</v>
      </c>
      <c r="H18" s="58">
        <v>0</v>
      </c>
      <c r="I18" s="58">
        <v>0</v>
      </c>
      <c r="J18" s="110">
        <f t="shared" si="1"/>
        <v>0</v>
      </c>
      <c r="K18" s="150">
        <v>0</v>
      </c>
      <c r="L18" s="58">
        <v>0</v>
      </c>
      <c r="M18" s="58">
        <v>0</v>
      </c>
      <c r="N18" s="164">
        <f t="shared" si="2"/>
        <v>0</v>
      </c>
      <c r="O18" s="150">
        <v>0</v>
      </c>
      <c r="P18" s="58">
        <v>0</v>
      </c>
      <c r="Q18" s="58">
        <v>0</v>
      </c>
      <c r="R18" s="141">
        <f t="shared" si="3"/>
        <v>0</v>
      </c>
    </row>
    <row r="19" spans="1:18" x14ac:dyDescent="0.25">
      <c r="A19" s="5" t="s">
        <v>37</v>
      </c>
      <c r="B19" s="23" t="s">
        <v>38</v>
      </c>
      <c r="C19" s="58">
        <v>0</v>
      </c>
      <c r="D19" s="58">
        <v>0</v>
      </c>
      <c r="E19" s="58">
        <v>0</v>
      </c>
      <c r="F19" s="110">
        <f t="shared" si="0"/>
        <v>0</v>
      </c>
      <c r="G19" s="56">
        <v>0</v>
      </c>
      <c r="H19" s="58">
        <v>0</v>
      </c>
      <c r="I19" s="58">
        <v>0</v>
      </c>
      <c r="J19" s="110">
        <f t="shared" si="1"/>
        <v>0</v>
      </c>
      <c r="K19" s="150">
        <v>0</v>
      </c>
      <c r="L19" s="58">
        <v>0</v>
      </c>
      <c r="M19" s="58">
        <v>0</v>
      </c>
      <c r="N19" s="164">
        <f t="shared" si="2"/>
        <v>0</v>
      </c>
      <c r="O19" s="150">
        <v>0</v>
      </c>
      <c r="P19" s="58">
        <v>0</v>
      </c>
      <c r="Q19" s="58">
        <v>0</v>
      </c>
      <c r="R19" s="141">
        <f t="shared" si="3"/>
        <v>0</v>
      </c>
    </row>
    <row r="20" spans="1:18" x14ac:dyDescent="0.25">
      <c r="A20" s="5" t="s">
        <v>326</v>
      </c>
      <c r="B20" s="23" t="s">
        <v>39</v>
      </c>
      <c r="C20" s="58">
        <v>0</v>
      </c>
      <c r="D20" s="58">
        <v>0</v>
      </c>
      <c r="E20" s="58">
        <v>0</v>
      </c>
      <c r="F20" s="110">
        <f t="shared" si="0"/>
        <v>0</v>
      </c>
      <c r="G20" s="56">
        <v>69983</v>
      </c>
      <c r="H20" s="58">
        <v>0</v>
      </c>
      <c r="I20" s="58">
        <v>0</v>
      </c>
      <c r="J20" s="110">
        <f t="shared" si="1"/>
        <v>69983</v>
      </c>
      <c r="K20" s="149">
        <v>69983</v>
      </c>
      <c r="L20" s="58">
        <v>0</v>
      </c>
      <c r="M20" s="58">
        <v>0</v>
      </c>
      <c r="N20" s="164">
        <f t="shared" si="2"/>
        <v>69983</v>
      </c>
      <c r="O20" s="154">
        <v>101006</v>
      </c>
      <c r="P20" s="58">
        <v>0</v>
      </c>
      <c r="Q20" s="58">
        <v>0</v>
      </c>
      <c r="R20" s="141">
        <f t="shared" si="3"/>
        <v>101006</v>
      </c>
    </row>
    <row r="21" spans="1:18" s="46" customFormat="1" x14ac:dyDescent="0.25">
      <c r="A21" s="25" t="s">
        <v>297</v>
      </c>
      <c r="B21" s="26" t="s">
        <v>40</v>
      </c>
      <c r="C21" s="59">
        <f>SUM(C8:C20)</f>
        <v>2538226</v>
      </c>
      <c r="D21" s="59">
        <f>SUM(D8:D20)</f>
        <v>0</v>
      </c>
      <c r="E21" s="59">
        <f>SUM(E8:E20)</f>
        <v>0</v>
      </c>
      <c r="F21" s="101">
        <f t="shared" si="0"/>
        <v>2538226</v>
      </c>
      <c r="G21" s="69">
        <f>SUM(G8:G20)</f>
        <v>2543226</v>
      </c>
      <c r="H21" s="59">
        <f>SUM(H8:H20)</f>
        <v>0</v>
      </c>
      <c r="I21" s="59">
        <f>SUM(I8:I20)</f>
        <v>0</v>
      </c>
      <c r="J21" s="101">
        <f t="shared" si="1"/>
        <v>2543226</v>
      </c>
      <c r="K21" s="165">
        <f>SUM(K8:K20)</f>
        <v>2874226</v>
      </c>
      <c r="L21" s="59">
        <f>SUM(L8:L20)</f>
        <v>0</v>
      </c>
      <c r="M21" s="59">
        <f>SUM(M8:M20)</f>
        <v>0</v>
      </c>
      <c r="N21" s="166">
        <f t="shared" si="2"/>
        <v>2874226</v>
      </c>
      <c r="O21" s="177">
        <f>SUM(O8:O20)</f>
        <v>2980438</v>
      </c>
      <c r="P21" s="47">
        <f>SUM(P8:P20)</f>
        <v>0</v>
      </c>
      <c r="Q21" s="47">
        <f>SUM(Q8:Q20)</f>
        <v>0</v>
      </c>
      <c r="R21" s="47">
        <f t="shared" si="3"/>
        <v>2980438</v>
      </c>
    </row>
    <row r="22" spans="1:18" x14ac:dyDescent="0.25">
      <c r="A22" s="5" t="s">
        <v>41</v>
      </c>
      <c r="B22" s="23" t="s">
        <v>42</v>
      </c>
      <c r="C22" s="58">
        <v>4140600</v>
      </c>
      <c r="D22" s="58">
        <v>0</v>
      </c>
      <c r="E22" s="58">
        <v>0</v>
      </c>
      <c r="F22" s="110">
        <f t="shared" si="0"/>
        <v>4140600</v>
      </c>
      <c r="G22" s="56">
        <v>4140600</v>
      </c>
      <c r="H22" s="58">
        <v>0</v>
      </c>
      <c r="I22" s="58">
        <v>0</v>
      </c>
      <c r="J22" s="110">
        <f t="shared" si="1"/>
        <v>4140600</v>
      </c>
      <c r="K22" s="150">
        <v>4140600</v>
      </c>
      <c r="L22" s="58">
        <v>0</v>
      </c>
      <c r="M22" s="58">
        <v>0</v>
      </c>
      <c r="N22" s="164">
        <f t="shared" si="2"/>
        <v>4140600</v>
      </c>
      <c r="O22" s="154">
        <v>4607312</v>
      </c>
      <c r="P22" s="58">
        <v>0</v>
      </c>
      <c r="Q22" s="58">
        <v>0</v>
      </c>
      <c r="R22" s="141">
        <f t="shared" si="3"/>
        <v>4607312</v>
      </c>
    </row>
    <row r="23" spans="1:18" ht="30" x14ac:dyDescent="0.25">
      <c r="A23" s="5" t="s">
        <v>43</v>
      </c>
      <c r="B23" s="23" t="s">
        <v>44</v>
      </c>
      <c r="C23" s="58">
        <v>2412000</v>
      </c>
      <c r="D23" s="58">
        <v>0</v>
      </c>
      <c r="E23" s="58">
        <v>0</v>
      </c>
      <c r="F23" s="110">
        <f t="shared" si="0"/>
        <v>2412000</v>
      </c>
      <c r="G23" s="56">
        <v>2532000</v>
      </c>
      <c r="H23" s="58">
        <v>0</v>
      </c>
      <c r="I23" s="58">
        <v>0</v>
      </c>
      <c r="J23" s="129">
        <f t="shared" si="1"/>
        <v>2532000</v>
      </c>
      <c r="K23" s="154">
        <v>2412000</v>
      </c>
      <c r="L23" s="58">
        <v>0</v>
      </c>
      <c r="M23" s="58">
        <v>0</v>
      </c>
      <c r="N23" s="167">
        <f t="shared" si="2"/>
        <v>2412000</v>
      </c>
      <c r="O23" s="154">
        <v>2511700</v>
      </c>
      <c r="P23" s="58">
        <v>0</v>
      </c>
      <c r="Q23" s="58">
        <v>0</v>
      </c>
      <c r="R23" s="141">
        <f t="shared" si="3"/>
        <v>2511700</v>
      </c>
    </row>
    <row r="24" spans="1:18" x14ac:dyDescent="0.25">
      <c r="A24" s="6" t="s">
        <v>45</v>
      </c>
      <c r="B24" s="23" t="s">
        <v>46</v>
      </c>
      <c r="C24" s="58">
        <v>850000</v>
      </c>
      <c r="D24" s="58">
        <v>0</v>
      </c>
      <c r="E24" s="58">
        <v>0</v>
      </c>
      <c r="F24" s="110">
        <f t="shared" si="0"/>
        <v>850000</v>
      </c>
      <c r="G24" s="56">
        <v>850000</v>
      </c>
      <c r="H24" s="58">
        <v>0</v>
      </c>
      <c r="I24" s="58">
        <v>0</v>
      </c>
      <c r="J24" s="110">
        <f t="shared" si="1"/>
        <v>850000</v>
      </c>
      <c r="K24" s="150">
        <v>850000</v>
      </c>
      <c r="L24" s="58">
        <v>0</v>
      </c>
      <c r="M24" s="58">
        <v>0</v>
      </c>
      <c r="N24" s="164">
        <f t="shared" si="2"/>
        <v>850000</v>
      </c>
      <c r="O24" s="154">
        <v>1151324</v>
      </c>
      <c r="P24" s="58">
        <v>0</v>
      </c>
      <c r="Q24" s="58">
        <v>0</v>
      </c>
      <c r="R24" s="141">
        <f t="shared" si="3"/>
        <v>1151324</v>
      </c>
    </row>
    <row r="25" spans="1:18" s="46" customFormat="1" x14ac:dyDescent="0.25">
      <c r="A25" s="7" t="s">
        <v>298</v>
      </c>
      <c r="B25" s="26" t="s">
        <v>47</v>
      </c>
      <c r="C25" s="59">
        <f>SUM(C22:C24)</f>
        <v>7402600</v>
      </c>
      <c r="D25" s="59">
        <f>SUM(D22:D24)</f>
        <v>0</v>
      </c>
      <c r="E25" s="59">
        <f>SUM(E22:E24)</f>
        <v>0</v>
      </c>
      <c r="F25" s="101">
        <f t="shared" si="0"/>
        <v>7402600</v>
      </c>
      <c r="G25" s="69">
        <f>SUM(G22:G24)</f>
        <v>7522600</v>
      </c>
      <c r="H25" s="59">
        <f>SUM(H22:H24)</f>
        <v>0</v>
      </c>
      <c r="I25" s="59">
        <f>SUM(I22:I24)</f>
        <v>0</v>
      </c>
      <c r="J25" s="101">
        <f t="shared" si="1"/>
        <v>7522600</v>
      </c>
      <c r="K25" s="165">
        <f>SUM(K22:K24)</f>
        <v>7402600</v>
      </c>
      <c r="L25" s="59">
        <f>SUM(L22:L24)</f>
        <v>0</v>
      </c>
      <c r="M25" s="59">
        <f>SUM(M22:M24)</f>
        <v>0</v>
      </c>
      <c r="N25" s="166">
        <f t="shared" si="2"/>
        <v>7402600</v>
      </c>
      <c r="O25" s="177">
        <f>SUM(O22:O24)</f>
        <v>8270336</v>
      </c>
      <c r="P25" s="47">
        <f>SUM(P22:P24)</f>
        <v>0</v>
      </c>
      <c r="Q25" s="47">
        <f>SUM(Q22:Q24)</f>
        <v>0</v>
      </c>
      <c r="R25" s="47">
        <f t="shared" si="3"/>
        <v>8270336</v>
      </c>
    </row>
    <row r="26" spans="1:18" s="46" customFormat="1" ht="15.75" x14ac:dyDescent="0.25">
      <c r="A26" s="37" t="s">
        <v>355</v>
      </c>
      <c r="B26" s="38" t="s">
        <v>48</v>
      </c>
      <c r="C26" s="60">
        <f>C21+C25</f>
        <v>9940826</v>
      </c>
      <c r="D26" s="60">
        <f>D21+D25</f>
        <v>0</v>
      </c>
      <c r="E26" s="60">
        <f>E21+E25</f>
        <v>0</v>
      </c>
      <c r="F26" s="102">
        <f t="shared" si="0"/>
        <v>9940826</v>
      </c>
      <c r="G26" s="70">
        <f>G21+G25</f>
        <v>10065826</v>
      </c>
      <c r="H26" s="60">
        <f>H21+H25</f>
        <v>0</v>
      </c>
      <c r="I26" s="60">
        <f>I21+I25</f>
        <v>0</v>
      </c>
      <c r="J26" s="102">
        <f t="shared" si="1"/>
        <v>10065826</v>
      </c>
      <c r="K26" s="152">
        <f>K21+K25</f>
        <v>10276826</v>
      </c>
      <c r="L26" s="60">
        <f>L21+L25</f>
        <v>0</v>
      </c>
      <c r="M26" s="60">
        <f>M21+M25</f>
        <v>0</v>
      </c>
      <c r="N26" s="168">
        <f t="shared" si="2"/>
        <v>10276826</v>
      </c>
      <c r="O26" s="153">
        <f>O21+O25</f>
        <v>11250774</v>
      </c>
      <c r="P26" s="60">
        <f>P21+P25</f>
        <v>0</v>
      </c>
      <c r="Q26" s="60">
        <f>Q21+Q25</f>
        <v>0</v>
      </c>
      <c r="R26" s="60">
        <f t="shared" si="3"/>
        <v>11250774</v>
      </c>
    </row>
    <row r="27" spans="1:18" s="46" customFormat="1" ht="23.25" customHeight="1" x14ac:dyDescent="0.25">
      <c r="A27" s="30" t="s">
        <v>327</v>
      </c>
      <c r="B27" s="38" t="s">
        <v>49</v>
      </c>
      <c r="C27" s="60">
        <v>2097307</v>
      </c>
      <c r="D27" s="60">
        <v>0</v>
      </c>
      <c r="E27" s="60">
        <v>0</v>
      </c>
      <c r="F27" s="102">
        <f t="shared" si="0"/>
        <v>2097307</v>
      </c>
      <c r="G27" s="70">
        <v>2120707</v>
      </c>
      <c r="H27" s="60">
        <v>0</v>
      </c>
      <c r="I27" s="60">
        <v>0</v>
      </c>
      <c r="J27" s="114">
        <f t="shared" si="1"/>
        <v>2120707</v>
      </c>
      <c r="K27" s="153">
        <v>2097307</v>
      </c>
      <c r="L27" s="60">
        <v>0</v>
      </c>
      <c r="M27" s="60">
        <v>0</v>
      </c>
      <c r="N27" s="169">
        <f t="shared" si="2"/>
        <v>2097307</v>
      </c>
      <c r="O27" s="153">
        <v>2097307</v>
      </c>
      <c r="P27" s="60">
        <v>0</v>
      </c>
      <c r="Q27" s="60">
        <v>0</v>
      </c>
      <c r="R27" s="60">
        <f t="shared" si="3"/>
        <v>2097307</v>
      </c>
    </row>
    <row r="28" spans="1:18" x14ac:dyDescent="0.25">
      <c r="A28" s="5" t="s">
        <v>50</v>
      </c>
      <c r="B28" s="23" t="s">
        <v>51</v>
      </c>
      <c r="C28" s="58">
        <v>15000</v>
      </c>
      <c r="D28" s="58">
        <v>0</v>
      </c>
      <c r="E28" s="58">
        <v>0</v>
      </c>
      <c r="F28" s="110">
        <f t="shared" si="0"/>
        <v>15000</v>
      </c>
      <c r="G28" s="56">
        <v>15000</v>
      </c>
      <c r="H28" s="58">
        <v>0</v>
      </c>
      <c r="I28" s="58">
        <v>0</v>
      </c>
      <c r="J28" s="110">
        <f t="shared" si="1"/>
        <v>15000</v>
      </c>
      <c r="K28" s="150">
        <v>15000</v>
      </c>
      <c r="L28" s="58">
        <v>0</v>
      </c>
      <c r="M28" s="58">
        <v>0</v>
      </c>
      <c r="N28" s="164">
        <f t="shared" si="2"/>
        <v>15000</v>
      </c>
      <c r="O28" s="150">
        <v>15000</v>
      </c>
      <c r="P28" s="58">
        <v>0</v>
      </c>
      <c r="Q28" s="58">
        <v>0</v>
      </c>
      <c r="R28" s="141">
        <f t="shared" si="3"/>
        <v>15000</v>
      </c>
    </row>
    <row r="29" spans="1:18" x14ac:dyDescent="0.25">
      <c r="A29" s="5" t="s">
        <v>52</v>
      </c>
      <c r="B29" s="23" t="s">
        <v>53</v>
      </c>
      <c r="C29" s="58">
        <v>2280000</v>
      </c>
      <c r="D29" s="58">
        <v>0</v>
      </c>
      <c r="E29" s="58">
        <v>0</v>
      </c>
      <c r="F29" s="110">
        <f t="shared" si="0"/>
        <v>2280000</v>
      </c>
      <c r="G29" s="56">
        <v>2275000</v>
      </c>
      <c r="H29" s="58">
        <v>0</v>
      </c>
      <c r="I29" s="58">
        <v>0</v>
      </c>
      <c r="J29" s="110">
        <f t="shared" si="1"/>
        <v>2275000</v>
      </c>
      <c r="K29" s="149">
        <v>2275000</v>
      </c>
      <c r="L29" s="58">
        <v>0</v>
      </c>
      <c r="M29" s="58">
        <v>0</v>
      </c>
      <c r="N29" s="164">
        <f t="shared" si="2"/>
        <v>2275000</v>
      </c>
      <c r="O29" s="154">
        <v>2625000</v>
      </c>
      <c r="P29" s="58">
        <v>0</v>
      </c>
      <c r="Q29" s="58">
        <v>0</v>
      </c>
      <c r="R29" s="141">
        <f t="shared" si="3"/>
        <v>2625000</v>
      </c>
    </row>
    <row r="30" spans="1:18" x14ac:dyDescent="0.25">
      <c r="A30" s="5" t="s">
        <v>54</v>
      </c>
      <c r="B30" s="23" t="s">
        <v>55</v>
      </c>
      <c r="C30" s="58">
        <v>0</v>
      </c>
      <c r="D30" s="58">
        <v>0</v>
      </c>
      <c r="E30" s="58">
        <v>0</v>
      </c>
      <c r="F30" s="110">
        <f t="shared" si="0"/>
        <v>0</v>
      </c>
      <c r="G30" s="56">
        <v>0</v>
      </c>
      <c r="H30" s="58">
        <v>0</v>
      </c>
      <c r="I30" s="58">
        <v>0</v>
      </c>
      <c r="J30" s="110">
        <f t="shared" si="1"/>
        <v>0</v>
      </c>
      <c r="K30" s="150">
        <v>0</v>
      </c>
      <c r="L30" s="58">
        <v>0</v>
      </c>
      <c r="M30" s="58">
        <v>0</v>
      </c>
      <c r="N30" s="164">
        <f t="shared" si="2"/>
        <v>0</v>
      </c>
      <c r="O30" s="150">
        <v>0</v>
      </c>
      <c r="P30" s="58">
        <v>0</v>
      </c>
      <c r="Q30" s="58">
        <v>0</v>
      </c>
      <c r="R30" s="141">
        <f t="shared" si="3"/>
        <v>0</v>
      </c>
    </row>
    <row r="31" spans="1:18" s="46" customFormat="1" x14ac:dyDescent="0.25">
      <c r="A31" s="7" t="s">
        <v>299</v>
      </c>
      <c r="B31" s="26" t="s">
        <v>56</v>
      </c>
      <c r="C31" s="59">
        <f>SUM(C28:C30)</f>
        <v>2295000</v>
      </c>
      <c r="D31" s="59">
        <f>SUM(D28:D30)</f>
        <v>0</v>
      </c>
      <c r="E31" s="59">
        <f>SUM(E28:E30)</f>
        <v>0</v>
      </c>
      <c r="F31" s="101">
        <f t="shared" si="0"/>
        <v>2295000</v>
      </c>
      <c r="G31" s="59">
        <f>SUM(G28:G30)</f>
        <v>2290000</v>
      </c>
      <c r="H31" s="59">
        <f>SUM(H28:H30)</f>
        <v>0</v>
      </c>
      <c r="I31" s="59">
        <f>SUM(I28:I30)</f>
        <v>0</v>
      </c>
      <c r="J31" s="101">
        <f t="shared" si="1"/>
        <v>2290000</v>
      </c>
      <c r="K31" s="165">
        <f>SUM(K28:K30)</f>
        <v>2290000</v>
      </c>
      <c r="L31" s="59">
        <f>SUM(L28:L30)</f>
        <v>0</v>
      </c>
      <c r="M31" s="59">
        <f>SUM(M28:M30)</f>
        <v>0</v>
      </c>
      <c r="N31" s="166">
        <f t="shared" si="2"/>
        <v>2290000</v>
      </c>
      <c r="O31" s="177">
        <f>SUM(O28:O30)</f>
        <v>2640000</v>
      </c>
      <c r="P31" s="47">
        <f>SUM(P28:P30)</f>
        <v>0</v>
      </c>
      <c r="Q31" s="47">
        <f>SUM(Q28:Q30)</f>
        <v>0</v>
      </c>
      <c r="R31" s="47">
        <f t="shared" si="3"/>
        <v>2640000</v>
      </c>
    </row>
    <row r="32" spans="1:18" x14ac:dyDescent="0.25">
      <c r="A32" s="5" t="s">
        <v>57</v>
      </c>
      <c r="B32" s="23" t="s">
        <v>58</v>
      </c>
      <c r="C32" s="58">
        <v>130000</v>
      </c>
      <c r="D32" s="58">
        <v>0</v>
      </c>
      <c r="E32" s="58">
        <v>0</v>
      </c>
      <c r="F32" s="110">
        <f t="shared" si="0"/>
        <v>130000</v>
      </c>
      <c r="G32" s="58">
        <v>130000</v>
      </c>
      <c r="H32" s="58">
        <v>0</v>
      </c>
      <c r="I32" s="58">
        <v>0</v>
      </c>
      <c r="J32" s="110">
        <f t="shared" si="1"/>
        <v>130000</v>
      </c>
      <c r="K32" s="154">
        <v>180000</v>
      </c>
      <c r="L32" s="58">
        <v>0</v>
      </c>
      <c r="M32" s="58">
        <v>0</v>
      </c>
      <c r="N32" s="164">
        <f t="shared" si="2"/>
        <v>180000</v>
      </c>
      <c r="O32" s="149">
        <v>180000</v>
      </c>
      <c r="P32" s="58">
        <v>0</v>
      </c>
      <c r="Q32" s="58">
        <v>0</v>
      </c>
      <c r="R32" s="141">
        <f t="shared" si="3"/>
        <v>180000</v>
      </c>
    </row>
    <row r="33" spans="1:18" x14ac:dyDescent="0.25">
      <c r="A33" s="5" t="s">
        <v>59</v>
      </c>
      <c r="B33" s="23" t="s">
        <v>60</v>
      </c>
      <c r="C33" s="58">
        <v>180000</v>
      </c>
      <c r="D33" s="58">
        <v>0</v>
      </c>
      <c r="E33" s="58">
        <v>0</v>
      </c>
      <c r="F33" s="110">
        <f t="shared" si="0"/>
        <v>180000</v>
      </c>
      <c r="G33" s="58">
        <v>180000</v>
      </c>
      <c r="H33" s="58">
        <v>0</v>
      </c>
      <c r="I33" s="58">
        <v>0</v>
      </c>
      <c r="J33" s="110">
        <f t="shared" si="1"/>
        <v>180000</v>
      </c>
      <c r="K33" s="150">
        <v>180000</v>
      </c>
      <c r="L33" s="58">
        <v>0</v>
      </c>
      <c r="M33" s="58">
        <v>0</v>
      </c>
      <c r="N33" s="164">
        <f t="shared" si="2"/>
        <v>180000</v>
      </c>
      <c r="O33" s="154">
        <v>218675</v>
      </c>
      <c r="P33" s="58">
        <v>0</v>
      </c>
      <c r="Q33" s="58">
        <v>0</v>
      </c>
      <c r="R33" s="141">
        <f t="shared" si="3"/>
        <v>218675</v>
      </c>
    </row>
    <row r="34" spans="1:18" s="46" customFormat="1" ht="15" customHeight="1" x14ac:dyDescent="0.25">
      <c r="A34" s="7" t="s">
        <v>356</v>
      </c>
      <c r="B34" s="26" t="s">
        <v>61</v>
      </c>
      <c r="C34" s="59">
        <f>SUM(C32:C33)</f>
        <v>310000</v>
      </c>
      <c r="D34" s="59">
        <f>SUM(D32:D33)</f>
        <v>0</v>
      </c>
      <c r="E34" s="59">
        <f>SUM(E32:E33)</f>
        <v>0</v>
      </c>
      <c r="F34" s="101">
        <f t="shared" si="0"/>
        <v>310000</v>
      </c>
      <c r="G34" s="59">
        <f>SUM(G32:G33)</f>
        <v>310000</v>
      </c>
      <c r="H34" s="59">
        <f>SUM(H32:H33)</f>
        <v>0</v>
      </c>
      <c r="I34" s="59">
        <f>SUM(I32:I33)</f>
        <v>0</v>
      </c>
      <c r="J34" s="101">
        <f t="shared" si="1"/>
        <v>310000</v>
      </c>
      <c r="K34" s="165">
        <f>SUM(K32:K33)</f>
        <v>360000</v>
      </c>
      <c r="L34" s="59">
        <f>SUM(L32:L33)</f>
        <v>0</v>
      </c>
      <c r="M34" s="59">
        <f>SUM(M32:M33)</f>
        <v>0</v>
      </c>
      <c r="N34" s="166">
        <f t="shared" si="2"/>
        <v>360000</v>
      </c>
      <c r="O34" s="177">
        <f>SUM(O32:O33)</f>
        <v>398675</v>
      </c>
      <c r="P34" s="47">
        <f>SUM(P32:P33)</f>
        <v>0</v>
      </c>
      <c r="Q34" s="47">
        <f>SUM(Q32:Q33)</f>
        <v>0</v>
      </c>
      <c r="R34" s="47">
        <f t="shared" si="3"/>
        <v>398675</v>
      </c>
    </row>
    <row r="35" spans="1:18" x14ac:dyDescent="0.25">
      <c r="A35" s="5" t="s">
        <v>62</v>
      </c>
      <c r="B35" s="23" t="s">
        <v>63</v>
      </c>
      <c r="C35" s="58">
        <v>3514960</v>
      </c>
      <c r="D35" s="58">
        <v>0</v>
      </c>
      <c r="E35" s="58">
        <v>0</v>
      </c>
      <c r="F35" s="110">
        <f t="shared" si="0"/>
        <v>3514960</v>
      </c>
      <c r="G35" s="58">
        <v>3514960</v>
      </c>
      <c r="H35" s="58">
        <v>0</v>
      </c>
      <c r="I35" s="58">
        <v>0</v>
      </c>
      <c r="J35" s="110">
        <f t="shared" si="1"/>
        <v>3514960</v>
      </c>
      <c r="K35" s="154">
        <v>5014960</v>
      </c>
      <c r="L35" s="58">
        <v>0</v>
      </c>
      <c r="M35" s="58">
        <v>0</v>
      </c>
      <c r="N35" s="164">
        <f t="shared" si="2"/>
        <v>5014960</v>
      </c>
      <c r="O35" s="154">
        <v>3043521</v>
      </c>
      <c r="P35" s="58">
        <v>0</v>
      </c>
      <c r="Q35" s="58">
        <v>0</v>
      </c>
      <c r="R35" s="141">
        <f t="shared" si="3"/>
        <v>3043521</v>
      </c>
    </row>
    <row r="36" spans="1:18" x14ac:dyDescent="0.25">
      <c r="A36" s="5" t="s">
        <v>64</v>
      </c>
      <c r="B36" s="23" t="s">
        <v>65</v>
      </c>
      <c r="C36" s="58">
        <v>3500000</v>
      </c>
      <c r="D36" s="58">
        <v>0</v>
      </c>
      <c r="E36" s="58">
        <v>0</v>
      </c>
      <c r="F36" s="110">
        <f t="shared" si="0"/>
        <v>3500000</v>
      </c>
      <c r="G36" s="58">
        <v>3500000</v>
      </c>
      <c r="H36" s="58">
        <v>0</v>
      </c>
      <c r="I36" s="58">
        <v>0</v>
      </c>
      <c r="J36" s="110">
        <f t="shared" si="1"/>
        <v>3500000</v>
      </c>
      <c r="K36" s="154">
        <v>3676039</v>
      </c>
      <c r="L36" s="58">
        <v>0</v>
      </c>
      <c r="M36" s="58">
        <v>0</v>
      </c>
      <c r="N36" s="164">
        <f t="shared" si="2"/>
        <v>3676039</v>
      </c>
      <c r="O36" s="154">
        <v>3045060</v>
      </c>
      <c r="P36" s="58">
        <v>0</v>
      </c>
      <c r="Q36" s="58">
        <v>0</v>
      </c>
      <c r="R36" s="141">
        <f t="shared" si="3"/>
        <v>3045060</v>
      </c>
    </row>
    <row r="37" spans="1:18" x14ac:dyDescent="0.25">
      <c r="A37" s="5" t="s">
        <v>328</v>
      </c>
      <c r="B37" s="23" t="s">
        <v>66</v>
      </c>
      <c r="C37" s="58">
        <v>0</v>
      </c>
      <c r="D37" s="58">
        <v>0</v>
      </c>
      <c r="E37" s="58">
        <v>0</v>
      </c>
      <c r="F37" s="110">
        <f t="shared" si="0"/>
        <v>0</v>
      </c>
      <c r="G37" s="58">
        <v>0</v>
      </c>
      <c r="H37" s="58">
        <v>0</v>
      </c>
      <c r="I37" s="58">
        <v>0</v>
      </c>
      <c r="J37" s="110">
        <f t="shared" si="1"/>
        <v>0</v>
      </c>
      <c r="K37" s="150">
        <v>0</v>
      </c>
      <c r="L37" s="58">
        <v>0</v>
      </c>
      <c r="M37" s="58">
        <v>0</v>
      </c>
      <c r="N37" s="164">
        <f t="shared" si="2"/>
        <v>0</v>
      </c>
      <c r="O37" s="150">
        <v>0</v>
      </c>
      <c r="P37" s="58">
        <v>0</v>
      </c>
      <c r="Q37" s="58">
        <v>0</v>
      </c>
      <c r="R37" s="141">
        <f t="shared" si="3"/>
        <v>0</v>
      </c>
    </row>
    <row r="38" spans="1:18" x14ac:dyDescent="0.25">
      <c r="A38" s="5" t="s">
        <v>67</v>
      </c>
      <c r="B38" s="23" t="s">
        <v>68</v>
      </c>
      <c r="C38" s="58">
        <v>1614031</v>
      </c>
      <c r="D38" s="58">
        <v>0</v>
      </c>
      <c r="E38" s="58">
        <v>0</v>
      </c>
      <c r="F38" s="110">
        <f t="shared" si="0"/>
        <v>1614031</v>
      </c>
      <c r="G38" s="58">
        <v>1614031</v>
      </c>
      <c r="H38" s="58">
        <v>0</v>
      </c>
      <c r="I38" s="58">
        <v>0</v>
      </c>
      <c r="J38" s="110">
        <f t="shared" si="1"/>
        <v>1614031</v>
      </c>
      <c r="K38" s="150">
        <v>1614031</v>
      </c>
      <c r="L38" s="58">
        <v>0</v>
      </c>
      <c r="M38" s="58">
        <v>0</v>
      </c>
      <c r="N38" s="164">
        <f t="shared" si="2"/>
        <v>1614031</v>
      </c>
      <c r="O38" s="154">
        <v>1186500</v>
      </c>
      <c r="P38" s="58">
        <v>0</v>
      </c>
      <c r="Q38" s="58">
        <v>0</v>
      </c>
      <c r="R38" s="141">
        <f t="shared" si="3"/>
        <v>1186500</v>
      </c>
    </row>
    <row r="39" spans="1:18" x14ac:dyDescent="0.25">
      <c r="A39" s="9" t="s">
        <v>329</v>
      </c>
      <c r="B39" s="23" t="s">
        <v>69</v>
      </c>
      <c r="C39" s="58">
        <v>1350000</v>
      </c>
      <c r="D39" s="58">
        <v>0</v>
      </c>
      <c r="E39" s="58">
        <v>0</v>
      </c>
      <c r="F39" s="110">
        <f t="shared" si="0"/>
        <v>1350000</v>
      </c>
      <c r="G39" s="58">
        <v>1350000</v>
      </c>
      <c r="H39" s="58">
        <v>0</v>
      </c>
      <c r="I39" s="58">
        <v>0</v>
      </c>
      <c r="J39" s="110">
        <f t="shared" si="1"/>
        <v>1350000</v>
      </c>
      <c r="K39" s="154">
        <v>1820000</v>
      </c>
      <c r="L39" s="58">
        <v>0</v>
      </c>
      <c r="M39" s="58">
        <v>0</v>
      </c>
      <c r="N39" s="164">
        <f t="shared" si="2"/>
        <v>1820000</v>
      </c>
      <c r="O39" s="154">
        <v>1366003</v>
      </c>
      <c r="P39" s="58">
        <v>0</v>
      </c>
      <c r="Q39" s="58">
        <v>0</v>
      </c>
      <c r="R39" s="141">
        <f t="shared" si="3"/>
        <v>1366003</v>
      </c>
    </row>
    <row r="40" spans="1:18" x14ac:dyDescent="0.25">
      <c r="A40" s="6" t="s">
        <v>70</v>
      </c>
      <c r="B40" s="23" t="s">
        <v>71</v>
      </c>
      <c r="C40" s="58">
        <v>420000</v>
      </c>
      <c r="D40" s="58">
        <v>0</v>
      </c>
      <c r="E40" s="58">
        <v>0</v>
      </c>
      <c r="F40" s="110">
        <f t="shared" si="0"/>
        <v>420000</v>
      </c>
      <c r="G40" s="58">
        <v>420000</v>
      </c>
      <c r="H40" s="58">
        <v>0</v>
      </c>
      <c r="I40" s="58">
        <v>0</v>
      </c>
      <c r="J40" s="110">
        <f t="shared" si="1"/>
        <v>420000</v>
      </c>
      <c r="K40" s="154">
        <v>592400</v>
      </c>
      <c r="L40" s="58">
        <v>0</v>
      </c>
      <c r="M40" s="58">
        <v>0</v>
      </c>
      <c r="N40" s="164">
        <f t="shared" si="2"/>
        <v>592400</v>
      </c>
      <c r="O40" s="154">
        <v>717600</v>
      </c>
      <c r="P40" s="58">
        <v>0</v>
      </c>
      <c r="Q40" s="58">
        <v>0</v>
      </c>
      <c r="R40" s="141">
        <f t="shared" si="3"/>
        <v>717600</v>
      </c>
    </row>
    <row r="41" spans="1:18" x14ac:dyDescent="0.25">
      <c r="A41" s="5" t="s">
        <v>330</v>
      </c>
      <c r="B41" s="23" t="s">
        <v>72</v>
      </c>
      <c r="C41" s="58">
        <v>8597517</v>
      </c>
      <c r="D41" s="58">
        <v>0</v>
      </c>
      <c r="E41" s="58">
        <v>0</v>
      </c>
      <c r="F41" s="110">
        <f t="shared" si="0"/>
        <v>8597517</v>
      </c>
      <c r="G41" s="56">
        <v>8438517</v>
      </c>
      <c r="H41" s="58">
        <v>0</v>
      </c>
      <c r="I41" s="58">
        <v>0</v>
      </c>
      <c r="J41" s="129">
        <f t="shared" si="1"/>
        <v>8438517</v>
      </c>
      <c r="K41" s="154">
        <v>8375117</v>
      </c>
      <c r="L41" s="58">
        <v>0</v>
      </c>
      <c r="M41" s="58">
        <v>0</v>
      </c>
      <c r="N41" s="167">
        <f t="shared" si="2"/>
        <v>8375117</v>
      </c>
      <c r="O41" s="154">
        <v>8610544</v>
      </c>
      <c r="P41" s="58">
        <v>0</v>
      </c>
      <c r="Q41" s="58">
        <v>0</v>
      </c>
      <c r="R41" s="141">
        <f t="shared" si="3"/>
        <v>8610544</v>
      </c>
    </row>
    <row r="42" spans="1:18" s="46" customFormat="1" x14ac:dyDescent="0.25">
      <c r="A42" s="7" t="s">
        <v>300</v>
      </c>
      <c r="B42" s="26" t="s">
        <v>73</v>
      </c>
      <c r="C42" s="59">
        <f>SUM(C35:C41)</f>
        <v>18996508</v>
      </c>
      <c r="D42" s="59">
        <f>SUM(D35:D41)</f>
        <v>0</v>
      </c>
      <c r="E42" s="59">
        <f>SUM(E35:E41)</f>
        <v>0</v>
      </c>
      <c r="F42" s="101">
        <f t="shared" si="0"/>
        <v>18996508</v>
      </c>
      <c r="G42" s="59">
        <f>SUM(G35:G41)</f>
        <v>18837508</v>
      </c>
      <c r="H42" s="59">
        <f>SUM(H35:H41)</f>
        <v>0</v>
      </c>
      <c r="I42" s="59">
        <f>SUM(I35:I41)</f>
        <v>0</v>
      </c>
      <c r="J42" s="101">
        <f t="shared" si="1"/>
        <v>18837508</v>
      </c>
      <c r="K42" s="165">
        <f>SUM(K35:K41)</f>
        <v>21092547</v>
      </c>
      <c r="L42" s="59">
        <f>SUM(L35:L41)</f>
        <v>0</v>
      </c>
      <c r="M42" s="59">
        <f>SUM(M35:M41)</f>
        <v>0</v>
      </c>
      <c r="N42" s="166">
        <f t="shared" si="2"/>
        <v>21092547</v>
      </c>
      <c r="O42" s="177">
        <f>SUM(O35:O41)</f>
        <v>17969228</v>
      </c>
      <c r="P42" s="47">
        <f>SUM(P35:P41)</f>
        <v>0</v>
      </c>
      <c r="Q42" s="47">
        <f>SUM(Q35:Q41)</f>
        <v>0</v>
      </c>
      <c r="R42" s="47">
        <f t="shared" si="3"/>
        <v>17969228</v>
      </c>
    </row>
    <row r="43" spans="1:18" x14ac:dyDescent="0.25">
      <c r="A43" s="5" t="s">
        <v>74</v>
      </c>
      <c r="B43" s="23" t="s">
        <v>75</v>
      </c>
      <c r="C43" s="58">
        <v>0</v>
      </c>
      <c r="D43" s="58">
        <v>0</v>
      </c>
      <c r="E43" s="58">
        <v>0</v>
      </c>
      <c r="F43" s="110">
        <f t="shared" si="0"/>
        <v>0</v>
      </c>
      <c r="G43" s="58">
        <v>0</v>
      </c>
      <c r="H43" s="58">
        <v>0</v>
      </c>
      <c r="I43" s="58">
        <v>0</v>
      </c>
      <c r="J43" s="110">
        <f t="shared" si="1"/>
        <v>0</v>
      </c>
      <c r="K43" s="150">
        <v>0</v>
      </c>
      <c r="L43" s="58">
        <v>0</v>
      </c>
      <c r="M43" s="58">
        <v>0</v>
      </c>
      <c r="N43" s="164">
        <f t="shared" si="2"/>
        <v>0</v>
      </c>
      <c r="O43" s="150">
        <v>0</v>
      </c>
      <c r="P43" s="58">
        <v>0</v>
      </c>
      <c r="Q43" s="58">
        <v>0</v>
      </c>
      <c r="R43" s="141">
        <f t="shared" si="3"/>
        <v>0</v>
      </c>
    </row>
    <row r="44" spans="1:18" x14ac:dyDescent="0.25">
      <c r="A44" s="5" t="s">
        <v>76</v>
      </c>
      <c r="B44" s="23" t="s">
        <v>77</v>
      </c>
      <c r="C44" s="58">
        <v>0</v>
      </c>
      <c r="D44" s="58">
        <v>0</v>
      </c>
      <c r="E44" s="58">
        <v>0</v>
      </c>
      <c r="F44" s="110">
        <f t="shared" si="0"/>
        <v>0</v>
      </c>
      <c r="G44" s="58">
        <v>0</v>
      </c>
      <c r="H44" s="58">
        <v>0</v>
      </c>
      <c r="I44" s="58">
        <v>0</v>
      </c>
      <c r="J44" s="110">
        <f t="shared" si="1"/>
        <v>0</v>
      </c>
      <c r="K44" s="154">
        <v>60000</v>
      </c>
      <c r="L44" s="58">
        <v>0</v>
      </c>
      <c r="M44" s="58">
        <v>0</v>
      </c>
      <c r="N44" s="164">
        <f t="shared" si="2"/>
        <v>60000</v>
      </c>
      <c r="O44" s="154">
        <v>80000</v>
      </c>
      <c r="P44" s="58">
        <v>0</v>
      </c>
      <c r="Q44" s="58">
        <v>0</v>
      </c>
      <c r="R44" s="141">
        <f t="shared" si="3"/>
        <v>80000</v>
      </c>
    </row>
    <row r="45" spans="1:18" s="46" customFormat="1" x14ac:dyDescent="0.25">
      <c r="A45" s="7" t="s">
        <v>301</v>
      </c>
      <c r="B45" s="26" t="s">
        <v>78</v>
      </c>
      <c r="C45" s="59">
        <f>SUM(C43:C44)</f>
        <v>0</v>
      </c>
      <c r="D45" s="59">
        <f>SUM(D43:D44)</f>
        <v>0</v>
      </c>
      <c r="E45" s="59">
        <f>SUM(E43:E44)</f>
        <v>0</v>
      </c>
      <c r="F45" s="101">
        <f t="shared" si="0"/>
        <v>0</v>
      </c>
      <c r="G45" s="59">
        <f>SUM(G43:G44)</f>
        <v>0</v>
      </c>
      <c r="H45" s="59">
        <f>SUM(H43:H44)</f>
        <v>0</v>
      </c>
      <c r="I45" s="59">
        <f>SUM(I43:I44)</f>
        <v>0</v>
      </c>
      <c r="J45" s="101">
        <f t="shared" si="1"/>
        <v>0</v>
      </c>
      <c r="K45" s="165">
        <f>SUM(K43:K44)</f>
        <v>60000</v>
      </c>
      <c r="L45" s="59">
        <f>SUM(L43:L44)</f>
        <v>0</v>
      </c>
      <c r="M45" s="59">
        <f>SUM(M43:M44)</f>
        <v>0</v>
      </c>
      <c r="N45" s="166">
        <f t="shared" si="2"/>
        <v>60000</v>
      </c>
      <c r="O45" s="177">
        <f>SUM(O43:O44)</f>
        <v>80000</v>
      </c>
      <c r="P45" s="47">
        <f>SUM(P43:P44)</f>
        <v>0</v>
      </c>
      <c r="Q45" s="47">
        <f>SUM(Q43:Q44)</f>
        <v>0</v>
      </c>
      <c r="R45" s="47">
        <f t="shared" si="3"/>
        <v>80000</v>
      </c>
    </row>
    <row r="46" spans="1:18" x14ac:dyDescent="0.25">
      <c r="A46" s="5" t="s">
        <v>79</v>
      </c>
      <c r="B46" s="23" t="s">
        <v>80</v>
      </c>
      <c r="C46" s="58">
        <v>5263929</v>
      </c>
      <c r="D46" s="58">
        <v>0</v>
      </c>
      <c r="E46" s="58">
        <v>3000</v>
      </c>
      <c r="F46" s="110">
        <f>SUM(C46:E46)</f>
        <v>5266929</v>
      </c>
      <c r="G46" s="58">
        <v>5263929</v>
      </c>
      <c r="H46" s="58">
        <v>0</v>
      </c>
      <c r="I46" s="58">
        <v>3000</v>
      </c>
      <c r="J46" s="110">
        <f>SUM(G46:I46)</f>
        <v>5266929</v>
      </c>
      <c r="K46" s="150">
        <v>5263929</v>
      </c>
      <c r="L46" s="58">
        <v>0</v>
      </c>
      <c r="M46" s="58">
        <v>3000</v>
      </c>
      <c r="N46" s="164">
        <f>SUM(K46:M46)</f>
        <v>5266929</v>
      </c>
      <c r="O46" s="154">
        <v>5263929</v>
      </c>
      <c r="P46" s="58">
        <v>0</v>
      </c>
      <c r="Q46" s="58">
        <v>3000</v>
      </c>
      <c r="R46" s="133">
        <f>SUM(O46:Q46)</f>
        <v>5266929</v>
      </c>
    </row>
    <row r="47" spans="1:18" x14ac:dyDescent="0.25">
      <c r="A47" s="5" t="s">
        <v>81</v>
      </c>
      <c r="B47" s="23" t="s">
        <v>82</v>
      </c>
      <c r="C47" s="58">
        <v>0</v>
      </c>
      <c r="D47" s="58">
        <v>0</v>
      </c>
      <c r="E47" s="58">
        <v>0</v>
      </c>
      <c r="F47" s="110">
        <f t="shared" si="0"/>
        <v>0</v>
      </c>
      <c r="G47" s="58">
        <v>0</v>
      </c>
      <c r="H47" s="58">
        <v>0</v>
      </c>
      <c r="I47" s="58">
        <v>0</v>
      </c>
      <c r="J47" s="110">
        <f t="shared" ref="J47:J72" si="4">SUM(G47:I47)</f>
        <v>0</v>
      </c>
      <c r="K47" s="150">
        <v>0</v>
      </c>
      <c r="L47" s="58">
        <v>0</v>
      </c>
      <c r="M47" s="58">
        <v>0</v>
      </c>
      <c r="N47" s="164">
        <f t="shared" ref="N47:N72" si="5">SUM(K47:M47)</f>
        <v>0</v>
      </c>
      <c r="O47" s="150">
        <v>0</v>
      </c>
      <c r="P47" s="58">
        <v>0</v>
      </c>
      <c r="Q47" s="58">
        <v>0</v>
      </c>
      <c r="R47" s="141">
        <f t="shared" ref="R47:R72" si="6">SUM(O47:Q47)</f>
        <v>0</v>
      </c>
    </row>
    <row r="48" spans="1:18" x14ac:dyDescent="0.25">
      <c r="A48" s="5" t="s">
        <v>331</v>
      </c>
      <c r="B48" s="23" t="s">
        <v>83</v>
      </c>
      <c r="C48" s="58"/>
      <c r="D48" s="58">
        <v>0</v>
      </c>
      <c r="E48" s="58">
        <v>0</v>
      </c>
      <c r="F48" s="110">
        <f t="shared" si="0"/>
        <v>0</v>
      </c>
      <c r="G48" s="58"/>
      <c r="H48" s="58">
        <v>0</v>
      </c>
      <c r="I48" s="58">
        <v>0</v>
      </c>
      <c r="J48" s="110">
        <f t="shared" si="4"/>
        <v>0</v>
      </c>
      <c r="K48" s="150"/>
      <c r="L48" s="58">
        <v>0</v>
      </c>
      <c r="M48" s="58">
        <v>0</v>
      </c>
      <c r="N48" s="164">
        <f t="shared" si="5"/>
        <v>0</v>
      </c>
      <c r="O48" s="150"/>
      <c r="P48" s="58">
        <v>0</v>
      </c>
      <c r="Q48" s="58">
        <v>0</v>
      </c>
      <c r="R48" s="141">
        <f t="shared" si="6"/>
        <v>0</v>
      </c>
    </row>
    <row r="49" spans="1:18" x14ac:dyDescent="0.25">
      <c r="A49" s="5" t="s">
        <v>332</v>
      </c>
      <c r="B49" s="23" t="s">
        <v>84</v>
      </c>
      <c r="C49" s="58">
        <v>0</v>
      </c>
      <c r="D49" s="58">
        <v>0</v>
      </c>
      <c r="E49" s="58">
        <v>0</v>
      </c>
      <c r="F49" s="110">
        <f t="shared" si="0"/>
        <v>0</v>
      </c>
      <c r="G49" s="58">
        <v>0</v>
      </c>
      <c r="H49" s="58">
        <v>0</v>
      </c>
      <c r="I49" s="58">
        <v>0</v>
      </c>
      <c r="J49" s="110">
        <f t="shared" si="4"/>
        <v>0</v>
      </c>
      <c r="K49" s="150">
        <v>0</v>
      </c>
      <c r="L49" s="58">
        <v>0</v>
      </c>
      <c r="M49" s="58">
        <v>0</v>
      </c>
      <c r="N49" s="164">
        <f t="shared" si="5"/>
        <v>0</v>
      </c>
      <c r="O49" s="150">
        <v>0</v>
      </c>
      <c r="P49" s="58">
        <v>0</v>
      </c>
      <c r="Q49" s="58">
        <v>0</v>
      </c>
      <c r="R49" s="141">
        <f t="shared" si="6"/>
        <v>0</v>
      </c>
    </row>
    <row r="50" spans="1:18" x14ac:dyDescent="0.25">
      <c r="A50" s="5" t="s">
        <v>85</v>
      </c>
      <c r="B50" s="23" t="s">
        <v>86</v>
      </c>
      <c r="C50" s="56">
        <v>5000</v>
      </c>
      <c r="D50" s="56">
        <v>0</v>
      </c>
      <c r="E50" s="56">
        <v>10000</v>
      </c>
      <c r="F50" s="110">
        <f t="shared" si="0"/>
        <v>15000</v>
      </c>
      <c r="G50" s="56">
        <v>5000</v>
      </c>
      <c r="H50" s="56">
        <v>0</v>
      </c>
      <c r="I50" s="56">
        <v>10000</v>
      </c>
      <c r="J50" s="110">
        <f t="shared" si="4"/>
        <v>15000</v>
      </c>
      <c r="K50" s="149">
        <v>5000</v>
      </c>
      <c r="L50" s="56">
        <v>0</v>
      </c>
      <c r="M50" s="56">
        <v>10000</v>
      </c>
      <c r="N50" s="164">
        <f t="shared" si="5"/>
        <v>15000</v>
      </c>
      <c r="O50" s="149">
        <v>5000</v>
      </c>
      <c r="P50" s="56">
        <v>0</v>
      </c>
      <c r="Q50" s="56">
        <v>10000</v>
      </c>
      <c r="R50" s="133">
        <f t="shared" si="6"/>
        <v>15000</v>
      </c>
    </row>
    <row r="51" spans="1:18" s="46" customFormat="1" x14ac:dyDescent="0.25">
      <c r="A51" s="7" t="s">
        <v>302</v>
      </c>
      <c r="B51" s="26" t="s">
        <v>87</v>
      </c>
      <c r="C51" s="59">
        <f>SUM(C46:C50)</f>
        <v>5268929</v>
      </c>
      <c r="D51" s="59">
        <f>SUM(D46:D50)</f>
        <v>0</v>
      </c>
      <c r="E51" s="59">
        <f>SUM(E46:E50)</f>
        <v>13000</v>
      </c>
      <c r="F51" s="101">
        <f t="shared" si="0"/>
        <v>5281929</v>
      </c>
      <c r="G51" s="59">
        <f>SUM(G46:G50)</f>
        <v>5268929</v>
      </c>
      <c r="H51" s="59">
        <f>SUM(H46:H50)</f>
        <v>0</v>
      </c>
      <c r="I51" s="59">
        <f>SUM(I46:I50)</f>
        <v>13000</v>
      </c>
      <c r="J51" s="101">
        <f t="shared" si="4"/>
        <v>5281929</v>
      </c>
      <c r="K51" s="165">
        <f>SUM(K46:K50)</f>
        <v>5268929</v>
      </c>
      <c r="L51" s="59">
        <f>SUM(L46:L50)</f>
        <v>0</v>
      </c>
      <c r="M51" s="59">
        <f>SUM(M46:M50)</f>
        <v>13000</v>
      </c>
      <c r="N51" s="166">
        <f t="shared" si="5"/>
        <v>5281929</v>
      </c>
      <c r="O51" s="151">
        <f>SUM(O46:O50)</f>
        <v>5268929</v>
      </c>
      <c r="P51" s="47">
        <f>SUM(P46:P50)</f>
        <v>0</v>
      </c>
      <c r="Q51" s="47">
        <f>SUM(Q46:Q50)</f>
        <v>13000</v>
      </c>
      <c r="R51" s="72">
        <f t="shared" si="6"/>
        <v>5281929</v>
      </c>
    </row>
    <row r="52" spans="1:18" s="46" customFormat="1" ht="15.75" x14ac:dyDescent="0.25">
      <c r="A52" s="30" t="s">
        <v>303</v>
      </c>
      <c r="B52" s="38" t="s">
        <v>88</v>
      </c>
      <c r="C52" s="60">
        <f>C31+C34+C42+C45+C51</f>
        <v>26870437</v>
      </c>
      <c r="D52" s="60">
        <f>D31+D34+D42+D45+D51</f>
        <v>0</v>
      </c>
      <c r="E52" s="60">
        <f>E31+E34+E42+E45+E51</f>
        <v>13000</v>
      </c>
      <c r="F52" s="101">
        <f t="shared" si="0"/>
        <v>26883437</v>
      </c>
      <c r="G52" s="60">
        <f>G31+G34+G42+G45+G51</f>
        <v>26706437</v>
      </c>
      <c r="H52" s="60">
        <f>H31+H34+H42+H45+H51</f>
        <v>0</v>
      </c>
      <c r="I52" s="60">
        <f>I31+I34+I42+I45+I51</f>
        <v>13000</v>
      </c>
      <c r="J52" s="101">
        <f t="shared" si="4"/>
        <v>26719437</v>
      </c>
      <c r="K52" s="152">
        <f>K31+K34+K42+K45+K51</f>
        <v>29071476</v>
      </c>
      <c r="L52" s="60">
        <f>L31+L34+L42+L45+L51</f>
        <v>0</v>
      </c>
      <c r="M52" s="60">
        <f>M31+M34+M42+M45+M51</f>
        <v>13000</v>
      </c>
      <c r="N52" s="166">
        <f t="shared" si="5"/>
        <v>29084476</v>
      </c>
      <c r="O52" s="152">
        <f>O31+O34+O42+O45+O51</f>
        <v>26356832</v>
      </c>
      <c r="P52" s="60">
        <f>P31+P34+P42+P45+P51</f>
        <v>0</v>
      </c>
      <c r="Q52" s="60">
        <f>Q31+Q34+Q42+Q45+Q51</f>
        <v>13000</v>
      </c>
      <c r="R52" s="72">
        <f t="shared" si="6"/>
        <v>26369832</v>
      </c>
    </row>
    <row r="53" spans="1:18" x14ac:dyDescent="0.25">
      <c r="A53" s="12" t="s">
        <v>89</v>
      </c>
      <c r="B53" s="23" t="s">
        <v>90</v>
      </c>
      <c r="C53" s="58">
        <v>0</v>
      </c>
      <c r="D53" s="58">
        <v>0</v>
      </c>
      <c r="E53" s="58">
        <v>0</v>
      </c>
      <c r="F53" s="110">
        <f t="shared" si="0"/>
        <v>0</v>
      </c>
      <c r="G53" s="58">
        <v>0</v>
      </c>
      <c r="H53" s="58">
        <v>0</v>
      </c>
      <c r="I53" s="58">
        <v>0</v>
      </c>
      <c r="J53" s="110">
        <f t="shared" si="4"/>
        <v>0</v>
      </c>
      <c r="K53" s="150">
        <v>0</v>
      </c>
      <c r="L53" s="58">
        <v>0</v>
      </c>
      <c r="M53" s="58">
        <v>0</v>
      </c>
      <c r="N53" s="164">
        <f t="shared" si="5"/>
        <v>0</v>
      </c>
      <c r="O53" s="150">
        <v>0</v>
      </c>
      <c r="P53" s="58">
        <v>0</v>
      </c>
      <c r="Q53" s="58">
        <v>0</v>
      </c>
      <c r="R53" s="141">
        <f t="shared" si="6"/>
        <v>0</v>
      </c>
    </row>
    <row r="54" spans="1:18" x14ac:dyDescent="0.25">
      <c r="A54" s="12" t="s">
        <v>304</v>
      </c>
      <c r="B54" s="23" t="s">
        <v>91</v>
      </c>
      <c r="C54" s="58">
        <v>0</v>
      </c>
      <c r="D54" s="58">
        <v>0</v>
      </c>
      <c r="E54" s="58">
        <v>0</v>
      </c>
      <c r="F54" s="110">
        <f t="shared" si="0"/>
        <v>0</v>
      </c>
      <c r="G54" s="58">
        <v>0</v>
      </c>
      <c r="H54" s="58">
        <v>0</v>
      </c>
      <c r="I54" s="58">
        <v>0</v>
      </c>
      <c r="J54" s="110">
        <f t="shared" si="4"/>
        <v>0</v>
      </c>
      <c r="K54" s="154">
        <v>56000</v>
      </c>
      <c r="L54" s="58">
        <v>0</v>
      </c>
      <c r="M54" s="58">
        <v>0</v>
      </c>
      <c r="N54" s="164">
        <f t="shared" si="5"/>
        <v>56000</v>
      </c>
      <c r="O54" s="150">
        <v>0</v>
      </c>
      <c r="P54" s="58">
        <v>0</v>
      </c>
      <c r="Q54" s="58">
        <v>0</v>
      </c>
      <c r="R54" s="141">
        <f t="shared" si="6"/>
        <v>0</v>
      </c>
    </row>
    <row r="55" spans="1:18" x14ac:dyDescent="0.25">
      <c r="A55" s="15" t="s">
        <v>333</v>
      </c>
      <c r="B55" s="23" t="s">
        <v>92</v>
      </c>
      <c r="C55" s="58">
        <v>0</v>
      </c>
      <c r="D55" s="58">
        <v>0</v>
      </c>
      <c r="E55" s="58">
        <v>0</v>
      </c>
      <c r="F55" s="110">
        <f t="shared" si="0"/>
        <v>0</v>
      </c>
      <c r="G55" s="58">
        <v>0</v>
      </c>
      <c r="H55" s="58">
        <v>0</v>
      </c>
      <c r="I55" s="58">
        <v>0</v>
      </c>
      <c r="J55" s="110">
        <f t="shared" si="4"/>
        <v>0</v>
      </c>
      <c r="K55" s="150">
        <v>0</v>
      </c>
      <c r="L55" s="58">
        <v>0</v>
      </c>
      <c r="M55" s="58">
        <v>0</v>
      </c>
      <c r="N55" s="164">
        <f t="shared" si="5"/>
        <v>0</v>
      </c>
      <c r="O55" s="150">
        <v>0</v>
      </c>
      <c r="P55" s="58">
        <v>0</v>
      </c>
      <c r="Q55" s="58">
        <v>0</v>
      </c>
      <c r="R55" s="141">
        <f t="shared" si="6"/>
        <v>0</v>
      </c>
    </row>
    <row r="56" spans="1:18" x14ac:dyDescent="0.25">
      <c r="A56" s="15" t="s">
        <v>334</v>
      </c>
      <c r="B56" s="23" t="s">
        <v>93</v>
      </c>
      <c r="C56" s="58">
        <v>0</v>
      </c>
      <c r="D56" s="58">
        <v>0</v>
      </c>
      <c r="E56" s="58">
        <v>0</v>
      </c>
      <c r="F56" s="110">
        <f t="shared" si="0"/>
        <v>0</v>
      </c>
      <c r="G56" s="58">
        <v>0</v>
      </c>
      <c r="H56" s="58">
        <v>0</v>
      </c>
      <c r="I56" s="58">
        <v>0</v>
      </c>
      <c r="J56" s="110">
        <f t="shared" si="4"/>
        <v>0</v>
      </c>
      <c r="K56" s="150">
        <v>0</v>
      </c>
      <c r="L56" s="58">
        <v>0</v>
      </c>
      <c r="M56" s="58">
        <v>0</v>
      </c>
      <c r="N56" s="164">
        <f t="shared" si="5"/>
        <v>0</v>
      </c>
      <c r="O56" s="150">
        <v>0</v>
      </c>
      <c r="P56" s="58">
        <v>0</v>
      </c>
      <c r="Q56" s="58">
        <v>0</v>
      </c>
      <c r="R56" s="141">
        <f t="shared" si="6"/>
        <v>0</v>
      </c>
    </row>
    <row r="57" spans="1:18" x14ac:dyDescent="0.25">
      <c r="A57" s="15" t="s">
        <v>335</v>
      </c>
      <c r="B57" s="23" t="s">
        <v>94</v>
      </c>
      <c r="C57" s="58">
        <v>0</v>
      </c>
      <c r="D57" s="58">
        <v>0</v>
      </c>
      <c r="E57" s="58">
        <v>0</v>
      </c>
      <c r="F57" s="110">
        <f t="shared" si="0"/>
        <v>0</v>
      </c>
      <c r="G57" s="58">
        <v>0</v>
      </c>
      <c r="H57" s="58">
        <v>0</v>
      </c>
      <c r="I57" s="58">
        <v>0</v>
      </c>
      <c r="J57" s="110">
        <f t="shared" si="4"/>
        <v>0</v>
      </c>
      <c r="K57" s="150">
        <v>0</v>
      </c>
      <c r="L57" s="58">
        <v>0</v>
      </c>
      <c r="M57" s="58">
        <v>0</v>
      </c>
      <c r="N57" s="164">
        <f t="shared" si="5"/>
        <v>0</v>
      </c>
      <c r="O57" s="150">
        <v>0</v>
      </c>
      <c r="P57" s="58">
        <v>0</v>
      </c>
      <c r="Q57" s="58">
        <v>0</v>
      </c>
      <c r="R57" s="141">
        <f t="shared" si="6"/>
        <v>0</v>
      </c>
    </row>
    <row r="58" spans="1:18" x14ac:dyDescent="0.25">
      <c r="A58" s="12" t="s">
        <v>336</v>
      </c>
      <c r="B58" s="23" t="s">
        <v>95</v>
      </c>
      <c r="C58" s="58">
        <v>0</v>
      </c>
      <c r="D58" s="58">
        <v>0</v>
      </c>
      <c r="E58" s="58">
        <v>0</v>
      </c>
      <c r="F58" s="110">
        <f t="shared" si="0"/>
        <v>0</v>
      </c>
      <c r="G58" s="58">
        <v>0</v>
      </c>
      <c r="H58" s="58">
        <v>0</v>
      </c>
      <c r="I58" s="58">
        <v>0</v>
      </c>
      <c r="J58" s="110">
        <f t="shared" si="4"/>
        <v>0</v>
      </c>
      <c r="K58" s="150">
        <v>0</v>
      </c>
      <c r="L58" s="58">
        <v>0</v>
      </c>
      <c r="M58" s="58">
        <v>0</v>
      </c>
      <c r="N58" s="164">
        <f t="shared" si="5"/>
        <v>0</v>
      </c>
      <c r="O58" s="150">
        <v>0</v>
      </c>
      <c r="P58" s="58">
        <v>0</v>
      </c>
      <c r="Q58" s="58">
        <v>0</v>
      </c>
      <c r="R58" s="141">
        <f t="shared" si="6"/>
        <v>0</v>
      </c>
    </row>
    <row r="59" spans="1:18" x14ac:dyDescent="0.25">
      <c r="A59" s="12" t="s">
        <v>337</v>
      </c>
      <c r="B59" s="23" t="s">
        <v>96</v>
      </c>
      <c r="C59" s="58">
        <v>0</v>
      </c>
      <c r="D59" s="58">
        <v>0</v>
      </c>
      <c r="E59" s="58">
        <v>0</v>
      </c>
      <c r="F59" s="110">
        <f t="shared" si="0"/>
        <v>0</v>
      </c>
      <c r="G59" s="58">
        <v>0</v>
      </c>
      <c r="H59" s="58">
        <v>0</v>
      </c>
      <c r="I59" s="58">
        <v>0</v>
      </c>
      <c r="J59" s="110">
        <f t="shared" si="4"/>
        <v>0</v>
      </c>
      <c r="K59" s="150">
        <v>0</v>
      </c>
      <c r="L59" s="58">
        <v>0</v>
      </c>
      <c r="M59" s="58">
        <v>0</v>
      </c>
      <c r="N59" s="164">
        <f t="shared" si="5"/>
        <v>0</v>
      </c>
      <c r="O59" s="149">
        <v>0</v>
      </c>
      <c r="P59" s="58">
        <v>0</v>
      </c>
      <c r="Q59" s="58">
        <v>0</v>
      </c>
      <c r="R59" s="141">
        <f t="shared" si="6"/>
        <v>0</v>
      </c>
    </row>
    <row r="60" spans="1:18" x14ac:dyDescent="0.25">
      <c r="A60" s="12" t="s">
        <v>338</v>
      </c>
      <c r="B60" s="23" t="s">
        <v>97</v>
      </c>
      <c r="C60" s="58">
        <v>4110000</v>
      </c>
      <c r="D60" s="58">
        <v>0</v>
      </c>
      <c r="E60" s="58">
        <v>0</v>
      </c>
      <c r="F60" s="110">
        <f t="shared" si="0"/>
        <v>4110000</v>
      </c>
      <c r="G60" s="58">
        <v>4110000</v>
      </c>
      <c r="H60" s="58">
        <v>0</v>
      </c>
      <c r="I60" s="58">
        <v>0</v>
      </c>
      <c r="J60" s="110">
        <f t="shared" si="4"/>
        <v>4110000</v>
      </c>
      <c r="K60" s="150">
        <v>4110000</v>
      </c>
      <c r="L60" s="58">
        <v>0</v>
      </c>
      <c r="M60" s="58">
        <v>0</v>
      </c>
      <c r="N60" s="164">
        <f t="shared" si="5"/>
        <v>4110000</v>
      </c>
      <c r="O60" s="150">
        <v>4110000</v>
      </c>
      <c r="P60" s="58">
        <v>0</v>
      </c>
      <c r="Q60" s="58">
        <v>0</v>
      </c>
      <c r="R60" s="141">
        <f t="shared" si="6"/>
        <v>4110000</v>
      </c>
    </row>
    <row r="61" spans="1:18" s="46" customFormat="1" ht="15.75" x14ac:dyDescent="0.25">
      <c r="A61" s="35" t="s">
        <v>305</v>
      </c>
      <c r="B61" s="38" t="s">
        <v>98</v>
      </c>
      <c r="C61" s="74">
        <f>SUM(C53:C60)</f>
        <v>4110000</v>
      </c>
      <c r="D61" s="74">
        <f>SUM(D53:D60)</f>
        <v>0</v>
      </c>
      <c r="E61" s="74">
        <f>SUM(E53:E60)</f>
        <v>0</v>
      </c>
      <c r="F61" s="111">
        <f t="shared" si="0"/>
        <v>4110000</v>
      </c>
      <c r="G61" s="74">
        <f>SUM(G53:G60)</f>
        <v>4110000</v>
      </c>
      <c r="H61" s="74">
        <f>SUM(H53:H60)</f>
        <v>0</v>
      </c>
      <c r="I61" s="74">
        <f>SUM(I53:I60)</f>
        <v>0</v>
      </c>
      <c r="J61" s="111">
        <f t="shared" si="4"/>
        <v>4110000</v>
      </c>
      <c r="K61" s="155">
        <f>SUM(K53:K60)</f>
        <v>4166000</v>
      </c>
      <c r="L61" s="74">
        <f>SUM(L53:L60)</f>
        <v>0</v>
      </c>
      <c r="M61" s="74">
        <f>SUM(M53:M60)</f>
        <v>0</v>
      </c>
      <c r="N61" s="170">
        <f t="shared" si="5"/>
        <v>4166000</v>
      </c>
      <c r="O61" s="178">
        <f>SUM(O53:O60)</f>
        <v>4110000</v>
      </c>
      <c r="P61" s="74">
        <f>SUM(P53:P60)</f>
        <v>0</v>
      </c>
      <c r="Q61" s="74">
        <f>SUM(Q53:Q60)</f>
        <v>0</v>
      </c>
      <c r="R61" s="74">
        <f t="shared" si="6"/>
        <v>4110000</v>
      </c>
    </row>
    <row r="62" spans="1:18" x14ac:dyDescent="0.25">
      <c r="A62" s="11" t="s">
        <v>339</v>
      </c>
      <c r="B62" s="23" t="s">
        <v>99</v>
      </c>
      <c r="C62" s="58">
        <v>0</v>
      </c>
      <c r="D62" s="58">
        <v>0</v>
      </c>
      <c r="E62" s="58">
        <v>0</v>
      </c>
      <c r="F62" s="110">
        <f t="shared" si="0"/>
        <v>0</v>
      </c>
      <c r="G62" s="58">
        <v>0</v>
      </c>
      <c r="H62" s="58">
        <v>0</v>
      </c>
      <c r="I62" s="58">
        <v>0</v>
      </c>
      <c r="J62" s="110">
        <f t="shared" si="4"/>
        <v>0</v>
      </c>
      <c r="K62" s="150">
        <v>0</v>
      </c>
      <c r="L62" s="58">
        <v>0</v>
      </c>
      <c r="M62" s="58">
        <v>0</v>
      </c>
      <c r="N62" s="164">
        <f t="shared" si="5"/>
        <v>0</v>
      </c>
      <c r="O62" s="150">
        <v>0</v>
      </c>
      <c r="P62" s="58">
        <v>0</v>
      </c>
      <c r="Q62" s="58">
        <v>0</v>
      </c>
      <c r="R62" s="141">
        <f t="shared" si="6"/>
        <v>0</v>
      </c>
    </row>
    <row r="63" spans="1:18" x14ac:dyDescent="0.25">
      <c r="A63" s="11" t="s">
        <v>100</v>
      </c>
      <c r="B63" s="23" t="s">
        <v>101</v>
      </c>
      <c r="C63" s="58">
        <v>0</v>
      </c>
      <c r="D63" s="58">
        <v>0</v>
      </c>
      <c r="E63" s="58">
        <v>0</v>
      </c>
      <c r="F63" s="110">
        <f t="shared" si="0"/>
        <v>0</v>
      </c>
      <c r="G63" s="58">
        <v>0</v>
      </c>
      <c r="H63" s="58">
        <v>0</v>
      </c>
      <c r="I63" s="58">
        <v>0</v>
      </c>
      <c r="J63" s="110">
        <f t="shared" si="4"/>
        <v>0</v>
      </c>
      <c r="K63" s="150">
        <v>0</v>
      </c>
      <c r="L63" s="58">
        <v>0</v>
      </c>
      <c r="M63" s="58">
        <v>0</v>
      </c>
      <c r="N63" s="164">
        <f t="shared" si="5"/>
        <v>0</v>
      </c>
      <c r="O63" s="150">
        <v>0</v>
      </c>
      <c r="P63" s="58">
        <v>0</v>
      </c>
      <c r="Q63" s="58">
        <v>0</v>
      </c>
      <c r="R63" s="141">
        <f t="shared" si="6"/>
        <v>0</v>
      </c>
    </row>
    <row r="64" spans="1:18" ht="30" x14ac:dyDescent="0.25">
      <c r="A64" s="11" t="s">
        <v>102</v>
      </c>
      <c r="B64" s="23" t="s">
        <v>103</v>
      </c>
      <c r="C64" s="58">
        <v>0</v>
      </c>
      <c r="D64" s="58">
        <v>0</v>
      </c>
      <c r="E64" s="58">
        <v>0</v>
      </c>
      <c r="F64" s="110">
        <f t="shared" si="0"/>
        <v>0</v>
      </c>
      <c r="G64" s="58">
        <v>0</v>
      </c>
      <c r="H64" s="58">
        <v>0</v>
      </c>
      <c r="I64" s="58">
        <v>0</v>
      </c>
      <c r="J64" s="110">
        <f t="shared" si="4"/>
        <v>0</v>
      </c>
      <c r="K64" s="150">
        <v>0</v>
      </c>
      <c r="L64" s="58">
        <v>0</v>
      </c>
      <c r="M64" s="58">
        <v>0</v>
      </c>
      <c r="N64" s="164">
        <f t="shared" si="5"/>
        <v>0</v>
      </c>
      <c r="O64" s="150">
        <v>0</v>
      </c>
      <c r="P64" s="58">
        <v>0</v>
      </c>
      <c r="Q64" s="58">
        <v>0</v>
      </c>
      <c r="R64" s="141">
        <f t="shared" si="6"/>
        <v>0</v>
      </c>
    </row>
    <row r="65" spans="1:18" ht="30" x14ac:dyDescent="0.25">
      <c r="A65" s="11" t="s">
        <v>306</v>
      </c>
      <c r="B65" s="23" t="s">
        <v>104</v>
      </c>
      <c r="C65" s="58">
        <v>0</v>
      </c>
      <c r="D65" s="58">
        <v>0</v>
      </c>
      <c r="E65" s="58">
        <v>0</v>
      </c>
      <c r="F65" s="110">
        <f t="shared" si="0"/>
        <v>0</v>
      </c>
      <c r="G65" s="58">
        <v>0</v>
      </c>
      <c r="H65" s="58">
        <v>0</v>
      </c>
      <c r="I65" s="58">
        <v>0</v>
      </c>
      <c r="J65" s="110">
        <f t="shared" si="4"/>
        <v>0</v>
      </c>
      <c r="K65" s="150">
        <v>0</v>
      </c>
      <c r="L65" s="58">
        <v>0</v>
      </c>
      <c r="M65" s="58">
        <v>0</v>
      </c>
      <c r="N65" s="164">
        <f t="shared" si="5"/>
        <v>0</v>
      </c>
      <c r="O65" s="150">
        <v>0</v>
      </c>
      <c r="P65" s="58">
        <v>0</v>
      </c>
      <c r="Q65" s="58">
        <v>0</v>
      </c>
      <c r="R65" s="141">
        <f t="shared" si="6"/>
        <v>0</v>
      </c>
    </row>
    <row r="66" spans="1:18" ht="30" x14ac:dyDescent="0.25">
      <c r="A66" s="11" t="s">
        <v>340</v>
      </c>
      <c r="B66" s="23" t="s">
        <v>105</v>
      </c>
      <c r="C66" s="58">
        <v>0</v>
      </c>
      <c r="D66" s="58">
        <v>0</v>
      </c>
      <c r="E66" s="58">
        <v>0</v>
      </c>
      <c r="F66" s="110">
        <f t="shared" si="0"/>
        <v>0</v>
      </c>
      <c r="G66" s="58">
        <v>0</v>
      </c>
      <c r="H66" s="58">
        <v>0</v>
      </c>
      <c r="I66" s="58">
        <v>0</v>
      </c>
      <c r="J66" s="110">
        <f t="shared" si="4"/>
        <v>0</v>
      </c>
      <c r="K66" s="150">
        <v>0</v>
      </c>
      <c r="L66" s="58">
        <v>0</v>
      </c>
      <c r="M66" s="58">
        <v>0</v>
      </c>
      <c r="N66" s="164">
        <f t="shared" si="5"/>
        <v>0</v>
      </c>
      <c r="O66" s="150">
        <v>0</v>
      </c>
      <c r="P66" s="58">
        <v>0</v>
      </c>
      <c r="Q66" s="58">
        <v>0</v>
      </c>
      <c r="R66" s="141">
        <f t="shared" si="6"/>
        <v>0</v>
      </c>
    </row>
    <row r="67" spans="1:18" x14ac:dyDescent="0.25">
      <c r="A67" s="11" t="s">
        <v>308</v>
      </c>
      <c r="B67" s="23" t="s">
        <v>106</v>
      </c>
      <c r="C67" s="58">
        <v>1900063</v>
      </c>
      <c r="D67" s="58">
        <v>0</v>
      </c>
      <c r="E67" s="58">
        <v>0</v>
      </c>
      <c r="F67" s="110">
        <f t="shared" si="0"/>
        <v>1900063</v>
      </c>
      <c r="G67" s="58">
        <v>1900063</v>
      </c>
      <c r="H67" s="58">
        <v>0</v>
      </c>
      <c r="I67" s="58">
        <v>0</v>
      </c>
      <c r="J67" s="110">
        <f t="shared" si="4"/>
        <v>1900063</v>
      </c>
      <c r="K67" s="150">
        <v>1900063</v>
      </c>
      <c r="L67" s="58">
        <v>0</v>
      </c>
      <c r="M67" s="58">
        <v>0</v>
      </c>
      <c r="N67" s="164">
        <f t="shared" si="5"/>
        <v>1900063</v>
      </c>
      <c r="O67" s="150">
        <v>1900063</v>
      </c>
      <c r="P67" s="58">
        <v>0</v>
      </c>
      <c r="Q67" s="58">
        <v>0</v>
      </c>
      <c r="R67" s="141">
        <f t="shared" si="6"/>
        <v>1900063</v>
      </c>
    </row>
    <row r="68" spans="1:18" ht="30" x14ac:dyDescent="0.25">
      <c r="A68" s="11" t="s">
        <v>341</v>
      </c>
      <c r="B68" s="23" t="s">
        <v>107</v>
      </c>
      <c r="C68" s="58">
        <v>0</v>
      </c>
      <c r="D68" s="58">
        <v>0</v>
      </c>
      <c r="E68" s="58">
        <v>0</v>
      </c>
      <c r="F68" s="110">
        <f t="shared" si="0"/>
        <v>0</v>
      </c>
      <c r="G68" s="58">
        <v>0</v>
      </c>
      <c r="H68" s="58">
        <v>0</v>
      </c>
      <c r="I68" s="58">
        <v>0</v>
      </c>
      <c r="J68" s="110">
        <f t="shared" si="4"/>
        <v>0</v>
      </c>
      <c r="K68" s="150">
        <v>0</v>
      </c>
      <c r="L68" s="58">
        <v>0</v>
      </c>
      <c r="M68" s="58">
        <v>0</v>
      </c>
      <c r="N68" s="164">
        <f t="shared" si="5"/>
        <v>0</v>
      </c>
      <c r="O68" s="150">
        <v>0</v>
      </c>
      <c r="P68" s="58">
        <v>0</v>
      </c>
      <c r="Q68" s="58">
        <v>0</v>
      </c>
      <c r="R68" s="141">
        <f t="shared" si="6"/>
        <v>0</v>
      </c>
    </row>
    <row r="69" spans="1:18" ht="30" x14ac:dyDescent="0.25">
      <c r="A69" s="11" t="s">
        <v>342</v>
      </c>
      <c r="B69" s="23" t="s">
        <v>108</v>
      </c>
      <c r="C69" s="58">
        <v>0</v>
      </c>
      <c r="D69" s="58">
        <v>0</v>
      </c>
      <c r="E69" s="58">
        <v>0</v>
      </c>
      <c r="F69" s="110">
        <f t="shared" si="0"/>
        <v>0</v>
      </c>
      <c r="G69" s="58">
        <v>0</v>
      </c>
      <c r="H69" s="58">
        <v>0</v>
      </c>
      <c r="I69" s="58">
        <v>0</v>
      </c>
      <c r="J69" s="110">
        <f t="shared" si="4"/>
        <v>0</v>
      </c>
      <c r="K69" s="150">
        <v>0</v>
      </c>
      <c r="L69" s="58">
        <v>0</v>
      </c>
      <c r="M69" s="58">
        <v>0</v>
      </c>
      <c r="N69" s="164">
        <f t="shared" si="5"/>
        <v>0</v>
      </c>
      <c r="O69" s="150">
        <v>0</v>
      </c>
      <c r="P69" s="58">
        <v>0</v>
      </c>
      <c r="Q69" s="58">
        <v>0</v>
      </c>
      <c r="R69" s="141">
        <f t="shared" si="6"/>
        <v>0</v>
      </c>
    </row>
    <row r="70" spans="1:18" x14ac:dyDescent="0.25">
      <c r="A70" s="11" t="s">
        <v>109</v>
      </c>
      <c r="B70" s="23" t="s">
        <v>110</v>
      </c>
      <c r="C70" s="58">
        <v>0</v>
      </c>
      <c r="D70" s="58">
        <v>0</v>
      </c>
      <c r="E70" s="58">
        <v>0</v>
      </c>
      <c r="F70" s="110">
        <f t="shared" si="0"/>
        <v>0</v>
      </c>
      <c r="G70" s="58">
        <v>0</v>
      </c>
      <c r="H70" s="58">
        <v>0</v>
      </c>
      <c r="I70" s="58">
        <v>0</v>
      </c>
      <c r="J70" s="110">
        <f t="shared" si="4"/>
        <v>0</v>
      </c>
      <c r="K70" s="150">
        <v>0</v>
      </c>
      <c r="L70" s="58">
        <v>0</v>
      </c>
      <c r="M70" s="58">
        <v>0</v>
      </c>
      <c r="N70" s="164">
        <f t="shared" si="5"/>
        <v>0</v>
      </c>
      <c r="O70" s="150">
        <v>0</v>
      </c>
      <c r="P70" s="58">
        <v>0</v>
      </c>
      <c r="Q70" s="58">
        <v>0</v>
      </c>
      <c r="R70" s="141">
        <f t="shared" si="6"/>
        <v>0</v>
      </c>
    </row>
    <row r="71" spans="1:18" x14ac:dyDescent="0.25">
      <c r="A71" s="17" t="s">
        <v>111</v>
      </c>
      <c r="B71" s="23" t="s">
        <v>112</v>
      </c>
      <c r="C71" s="58">
        <v>0</v>
      </c>
      <c r="D71" s="58">
        <v>0</v>
      </c>
      <c r="E71" s="58">
        <v>0</v>
      </c>
      <c r="F71" s="110">
        <f t="shared" si="0"/>
        <v>0</v>
      </c>
      <c r="G71" s="58">
        <v>0</v>
      </c>
      <c r="H71" s="58">
        <v>0</v>
      </c>
      <c r="I71" s="58">
        <v>0</v>
      </c>
      <c r="J71" s="110">
        <f t="shared" si="4"/>
        <v>0</v>
      </c>
      <c r="K71" s="150">
        <v>0</v>
      </c>
      <c r="L71" s="58">
        <v>0</v>
      </c>
      <c r="M71" s="58">
        <v>0</v>
      </c>
      <c r="N71" s="164">
        <f t="shared" si="5"/>
        <v>0</v>
      </c>
      <c r="O71" s="150">
        <v>0</v>
      </c>
      <c r="P71" s="58">
        <v>0</v>
      </c>
      <c r="Q71" s="58">
        <v>0</v>
      </c>
      <c r="R71" s="141">
        <f t="shared" si="6"/>
        <v>0</v>
      </c>
    </row>
    <row r="72" spans="1:18" x14ac:dyDescent="0.25">
      <c r="A72" s="11" t="s">
        <v>479</v>
      </c>
      <c r="B72" s="23" t="s">
        <v>113</v>
      </c>
      <c r="C72" s="58">
        <v>0</v>
      </c>
      <c r="D72" s="58">
        <v>0</v>
      </c>
      <c r="E72" s="58">
        <v>0</v>
      </c>
      <c r="F72" s="110">
        <f t="shared" si="0"/>
        <v>0</v>
      </c>
      <c r="G72" s="58">
        <v>0</v>
      </c>
      <c r="H72" s="58">
        <v>0</v>
      </c>
      <c r="I72" s="58">
        <v>0</v>
      </c>
      <c r="J72" s="110">
        <f t="shared" si="4"/>
        <v>0</v>
      </c>
      <c r="K72" s="150">
        <v>0</v>
      </c>
      <c r="L72" s="58">
        <v>0</v>
      </c>
      <c r="M72" s="58">
        <v>0</v>
      </c>
      <c r="N72" s="164">
        <f t="shared" si="5"/>
        <v>0</v>
      </c>
      <c r="O72" s="150">
        <v>0</v>
      </c>
      <c r="P72" s="58">
        <v>0</v>
      </c>
      <c r="Q72" s="58">
        <v>0</v>
      </c>
      <c r="R72" s="141">
        <f t="shared" si="6"/>
        <v>0</v>
      </c>
    </row>
    <row r="73" spans="1:18" x14ac:dyDescent="0.25">
      <c r="A73" s="17" t="s">
        <v>343</v>
      </c>
      <c r="B73" s="23" t="s">
        <v>114</v>
      </c>
      <c r="C73" s="56">
        <v>1030000</v>
      </c>
      <c r="D73" s="56">
        <v>0</v>
      </c>
      <c r="E73" s="56">
        <v>0</v>
      </c>
      <c r="F73" s="110">
        <f>SUM(C73:E73)</f>
        <v>1030000</v>
      </c>
      <c r="G73" s="56">
        <v>1030000</v>
      </c>
      <c r="H73" s="56">
        <v>0</v>
      </c>
      <c r="I73" s="56">
        <v>0</v>
      </c>
      <c r="J73" s="110">
        <f>SUM(G73:I73)</f>
        <v>1030000</v>
      </c>
      <c r="K73" s="154">
        <v>1300000</v>
      </c>
      <c r="L73" s="56">
        <v>0</v>
      </c>
      <c r="M73" s="56">
        <v>0</v>
      </c>
      <c r="N73" s="164">
        <f>SUM(K73:M73)</f>
        <v>1300000</v>
      </c>
      <c r="O73" s="149">
        <v>1300000</v>
      </c>
      <c r="P73" s="56">
        <v>0</v>
      </c>
      <c r="Q73" s="56">
        <v>0</v>
      </c>
      <c r="R73" s="141">
        <f>SUM(O73:Q73)</f>
        <v>1300000</v>
      </c>
    </row>
    <row r="74" spans="1:18" x14ac:dyDescent="0.25">
      <c r="A74" s="17" t="s">
        <v>481</v>
      </c>
      <c r="B74" s="23" t="s">
        <v>480</v>
      </c>
      <c r="C74" s="58">
        <v>14249455</v>
      </c>
      <c r="D74" s="58">
        <v>0</v>
      </c>
      <c r="E74" s="58">
        <v>0</v>
      </c>
      <c r="F74" s="110">
        <f>SUM(C74:E74)</f>
        <v>14249455</v>
      </c>
      <c r="G74" s="56">
        <v>14106055</v>
      </c>
      <c r="H74" s="56">
        <v>0</v>
      </c>
      <c r="I74" s="56">
        <v>0</v>
      </c>
      <c r="J74" s="129">
        <f>SUM(G74:I74)</f>
        <v>14106055</v>
      </c>
      <c r="K74" s="154">
        <v>2098978</v>
      </c>
      <c r="L74" s="56">
        <v>0</v>
      </c>
      <c r="M74" s="56">
        <v>0</v>
      </c>
      <c r="N74" s="167">
        <f>SUM(K74:M74)</f>
        <v>2098978</v>
      </c>
      <c r="O74" s="154">
        <v>14487210</v>
      </c>
      <c r="P74" s="58">
        <v>0</v>
      </c>
      <c r="Q74" s="58">
        <v>0</v>
      </c>
      <c r="R74" s="141">
        <f>SUM(O74:Q74)</f>
        <v>14487210</v>
      </c>
    </row>
    <row r="75" spans="1:18" s="46" customFormat="1" ht="15.75" x14ac:dyDescent="0.25">
      <c r="A75" s="35" t="s">
        <v>311</v>
      </c>
      <c r="B75" s="38" t="s">
        <v>115</v>
      </c>
      <c r="C75" s="60">
        <f>SUM(C62:C74)</f>
        <v>17179518</v>
      </c>
      <c r="D75" s="60">
        <f>SUM(D62:D74)</f>
        <v>0</v>
      </c>
      <c r="E75" s="60">
        <f>SUM(E62:E74)</f>
        <v>0</v>
      </c>
      <c r="F75" s="102">
        <f t="shared" ref="F75:F125" si="7">SUM(C75:E75)</f>
        <v>17179518</v>
      </c>
      <c r="G75" s="70">
        <f>SUM(G62:G74)</f>
        <v>17036118</v>
      </c>
      <c r="H75" s="70">
        <f>SUM(H62:H74)</f>
        <v>0</v>
      </c>
      <c r="I75" s="70">
        <f>SUM(I62:I74)</f>
        <v>0</v>
      </c>
      <c r="J75" s="114">
        <f t="shared" ref="J75" si="8">SUM(G75:I75)</f>
        <v>17036118</v>
      </c>
      <c r="K75" s="160">
        <f>SUM(K62:K74)</f>
        <v>5299041</v>
      </c>
      <c r="L75" s="70">
        <f>SUM(L62:L74)</f>
        <v>0</v>
      </c>
      <c r="M75" s="70">
        <f>SUM(M62:M74)</f>
        <v>0</v>
      </c>
      <c r="N75" s="169">
        <f t="shared" ref="N75" si="9">SUM(K75:M75)</f>
        <v>5299041</v>
      </c>
      <c r="O75" s="153">
        <f>SUM(O62:O74)</f>
        <v>17687273</v>
      </c>
      <c r="P75" s="60">
        <f>SUM(P62:P74)</f>
        <v>0</v>
      </c>
      <c r="Q75" s="60">
        <f>SUM(Q62:Q74)</f>
        <v>0</v>
      </c>
      <c r="R75" s="60">
        <f t="shared" ref="R75" si="10">SUM(O75:Q75)</f>
        <v>17687273</v>
      </c>
    </row>
    <row r="76" spans="1:18" s="46" customFormat="1" ht="15.75" x14ac:dyDescent="0.25">
      <c r="A76" s="75" t="s">
        <v>6</v>
      </c>
      <c r="B76" s="76"/>
      <c r="C76" s="78">
        <f t="shared" ref="C76:F76" si="11">SUM(C26+C27+C52+C61+C75)</f>
        <v>60198088</v>
      </c>
      <c r="D76" s="78">
        <f t="shared" si="11"/>
        <v>0</v>
      </c>
      <c r="E76" s="78">
        <f t="shared" si="11"/>
        <v>13000</v>
      </c>
      <c r="F76" s="112">
        <f t="shared" si="11"/>
        <v>60211088</v>
      </c>
      <c r="G76" s="130">
        <f t="shared" ref="G76:J76" si="12">SUM(G26+G27+G52+G61+G75)</f>
        <v>60039088</v>
      </c>
      <c r="H76" s="130">
        <f t="shared" si="12"/>
        <v>0</v>
      </c>
      <c r="I76" s="130">
        <f t="shared" si="12"/>
        <v>13000</v>
      </c>
      <c r="J76" s="131">
        <f t="shared" si="12"/>
        <v>60052088</v>
      </c>
      <c r="K76" s="171">
        <f t="shared" ref="K76:R76" si="13">SUM(K26+K27+K52+K61+K75)</f>
        <v>50910650</v>
      </c>
      <c r="L76" s="130">
        <f t="shared" si="13"/>
        <v>0</v>
      </c>
      <c r="M76" s="130">
        <f t="shared" si="13"/>
        <v>13000</v>
      </c>
      <c r="N76" s="172">
        <f t="shared" si="13"/>
        <v>50923650</v>
      </c>
      <c r="O76" s="156">
        <f t="shared" si="13"/>
        <v>61502186</v>
      </c>
      <c r="P76" s="78">
        <f t="shared" si="13"/>
        <v>0</v>
      </c>
      <c r="Q76" s="78">
        <f t="shared" si="13"/>
        <v>13000</v>
      </c>
      <c r="R76" s="78">
        <f t="shared" si="13"/>
        <v>61515186</v>
      </c>
    </row>
    <row r="77" spans="1:18" x14ac:dyDescent="0.25">
      <c r="A77" s="27" t="s">
        <v>116</v>
      </c>
      <c r="B77" s="23" t="s">
        <v>117</v>
      </c>
      <c r="C77" s="58">
        <v>0</v>
      </c>
      <c r="D77" s="58">
        <v>0</v>
      </c>
      <c r="E77" s="58">
        <v>0</v>
      </c>
      <c r="F77" s="110">
        <f t="shared" si="7"/>
        <v>0</v>
      </c>
      <c r="G77" s="56">
        <v>0</v>
      </c>
      <c r="H77" s="56">
        <v>0</v>
      </c>
      <c r="I77" s="56">
        <v>0</v>
      </c>
      <c r="J77" s="129">
        <f t="shared" ref="J77" si="14">SUM(G77:I77)</f>
        <v>0</v>
      </c>
      <c r="K77" s="149">
        <v>0</v>
      </c>
      <c r="L77" s="56">
        <v>0</v>
      </c>
      <c r="M77" s="56">
        <v>0</v>
      </c>
      <c r="N77" s="167">
        <f t="shared" ref="N77" si="15">SUM(K77:M77)</f>
        <v>0</v>
      </c>
      <c r="O77" s="150">
        <v>0</v>
      </c>
      <c r="P77" s="58">
        <v>0</v>
      </c>
      <c r="Q77" s="58">
        <v>0</v>
      </c>
      <c r="R77" s="141">
        <f t="shared" ref="R77" si="16">SUM(O77:Q77)</f>
        <v>0</v>
      </c>
    </row>
    <row r="78" spans="1:18" x14ac:dyDescent="0.25">
      <c r="A78" s="27" t="s">
        <v>344</v>
      </c>
      <c r="B78" s="23" t="s">
        <v>118</v>
      </c>
      <c r="C78" s="58">
        <v>0</v>
      </c>
      <c r="D78" s="58">
        <v>0</v>
      </c>
      <c r="E78" s="58">
        <v>0</v>
      </c>
      <c r="F78" s="110">
        <f>SUM(C78:E78)</f>
        <v>0</v>
      </c>
      <c r="G78" s="56">
        <v>0</v>
      </c>
      <c r="H78" s="56">
        <v>0</v>
      </c>
      <c r="I78" s="56">
        <v>0</v>
      </c>
      <c r="J78" s="129">
        <f>SUM(G78:I78)</f>
        <v>0</v>
      </c>
      <c r="K78" s="149">
        <v>0</v>
      </c>
      <c r="L78" s="56">
        <v>0</v>
      </c>
      <c r="M78" s="56">
        <v>0</v>
      </c>
      <c r="N78" s="167">
        <f>SUM(K78:M78)</f>
        <v>0</v>
      </c>
      <c r="O78" s="154">
        <v>4551353</v>
      </c>
      <c r="P78" s="58">
        <v>0</v>
      </c>
      <c r="Q78" s="58">
        <v>0</v>
      </c>
      <c r="R78" s="141">
        <f>SUM(O78:Q78)</f>
        <v>4551353</v>
      </c>
    </row>
    <row r="79" spans="1:18" x14ac:dyDescent="0.25">
      <c r="A79" s="27" t="s">
        <v>119</v>
      </c>
      <c r="B79" s="23" t="s">
        <v>120</v>
      </c>
      <c r="C79" s="58">
        <v>0</v>
      </c>
      <c r="D79" s="58">
        <v>0</v>
      </c>
      <c r="E79" s="58">
        <v>0</v>
      </c>
      <c r="F79" s="110">
        <f t="shared" si="7"/>
        <v>0</v>
      </c>
      <c r="G79" s="56">
        <v>0</v>
      </c>
      <c r="H79" s="56">
        <v>0</v>
      </c>
      <c r="I79" s="56">
        <v>0</v>
      </c>
      <c r="J79" s="129">
        <f t="shared" ref="J79:J83" si="17">SUM(G79:I79)</f>
        <v>0</v>
      </c>
      <c r="K79" s="154">
        <v>2590510</v>
      </c>
      <c r="L79" s="56">
        <v>0</v>
      </c>
      <c r="M79" s="56">
        <v>0</v>
      </c>
      <c r="N79" s="167">
        <f t="shared" ref="N79:N83" si="18">SUM(K79:M79)</f>
        <v>2590510</v>
      </c>
      <c r="O79" s="154">
        <v>196800</v>
      </c>
      <c r="P79" s="58">
        <v>0</v>
      </c>
      <c r="Q79" s="58">
        <v>0</v>
      </c>
      <c r="R79" s="141">
        <f t="shared" ref="R79:R83" si="19">SUM(O79:Q79)</f>
        <v>196800</v>
      </c>
    </row>
    <row r="80" spans="1:18" x14ac:dyDescent="0.25">
      <c r="A80" s="27" t="s">
        <v>500</v>
      </c>
      <c r="B80" s="23" t="s">
        <v>122</v>
      </c>
      <c r="C80" s="58">
        <v>1774803</v>
      </c>
      <c r="D80" s="58">
        <v>0</v>
      </c>
      <c r="E80" s="58">
        <v>0</v>
      </c>
      <c r="F80" s="110">
        <f t="shared" si="7"/>
        <v>1774803</v>
      </c>
      <c r="G80" s="56">
        <v>1900000</v>
      </c>
      <c r="H80" s="56">
        <v>0</v>
      </c>
      <c r="I80" s="56">
        <v>0</v>
      </c>
      <c r="J80" s="129">
        <f t="shared" si="17"/>
        <v>1900000</v>
      </c>
      <c r="K80" s="154">
        <v>187386</v>
      </c>
      <c r="L80" s="56">
        <v>0</v>
      </c>
      <c r="M80" s="56">
        <v>0</v>
      </c>
      <c r="N80" s="167">
        <f t="shared" si="18"/>
        <v>187386</v>
      </c>
      <c r="O80" s="154">
        <v>244380</v>
      </c>
      <c r="P80" s="58">
        <v>0</v>
      </c>
      <c r="Q80" s="58">
        <v>0</v>
      </c>
      <c r="R80" s="141">
        <f t="shared" si="19"/>
        <v>244380</v>
      </c>
    </row>
    <row r="81" spans="1:18" x14ac:dyDescent="0.25">
      <c r="A81" s="6" t="s">
        <v>123</v>
      </c>
      <c r="B81" s="23" t="s">
        <v>124</v>
      </c>
      <c r="C81" s="58">
        <v>0</v>
      </c>
      <c r="D81" s="58">
        <v>0</v>
      </c>
      <c r="E81" s="58">
        <v>0</v>
      </c>
      <c r="F81" s="110">
        <f t="shared" si="7"/>
        <v>0</v>
      </c>
      <c r="G81" s="56">
        <v>0</v>
      </c>
      <c r="H81" s="56">
        <v>0</v>
      </c>
      <c r="I81" s="56">
        <v>0</v>
      </c>
      <c r="J81" s="129">
        <f t="shared" si="17"/>
        <v>0</v>
      </c>
      <c r="K81" s="149">
        <v>0</v>
      </c>
      <c r="L81" s="56">
        <v>0</v>
      </c>
      <c r="M81" s="56">
        <v>0</v>
      </c>
      <c r="N81" s="167">
        <f t="shared" si="18"/>
        <v>0</v>
      </c>
      <c r="O81" s="150">
        <v>0</v>
      </c>
      <c r="P81" s="58">
        <v>0</v>
      </c>
      <c r="Q81" s="58">
        <v>0</v>
      </c>
      <c r="R81" s="141">
        <f t="shared" si="19"/>
        <v>0</v>
      </c>
    </row>
    <row r="82" spans="1:18" x14ac:dyDescent="0.25">
      <c r="A82" s="6" t="s">
        <v>125</v>
      </c>
      <c r="B82" s="23" t="s">
        <v>126</v>
      </c>
      <c r="C82" s="58">
        <v>0</v>
      </c>
      <c r="D82" s="58">
        <v>0</v>
      </c>
      <c r="E82" s="58">
        <v>0</v>
      </c>
      <c r="F82" s="110">
        <f t="shared" si="7"/>
        <v>0</v>
      </c>
      <c r="G82" s="56">
        <v>0</v>
      </c>
      <c r="H82" s="56">
        <v>0</v>
      </c>
      <c r="I82" s="56">
        <v>0</v>
      </c>
      <c r="J82" s="129">
        <f t="shared" si="17"/>
        <v>0</v>
      </c>
      <c r="K82" s="149">
        <v>0</v>
      </c>
      <c r="L82" s="56">
        <v>0</v>
      </c>
      <c r="M82" s="56">
        <v>0</v>
      </c>
      <c r="N82" s="167">
        <f t="shared" si="18"/>
        <v>0</v>
      </c>
      <c r="O82" s="150">
        <v>0</v>
      </c>
      <c r="P82" s="58">
        <v>0</v>
      </c>
      <c r="Q82" s="58">
        <v>0</v>
      </c>
      <c r="R82" s="141">
        <f t="shared" si="19"/>
        <v>0</v>
      </c>
    </row>
    <row r="83" spans="1:18" x14ac:dyDescent="0.25">
      <c r="A83" s="6" t="s">
        <v>127</v>
      </c>
      <c r="B83" s="23" t="s">
        <v>128</v>
      </c>
      <c r="C83" s="58">
        <v>479197</v>
      </c>
      <c r="D83" s="58">
        <v>0</v>
      </c>
      <c r="E83" s="58">
        <v>0</v>
      </c>
      <c r="F83" s="110">
        <f t="shared" si="7"/>
        <v>479197</v>
      </c>
      <c r="G83" s="56">
        <v>513000</v>
      </c>
      <c r="H83" s="56">
        <v>0</v>
      </c>
      <c r="I83" s="56">
        <v>0</v>
      </c>
      <c r="J83" s="129">
        <f t="shared" si="17"/>
        <v>513000</v>
      </c>
      <c r="K83" s="154">
        <v>750032</v>
      </c>
      <c r="L83" s="56">
        <v>0</v>
      </c>
      <c r="M83" s="56">
        <v>0</v>
      </c>
      <c r="N83" s="167">
        <f t="shared" si="18"/>
        <v>750032</v>
      </c>
      <c r="O83" s="154">
        <v>1347985</v>
      </c>
      <c r="P83" s="58">
        <v>0</v>
      </c>
      <c r="Q83" s="58">
        <v>0</v>
      </c>
      <c r="R83" s="141">
        <f t="shared" si="19"/>
        <v>1347985</v>
      </c>
    </row>
    <row r="84" spans="1:18" s="46" customFormat="1" ht="15.75" x14ac:dyDescent="0.25">
      <c r="A84" s="36" t="s">
        <v>313</v>
      </c>
      <c r="B84" s="38" t="s">
        <v>129</v>
      </c>
      <c r="C84" s="60">
        <f t="shared" ref="C84:F84" si="20">SUM(C77:C83)</f>
        <v>2254000</v>
      </c>
      <c r="D84" s="60">
        <f t="shared" si="20"/>
        <v>0</v>
      </c>
      <c r="E84" s="60">
        <f t="shared" si="20"/>
        <v>0</v>
      </c>
      <c r="F84" s="102">
        <f t="shared" si="20"/>
        <v>2254000</v>
      </c>
      <c r="G84" s="60">
        <f t="shared" ref="G84:J84" si="21">SUM(G77:G83)</f>
        <v>2413000</v>
      </c>
      <c r="H84" s="60">
        <f t="shared" si="21"/>
        <v>0</v>
      </c>
      <c r="I84" s="60">
        <f t="shared" si="21"/>
        <v>0</v>
      </c>
      <c r="J84" s="102">
        <f t="shared" si="21"/>
        <v>2413000</v>
      </c>
      <c r="K84" s="152">
        <f t="shared" ref="K84:R84" si="22">SUM(K77:K83)</f>
        <v>3527928</v>
      </c>
      <c r="L84" s="60">
        <f t="shared" si="22"/>
        <v>0</v>
      </c>
      <c r="M84" s="60">
        <f t="shared" si="22"/>
        <v>0</v>
      </c>
      <c r="N84" s="168">
        <f t="shared" si="22"/>
        <v>3527928</v>
      </c>
      <c r="O84" s="153">
        <f t="shared" si="22"/>
        <v>6340518</v>
      </c>
      <c r="P84" s="60">
        <f t="shared" si="22"/>
        <v>0</v>
      </c>
      <c r="Q84" s="60">
        <f t="shared" si="22"/>
        <v>0</v>
      </c>
      <c r="R84" s="60">
        <f t="shared" si="22"/>
        <v>6340518</v>
      </c>
    </row>
    <row r="85" spans="1:18" x14ac:dyDescent="0.25">
      <c r="A85" s="12" t="s">
        <v>130</v>
      </c>
      <c r="B85" s="23" t="s">
        <v>131</v>
      </c>
      <c r="C85" s="58">
        <v>1600000</v>
      </c>
      <c r="D85" s="58">
        <v>0</v>
      </c>
      <c r="E85" s="58">
        <v>0</v>
      </c>
      <c r="F85" s="110">
        <f t="shared" si="7"/>
        <v>1600000</v>
      </c>
      <c r="G85" s="58">
        <v>1600000</v>
      </c>
      <c r="H85" s="58">
        <v>0</v>
      </c>
      <c r="I85" s="58">
        <v>0</v>
      </c>
      <c r="J85" s="110">
        <f t="shared" ref="J85:J125" si="23">SUM(G85:I85)</f>
        <v>1600000</v>
      </c>
      <c r="K85" s="154">
        <v>5759433</v>
      </c>
      <c r="L85" s="58">
        <v>0</v>
      </c>
      <c r="M85" s="58">
        <v>0</v>
      </c>
      <c r="N85" s="164">
        <f t="shared" ref="N85:N125" si="24">SUM(K85:M85)</f>
        <v>5759433</v>
      </c>
      <c r="O85" s="154">
        <v>6748228</v>
      </c>
      <c r="P85" s="58">
        <v>0</v>
      </c>
      <c r="Q85" s="58">
        <v>0</v>
      </c>
      <c r="R85" s="141">
        <f t="shared" ref="R85:R125" si="25">SUM(O85:Q85)</f>
        <v>6748228</v>
      </c>
    </row>
    <row r="86" spans="1:18" x14ac:dyDescent="0.25">
      <c r="A86" s="12" t="s">
        <v>132</v>
      </c>
      <c r="B86" s="23" t="s">
        <v>133</v>
      </c>
      <c r="C86" s="58">
        <v>0</v>
      </c>
      <c r="D86" s="58">
        <v>0</v>
      </c>
      <c r="E86" s="58">
        <v>0</v>
      </c>
      <c r="F86" s="110">
        <f t="shared" si="7"/>
        <v>0</v>
      </c>
      <c r="G86" s="58">
        <v>0</v>
      </c>
      <c r="H86" s="58">
        <v>0</v>
      </c>
      <c r="I86" s="58">
        <v>0</v>
      </c>
      <c r="J86" s="110">
        <f t="shared" si="23"/>
        <v>0</v>
      </c>
      <c r="K86" s="150">
        <v>0</v>
      </c>
      <c r="L86" s="58">
        <v>0</v>
      </c>
      <c r="M86" s="58">
        <v>0</v>
      </c>
      <c r="N86" s="164">
        <f t="shared" si="24"/>
        <v>0</v>
      </c>
      <c r="O86" s="150">
        <v>0</v>
      </c>
      <c r="P86" s="58">
        <v>0</v>
      </c>
      <c r="Q86" s="58">
        <v>0</v>
      </c>
      <c r="R86" s="141">
        <f t="shared" si="25"/>
        <v>0</v>
      </c>
    </row>
    <row r="87" spans="1:18" x14ac:dyDescent="0.25">
      <c r="A87" s="12" t="s">
        <v>134</v>
      </c>
      <c r="B87" s="23" t="s">
        <v>135</v>
      </c>
      <c r="C87" s="58">
        <v>0</v>
      </c>
      <c r="D87" s="58">
        <v>0</v>
      </c>
      <c r="E87" s="58">
        <v>0</v>
      </c>
      <c r="F87" s="110">
        <f t="shared" si="7"/>
        <v>0</v>
      </c>
      <c r="G87" s="58">
        <v>0</v>
      </c>
      <c r="H87" s="58">
        <v>0</v>
      </c>
      <c r="I87" s="58">
        <v>0</v>
      </c>
      <c r="J87" s="110">
        <f t="shared" si="23"/>
        <v>0</v>
      </c>
      <c r="K87" s="150">
        <v>0</v>
      </c>
      <c r="L87" s="58">
        <v>0</v>
      </c>
      <c r="M87" s="58">
        <v>0</v>
      </c>
      <c r="N87" s="164">
        <f t="shared" si="24"/>
        <v>0</v>
      </c>
      <c r="O87" s="150">
        <v>0</v>
      </c>
      <c r="P87" s="58">
        <v>0</v>
      </c>
      <c r="Q87" s="58">
        <v>0</v>
      </c>
      <c r="R87" s="141">
        <f t="shared" si="25"/>
        <v>0</v>
      </c>
    </row>
    <row r="88" spans="1:18" x14ac:dyDescent="0.25">
      <c r="A88" s="12" t="s">
        <v>136</v>
      </c>
      <c r="B88" s="23" t="s">
        <v>137</v>
      </c>
      <c r="C88" s="58">
        <v>432000</v>
      </c>
      <c r="D88" s="58">
        <v>0</v>
      </c>
      <c r="E88" s="58">
        <v>0</v>
      </c>
      <c r="F88" s="110">
        <f t="shared" si="7"/>
        <v>432000</v>
      </c>
      <c r="G88" s="58">
        <v>432000</v>
      </c>
      <c r="H88" s="58">
        <v>0</v>
      </c>
      <c r="I88" s="58">
        <v>0</v>
      </c>
      <c r="J88" s="110">
        <f t="shared" si="23"/>
        <v>432000</v>
      </c>
      <c r="K88" s="154">
        <v>1555047</v>
      </c>
      <c r="L88" s="58">
        <v>0</v>
      </c>
      <c r="M88" s="58">
        <v>0</v>
      </c>
      <c r="N88" s="164">
        <f t="shared" si="24"/>
        <v>1555047</v>
      </c>
      <c r="O88" s="154">
        <v>1663047</v>
      </c>
      <c r="P88" s="58">
        <v>0</v>
      </c>
      <c r="Q88" s="58">
        <v>0</v>
      </c>
      <c r="R88" s="141">
        <f t="shared" si="25"/>
        <v>1663047</v>
      </c>
    </row>
    <row r="89" spans="1:18" s="46" customFormat="1" ht="15.75" x14ac:dyDescent="0.25">
      <c r="A89" s="35" t="s">
        <v>314</v>
      </c>
      <c r="B89" s="38" t="s">
        <v>138</v>
      </c>
      <c r="C89" s="60">
        <f>SUM(C85:C88)</f>
        <v>2032000</v>
      </c>
      <c r="D89" s="60">
        <f>SUM(D85:D88)</f>
        <v>0</v>
      </c>
      <c r="E89" s="60">
        <f>SUM(E85:E88)</f>
        <v>0</v>
      </c>
      <c r="F89" s="102">
        <f t="shared" si="7"/>
        <v>2032000</v>
      </c>
      <c r="G89" s="60">
        <f>SUM(G85:G88)</f>
        <v>2032000</v>
      </c>
      <c r="H89" s="60">
        <f>SUM(H85:H88)</f>
        <v>0</v>
      </c>
      <c r="I89" s="60">
        <f>SUM(I85:I88)</f>
        <v>0</v>
      </c>
      <c r="J89" s="102">
        <f t="shared" si="23"/>
        <v>2032000</v>
      </c>
      <c r="K89" s="152">
        <f>SUM(K85:K88)</f>
        <v>7314480</v>
      </c>
      <c r="L89" s="60">
        <f>SUM(L85:L88)</f>
        <v>0</v>
      </c>
      <c r="M89" s="60">
        <f>SUM(M85:M88)</f>
        <v>0</v>
      </c>
      <c r="N89" s="168">
        <f t="shared" si="24"/>
        <v>7314480</v>
      </c>
      <c r="O89" s="153">
        <f>SUM(O85:O88)</f>
        <v>8411275</v>
      </c>
      <c r="P89" s="60">
        <f>SUM(P85:P88)</f>
        <v>0</v>
      </c>
      <c r="Q89" s="60">
        <f>SUM(Q85:Q88)</f>
        <v>0</v>
      </c>
      <c r="R89" s="60">
        <f t="shared" si="25"/>
        <v>8411275</v>
      </c>
    </row>
    <row r="90" spans="1:18" ht="30" x14ac:dyDescent="0.25">
      <c r="A90" s="12" t="s">
        <v>139</v>
      </c>
      <c r="B90" s="23" t="s">
        <v>140</v>
      </c>
      <c r="C90" s="58">
        <v>0</v>
      </c>
      <c r="D90" s="58">
        <v>0</v>
      </c>
      <c r="E90" s="58">
        <v>0</v>
      </c>
      <c r="F90" s="110">
        <f t="shared" si="7"/>
        <v>0</v>
      </c>
      <c r="G90" s="58">
        <v>0</v>
      </c>
      <c r="H90" s="58">
        <v>0</v>
      </c>
      <c r="I90" s="58">
        <v>0</v>
      </c>
      <c r="J90" s="110">
        <f t="shared" si="23"/>
        <v>0</v>
      </c>
      <c r="K90" s="150">
        <v>0</v>
      </c>
      <c r="L90" s="58">
        <v>0</v>
      </c>
      <c r="M90" s="58">
        <v>0</v>
      </c>
      <c r="N90" s="164">
        <f t="shared" si="24"/>
        <v>0</v>
      </c>
      <c r="O90" s="150">
        <v>0</v>
      </c>
      <c r="P90" s="58">
        <v>0</v>
      </c>
      <c r="Q90" s="58">
        <v>0</v>
      </c>
      <c r="R90" s="141">
        <f t="shared" si="25"/>
        <v>0</v>
      </c>
    </row>
    <row r="91" spans="1:18" ht="30" x14ac:dyDescent="0.25">
      <c r="A91" s="12" t="s">
        <v>345</v>
      </c>
      <c r="B91" s="23" t="s">
        <v>141</v>
      </c>
      <c r="C91" s="58">
        <v>0</v>
      </c>
      <c r="D91" s="58">
        <v>0</v>
      </c>
      <c r="E91" s="58">
        <v>0</v>
      </c>
      <c r="F91" s="110">
        <f t="shared" si="7"/>
        <v>0</v>
      </c>
      <c r="G91" s="58">
        <v>0</v>
      </c>
      <c r="H91" s="58">
        <v>0</v>
      </c>
      <c r="I91" s="58">
        <v>0</v>
      </c>
      <c r="J91" s="110">
        <f t="shared" si="23"/>
        <v>0</v>
      </c>
      <c r="K91" s="150">
        <v>0</v>
      </c>
      <c r="L91" s="58">
        <v>0</v>
      </c>
      <c r="M91" s="58">
        <v>0</v>
      </c>
      <c r="N91" s="164">
        <f t="shared" si="24"/>
        <v>0</v>
      </c>
      <c r="O91" s="150">
        <v>0</v>
      </c>
      <c r="P91" s="58">
        <v>0</v>
      </c>
      <c r="Q91" s="58">
        <v>0</v>
      </c>
      <c r="R91" s="141">
        <f t="shared" si="25"/>
        <v>0</v>
      </c>
    </row>
    <row r="92" spans="1:18" ht="30" x14ac:dyDescent="0.25">
      <c r="A92" s="12" t="s">
        <v>346</v>
      </c>
      <c r="B92" s="23" t="s">
        <v>142</v>
      </c>
      <c r="C92" s="58">
        <v>0</v>
      </c>
      <c r="D92" s="58">
        <v>0</v>
      </c>
      <c r="E92" s="58">
        <v>0</v>
      </c>
      <c r="F92" s="110">
        <f t="shared" si="7"/>
        <v>0</v>
      </c>
      <c r="G92" s="58">
        <v>0</v>
      </c>
      <c r="H92" s="58">
        <v>0</v>
      </c>
      <c r="I92" s="58">
        <v>0</v>
      </c>
      <c r="J92" s="110">
        <f t="shared" si="23"/>
        <v>0</v>
      </c>
      <c r="K92" s="150">
        <v>0</v>
      </c>
      <c r="L92" s="58">
        <v>0</v>
      </c>
      <c r="M92" s="58">
        <v>0</v>
      </c>
      <c r="N92" s="164">
        <f t="shared" si="24"/>
        <v>0</v>
      </c>
      <c r="O92" s="150">
        <v>0</v>
      </c>
      <c r="P92" s="58">
        <v>0</v>
      </c>
      <c r="Q92" s="58">
        <v>0</v>
      </c>
      <c r="R92" s="141">
        <f t="shared" si="25"/>
        <v>0</v>
      </c>
    </row>
    <row r="93" spans="1:18" x14ac:dyDescent="0.25">
      <c r="A93" s="12" t="s">
        <v>347</v>
      </c>
      <c r="B93" s="23" t="s">
        <v>143</v>
      </c>
      <c r="C93" s="58">
        <v>0</v>
      </c>
      <c r="D93" s="58">
        <v>0</v>
      </c>
      <c r="E93" s="58">
        <v>0</v>
      </c>
      <c r="F93" s="110">
        <f t="shared" si="7"/>
        <v>0</v>
      </c>
      <c r="G93" s="58">
        <v>0</v>
      </c>
      <c r="H93" s="58">
        <v>0</v>
      </c>
      <c r="I93" s="58">
        <v>0</v>
      </c>
      <c r="J93" s="110">
        <f t="shared" si="23"/>
        <v>0</v>
      </c>
      <c r="K93" s="150">
        <v>0</v>
      </c>
      <c r="L93" s="58">
        <v>0</v>
      </c>
      <c r="M93" s="58">
        <v>0</v>
      </c>
      <c r="N93" s="164">
        <f t="shared" si="24"/>
        <v>0</v>
      </c>
      <c r="O93" s="150">
        <v>0</v>
      </c>
      <c r="P93" s="58">
        <v>0</v>
      </c>
      <c r="Q93" s="58">
        <v>0</v>
      </c>
      <c r="R93" s="141">
        <f t="shared" si="25"/>
        <v>0</v>
      </c>
    </row>
    <row r="94" spans="1:18" ht="30" x14ac:dyDescent="0.25">
      <c r="A94" s="12" t="s">
        <v>348</v>
      </c>
      <c r="B94" s="23" t="s">
        <v>144</v>
      </c>
      <c r="C94" s="58">
        <v>0</v>
      </c>
      <c r="D94" s="58">
        <v>0</v>
      </c>
      <c r="E94" s="58">
        <v>0</v>
      </c>
      <c r="F94" s="110">
        <f t="shared" si="7"/>
        <v>0</v>
      </c>
      <c r="G94" s="58">
        <v>0</v>
      </c>
      <c r="H94" s="58">
        <v>0</v>
      </c>
      <c r="I94" s="58">
        <v>0</v>
      </c>
      <c r="J94" s="110">
        <f t="shared" si="23"/>
        <v>0</v>
      </c>
      <c r="K94" s="150">
        <v>0</v>
      </c>
      <c r="L94" s="58">
        <v>0</v>
      </c>
      <c r="M94" s="58">
        <v>0</v>
      </c>
      <c r="N94" s="164">
        <f t="shared" si="24"/>
        <v>0</v>
      </c>
      <c r="O94" s="150">
        <v>0</v>
      </c>
      <c r="P94" s="58">
        <v>0</v>
      </c>
      <c r="Q94" s="58">
        <v>0</v>
      </c>
      <c r="R94" s="141">
        <f t="shared" si="25"/>
        <v>0</v>
      </c>
    </row>
    <row r="95" spans="1:18" ht="30" x14ac:dyDescent="0.25">
      <c r="A95" s="12" t="s">
        <v>349</v>
      </c>
      <c r="B95" s="23" t="s">
        <v>145</v>
      </c>
      <c r="C95" s="58">
        <v>0</v>
      </c>
      <c r="D95" s="58">
        <v>0</v>
      </c>
      <c r="E95" s="58">
        <v>0</v>
      </c>
      <c r="F95" s="110">
        <f t="shared" si="7"/>
        <v>0</v>
      </c>
      <c r="G95" s="58">
        <v>0</v>
      </c>
      <c r="H95" s="58">
        <v>0</v>
      </c>
      <c r="I95" s="58">
        <v>0</v>
      </c>
      <c r="J95" s="110">
        <f t="shared" si="23"/>
        <v>0</v>
      </c>
      <c r="K95" s="150">
        <v>0</v>
      </c>
      <c r="L95" s="58">
        <v>0</v>
      </c>
      <c r="M95" s="58">
        <v>0</v>
      </c>
      <c r="N95" s="164">
        <f t="shared" si="24"/>
        <v>0</v>
      </c>
      <c r="O95" s="150">
        <v>0</v>
      </c>
      <c r="P95" s="58">
        <v>0</v>
      </c>
      <c r="Q95" s="58">
        <v>0</v>
      </c>
      <c r="R95" s="141">
        <f t="shared" si="25"/>
        <v>0</v>
      </c>
    </row>
    <row r="96" spans="1:18" x14ac:dyDescent="0.25">
      <c r="A96" s="12" t="s">
        <v>146</v>
      </c>
      <c r="B96" s="23" t="s">
        <v>147</v>
      </c>
      <c r="C96" s="58">
        <v>0</v>
      </c>
      <c r="D96" s="58">
        <v>0</v>
      </c>
      <c r="E96" s="58">
        <v>0</v>
      </c>
      <c r="F96" s="110">
        <f t="shared" si="7"/>
        <v>0</v>
      </c>
      <c r="G96" s="58">
        <v>0</v>
      </c>
      <c r="H96" s="58">
        <v>0</v>
      </c>
      <c r="I96" s="58">
        <v>0</v>
      </c>
      <c r="J96" s="110">
        <f t="shared" si="23"/>
        <v>0</v>
      </c>
      <c r="K96" s="150">
        <v>0</v>
      </c>
      <c r="L96" s="58">
        <v>0</v>
      </c>
      <c r="M96" s="58">
        <v>0</v>
      </c>
      <c r="N96" s="164">
        <f t="shared" si="24"/>
        <v>0</v>
      </c>
      <c r="O96" s="150">
        <v>0</v>
      </c>
      <c r="P96" s="58">
        <v>0</v>
      </c>
      <c r="Q96" s="58">
        <v>0</v>
      </c>
      <c r="R96" s="141">
        <f t="shared" si="25"/>
        <v>0</v>
      </c>
    </row>
    <row r="97" spans="1:18" x14ac:dyDescent="0.25">
      <c r="A97" s="12" t="s">
        <v>482</v>
      </c>
      <c r="B97" s="23" t="s">
        <v>148</v>
      </c>
      <c r="C97" s="58">
        <v>0</v>
      </c>
      <c r="D97" s="58">
        <v>0</v>
      </c>
      <c r="E97" s="58">
        <v>0</v>
      </c>
      <c r="F97" s="110">
        <f t="shared" si="7"/>
        <v>0</v>
      </c>
      <c r="G97" s="58">
        <v>0</v>
      </c>
      <c r="H97" s="58">
        <v>0</v>
      </c>
      <c r="I97" s="58">
        <v>0</v>
      </c>
      <c r="J97" s="110">
        <f t="shared" si="23"/>
        <v>0</v>
      </c>
      <c r="K97" s="150">
        <v>0</v>
      </c>
      <c r="L97" s="58">
        <v>0</v>
      </c>
      <c r="M97" s="58">
        <v>0</v>
      </c>
      <c r="N97" s="164">
        <f t="shared" si="24"/>
        <v>0</v>
      </c>
      <c r="O97" s="150">
        <v>0</v>
      </c>
      <c r="P97" s="58">
        <v>0</v>
      </c>
      <c r="Q97" s="58">
        <v>0</v>
      </c>
      <c r="R97" s="141">
        <f t="shared" si="25"/>
        <v>0</v>
      </c>
    </row>
    <row r="98" spans="1:18" x14ac:dyDescent="0.25">
      <c r="A98" s="12" t="s">
        <v>483</v>
      </c>
      <c r="B98" s="23" t="s">
        <v>484</v>
      </c>
      <c r="C98" s="58">
        <v>0</v>
      </c>
      <c r="D98" s="58">
        <v>0</v>
      </c>
      <c r="E98" s="58">
        <v>0</v>
      </c>
      <c r="F98" s="110">
        <f t="shared" si="7"/>
        <v>0</v>
      </c>
      <c r="G98" s="58">
        <v>0</v>
      </c>
      <c r="H98" s="58">
        <v>0</v>
      </c>
      <c r="I98" s="58">
        <v>0</v>
      </c>
      <c r="J98" s="110">
        <f t="shared" si="23"/>
        <v>0</v>
      </c>
      <c r="K98" s="150">
        <v>0</v>
      </c>
      <c r="L98" s="58">
        <v>0</v>
      </c>
      <c r="M98" s="58">
        <v>0</v>
      </c>
      <c r="N98" s="164">
        <f t="shared" si="24"/>
        <v>0</v>
      </c>
      <c r="O98" s="150">
        <v>0</v>
      </c>
      <c r="P98" s="58">
        <v>0</v>
      </c>
      <c r="Q98" s="58">
        <v>0</v>
      </c>
      <c r="R98" s="141">
        <f t="shared" si="25"/>
        <v>0</v>
      </c>
    </row>
    <row r="99" spans="1:18" s="46" customFormat="1" ht="15.75" x14ac:dyDescent="0.25">
      <c r="A99" s="35" t="s">
        <v>315</v>
      </c>
      <c r="B99" s="38" t="s">
        <v>149</v>
      </c>
      <c r="C99" s="60">
        <f>SUM(C90:C98)</f>
        <v>0</v>
      </c>
      <c r="D99" s="60">
        <f>SUM(D90:D98)</f>
        <v>0</v>
      </c>
      <c r="E99" s="60">
        <f>SUM(E90:E98)</f>
        <v>0</v>
      </c>
      <c r="F99" s="102">
        <f t="shared" si="7"/>
        <v>0</v>
      </c>
      <c r="G99" s="60">
        <f>SUM(G90:G98)</f>
        <v>0</v>
      </c>
      <c r="H99" s="60">
        <f>SUM(H90:H98)</f>
        <v>0</v>
      </c>
      <c r="I99" s="60">
        <f>SUM(I90:I98)</f>
        <v>0</v>
      </c>
      <c r="J99" s="102">
        <f t="shared" si="23"/>
        <v>0</v>
      </c>
      <c r="K99" s="152">
        <f>SUM(K90:K98)</f>
        <v>0</v>
      </c>
      <c r="L99" s="60">
        <f>SUM(L90:L98)</f>
        <v>0</v>
      </c>
      <c r="M99" s="60">
        <f>SUM(M90:M98)</f>
        <v>0</v>
      </c>
      <c r="N99" s="168">
        <f t="shared" si="24"/>
        <v>0</v>
      </c>
      <c r="O99" s="152">
        <f>SUM(O90:O98)</f>
        <v>0</v>
      </c>
      <c r="P99" s="60">
        <f>SUM(P90:P98)</f>
        <v>0</v>
      </c>
      <c r="Q99" s="60">
        <f>SUM(Q90:Q98)</f>
        <v>0</v>
      </c>
      <c r="R99" s="60">
        <f t="shared" si="25"/>
        <v>0</v>
      </c>
    </row>
    <row r="100" spans="1:18" s="46" customFormat="1" ht="15.75" x14ac:dyDescent="0.25">
      <c r="A100" s="75" t="s">
        <v>7</v>
      </c>
      <c r="B100" s="76"/>
      <c r="C100" s="77">
        <f>C99+C89+C84</f>
        <v>4286000</v>
      </c>
      <c r="D100" s="77"/>
      <c r="E100" s="77"/>
      <c r="F100" s="112">
        <f t="shared" si="7"/>
        <v>4286000</v>
      </c>
      <c r="G100" s="77">
        <f>G99+G89+G84</f>
        <v>4445000</v>
      </c>
      <c r="H100" s="77"/>
      <c r="I100" s="77"/>
      <c r="J100" s="112">
        <f t="shared" si="23"/>
        <v>4445000</v>
      </c>
      <c r="K100" s="157">
        <f>K99+K89+K84</f>
        <v>10842408</v>
      </c>
      <c r="L100" s="77"/>
      <c r="M100" s="77"/>
      <c r="N100" s="173">
        <f t="shared" si="24"/>
        <v>10842408</v>
      </c>
      <c r="O100" s="157">
        <f>O99+O89+O84</f>
        <v>14751793</v>
      </c>
      <c r="P100" s="77"/>
      <c r="Q100" s="77"/>
      <c r="R100" s="78">
        <f t="shared" si="25"/>
        <v>14751793</v>
      </c>
    </row>
    <row r="101" spans="1:18" s="46" customFormat="1" ht="17.25" x14ac:dyDescent="0.3">
      <c r="A101" s="80" t="s">
        <v>357</v>
      </c>
      <c r="B101" s="81" t="s">
        <v>150</v>
      </c>
      <c r="C101" s="82">
        <f>C26+C27+C52+C61+C75+C84+C89+C99</f>
        <v>64484088</v>
      </c>
      <c r="D101" s="82">
        <f>D26+D27+D52+D61+D75+D84+D89+D99</f>
        <v>0</v>
      </c>
      <c r="E101" s="82">
        <f>E26+E27+E52+E61+E75+E84+E89+E99</f>
        <v>13000</v>
      </c>
      <c r="F101" s="113">
        <f t="shared" si="7"/>
        <v>64497088</v>
      </c>
      <c r="G101" s="82">
        <f>G26+G27+G52+G61+G75+G84+G89+G99</f>
        <v>64484088</v>
      </c>
      <c r="H101" s="82">
        <f>H26+H27+H52+H61+H75+H84+H89+H99</f>
        <v>0</v>
      </c>
      <c r="I101" s="82">
        <f>I26+I27+I52+I61+I75+I84+I89+I99</f>
        <v>13000</v>
      </c>
      <c r="J101" s="113">
        <f t="shared" si="23"/>
        <v>64497088</v>
      </c>
      <c r="K101" s="158">
        <f>K26+K27+K52+K61+K75+K84+K89+K99</f>
        <v>61753058</v>
      </c>
      <c r="L101" s="82">
        <f>L26+L27+L52+L61+L75+L84+L89+L99</f>
        <v>0</v>
      </c>
      <c r="M101" s="82">
        <f>M26+M27+M52+M61+M75+M84+M89+M99</f>
        <v>13000</v>
      </c>
      <c r="N101" s="174">
        <f t="shared" si="24"/>
        <v>61766058</v>
      </c>
      <c r="O101" s="158">
        <f>O26+O27+O52+O61+O75+O84+O89+O99</f>
        <v>76253979</v>
      </c>
      <c r="P101" s="82">
        <f>P26+P27+P52+P61+P75+P84+P89+P99</f>
        <v>0</v>
      </c>
      <c r="Q101" s="82">
        <f>Q26+Q27+Q52+Q61+Q75+Q84+Q89+Q99</f>
        <v>13000</v>
      </c>
      <c r="R101" s="84">
        <f t="shared" si="25"/>
        <v>76266979</v>
      </c>
    </row>
    <row r="102" spans="1:18" x14ac:dyDescent="0.25">
      <c r="A102" s="12" t="s">
        <v>485</v>
      </c>
      <c r="B102" s="5" t="s">
        <v>151</v>
      </c>
      <c r="C102" s="58">
        <v>0</v>
      </c>
      <c r="D102" s="58">
        <v>0</v>
      </c>
      <c r="E102" s="58">
        <v>0</v>
      </c>
      <c r="F102" s="110">
        <f t="shared" si="7"/>
        <v>0</v>
      </c>
      <c r="G102" s="58">
        <v>0</v>
      </c>
      <c r="H102" s="58">
        <v>0</v>
      </c>
      <c r="I102" s="58">
        <v>0</v>
      </c>
      <c r="J102" s="110">
        <f t="shared" si="23"/>
        <v>0</v>
      </c>
      <c r="K102" s="150">
        <v>0</v>
      </c>
      <c r="L102" s="58">
        <v>0</v>
      </c>
      <c r="M102" s="58">
        <v>0</v>
      </c>
      <c r="N102" s="164">
        <f t="shared" si="24"/>
        <v>0</v>
      </c>
      <c r="O102" s="150">
        <v>0</v>
      </c>
      <c r="P102" s="58">
        <v>0</v>
      </c>
      <c r="Q102" s="58">
        <v>0</v>
      </c>
      <c r="R102" s="141">
        <f t="shared" si="25"/>
        <v>0</v>
      </c>
    </row>
    <row r="103" spans="1:18" x14ac:dyDescent="0.25">
      <c r="A103" s="12" t="s">
        <v>152</v>
      </c>
      <c r="B103" s="5" t="s">
        <v>153</v>
      </c>
      <c r="C103" s="58">
        <v>0</v>
      </c>
      <c r="D103" s="58">
        <v>0</v>
      </c>
      <c r="E103" s="58">
        <v>0</v>
      </c>
      <c r="F103" s="110">
        <f t="shared" si="7"/>
        <v>0</v>
      </c>
      <c r="G103" s="58">
        <v>0</v>
      </c>
      <c r="H103" s="58">
        <v>0</v>
      </c>
      <c r="I103" s="58">
        <v>0</v>
      </c>
      <c r="J103" s="110">
        <f t="shared" si="23"/>
        <v>0</v>
      </c>
      <c r="K103" s="150">
        <v>0</v>
      </c>
      <c r="L103" s="58">
        <v>0</v>
      </c>
      <c r="M103" s="58">
        <v>0</v>
      </c>
      <c r="N103" s="164">
        <f t="shared" si="24"/>
        <v>0</v>
      </c>
      <c r="O103" s="150">
        <v>0</v>
      </c>
      <c r="P103" s="58">
        <v>0</v>
      </c>
      <c r="Q103" s="58">
        <v>0</v>
      </c>
      <c r="R103" s="141">
        <f t="shared" si="25"/>
        <v>0</v>
      </c>
    </row>
    <row r="104" spans="1:18" x14ac:dyDescent="0.25">
      <c r="A104" s="12" t="s">
        <v>351</v>
      </c>
      <c r="B104" s="5" t="s">
        <v>154</v>
      </c>
      <c r="C104" s="58">
        <v>0</v>
      </c>
      <c r="D104" s="58">
        <v>0</v>
      </c>
      <c r="E104" s="58">
        <v>0</v>
      </c>
      <c r="F104" s="110">
        <f t="shared" si="7"/>
        <v>0</v>
      </c>
      <c r="G104" s="58">
        <v>0</v>
      </c>
      <c r="H104" s="58">
        <v>0</v>
      </c>
      <c r="I104" s="58">
        <v>0</v>
      </c>
      <c r="J104" s="110">
        <f t="shared" si="23"/>
        <v>0</v>
      </c>
      <c r="K104" s="150">
        <v>0</v>
      </c>
      <c r="L104" s="58">
        <v>0</v>
      </c>
      <c r="M104" s="58">
        <v>0</v>
      </c>
      <c r="N104" s="164">
        <f t="shared" si="24"/>
        <v>0</v>
      </c>
      <c r="O104" s="150">
        <v>0</v>
      </c>
      <c r="P104" s="58">
        <v>0</v>
      </c>
      <c r="Q104" s="58">
        <v>0</v>
      </c>
      <c r="R104" s="141">
        <f t="shared" si="25"/>
        <v>0</v>
      </c>
    </row>
    <row r="105" spans="1:18" s="46" customFormat="1" x14ac:dyDescent="0.25">
      <c r="A105" s="14" t="s">
        <v>320</v>
      </c>
      <c r="B105" s="7" t="s">
        <v>155</v>
      </c>
      <c r="C105" s="59">
        <f>SUM(C102:C104)</f>
        <v>0</v>
      </c>
      <c r="D105" s="59">
        <f>SUM(D102:D104)</f>
        <v>0</v>
      </c>
      <c r="E105" s="59">
        <f>SUM(E102:E104)</f>
        <v>0</v>
      </c>
      <c r="F105" s="101">
        <f t="shared" si="7"/>
        <v>0</v>
      </c>
      <c r="G105" s="59">
        <f>SUM(G102:G104)</f>
        <v>0</v>
      </c>
      <c r="H105" s="59">
        <f>SUM(H102:H104)</f>
        <v>0</v>
      </c>
      <c r="I105" s="59">
        <f>SUM(I102:I104)</f>
        <v>0</v>
      </c>
      <c r="J105" s="101">
        <f t="shared" si="23"/>
        <v>0</v>
      </c>
      <c r="K105" s="165">
        <f>SUM(K102:K104)</f>
        <v>0</v>
      </c>
      <c r="L105" s="59">
        <f>SUM(L102:L104)</f>
        <v>0</v>
      </c>
      <c r="M105" s="59">
        <f>SUM(M102:M104)</f>
        <v>0</v>
      </c>
      <c r="N105" s="166">
        <f t="shared" si="24"/>
        <v>0</v>
      </c>
      <c r="O105" s="151">
        <f>SUM(O102:O104)</f>
        <v>0</v>
      </c>
      <c r="P105" s="47">
        <f>SUM(P102:P104)</f>
        <v>0</v>
      </c>
      <c r="Q105" s="47">
        <f>SUM(Q102:Q104)</f>
        <v>0</v>
      </c>
      <c r="R105" s="47">
        <f t="shared" si="25"/>
        <v>0</v>
      </c>
    </row>
    <row r="106" spans="1:18" x14ac:dyDescent="0.25">
      <c r="A106" s="28" t="s">
        <v>352</v>
      </c>
      <c r="B106" s="5" t="s">
        <v>156</v>
      </c>
      <c r="C106" s="58">
        <v>0</v>
      </c>
      <c r="D106" s="58">
        <v>0</v>
      </c>
      <c r="E106" s="58">
        <v>0</v>
      </c>
      <c r="F106" s="110">
        <f t="shared" si="7"/>
        <v>0</v>
      </c>
      <c r="G106" s="58">
        <v>0</v>
      </c>
      <c r="H106" s="58">
        <v>0</v>
      </c>
      <c r="I106" s="58">
        <v>0</v>
      </c>
      <c r="J106" s="110">
        <f t="shared" si="23"/>
        <v>0</v>
      </c>
      <c r="K106" s="150">
        <v>0</v>
      </c>
      <c r="L106" s="58">
        <v>0</v>
      </c>
      <c r="M106" s="58">
        <v>0</v>
      </c>
      <c r="N106" s="164">
        <f t="shared" si="24"/>
        <v>0</v>
      </c>
      <c r="O106" s="150">
        <v>0</v>
      </c>
      <c r="P106" s="58">
        <v>0</v>
      </c>
      <c r="Q106" s="58">
        <v>0</v>
      </c>
      <c r="R106" s="141">
        <f t="shared" si="25"/>
        <v>0</v>
      </c>
    </row>
    <row r="107" spans="1:18" x14ac:dyDescent="0.25">
      <c r="A107" s="28" t="s">
        <v>323</v>
      </c>
      <c r="B107" s="5" t="s">
        <v>157</v>
      </c>
      <c r="C107" s="58">
        <v>0</v>
      </c>
      <c r="D107" s="58">
        <v>0</v>
      </c>
      <c r="E107" s="58">
        <v>0</v>
      </c>
      <c r="F107" s="110">
        <f t="shared" si="7"/>
        <v>0</v>
      </c>
      <c r="G107" s="58">
        <v>0</v>
      </c>
      <c r="H107" s="58">
        <v>0</v>
      </c>
      <c r="I107" s="58">
        <v>0</v>
      </c>
      <c r="J107" s="110">
        <f t="shared" si="23"/>
        <v>0</v>
      </c>
      <c r="K107" s="150">
        <v>0</v>
      </c>
      <c r="L107" s="58">
        <v>0</v>
      </c>
      <c r="M107" s="58">
        <v>0</v>
      </c>
      <c r="N107" s="164">
        <f t="shared" si="24"/>
        <v>0</v>
      </c>
      <c r="O107" s="150">
        <v>0</v>
      </c>
      <c r="P107" s="58">
        <v>0</v>
      </c>
      <c r="Q107" s="58">
        <v>0</v>
      </c>
      <c r="R107" s="141">
        <f t="shared" si="25"/>
        <v>0</v>
      </c>
    </row>
    <row r="108" spans="1:18" x14ac:dyDescent="0.25">
      <c r="A108" s="12" t="s">
        <v>158</v>
      </c>
      <c r="B108" s="5" t="s">
        <v>159</v>
      </c>
      <c r="C108" s="58">
        <v>0</v>
      </c>
      <c r="D108" s="58">
        <v>0</v>
      </c>
      <c r="E108" s="58">
        <v>0</v>
      </c>
      <c r="F108" s="110">
        <f t="shared" si="7"/>
        <v>0</v>
      </c>
      <c r="G108" s="58">
        <v>0</v>
      </c>
      <c r="H108" s="58">
        <v>0</v>
      </c>
      <c r="I108" s="58">
        <v>0</v>
      </c>
      <c r="J108" s="110">
        <f t="shared" si="23"/>
        <v>0</v>
      </c>
      <c r="K108" s="150">
        <v>0</v>
      </c>
      <c r="L108" s="58">
        <v>0</v>
      </c>
      <c r="M108" s="58">
        <v>0</v>
      </c>
      <c r="N108" s="164">
        <f t="shared" si="24"/>
        <v>0</v>
      </c>
      <c r="O108" s="150">
        <v>0</v>
      </c>
      <c r="P108" s="58">
        <v>0</v>
      </c>
      <c r="Q108" s="58">
        <v>0</v>
      </c>
      <c r="R108" s="141">
        <f t="shared" si="25"/>
        <v>0</v>
      </c>
    </row>
    <row r="109" spans="1:18" x14ac:dyDescent="0.25">
      <c r="A109" s="12" t="s">
        <v>353</v>
      </c>
      <c r="B109" s="5" t="s">
        <v>160</v>
      </c>
      <c r="C109" s="58">
        <v>0</v>
      </c>
      <c r="D109" s="58">
        <v>0</v>
      </c>
      <c r="E109" s="58">
        <v>0</v>
      </c>
      <c r="F109" s="110">
        <f t="shared" si="7"/>
        <v>0</v>
      </c>
      <c r="G109" s="58">
        <v>0</v>
      </c>
      <c r="H109" s="58">
        <v>0</v>
      </c>
      <c r="I109" s="58">
        <v>0</v>
      </c>
      <c r="J109" s="110">
        <f t="shared" si="23"/>
        <v>0</v>
      </c>
      <c r="K109" s="150">
        <v>0</v>
      </c>
      <c r="L109" s="58">
        <v>0</v>
      </c>
      <c r="M109" s="58">
        <v>0</v>
      </c>
      <c r="N109" s="164">
        <f t="shared" si="24"/>
        <v>0</v>
      </c>
      <c r="O109" s="150">
        <v>0</v>
      </c>
      <c r="P109" s="58">
        <v>0</v>
      </c>
      <c r="Q109" s="58">
        <v>0</v>
      </c>
      <c r="R109" s="141">
        <f t="shared" si="25"/>
        <v>0</v>
      </c>
    </row>
    <row r="110" spans="1:18" s="46" customFormat="1" x14ac:dyDescent="0.25">
      <c r="A110" s="13" t="s">
        <v>321</v>
      </c>
      <c r="B110" s="7" t="s">
        <v>161</v>
      </c>
      <c r="C110" s="59">
        <f>SUM(C106:C109)</f>
        <v>0</v>
      </c>
      <c r="D110" s="59">
        <f>SUM(D106:D109)</f>
        <v>0</v>
      </c>
      <c r="E110" s="59">
        <f>SUM(E106:E109)</f>
        <v>0</v>
      </c>
      <c r="F110" s="101">
        <f t="shared" si="7"/>
        <v>0</v>
      </c>
      <c r="G110" s="59">
        <f>SUM(G106:G109)</f>
        <v>0</v>
      </c>
      <c r="H110" s="59">
        <f>SUM(H106:H109)</f>
        <v>0</v>
      </c>
      <c r="I110" s="59">
        <f>SUM(I106:I109)</f>
        <v>0</v>
      </c>
      <c r="J110" s="101">
        <f t="shared" si="23"/>
        <v>0</v>
      </c>
      <c r="K110" s="165">
        <f>SUM(K106:K109)</f>
        <v>0</v>
      </c>
      <c r="L110" s="59">
        <f>SUM(L106:L109)</f>
        <v>0</v>
      </c>
      <c r="M110" s="59">
        <f>SUM(M106:M109)</f>
        <v>0</v>
      </c>
      <c r="N110" s="166">
        <f t="shared" si="24"/>
        <v>0</v>
      </c>
      <c r="O110" s="151">
        <f>SUM(O106:O109)</f>
        <v>0</v>
      </c>
      <c r="P110" s="47">
        <f>SUM(P106:P109)</f>
        <v>0</v>
      </c>
      <c r="Q110" s="47">
        <f>SUM(Q106:Q109)</f>
        <v>0</v>
      </c>
      <c r="R110" s="47">
        <f t="shared" si="25"/>
        <v>0</v>
      </c>
    </row>
    <row r="111" spans="1:18" s="46" customFormat="1" x14ac:dyDescent="0.25">
      <c r="A111" s="13" t="s">
        <v>162</v>
      </c>
      <c r="B111" s="7" t="s">
        <v>163</v>
      </c>
      <c r="C111" s="59">
        <v>0</v>
      </c>
      <c r="D111" s="59">
        <v>0</v>
      </c>
      <c r="E111" s="59">
        <v>0</v>
      </c>
      <c r="F111" s="101">
        <f t="shared" si="7"/>
        <v>0</v>
      </c>
      <c r="G111" s="59">
        <v>0</v>
      </c>
      <c r="H111" s="59">
        <v>0</v>
      </c>
      <c r="I111" s="59">
        <v>0</v>
      </c>
      <c r="J111" s="101">
        <f t="shared" si="23"/>
        <v>0</v>
      </c>
      <c r="K111" s="165">
        <v>0</v>
      </c>
      <c r="L111" s="59">
        <v>0</v>
      </c>
      <c r="M111" s="59">
        <v>0</v>
      </c>
      <c r="N111" s="166">
        <f t="shared" si="24"/>
        <v>0</v>
      </c>
      <c r="O111" s="151">
        <v>0</v>
      </c>
      <c r="P111" s="47">
        <v>0</v>
      </c>
      <c r="Q111" s="47">
        <v>0</v>
      </c>
      <c r="R111" s="47">
        <f t="shared" si="25"/>
        <v>0</v>
      </c>
    </row>
    <row r="112" spans="1:18" s="46" customFormat="1" x14ac:dyDescent="0.25">
      <c r="A112" s="13" t="s">
        <v>164</v>
      </c>
      <c r="B112" s="7" t="s">
        <v>165</v>
      </c>
      <c r="C112" s="59">
        <v>1265953</v>
      </c>
      <c r="D112" s="59">
        <v>0</v>
      </c>
      <c r="E112" s="59">
        <v>0</v>
      </c>
      <c r="F112" s="101">
        <f t="shared" si="7"/>
        <v>1265953</v>
      </c>
      <c r="G112" s="59">
        <v>1265953</v>
      </c>
      <c r="H112" s="59">
        <v>0</v>
      </c>
      <c r="I112" s="59">
        <v>0</v>
      </c>
      <c r="J112" s="101">
        <f t="shared" si="23"/>
        <v>1265953</v>
      </c>
      <c r="K112" s="165">
        <v>1265953</v>
      </c>
      <c r="L112" s="59">
        <v>0</v>
      </c>
      <c r="M112" s="59">
        <v>0</v>
      </c>
      <c r="N112" s="166">
        <f t="shared" si="24"/>
        <v>1265953</v>
      </c>
      <c r="O112" s="151">
        <v>1265953</v>
      </c>
      <c r="P112" s="47">
        <v>0</v>
      </c>
      <c r="Q112" s="47">
        <v>0</v>
      </c>
      <c r="R112" s="47">
        <f t="shared" si="25"/>
        <v>1265953</v>
      </c>
    </row>
    <row r="113" spans="1:18" s="46" customFormat="1" x14ac:dyDescent="0.25">
      <c r="A113" s="13" t="s">
        <v>166</v>
      </c>
      <c r="B113" s="7" t="s">
        <v>167</v>
      </c>
      <c r="C113" s="59">
        <v>19256368</v>
      </c>
      <c r="D113" s="59">
        <f>SUM(D111:D112)</f>
        <v>0</v>
      </c>
      <c r="E113" s="59">
        <f>SUM(E111:E112)</f>
        <v>0</v>
      </c>
      <c r="F113" s="101">
        <f t="shared" si="7"/>
        <v>19256368</v>
      </c>
      <c r="G113" s="59">
        <v>19256368</v>
      </c>
      <c r="H113" s="59">
        <f>SUM(H111:H112)</f>
        <v>0</v>
      </c>
      <c r="I113" s="59">
        <f>SUM(I111:I112)</f>
        <v>0</v>
      </c>
      <c r="J113" s="101">
        <f t="shared" si="23"/>
        <v>19256368</v>
      </c>
      <c r="K113" s="165">
        <v>19256368</v>
      </c>
      <c r="L113" s="59">
        <f>SUM(L111:L112)</f>
        <v>0</v>
      </c>
      <c r="M113" s="59">
        <f>SUM(M111:M112)</f>
        <v>0</v>
      </c>
      <c r="N113" s="166">
        <f t="shared" si="24"/>
        <v>19256368</v>
      </c>
      <c r="O113" s="159">
        <v>19256368</v>
      </c>
      <c r="P113" s="69">
        <f>SUM(P111:P112)</f>
        <v>0</v>
      </c>
      <c r="Q113" s="69">
        <f>SUM(Q111:Q112)</f>
        <v>0</v>
      </c>
      <c r="R113" s="69">
        <f t="shared" si="25"/>
        <v>19256368</v>
      </c>
    </row>
    <row r="114" spans="1:18" s="46" customFormat="1" x14ac:dyDescent="0.25">
      <c r="A114" s="13" t="s">
        <v>168</v>
      </c>
      <c r="B114" s="7" t="s">
        <v>169</v>
      </c>
      <c r="C114" s="69">
        <v>0</v>
      </c>
      <c r="D114" s="69">
        <v>0</v>
      </c>
      <c r="E114" s="69">
        <v>0</v>
      </c>
      <c r="F114" s="101">
        <f t="shared" si="7"/>
        <v>0</v>
      </c>
      <c r="G114" s="69">
        <v>0</v>
      </c>
      <c r="H114" s="69">
        <v>0</v>
      </c>
      <c r="I114" s="69">
        <v>0</v>
      </c>
      <c r="J114" s="101">
        <f t="shared" si="23"/>
        <v>0</v>
      </c>
      <c r="K114" s="159">
        <v>0</v>
      </c>
      <c r="L114" s="69">
        <v>0</v>
      </c>
      <c r="M114" s="69">
        <v>0</v>
      </c>
      <c r="N114" s="166">
        <f t="shared" si="24"/>
        <v>0</v>
      </c>
      <c r="O114" s="159">
        <v>0</v>
      </c>
      <c r="P114" s="69">
        <v>0</v>
      </c>
      <c r="Q114" s="69">
        <v>0</v>
      </c>
      <c r="R114" s="47">
        <f t="shared" si="25"/>
        <v>0</v>
      </c>
    </row>
    <row r="115" spans="1:18" s="46" customFormat="1" x14ac:dyDescent="0.25">
      <c r="A115" s="13" t="s">
        <v>170</v>
      </c>
      <c r="B115" s="7" t="s">
        <v>171</v>
      </c>
      <c r="C115" s="69">
        <v>0</v>
      </c>
      <c r="D115" s="69">
        <v>0</v>
      </c>
      <c r="E115" s="69">
        <v>0</v>
      </c>
      <c r="F115" s="101">
        <f t="shared" si="7"/>
        <v>0</v>
      </c>
      <c r="G115" s="69">
        <v>0</v>
      </c>
      <c r="H115" s="69">
        <v>0</v>
      </c>
      <c r="I115" s="69">
        <v>0</v>
      </c>
      <c r="J115" s="101">
        <f t="shared" si="23"/>
        <v>0</v>
      </c>
      <c r="K115" s="159">
        <v>0</v>
      </c>
      <c r="L115" s="69">
        <v>0</v>
      </c>
      <c r="M115" s="69">
        <v>0</v>
      </c>
      <c r="N115" s="166">
        <f t="shared" si="24"/>
        <v>0</v>
      </c>
      <c r="O115" s="159">
        <v>0</v>
      </c>
      <c r="P115" s="69">
        <v>0</v>
      </c>
      <c r="Q115" s="69">
        <v>0</v>
      </c>
      <c r="R115" s="47">
        <f t="shared" si="25"/>
        <v>0</v>
      </c>
    </row>
    <row r="116" spans="1:18" s="46" customFormat="1" x14ac:dyDescent="0.25">
      <c r="A116" s="13" t="s">
        <v>172</v>
      </c>
      <c r="B116" s="7" t="s">
        <v>173</v>
      </c>
      <c r="C116" s="69">
        <v>0</v>
      </c>
      <c r="D116" s="69">
        <v>0</v>
      </c>
      <c r="E116" s="69">
        <v>0</v>
      </c>
      <c r="F116" s="101">
        <f t="shared" si="7"/>
        <v>0</v>
      </c>
      <c r="G116" s="69">
        <v>0</v>
      </c>
      <c r="H116" s="69">
        <v>0</v>
      </c>
      <c r="I116" s="69">
        <v>0</v>
      </c>
      <c r="J116" s="101">
        <f t="shared" si="23"/>
        <v>0</v>
      </c>
      <c r="K116" s="159">
        <v>0</v>
      </c>
      <c r="L116" s="69">
        <v>0</v>
      </c>
      <c r="M116" s="69">
        <v>0</v>
      </c>
      <c r="N116" s="166">
        <f t="shared" si="24"/>
        <v>0</v>
      </c>
      <c r="O116" s="159">
        <v>0</v>
      </c>
      <c r="P116" s="69">
        <v>0</v>
      </c>
      <c r="Q116" s="69">
        <v>0</v>
      </c>
      <c r="R116" s="47">
        <f t="shared" si="25"/>
        <v>0</v>
      </c>
    </row>
    <row r="117" spans="1:18" s="46" customFormat="1" ht="15.75" x14ac:dyDescent="0.25">
      <c r="A117" s="29" t="s">
        <v>322</v>
      </c>
      <c r="B117" s="30" t="s">
        <v>174</v>
      </c>
      <c r="C117" s="70">
        <f>C105+C110+C111+C112+C113+C114+C115+C116</f>
        <v>20522321</v>
      </c>
      <c r="D117" s="70">
        <f>D105+D110+D111+D112+D113+D114+D115+D116</f>
        <v>0</v>
      </c>
      <c r="E117" s="70">
        <f>E105+E110+E111+E112+E113+E114+E115+E116</f>
        <v>0</v>
      </c>
      <c r="F117" s="114">
        <f t="shared" si="7"/>
        <v>20522321</v>
      </c>
      <c r="G117" s="70">
        <f>G105+G110+G111+G112+G113+G114+G115+G116</f>
        <v>20522321</v>
      </c>
      <c r="H117" s="70">
        <f>H105+H110+H111+H112+H113+H114+H115+H116</f>
        <v>0</v>
      </c>
      <c r="I117" s="70">
        <f>I105+I110+I111+I112+I113+I114+I115+I116</f>
        <v>0</v>
      </c>
      <c r="J117" s="114">
        <f t="shared" si="23"/>
        <v>20522321</v>
      </c>
      <c r="K117" s="160">
        <f>K105+K110+K111+K112+K113+K114+K115+K116</f>
        <v>20522321</v>
      </c>
      <c r="L117" s="70">
        <f>L105+L110+L111+L112+L113+L114+L115+L116</f>
        <v>0</v>
      </c>
      <c r="M117" s="70">
        <f>M105+M110+M111+M112+M113+M114+M115+M116</f>
        <v>0</v>
      </c>
      <c r="N117" s="169">
        <f t="shared" si="24"/>
        <v>20522321</v>
      </c>
      <c r="O117" s="160">
        <f>O105+O110+O111+O112+O113+O114+O115+O116</f>
        <v>20522321</v>
      </c>
      <c r="P117" s="70">
        <f>P105+P110+P111+P112+P113+P114+P115+P116</f>
        <v>0</v>
      </c>
      <c r="Q117" s="70">
        <f>Q105+Q110+Q111+Q112+Q113+Q114+Q115+Q116</f>
        <v>0</v>
      </c>
      <c r="R117" s="70">
        <f t="shared" si="25"/>
        <v>20522321</v>
      </c>
    </row>
    <row r="118" spans="1:18" x14ac:dyDescent="0.25">
      <c r="A118" s="28" t="s">
        <v>175</v>
      </c>
      <c r="B118" s="5" t="s">
        <v>176</v>
      </c>
      <c r="C118" s="58">
        <v>0</v>
      </c>
      <c r="D118" s="58">
        <v>0</v>
      </c>
      <c r="E118" s="58">
        <v>0</v>
      </c>
      <c r="F118" s="110">
        <f t="shared" si="7"/>
        <v>0</v>
      </c>
      <c r="G118" s="58">
        <v>0</v>
      </c>
      <c r="H118" s="58">
        <v>0</v>
      </c>
      <c r="I118" s="58">
        <v>0</v>
      </c>
      <c r="J118" s="110">
        <f t="shared" si="23"/>
        <v>0</v>
      </c>
      <c r="K118" s="150">
        <v>0</v>
      </c>
      <c r="L118" s="58">
        <v>0</v>
      </c>
      <c r="M118" s="58">
        <v>0</v>
      </c>
      <c r="N118" s="164">
        <f t="shared" si="24"/>
        <v>0</v>
      </c>
      <c r="O118" s="150">
        <v>0</v>
      </c>
      <c r="P118" s="58">
        <v>0</v>
      </c>
      <c r="Q118" s="58">
        <v>0</v>
      </c>
      <c r="R118" s="141">
        <f t="shared" si="25"/>
        <v>0</v>
      </c>
    </row>
    <row r="119" spans="1:18" x14ac:dyDescent="0.25">
      <c r="A119" s="12" t="s">
        <v>177</v>
      </c>
      <c r="B119" s="5" t="s">
        <v>178</v>
      </c>
      <c r="C119" s="58">
        <v>0</v>
      </c>
      <c r="D119" s="58">
        <v>0</v>
      </c>
      <c r="E119" s="58">
        <v>0</v>
      </c>
      <c r="F119" s="110">
        <f t="shared" si="7"/>
        <v>0</v>
      </c>
      <c r="G119" s="58">
        <v>0</v>
      </c>
      <c r="H119" s="58">
        <v>0</v>
      </c>
      <c r="I119" s="58">
        <v>0</v>
      </c>
      <c r="J119" s="110">
        <f t="shared" si="23"/>
        <v>0</v>
      </c>
      <c r="K119" s="150">
        <v>0</v>
      </c>
      <c r="L119" s="58">
        <v>0</v>
      </c>
      <c r="M119" s="58">
        <v>0</v>
      </c>
      <c r="N119" s="164">
        <f t="shared" si="24"/>
        <v>0</v>
      </c>
      <c r="O119" s="150">
        <v>0</v>
      </c>
      <c r="P119" s="58">
        <v>0</v>
      </c>
      <c r="Q119" s="58">
        <v>0</v>
      </c>
      <c r="R119" s="141">
        <f t="shared" si="25"/>
        <v>0</v>
      </c>
    </row>
    <row r="120" spans="1:18" x14ac:dyDescent="0.25">
      <c r="A120" s="28" t="s">
        <v>354</v>
      </c>
      <c r="B120" s="5" t="s">
        <v>179</v>
      </c>
      <c r="C120" s="58">
        <v>0</v>
      </c>
      <c r="D120" s="58">
        <v>0</v>
      </c>
      <c r="E120" s="58">
        <v>0</v>
      </c>
      <c r="F120" s="110">
        <f t="shared" si="7"/>
        <v>0</v>
      </c>
      <c r="G120" s="58">
        <v>0</v>
      </c>
      <c r="H120" s="58">
        <v>0</v>
      </c>
      <c r="I120" s="58">
        <v>0</v>
      </c>
      <c r="J120" s="110">
        <f t="shared" si="23"/>
        <v>0</v>
      </c>
      <c r="K120" s="150">
        <v>0</v>
      </c>
      <c r="L120" s="58">
        <v>0</v>
      </c>
      <c r="M120" s="58">
        <v>0</v>
      </c>
      <c r="N120" s="164">
        <f t="shared" si="24"/>
        <v>0</v>
      </c>
      <c r="O120" s="150">
        <v>0</v>
      </c>
      <c r="P120" s="58">
        <v>0</v>
      </c>
      <c r="Q120" s="58">
        <v>0</v>
      </c>
      <c r="R120" s="141">
        <f t="shared" si="25"/>
        <v>0</v>
      </c>
    </row>
    <row r="121" spans="1:18" x14ac:dyDescent="0.25">
      <c r="A121" s="28" t="s">
        <v>324</v>
      </c>
      <c r="B121" s="5" t="s">
        <v>180</v>
      </c>
      <c r="C121" s="58">
        <v>0</v>
      </c>
      <c r="D121" s="58">
        <v>0</v>
      </c>
      <c r="E121" s="58">
        <v>0</v>
      </c>
      <c r="F121" s="110">
        <f t="shared" si="7"/>
        <v>0</v>
      </c>
      <c r="G121" s="58">
        <v>0</v>
      </c>
      <c r="H121" s="58">
        <v>0</v>
      </c>
      <c r="I121" s="58">
        <v>0</v>
      </c>
      <c r="J121" s="110">
        <f t="shared" si="23"/>
        <v>0</v>
      </c>
      <c r="K121" s="150">
        <v>0</v>
      </c>
      <c r="L121" s="58">
        <v>0</v>
      </c>
      <c r="M121" s="58">
        <v>0</v>
      </c>
      <c r="N121" s="164">
        <f t="shared" si="24"/>
        <v>0</v>
      </c>
      <c r="O121" s="150">
        <v>0</v>
      </c>
      <c r="P121" s="58">
        <v>0</v>
      </c>
      <c r="Q121" s="58">
        <v>0</v>
      </c>
      <c r="R121" s="141">
        <f t="shared" si="25"/>
        <v>0</v>
      </c>
    </row>
    <row r="122" spans="1:18" s="46" customFormat="1" x14ac:dyDescent="0.25">
      <c r="A122" s="29" t="s">
        <v>325</v>
      </c>
      <c r="B122" s="30" t="s">
        <v>181</v>
      </c>
      <c r="C122" s="59">
        <f>SUM(C118:C121)</f>
        <v>0</v>
      </c>
      <c r="D122" s="59">
        <f>SUM(D118:D121)</f>
        <v>0</v>
      </c>
      <c r="E122" s="59">
        <f>SUM(E118:E121)</f>
        <v>0</v>
      </c>
      <c r="F122" s="101">
        <f t="shared" si="7"/>
        <v>0</v>
      </c>
      <c r="G122" s="59">
        <f>SUM(G118:G121)</f>
        <v>0</v>
      </c>
      <c r="H122" s="59">
        <f>SUM(H118:H121)</f>
        <v>0</v>
      </c>
      <c r="I122" s="59">
        <f>SUM(I118:I121)</f>
        <v>0</v>
      </c>
      <c r="J122" s="101">
        <f t="shared" si="23"/>
        <v>0</v>
      </c>
      <c r="K122" s="165">
        <f>SUM(K118:K121)</f>
        <v>0</v>
      </c>
      <c r="L122" s="59">
        <f>SUM(L118:L121)</f>
        <v>0</v>
      </c>
      <c r="M122" s="59">
        <f>SUM(M118:M121)</f>
        <v>0</v>
      </c>
      <c r="N122" s="166">
        <f t="shared" si="24"/>
        <v>0</v>
      </c>
      <c r="O122" s="151">
        <f>SUM(O118:O121)</f>
        <v>0</v>
      </c>
      <c r="P122" s="47">
        <f>SUM(P118:P121)</f>
        <v>0</v>
      </c>
      <c r="Q122" s="47">
        <f>SUM(Q118:Q121)</f>
        <v>0</v>
      </c>
      <c r="R122" s="47">
        <f t="shared" si="25"/>
        <v>0</v>
      </c>
    </row>
    <row r="123" spans="1:18" x14ac:dyDescent="0.25">
      <c r="A123" s="12" t="s">
        <v>182</v>
      </c>
      <c r="B123" s="5" t="s">
        <v>183</v>
      </c>
      <c r="C123" s="58">
        <v>0</v>
      </c>
      <c r="D123" s="58">
        <v>0</v>
      </c>
      <c r="E123" s="58">
        <v>0</v>
      </c>
      <c r="F123" s="110">
        <f t="shared" si="7"/>
        <v>0</v>
      </c>
      <c r="G123" s="58">
        <v>0</v>
      </c>
      <c r="H123" s="58">
        <v>0</v>
      </c>
      <c r="I123" s="58">
        <v>0</v>
      </c>
      <c r="J123" s="110">
        <f t="shared" si="23"/>
        <v>0</v>
      </c>
      <c r="K123" s="150">
        <v>0</v>
      </c>
      <c r="L123" s="58">
        <v>0</v>
      </c>
      <c r="M123" s="58">
        <v>0</v>
      </c>
      <c r="N123" s="164">
        <f t="shared" si="24"/>
        <v>0</v>
      </c>
      <c r="O123" s="150">
        <v>0</v>
      </c>
      <c r="P123" s="58">
        <v>0</v>
      </c>
      <c r="Q123" s="58">
        <v>0</v>
      </c>
      <c r="R123" s="141">
        <f t="shared" si="25"/>
        <v>0</v>
      </c>
    </row>
    <row r="124" spans="1:18" s="46" customFormat="1" ht="15.75" x14ac:dyDescent="0.25">
      <c r="A124" s="85" t="s">
        <v>358</v>
      </c>
      <c r="B124" s="86" t="s">
        <v>184</v>
      </c>
      <c r="C124" s="87">
        <f>C117+C122+C123</f>
        <v>20522321</v>
      </c>
      <c r="D124" s="87">
        <f>D117+D122+D123</f>
        <v>0</v>
      </c>
      <c r="E124" s="87">
        <f>E117+E122+E123</f>
        <v>0</v>
      </c>
      <c r="F124" s="115">
        <f t="shared" si="7"/>
        <v>20522321</v>
      </c>
      <c r="G124" s="87">
        <f>G117+G122+G123</f>
        <v>20522321</v>
      </c>
      <c r="H124" s="87">
        <f>H117+H122+H123</f>
        <v>0</v>
      </c>
      <c r="I124" s="87">
        <f>I117+I122+I123</f>
        <v>0</v>
      </c>
      <c r="J124" s="115">
        <f t="shared" si="23"/>
        <v>20522321</v>
      </c>
      <c r="K124" s="161">
        <f>K117+K122+K123</f>
        <v>20522321</v>
      </c>
      <c r="L124" s="87">
        <f>L117+L122+L123</f>
        <v>0</v>
      </c>
      <c r="M124" s="87">
        <f>M117+M122+M123</f>
        <v>0</v>
      </c>
      <c r="N124" s="175">
        <f t="shared" si="24"/>
        <v>20522321</v>
      </c>
      <c r="O124" s="161">
        <f>O117+O122+O123</f>
        <v>20522321</v>
      </c>
      <c r="P124" s="87">
        <f>P117+P122+P123</f>
        <v>0</v>
      </c>
      <c r="Q124" s="87">
        <f>Q117+Q122+Q123</f>
        <v>0</v>
      </c>
      <c r="R124" s="87">
        <f t="shared" si="25"/>
        <v>20522321</v>
      </c>
    </row>
    <row r="125" spans="1:18" s="46" customFormat="1" ht="17.25" x14ac:dyDescent="0.3">
      <c r="A125" s="48" t="s">
        <v>394</v>
      </c>
      <c r="B125" s="48"/>
      <c r="C125" s="88">
        <f>C101+C124</f>
        <v>85006409</v>
      </c>
      <c r="D125" s="88">
        <f>D101+D124</f>
        <v>0</v>
      </c>
      <c r="E125" s="88">
        <f>E101+E124</f>
        <v>13000</v>
      </c>
      <c r="F125" s="116">
        <f t="shared" si="7"/>
        <v>85019409</v>
      </c>
      <c r="G125" s="88">
        <f>G101+G124</f>
        <v>85006409</v>
      </c>
      <c r="H125" s="88">
        <f>H101+H124</f>
        <v>0</v>
      </c>
      <c r="I125" s="88">
        <f>I101+I124</f>
        <v>13000</v>
      </c>
      <c r="J125" s="116">
        <f t="shared" si="23"/>
        <v>85019409</v>
      </c>
      <c r="K125" s="162">
        <f>K101+K124</f>
        <v>82275379</v>
      </c>
      <c r="L125" s="88">
        <f>L101+L124</f>
        <v>0</v>
      </c>
      <c r="M125" s="88">
        <f>M101+M124</f>
        <v>13000</v>
      </c>
      <c r="N125" s="176">
        <f t="shared" si="24"/>
        <v>82288379</v>
      </c>
      <c r="O125" s="162">
        <f>O101+O124</f>
        <v>96776300</v>
      </c>
      <c r="P125" s="88">
        <f>P101+P124</f>
        <v>0</v>
      </c>
      <c r="Q125" s="88">
        <f>Q101+Q124</f>
        <v>13000</v>
      </c>
      <c r="R125" s="88">
        <f t="shared" si="25"/>
        <v>96789300</v>
      </c>
    </row>
    <row r="126" spans="1:18" x14ac:dyDescent="0.25">
      <c r="B126" s="19"/>
      <c r="C126" s="19"/>
      <c r="D126" s="19"/>
      <c r="E126" s="19"/>
      <c r="F126" s="19"/>
    </row>
    <row r="127" spans="1:18" x14ac:dyDescent="0.25">
      <c r="B127" s="19"/>
      <c r="C127" s="19"/>
      <c r="D127" s="19"/>
      <c r="E127" s="19"/>
      <c r="F127" s="19"/>
    </row>
    <row r="128" spans="1:18" x14ac:dyDescent="0.25">
      <c r="B128" s="19"/>
      <c r="C128" s="19"/>
      <c r="D128" s="19"/>
      <c r="E128" s="19"/>
      <c r="F128" s="19"/>
    </row>
    <row r="129" spans="2:6" x14ac:dyDescent="0.25">
      <c r="B129" s="19"/>
      <c r="C129" s="19"/>
      <c r="D129" s="19"/>
      <c r="E129" s="19"/>
      <c r="F129" s="19"/>
    </row>
    <row r="130" spans="2:6" x14ac:dyDescent="0.25">
      <c r="B130" s="19"/>
      <c r="C130" s="19"/>
      <c r="D130" s="19"/>
      <c r="E130" s="19"/>
      <c r="F130" s="19"/>
    </row>
    <row r="131" spans="2:6" x14ac:dyDescent="0.25">
      <c r="B131" s="19"/>
      <c r="C131" s="19"/>
      <c r="D131" s="19"/>
      <c r="E131" s="19"/>
      <c r="F131" s="19"/>
    </row>
    <row r="132" spans="2:6" x14ac:dyDescent="0.25">
      <c r="B132" s="19"/>
      <c r="C132" s="19"/>
      <c r="D132" s="19"/>
      <c r="E132" s="19"/>
      <c r="F132" s="19"/>
    </row>
    <row r="133" spans="2:6" x14ac:dyDescent="0.25">
      <c r="B133" s="19"/>
      <c r="C133" s="19"/>
      <c r="D133" s="19"/>
      <c r="E133" s="19"/>
      <c r="F133" s="19"/>
    </row>
    <row r="134" spans="2:6" x14ac:dyDescent="0.25">
      <c r="B134" s="19"/>
      <c r="C134" s="19"/>
      <c r="D134" s="19"/>
      <c r="E134" s="19"/>
      <c r="F134" s="19"/>
    </row>
    <row r="135" spans="2:6" x14ac:dyDescent="0.25">
      <c r="B135" s="19"/>
      <c r="C135" s="19"/>
      <c r="D135" s="19"/>
      <c r="E135" s="19"/>
      <c r="F135" s="19"/>
    </row>
    <row r="136" spans="2:6" x14ac:dyDescent="0.25">
      <c r="B136" s="19"/>
      <c r="C136" s="19"/>
      <c r="D136" s="19"/>
      <c r="E136" s="19"/>
      <c r="F136" s="19"/>
    </row>
    <row r="137" spans="2:6" x14ac:dyDescent="0.25">
      <c r="B137" s="19"/>
      <c r="C137" s="19"/>
      <c r="D137" s="19"/>
      <c r="E137" s="19"/>
      <c r="F137" s="19"/>
    </row>
    <row r="138" spans="2:6" x14ac:dyDescent="0.25">
      <c r="B138" s="19"/>
      <c r="C138" s="19"/>
      <c r="D138" s="19"/>
      <c r="E138" s="19"/>
      <c r="F138" s="19"/>
    </row>
    <row r="139" spans="2:6" x14ac:dyDescent="0.25">
      <c r="B139" s="19"/>
      <c r="C139" s="19"/>
      <c r="D139" s="19"/>
      <c r="E139" s="19"/>
      <c r="F139" s="19"/>
    </row>
    <row r="140" spans="2:6" x14ac:dyDescent="0.25">
      <c r="B140" s="19"/>
      <c r="C140" s="19"/>
      <c r="D140" s="19"/>
      <c r="E140" s="19"/>
      <c r="F140" s="19"/>
    </row>
    <row r="141" spans="2:6" x14ac:dyDescent="0.25">
      <c r="B141" s="19"/>
      <c r="C141" s="19"/>
      <c r="D141" s="19"/>
      <c r="E141" s="19"/>
      <c r="F141" s="19"/>
    </row>
    <row r="142" spans="2:6" x14ac:dyDescent="0.25">
      <c r="B142" s="19"/>
      <c r="C142" s="19"/>
      <c r="D142" s="19"/>
      <c r="E142" s="19"/>
      <c r="F142" s="19"/>
    </row>
    <row r="143" spans="2:6" x14ac:dyDescent="0.25">
      <c r="B143" s="19"/>
      <c r="C143" s="19"/>
      <c r="D143" s="19"/>
      <c r="E143" s="19"/>
      <c r="F143" s="19"/>
    </row>
    <row r="144" spans="2:6" x14ac:dyDescent="0.25">
      <c r="B144" s="19"/>
      <c r="C144" s="19"/>
      <c r="D144" s="19"/>
      <c r="E144" s="19"/>
      <c r="F144" s="19"/>
    </row>
    <row r="145" spans="2:6" x14ac:dyDescent="0.25">
      <c r="B145" s="19"/>
      <c r="C145" s="19"/>
      <c r="D145" s="19"/>
      <c r="E145" s="19"/>
      <c r="F145" s="19"/>
    </row>
    <row r="146" spans="2:6" x14ac:dyDescent="0.25">
      <c r="B146" s="19"/>
      <c r="C146" s="19"/>
      <c r="D146" s="19"/>
      <c r="E146" s="19"/>
      <c r="F146" s="19"/>
    </row>
    <row r="147" spans="2:6" x14ac:dyDescent="0.25">
      <c r="B147" s="19"/>
      <c r="C147" s="19"/>
      <c r="D147" s="19"/>
      <c r="E147" s="19"/>
      <c r="F147" s="19"/>
    </row>
    <row r="148" spans="2:6" x14ac:dyDescent="0.25">
      <c r="B148" s="19"/>
      <c r="C148" s="19"/>
      <c r="D148" s="19"/>
      <c r="E148" s="19"/>
      <c r="F148" s="19"/>
    </row>
    <row r="149" spans="2:6" x14ac:dyDescent="0.25">
      <c r="B149" s="19"/>
      <c r="C149" s="19"/>
      <c r="D149" s="19"/>
      <c r="E149" s="19"/>
      <c r="F149" s="19"/>
    </row>
    <row r="150" spans="2:6" x14ac:dyDescent="0.25">
      <c r="B150" s="19"/>
      <c r="C150" s="19"/>
      <c r="D150" s="19"/>
      <c r="E150" s="19"/>
      <c r="F150" s="19"/>
    </row>
    <row r="151" spans="2:6" x14ac:dyDescent="0.25">
      <c r="B151" s="19"/>
      <c r="C151" s="19"/>
      <c r="D151" s="19"/>
      <c r="E151" s="19"/>
      <c r="F151" s="19"/>
    </row>
    <row r="152" spans="2:6" x14ac:dyDescent="0.25">
      <c r="B152" s="19"/>
      <c r="C152" s="19"/>
      <c r="D152" s="19"/>
      <c r="E152" s="19"/>
      <c r="F152" s="19"/>
    </row>
    <row r="153" spans="2:6" x14ac:dyDescent="0.25">
      <c r="B153" s="19"/>
      <c r="C153" s="19"/>
      <c r="D153" s="19"/>
      <c r="E153" s="19"/>
      <c r="F153" s="19"/>
    </row>
    <row r="154" spans="2:6" x14ac:dyDescent="0.25">
      <c r="B154" s="19"/>
      <c r="C154" s="19"/>
      <c r="D154" s="19"/>
      <c r="E154" s="19"/>
      <c r="F154" s="19"/>
    </row>
    <row r="155" spans="2:6" x14ac:dyDescent="0.25">
      <c r="B155" s="19"/>
      <c r="C155" s="19"/>
      <c r="D155" s="19"/>
      <c r="E155" s="19"/>
      <c r="F155" s="19"/>
    </row>
    <row r="156" spans="2:6" x14ac:dyDescent="0.25">
      <c r="B156" s="19"/>
      <c r="C156" s="19"/>
      <c r="D156" s="19"/>
      <c r="E156" s="19"/>
      <c r="F156" s="19"/>
    </row>
    <row r="157" spans="2:6" x14ac:dyDescent="0.25">
      <c r="B157" s="19"/>
      <c r="C157" s="19"/>
      <c r="D157" s="19"/>
      <c r="E157" s="19"/>
      <c r="F157" s="19"/>
    </row>
    <row r="158" spans="2:6" x14ac:dyDescent="0.25">
      <c r="B158" s="19"/>
      <c r="C158" s="19"/>
      <c r="D158" s="19"/>
      <c r="E158" s="19"/>
      <c r="F158" s="19"/>
    </row>
    <row r="159" spans="2:6" x14ac:dyDescent="0.25">
      <c r="B159" s="19"/>
      <c r="C159" s="19"/>
      <c r="D159" s="19"/>
      <c r="E159" s="19"/>
      <c r="F159" s="19"/>
    </row>
    <row r="160" spans="2:6" x14ac:dyDescent="0.25">
      <c r="B160" s="19"/>
      <c r="C160" s="19"/>
      <c r="D160" s="19"/>
      <c r="E160" s="19"/>
      <c r="F160" s="19"/>
    </row>
    <row r="161" spans="2:6" x14ac:dyDescent="0.25">
      <c r="B161" s="19"/>
      <c r="C161" s="19"/>
      <c r="D161" s="19"/>
      <c r="E161" s="19"/>
      <c r="F161" s="19"/>
    </row>
    <row r="162" spans="2:6" x14ac:dyDescent="0.25">
      <c r="B162" s="19"/>
      <c r="C162" s="19"/>
      <c r="D162" s="19"/>
      <c r="E162" s="19"/>
      <c r="F162" s="19"/>
    </row>
    <row r="163" spans="2:6" x14ac:dyDescent="0.25">
      <c r="B163" s="19"/>
      <c r="C163" s="19"/>
      <c r="D163" s="19"/>
      <c r="E163" s="19"/>
      <c r="F163" s="19"/>
    </row>
    <row r="164" spans="2:6" x14ac:dyDescent="0.25">
      <c r="B164" s="19"/>
      <c r="C164" s="19"/>
      <c r="D164" s="19"/>
      <c r="E164" s="19"/>
      <c r="F164" s="19"/>
    </row>
    <row r="165" spans="2:6" x14ac:dyDescent="0.25">
      <c r="B165" s="19"/>
      <c r="C165" s="19"/>
      <c r="D165" s="19"/>
      <c r="E165" s="19"/>
      <c r="F165" s="19"/>
    </row>
    <row r="166" spans="2:6" x14ac:dyDescent="0.25">
      <c r="B166" s="19"/>
      <c r="C166" s="19"/>
      <c r="D166" s="19"/>
      <c r="E166" s="19"/>
      <c r="F166" s="19"/>
    </row>
    <row r="167" spans="2:6" x14ac:dyDescent="0.25">
      <c r="B167" s="19"/>
      <c r="C167" s="19"/>
      <c r="D167" s="19"/>
      <c r="E167" s="19"/>
      <c r="F167" s="19"/>
    </row>
    <row r="168" spans="2:6" x14ac:dyDescent="0.25">
      <c r="B168" s="19"/>
      <c r="C168" s="19"/>
      <c r="D168" s="19"/>
      <c r="E168" s="19"/>
      <c r="F168" s="19"/>
    </row>
    <row r="169" spans="2:6" x14ac:dyDescent="0.25">
      <c r="B169" s="19"/>
      <c r="C169" s="19"/>
      <c r="D169" s="19"/>
      <c r="E169" s="19"/>
      <c r="F169" s="19"/>
    </row>
    <row r="170" spans="2:6" x14ac:dyDescent="0.25">
      <c r="B170" s="19"/>
      <c r="C170" s="19"/>
      <c r="D170" s="19"/>
      <c r="E170" s="19"/>
      <c r="F170" s="19"/>
    </row>
    <row r="171" spans="2:6" x14ac:dyDescent="0.25">
      <c r="B171" s="19"/>
      <c r="C171" s="19"/>
      <c r="D171" s="19"/>
      <c r="E171" s="19"/>
      <c r="F171" s="19"/>
    </row>
    <row r="172" spans="2:6" x14ac:dyDescent="0.25">
      <c r="B172" s="19"/>
      <c r="C172" s="19"/>
      <c r="D172" s="19"/>
      <c r="E172" s="19"/>
      <c r="F172" s="19"/>
    </row>
    <row r="173" spans="2:6" x14ac:dyDescent="0.25">
      <c r="B173" s="19"/>
      <c r="C173" s="19"/>
      <c r="D173" s="19"/>
      <c r="E173" s="19"/>
      <c r="F173" s="19"/>
    </row>
    <row r="174" spans="2:6" x14ac:dyDescent="0.25">
      <c r="B174" s="19"/>
      <c r="C174" s="19"/>
      <c r="D174" s="19"/>
      <c r="E174" s="19"/>
      <c r="F174" s="19"/>
    </row>
  </sheetData>
  <mergeCells count="7">
    <mergeCell ref="C1:F1"/>
    <mergeCell ref="G6:J6"/>
    <mergeCell ref="O6:R6"/>
    <mergeCell ref="K6:N6"/>
    <mergeCell ref="C6:F6"/>
    <mergeCell ref="A3:F3"/>
    <mergeCell ref="A4:F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31" orientation="portrait" verticalDpi="300" r:id="rId1"/>
  <headerFooter alignWithMargins="0"/>
  <ignoredErrors>
    <ignoredError sqref="C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174"/>
  <sheetViews>
    <sheetView view="pageBreakPreview" zoomScale="90" zoomScaleNormal="100" zoomScaleSheetLayoutView="90" workbookViewId="0">
      <selection activeCell="C1" sqref="C1:F1"/>
    </sheetView>
  </sheetViews>
  <sheetFormatPr defaultRowHeight="15" x14ac:dyDescent="0.25"/>
  <cols>
    <col min="1" max="1" width="70.7109375" customWidth="1"/>
    <col min="3" max="3" width="17.140625" customWidth="1"/>
    <col min="4" max="4" width="13.140625" customWidth="1"/>
    <col min="5" max="5" width="11.42578125" customWidth="1"/>
    <col min="6" max="6" width="15.5703125" customWidth="1"/>
    <col min="7" max="7" width="12.85546875" customWidth="1"/>
    <col min="8" max="8" width="9.5703125" customWidth="1"/>
    <col min="9" max="9" width="10.7109375" customWidth="1"/>
    <col min="10" max="10" width="12.7109375" customWidth="1"/>
    <col min="11" max="11" width="12.855468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245" t="s">
        <v>505</v>
      </c>
      <c r="D1" s="245"/>
      <c r="E1" s="245"/>
      <c r="F1" s="245"/>
      <c r="G1" s="1"/>
      <c r="H1" s="1"/>
      <c r="I1" s="1"/>
      <c r="J1" s="1"/>
    </row>
    <row r="3" spans="1:18" ht="21" customHeight="1" x14ac:dyDescent="0.25">
      <c r="A3" s="252" t="s">
        <v>497</v>
      </c>
      <c r="B3" s="253"/>
      <c r="C3" s="253"/>
      <c r="D3" s="253"/>
      <c r="E3" s="253"/>
      <c r="F3" s="254"/>
    </row>
    <row r="4" spans="1:18" ht="18.75" customHeight="1" x14ac:dyDescent="0.25">
      <c r="A4" s="255" t="s">
        <v>491</v>
      </c>
      <c r="B4" s="253"/>
      <c r="C4" s="253"/>
      <c r="D4" s="253"/>
      <c r="E4" s="253"/>
      <c r="F4" s="254"/>
    </row>
    <row r="5" spans="1:18" ht="18" x14ac:dyDescent="0.25">
      <c r="A5" s="51"/>
    </row>
    <row r="6" spans="1:18" x14ac:dyDescent="0.25">
      <c r="A6" s="45" t="s">
        <v>488</v>
      </c>
      <c r="C6" s="249" t="s">
        <v>475</v>
      </c>
      <c r="D6" s="249"/>
      <c r="E6" s="249"/>
      <c r="F6" s="246"/>
      <c r="G6" s="246" t="s">
        <v>499</v>
      </c>
      <c r="H6" s="247"/>
      <c r="I6" s="247"/>
      <c r="J6" s="247"/>
      <c r="K6" s="250" t="s">
        <v>501</v>
      </c>
      <c r="L6" s="247"/>
      <c r="M6" s="247"/>
      <c r="N6" s="251"/>
      <c r="O6" s="248" t="s">
        <v>503</v>
      </c>
      <c r="P6" s="249"/>
      <c r="Q6" s="249"/>
      <c r="R6" s="249"/>
    </row>
    <row r="7" spans="1:18" ht="60" x14ac:dyDescent="0.3">
      <c r="A7" s="2" t="s">
        <v>13</v>
      </c>
      <c r="B7" s="3" t="s">
        <v>14</v>
      </c>
      <c r="C7" s="52" t="s">
        <v>421</v>
      </c>
      <c r="D7" s="52" t="s">
        <v>422</v>
      </c>
      <c r="E7" s="52" t="s">
        <v>8</v>
      </c>
      <c r="F7" s="99" t="s">
        <v>3</v>
      </c>
      <c r="G7" s="52" t="s">
        <v>421</v>
      </c>
      <c r="H7" s="52" t="s">
        <v>422</v>
      </c>
      <c r="I7" s="52" t="s">
        <v>8</v>
      </c>
      <c r="J7" s="99" t="s">
        <v>3</v>
      </c>
      <c r="K7" s="147" t="s">
        <v>421</v>
      </c>
      <c r="L7" s="52" t="s">
        <v>422</v>
      </c>
      <c r="M7" s="52" t="s">
        <v>8</v>
      </c>
      <c r="N7" s="163" t="s">
        <v>3</v>
      </c>
      <c r="O7" s="147" t="s">
        <v>421</v>
      </c>
      <c r="P7" s="52" t="s">
        <v>422</v>
      </c>
      <c r="Q7" s="52" t="s">
        <v>8</v>
      </c>
      <c r="R7" s="148" t="s">
        <v>3</v>
      </c>
    </row>
    <row r="8" spans="1:18" x14ac:dyDescent="0.25">
      <c r="A8" s="21" t="s">
        <v>15</v>
      </c>
      <c r="B8" s="22" t="s">
        <v>16</v>
      </c>
      <c r="C8" s="58">
        <v>12494052</v>
      </c>
      <c r="D8" s="58">
        <v>0</v>
      </c>
      <c r="E8" s="58">
        <v>0</v>
      </c>
      <c r="F8" s="110">
        <f>SUM(C8:E8)</f>
        <v>12494052</v>
      </c>
      <c r="G8" s="56">
        <v>12409002</v>
      </c>
      <c r="H8" s="58">
        <v>0</v>
      </c>
      <c r="I8" s="58">
        <v>0</v>
      </c>
      <c r="J8" s="110">
        <f>SUM(G8:I8)</f>
        <v>12409002</v>
      </c>
      <c r="K8" s="154">
        <v>12408943</v>
      </c>
      <c r="L8" s="58">
        <v>0</v>
      </c>
      <c r="M8" s="58">
        <v>0</v>
      </c>
      <c r="N8" s="164">
        <f>SUM(K8:M8)</f>
        <v>12408943</v>
      </c>
      <c r="O8" s="149">
        <v>12408943</v>
      </c>
      <c r="P8" s="58">
        <v>0</v>
      </c>
      <c r="Q8" s="58">
        <v>0</v>
      </c>
      <c r="R8" s="141">
        <f>SUM(O8:Q8)</f>
        <v>12408943</v>
      </c>
    </row>
    <row r="9" spans="1:18" x14ac:dyDescent="0.25">
      <c r="A9" s="21" t="s">
        <v>17</v>
      </c>
      <c r="B9" s="23" t="s">
        <v>18</v>
      </c>
      <c r="C9" s="58">
        <v>120300</v>
      </c>
      <c r="D9" s="58">
        <v>0</v>
      </c>
      <c r="E9" s="58">
        <v>0</v>
      </c>
      <c r="F9" s="110">
        <f t="shared" ref="F9:F72" si="0">SUM(C9:E9)</f>
        <v>120300</v>
      </c>
      <c r="G9" s="56">
        <v>120300</v>
      </c>
      <c r="H9" s="58">
        <v>0</v>
      </c>
      <c r="I9" s="58">
        <v>0</v>
      </c>
      <c r="J9" s="110">
        <f t="shared" ref="J9:J51" si="1">SUM(G9:I9)</f>
        <v>120300</v>
      </c>
      <c r="K9" s="150">
        <v>120300</v>
      </c>
      <c r="L9" s="58">
        <v>0</v>
      </c>
      <c r="M9" s="58">
        <v>0</v>
      </c>
      <c r="N9" s="164">
        <f t="shared" ref="N9:N51" si="2">SUM(K9:M9)</f>
        <v>120300</v>
      </c>
      <c r="O9" s="150">
        <v>120300</v>
      </c>
      <c r="P9" s="58">
        <v>0</v>
      </c>
      <c r="Q9" s="58">
        <v>0</v>
      </c>
      <c r="R9" s="141">
        <f t="shared" ref="R9:R51" si="3">SUM(O9:Q9)</f>
        <v>120300</v>
      </c>
    </row>
    <row r="10" spans="1:18" x14ac:dyDescent="0.25">
      <c r="A10" s="21" t="s">
        <v>19</v>
      </c>
      <c r="B10" s="23" t="s">
        <v>20</v>
      </c>
      <c r="C10" s="58">
        <v>0</v>
      </c>
      <c r="D10" s="58">
        <v>0</v>
      </c>
      <c r="E10" s="58">
        <v>0</v>
      </c>
      <c r="F10" s="110">
        <f t="shared" si="0"/>
        <v>0</v>
      </c>
      <c r="G10" s="56">
        <v>0</v>
      </c>
      <c r="H10" s="58">
        <v>0</v>
      </c>
      <c r="I10" s="58">
        <v>0</v>
      </c>
      <c r="J10" s="110">
        <f t="shared" si="1"/>
        <v>0</v>
      </c>
      <c r="K10" s="150">
        <v>0</v>
      </c>
      <c r="L10" s="58">
        <v>0</v>
      </c>
      <c r="M10" s="58">
        <v>0</v>
      </c>
      <c r="N10" s="164">
        <f t="shared" si="2"/>
        <v>0</v>
      </c>
      <c r="O10" s="150">
        <v>0</v>
      </c>
      <c r="P10" s="58">
        <v>0</v>
      </c>
      <c r="Q10" s="58">
        <v>0</v>
      </c>
      <c r="R10" s="141">
        <f t="shared" si="3"/>
        <v>0</v>
      </c>
    </row>
    <row r="11" spans="1:18" x14ac:dyDescent="0.25">
      <c r="A11" s="24" t="s">
        <v>21</v>
      </c>
      <c r="B11" s="23" t="s">
        <v>22</v>
      </c>
      <c r="C11" s="58">
        <v>0</v>
      </c>
      <c r="D11" s="58">
        <v>0</v>
      </c>
      <c r="E11" s="58">
        <v>0</v>
      </c>
      <c r="F11" s="110">
        <f t="shared" si="0"/>
        <v>0</v>
      </c>
      <c r="G11" s="56">
        <v>0</v>
      </c>
      <c r="H11" s="58">
        <v>0</v>
      </c>
      <c r="I11" s="58">
        <v>0</v>
      </c>
      <c r="J11" s="110">
        <f t="shared" si="1"/>
        <v>0</v>
      </c>
      <c r="K11" s="150">
        <v>0</v>
      </c>
      <c r="L11" s="58">
        <v>0</v>
      </c>
      <c r="M11" s="58">
        <v>0</v>
      </c>
      <c r="N11" s="164">
        <f t="shared" si="2"/>
        <v>0</v>
      </c>
      <c r="O11" s="150">
        <v>0</v>
      </c>
      <c r="P11" s="58">
        <v>0</v>
      </c>
      <c r="Q11" s="58">
        <v>0</v>
      </c>
      <c r="R11" s="141">
        <f t="shared" si="3"/>
        <v>0</v>
      </c>
    </row>
    <row r="12" spans="1:18" x14ac:dyDescent="0.25">
      <c r="A12" s="24" t="s">
        <v>23</v>
      </c>
      <c r="B12" s="23" t="s">
        <v>24</v>
      </c>
      <c r="C12" s="58">
        <v>0</v>
      </c>
      <c r="D12" s="58">
        <v>0</v>
      </c>
      <c r="E12" s="58">
        <v>0</v>
      </c>
      <c r="F12" s="110">
        <f t="shared" si="0"/>
        <v>0</v>
      </c>
      <c r="G12" s="56">
        <v>0</v>
      </c>
      <c r="H12" s="58">
        <v>0</v>
      </c>
      <c r="I12" s="58">
        <v>0</v>
      </c>
      <c r="J12" s="110">
        <f t="shared" si="1"/>
        <v>0</v>
      </c>
      <c r="K12" s="150">
        <v>0</v>
      </c>
      <c r="L12" s="58">
        <v>0</v>
      </c>
      <c r="M12" s="58">
        <v>0</v>
      </c>
      <c r="N12" s="164">
        <f t="shared" si="2"/>
        <v>0</v>
      </c>
      <c r="O12" s="150">
        <v>0</v>
      </c>
      <c r="P12" s="58">
        <v>0</v>
      </c>
      <c r="Q12" s="58">
        <v>0</v>
      </c>
      <c r="R12" s="141">
        <f t="shared" si="3"/>
        <v>0</v>
      </c>
    </row>
    <row r="13" spans="1:18" x14ac:dyDescent="0.25">
      <c r="A13" s="24" t="s">
        <v>25</v>
      </c>
      <c r="B13" s="23" t="s">
        <v>26</v>
      </c>
      <c r="C13" s="58">
        <v>983001</v>
      </c>
      <c r="D13" s="58">
        <v>0</v>
      </c>
      <c r="E13" s="58">
        <v>0</v>
      </c>
      <c r="F13" s="110">
        <f t="shared" si="0"/>
        <v>983001</v>
      </c>
      <c r="G13" s="56">
        <v>983001</v>
      </c>
      <c r="H13" s="58">
        <v>0</v>
      </c>
      <c r="I13" s="58">
        <v>0</v>
      </c>
      <c r="J13" s="110">
        <f t="shared" si="1"/>
        <v>983001</v>
      </c>
      <c r="K13" s="150">
        <v>983001</v>
      </c>
      <c r="L13" s="58">
        <v>0</v>
      </c>
      <c r="M13" s="58">
        <v>0</v>
      </c>
      <c r="N13" s="164">
        <f t="shared" si="2"/>
        <v>983001</v>
      </c>
      <c r="O13" s="150">
        <v>983001</v>
      </c>
      <c r="P13" s="58">
        <v>0</v>
      </c>
      <c r="Q13" s="58">
        <v>0</v>
      </c>
      <c r="R13" s="141">
        <f t="shared" si="3"/>
        <v>983001</v>
      </c>
    </row>
    <row r="14" spans="1:18" x14ac:dyDescent="0.25">
      <c r="A14" s="24" t="s">
        <v>27</v>
      </c>
      <c r="B14" s="23" t="s">
        <v>28</v>
      </c>
      <c r="C14" s="58">
        <v>384000</v>
      </c>
      <c r="D14" s="58">
        <v>0</v>
      </c>
      <c r="E14" s="58">
        <v>0</v>
      </c>
      <c r="F14" s="110">
        <f t="shared" si="0"/>
        <v>384000</v>
      </c>
      <c r="G14" s="56">
        <v>404000</v>
      </c>
      <c r="H14" s="58">
        <v>0</v>
      </c>
      <c r="I14" s="58">
        <v>0</v>
      </c>
      <c r="J14" s="110">
        <f t="shared" si="1"/>
        <v>404000</v>
      </c>
      <c r="K14" s="149">
        <v>404000</v>
      </c>
      <c r="L14" s="58">
        <v>0</v>
      </c>
      <c r="M14" s="58">
        <v>0</v>
      </c>
      <c r="N14" s="164">
        <f t="shared" si="2"/>
        <v>404000</v>
      </c>
      <c r="O14" s="149">
        <v>404000</v>
      </c>
      <c r="P14" s="58">
        <v>0</v>
      </c>
      <c r="Q14" s="58">
        <v>0</v>
      </c>
      <c r="R14" s="141">
        <f t="shared" si="3"/>
        <v>404000</v>
      </c>
    </row>
    <row r="15" spans="1:18" x14ac:dyDescent="0.25">
      <c r="A15" s="24" t="s">
        <v>29</v>
      </c>
      <c r="B15" s="23" t="s">
        <v>30</v>
      </c>
      <c r="C15" s="58">
        <v>0</v>
      </c>
      <c r="D15" s="58">
        <v>0</v>
      </c>
      <c r="E15" s="58">
        <v>0</v>
      </c>
      <c r="F15" s="110">
        <f t="shared" si="0"/>
        <v>0</v>
      </c>
      <c r="G15" s="56">
        <v>0</v>
      </c>
      <c r="H15" s="58">
        <v>0</v>
      </c>
      <c r="I15" s="58">
        <v>0</v>
      </c>
      <c r="J15" s="110">
        <f t="shared" si="1"/>
        <v>0</v>
      </c>
      <c r="K15" s="150">
        <v>0</v>
      </c>
      <c r="L15" s="58">
        <v>0</v>
      </c>
      <c r="M15" s="58">
        <v>0</v>
      </c>
      <c r="N15" s="164">
        <f t="shared" si="2"/>
        <v>0</v>
      </c>
      <c r="O15" s="150">
        <v>0</v>
      </c>
      <c r="P15" s="58">
        <v>0</v>
      </c>
      <c r="Q15" s="58">
        <v>0</v>
      </c>
      <c r="R15" s="141">
        <f t="shared" si="3"/>
        <v>0</v>
      </c>
    </row>
    <row r="16" spans="1:18" x14ac:dyDescent="0.25">
      <c r="A16" s="5" t="s">
        <v>31</v>
      </c>
      <c r="B16" s="23" t="s">
        <v>32</v>
      </c>
      <c r="C16" s="58">
        <v>124050</v>
      </c>
      <c r="D16" s="58">
        <v>0</v>
      </c>
      <c r="E16" s="58">
        <v>0</v>
      </c>
      <c r="F16" s="110">
        <f t="shared" si="0"/>
        <v>124050</v>
      </c>
      <c r="G16" s="56">
        <v>124050</v>
      </c>
      <c r="H16" s="58">
        <v>0</v>
      </c>
      <c r="I16" s="58">
        <v>0</v>
      </c>
      <c r="J16" s="110">
        <f t="shared" si="1"/>
        <v>124050</v>
      </c>
      <c r="K16" s="150">
        <v>124050</v>
      </c>
      <c r="L16" s="58">
        <v>0</v>
      </c>
      <c r="M16" s="58">
        <v>0</v>
      </c>
      <c r="N16" s="164">
        <f t="shared" si="2"/>
        <v>124050</v>
      </c>
      <c r="O16" s="150">
        <v>124050</v>
      </c>
      <c r="P16" s="58">
        <v>0</v>
      </c>
      <c r="Q16" s="58">
        <v>0</v>
      </c>
      <c r="R16" s="141">
        <f t="shared" si="3"/>
        <v>124050</v>
      </c>
    </row>
    <row r="17" spans="1:18" x14ac:dyDescent="0.25">
      <c r="A17" s="5" t="s">
        <v>33</v>
      </c>
      <c r="B17" s="23" t="s">
        <v>34</v>
      </c>
      <c r="C17" s="58">
        <v>0</v>
      </c>
      <c r="D17" s="58">
        <v>0</v>
      </c>
      <c r="E17" s="58">
        <v>0</v>
      </c>
      <c r="F17" s="110">
        <f t="shared" si="0"/>
        <v>0</v>
      </c>
      <c r="G17" s="56">
        <v>0</v>
      </c>
      <c r="H17" s="58">
        <v>0</v>
      </c>
      <c r="I17" s="58">
        <v>0</v>
      </c>
      <c r="J17" s="110">
        <f t="shared" si="1"/>
        <v>0</v>
      </c>
      <c r="K17" s="150">
        <v>0</v>
      </c>
      <c r="L17" s="58">
        <v>0</v>
      </c>
      <c r="M17" s="58">
        <v>0</v>
      </c>
      <c r="N17" s="164">
        <f t="shared" si="2"/>
        <v>0</v>
      </c>
      <c r="O17" s="150">
        <v>0</v>
      </c>
      <c r="P17" s="58">
        <v>0</v>
      </c>
      <c r="Q17" s="58">
        <v>0</v>
      </c>
      <c r="R17" s="141">
        <f t="shared" si="3"/>
        <v>0</v>
      </c>
    </row>
    <row r="18" spans="1:18" x14ac:dyDescent="0.25">
      <c r="A18" s="5" t="s">
        <v>35</v>
      </c>
      <c r="B18" s="23" t="s">
        <v>36</v>
      </c>
      <c r="C18" s="58">
        <v>0</v>
      </c>
      <c r="D18" s="58">
        <v>0</v>
      </c>
      <c r="E18" s="58">
        <v>0</v>
      </c>
      <c r="F18" s="110">
        <f t="shared" si="0"/>
        <v>0</v>
      </c>
      <c r="G18" s="56">
        <v>0</v>
      </c>
      <c r="H18" s="58">
        <v>0</v>
      </c>
      <c r="I18" s="58">
        <v>0</v>
      </c>
      <c r="J18" s="110">
        <f t="shared" si="1"/>
        <v>0</v>
      </c>
      <c r="K18" s="150">
        <v>0</v>
      </c>
      <c r="L18" s="58">
        <v>0</v>
      </c>
      <c r="M18" s="58">
        <v>0</v>
      </c>
      <c r="N18" s="164">
        <f t="shared" si="2"/>
        <v>0</v>
      </c>
      <c r="O18" s="150">
        <v>0</v>
      </c>
      <c r="P18" s="58">
        <v>0</v>
      </c>
      <c r="Q18" s="58">
        <v>0</v>
      </c>
      <c r="R18" s="141">
        <f t="shared" si="3"/>
        <v>0</v>
      </c>
    </row>
    <row r="19" spans="1:18" x14ac:dyDescent="0.25">
      <c r="A19" s="5" t="s">
        <v>37</v>
      </c>
      <c r="B19" s="23" t="s">
        <v>38</v>
      </c>
      <c r="C19" s="58">
        <v>0</v>
      </c>
      <c r="D19" s="58">
        <v>0</v>
      </c>
      <c r="E19" s="58">
        <v>0</v>
      </c>
      <c r="F19" s="110">
        <f t="shared" si="0"/>
        <v>0</v>
      </c>
      <c r="G19" s="56">
        <v>0</v>
      </c>
      <c r="H19" s="58">
        <v>0</v>
      </c>
      <c r="I19" s="58">
        <v>0</v>
      </c>
      <c r="J19" s="110">
        <f t="shared" si="1"/>
        <v>0</v>
      </c>
      <c r="K19" s="150">
        <v>0</v>
      </c>
      <c r="L19" s="58">
        <v>0</v>
      </c>
      <c r="M19" s="58">
        <v>0</v>
      </c>
      <c r="N19" s="164">
        <f t="shared" si="2"/>
        <v>0</v>
      </c>
      <c r="O19" s="150">
        <v>0</v>
      </c>
      <c r="P19" s="58">
        <v>0</v>
      </c>
      <c r="Q19" s="58">
        <v>0</v>
      </c>
      <c r="R19" s="141">
        <f t="shared" si="3"/>
        <v>0</v>
      </c>
    </row>
    <row r="20" spans="1:18" x14ac:dyDescent="0.25">
      <c r="A20" s="5" t="s">
        <v>326</v>
      </c>
      <c r="B20" s="23" t="s">
        <v>39</v>
      </c>
      <c r="C20" s="58">
        <v>0</v>
      </c>
      <c r="D20" s="58">
        <v>0</v>
      </c>
      <c r="E20" s="58">
        <v>0</v>
      </c>
      <c r="F20" s="110">
        <f t="shared" si="0"/>
        <v>0</v>
      </c>
      <c r="G20" s="56">
        <v>85050</v>
      </c>
      <c r="H20" s="58">
        <v>0</v>
      </c>
      <c r="I20" s="58">
        <v>0</v>
      </c>
      <c r="J20" s="110">
        <f t="shared" si="1"/>
        <v>85050</v>
      </c>
      <c r="K20" s="154">
        <v>100065</v>
      </c>
      <c r="L20" s="58">
        <v>0</v>
      </c>
      <c r="M20" s="58">
        <v>0</v>
      </c>
      <c r="N20" s="164">
        <f t="shared" si="2"/>
        <v>100065</v>
      </c>
      <c r="O20" s="150">
        <v>100065</v>
      </c>
      <c r="P20" s="58">
        <v>0</v>
      </c>
      <c r="Q20" s="58">
        <v>0</v>
      </c>
      <c r="R20" s="141">
        <f t="shared" si="3"/>
        <v>100065</v>
      </c>
    </row>
    <row r="21" spans="1:18" s="46" customFormat="1" x14ac:dyDescent="0.25">
      <c r="A21" s="25" t="s">
        <v>297</v>
      </c>
      <c r="B21" s="26" t="s">
        <v>40</v>
      </c>
      <c r="C21" s="59">
        <f>SUM(C8:C20)</f>
        <v>14105403</v>
      </c>
      <c r="D21" s="59">
        <f>SUM(D8:D20)</f>
        <v>0</v>
      </c>
      <c r="E21" s="59">
        <f>SUM(E8:E20)</f>
        <v>0</v>
      </c>
      <c r="F21" s="101">
        <f t="shared" si="0"/>
        <v>14105403</v>
      </c>
      <c r="G21" s="69">
        <f>SUM(G8:G20)</f>
        <v>14125403</v>
      </c>
      <c r="H21" s="59">
        <f>SUM(H8:H20)</f>
        <v>0</v>
      </c>
      <c r="I21" s="59">
        <f>SUM(I8:I20)</f>
        <v>0</v>
      </c>
      <c r="J21" s="101">
        <f t="shared" si="1"/>
        <v>14125403</v>
      </c>
      <c r="K21" s="165">
        <f>SUM(K8:K20)</f>
        <v>14140359</v>
      </c>
      <c r="L21" s="59">
        <f>SUM(L8:L20)</f>
        <v>0</v>
      </c>
      <c r="M21" s="59">
        <f>SUM(M8:M20)</f>
        <v>0</v>
      </c>
      <c r="N21" s="166">
        <f t="shared" si="2"/>
        <v>14140359</v>
      </c>
      <c r="O21" s="151">
        <v>14140359</v>
      </c>
      <c r="P21" s="47">
        <f>SUM(P8:P20)</f>
        <v>0</v>
      </c>
      <c r="Q21" s="47">
        <f>SUM(Q8:Q20)</f>
        <v>0</v>
      </c>
      <c r="R21" s="47">
        <f t="shared" si="3"/>
        <v>14140359</v>
      </c>
    </row>
    <row r="22" spans="1:18" x14ac:dyDescent="0.25">
      <c r="A22" s="5" t="s">
        <v>41</v>
      </c>
      <c r="B22" s="23" t="s">
        <v>42</v>
      </c>
      <c r="C22" s="58">
        <v>0</v>
      </c>
      <c r="D22" s="58">
        <v>0</v>
      </c>
      <c r="E22" s="58">
        <v>0</v>
      </c>
      <c r="F22" s="110">
        <f t="shared" si="0"/>
        <v>0</v>
      </c>
      <c r="G22" s="56">
        <v>0</v>
      </c>
      <c r="H22" s="58">
        <v>0</v>
      </c>
      <c r="I22" s="58">
        <v>0</v>
      </c>
      <c r="J22" s="110">
        <f t="shared" si="1"/>
        <v>0</v>
      </c>
      <c r="K22" s="150">
        <v>0</v>
      </c>
      <c r="L22" s="58">
        <v>0</v>
      </c>
      <c r="M22" s="58">
        <v>0</v>
      </c>
      <c r="N22" s="164">
        <f t="shared" si="2"/>
        <v>0</v>
      </c>
      <c r="O22" s="150">
        <v>0</v>
      </c>
      <c r="P22" s="58">
        <v>0</v>
      </c>
      <c r="Q22" s="58">
        <v>0</v>
      </c>
      <c r="R22" s="141">
        <f t="shared" si="3"/>
        <v>0</v>
      </c>
    </row>
    <row r="23" spans="1:18" ht="30" x14ac:dyDescent="0.25">
      <c r="A23" s="5" t="s">
        <v>43</v>
      </c>
      <c r="B23" s="23" t="s">
        <v>44</v>
      </c>
      <c r="C23" s="58">
        <v>0</v>
      </c>
      <c r="D23" s="58">
        <v>0</v>
      </c>
      <c r="E23" s="58">
        <v>0</v>
      </c>
      <c r="F23" s="110">
        <f t="shared" si="0"/>
        <v>0</v>
      </c>
      <c r="G23" s="56">
        <v>0</v>
      </c>
      <c r="H23" s="58">
        <v>0</v>
      </c>
      <c r="I23" s="58">
        <v>0</v>
      </c>
      <c r="J23" s="110">
        <f t="shared" si="1"/>
        <v>0</v>
      </c>
      <c r="K23" s="150">
        <v>0</v>
      </c>
      <c r="L23" s="58">
        <v>0</v>
      </c>
      <c r="M23" s="58">
        <v>0</v>
      </c>
      <c r="N23" s="164">
        <f t="shared" si="2"/>
        <v>0</v>
      </c>
      <c r="O23" s="150">
        <v>0</v>
      </c>
      <c r="P23" s="58">
        <v>0</v>
      </c>
      <c r="Q23" s="58">
        <v>0</v>
      </c>
      <c r="R23" s="141">
        <f t="shared" si="3"/>
        <v>0</v>
      </c>
    </row>
    <row r="24" spans="1:18" x14ac:dyDescent="0.25">
      <c r="A24" s="6" t="s">
        <v>45</v>
      </c>
      <c r="B24" s="23" t="s">
        <v>46</v>
      </c>
      <c r="C24" s="58">
        <v>0</v>
      </c>
      <c r="D24" s="58">
        <v>0</v>
      </c>
      <c r="E24" s="58">
        <v>0</v>
      </c>
      <c r="F24" s="110">
        <f t="shared" si="0"/>
        <v>0</v>
      </c>
      <c r="G24" s="56">
        <v>0</v>
      </c>
      <c r="H24" s="58">
        <v>0</v>
      </c>
      <c r="I24" s="58">
        <v>0</v>
      </c>
      <c r="J24" s="110">
        <f t="shared" si="1"/>
        <v>0</v>
      </c>
      <c r="K24" s="150">
        <v>0</v>
      </c>
      <c r="L24" s="58">
        <v>0</v>
      </c>
      <c r="M24" s="58">
        <v>0</v>
      </c>
      <c r="N24" s="164">
        <f t="shared" si="2"/>
        <v>0</v>
      </c>
      <c r="O24" s="154">
        <v>12110</v>
      </c>
      <c r="P24" s="58">
        <v>0</v>
      </c>
      <c r="Q24" s="58">
        <v>0</v>
      </c>
      <c r="R24" s="141">
        <f t="shared" si="3"/>
        <v>12110</v>
      </c>
    </row>
    <row r="25" spans="1:18" s="46" customFormat="1" x14ac:dyDescent="0.25">
      <c r="A25" s="7" t="s">
        <v>298</v>
      </c>
      <c r="B25" s="26" t="s">
        <v>47</v>
      </c>
      <c r="C25" s="59">
        <f>SUM(C22:C24)</f>
        <v>0</v>
      </c>
      <c r="D25" s="59">
        <f>SUM(D22:D24)</f>
        <v>0</v>
      </c>
      <c r="E25" s="59">
        <f>SUM(E22:E24)</f>
        <v>0</v>
      </c>
      <c r="F25" s="101">
        <f t="shared" si="0"/>
        <v>0</v>
      </c>
      <c r="G25" s="69">
        <f>SUM(G22:G24)</f>
        <v>0</v>
      </c>
      <c r="H25" s="59">
        <f>SUM(H22:H24)</f>
        <v>0</v>
      </c>
      <c r="I25" s="59">
        <f>SUM(I22:I24)</f>
        <v>0</v>
      </c>
      <c r="J25" s="101">
        <f t="shared" si="1"/>
        <v>0</v>
      </c>
      <c r="K25" s="165">
        <f>SUM(K22:K24)</f>
        <v>0</v>
      </c>
      <c r="L25" s="59">
        <f>SUM(L22:L24)</f>
        <v>0</v>
      </c>
      <c r="M25" s="59">
        <f>SUM(M22:M24)</f>
        <v>0</v>
      </c>
      <c r="N25" s="166">
        <f t="shared" si="2"/>
        <v>0</v>
      </c>
      <c r="O25" s="177">
        <f>SUM(O22:O24)</f>
        <v>12110</v>
      </c>
      <c r="P25" s="47">
        <f>SUM(P22:P24)</f>
        <v>0</v>
      </c>
      <c r="Q25" s="47">
        <f>SUM(Q22:Q24)</f>
        <v>0</v>
      </c>
      <c r="R25" s="47">
        <f t="shared" si="3"/>
        <v>12110</v>
      </c>
    </row>
    <row r="26" spans="1:18" s="46" customFormat="1" ht="15.75" x14ac:dyDescent="0.25">
      <c r="A26" s="37" t="s">
        <v>355</v>
      </c>
      <c r="B26" s="38" t="s">
        <v>48</v>
      </c>
      <c r="C26" s="60">
        <f>C21+C25</f>
        <v>14105403</v>
      </c>
      <c r="D26" s="60">
        <f>D21+D25</f>
        <v>0</v>
      </c>
      <c r="E26" s="60">
        <f>E21+E25</f>
        <v>0</v>
      </c>
      <c r="F26" s="102">
        <f t="shared" si="0"/>
        <v>14105403</v>
      </c>
      <c r="G26" s="70">
        <f>G21+G25</f>
        <v>14125403</v>
      </c>
      <c r="H26" s="60">
        <f>H21+H25</f>
        <v>0</v>
      </c>
      <c r="I26" s="60">
        <f>I21+I25</f>
        <v>0</v>
      </c>
      <c r="J26" s="102">
        <f t="shared" si="1"/>
        <v>14125403</v>
      </c>
      <c r="K26" s="152">
        <f>K21+K25</f>
        <v>14140359</v>
      </c>
      <c r="L26" s="60">
        <f>L21+L25</f>
        <v>0</v>
      </c>
      <c r="M26" s="60">
        <f>M21+M25</f>
        <v>0</v>
      </c>
      <c r="N26" s="168">
        <f t="shared" si="2"/>
        <v>14140359</v>
      </c>
      <c r="O26" s="153">
        <f>O21+O25</f>
        <v>14152469</v>
      </c>
      <c r="P26" s="60">
        <f>P21+P25</f>
        <v>0</v>
      </c>
      <c r="Q26" s="60">
        <f>Q21+Q25</f>
        <v>0</v>
      </c>
      <c r="R26" s="60">
        <f t="shared" si="3"/>
        <v>14152469</v>
      </c>
    </row>
    <row r="27" spans="1:18" s="46" customFormat="1" ht="30" x14ac:dyDescent="0.25">
      <c r="A27" s="30" t="s">
        <v>327</v>
      </c>
      <c r="B27" s="38" t="s">
        <v>49</v>
      </c>
      <c r="C27" s="60">
        <v>2843965</v>
      </c>
      <c r="D27" s="60">
        <v>0</v>
      </c>
      <c r="E27" s="60">
        <v>0</v>
      </c>
      <c r="F27" s="102">
        <f t="shared" si="0"/>
        <v>2843965</v>
      </c>
      <c r="G27" s="70">
        <v>2843965</v>
      </c>
      <c r="H27" s="60">
        <v>0</v>
      </c>
      <c r="I27" s="60">
        <v>0</v>
      </c>
      <c r="J27" s="102">
        <f t="shared" si="1"/>
        <v>2843965</v>
      </c>
      <c r="K27" s="152">
        <v>2843965</v>
      </c>
      <c r="L27" s="60">
        <v>0</v>
      </c>
      <c r="M27" s="60">
        <v>0</v>
      </c>
      <c r="N27" s="168">
        <f t="shared" si="2"/>
        <v>2843965</v>
      </c>
      <c r="O27" s="160">
        <v>2843965</v>
      </c>
      <c r="P27" s="60">
        <v>0</v>
      </c>
      <c r="Q27" s="60">
        <v>0</v>
      </c>
      <c r="R27" s="60">
        <f t="shared" si="3"/>
        <v>2843965</v>
      </c>
    </row>
    <row r="28" spans="1:18" x14ac:dyDescent="0.25">
      <c r="A28" s="5" t="s">
        <v>50</v>
      </c>
      <c r="B28" s="23" t="s">
        <v>51</v>
      </c>
      <c r="C28" s="58">
        <v>50000</v>
      </c>
      <c r="D28" s="58">
        <v>0</v>
      </c>
      <c r="E28" s="58">
        <v>0</v>
      </c>
      <c r="F28" s="110">
        <f t="shared" si="0"/>
        <v>50000</v>
      </c>
      <c r="G28" s="56">
        <v>50000</v>
      </c>
      <c r="H28" s="58">
        <v>0</v>
      </c>
      <c r="I28" s="58">
        <v>0</v>
      </c>
      <c r="J28" s="110">
        <f t="shared" si="1"/>
        <v>50000</v>
      </c>
      <c r="K28" s="150">
        <v>50000</v>
      </c>
      <c r="L28" s="58">
        <v>0</v>
      </c>
      <c r="M28" s="58">
        <v>0</v>
      </c>
      <c r="N28" s="164">
        <f t="shared" si="2"/>
        <v>50000</v>
      </c>
      <c r="O28" s="149">
        <v>50000</v>
      </c>
      <c r="P28" s="58">
        <v>0</v>
      </c>
      <c r="Q28" s="58">
        <v>0</v>
      </c>
      <c r="R28" s="141">
        <f t="shared" si="3"/>
        <v>50000</v>
      </c>
    </row>
    <row r="29" spans="1:18" x14ac:dyDescent="0.25">
      <c r="A29" s="5" t="s">
        <v>52</v>
      </c>
      <c r="B29" s="23" t="s">
        <v>53</v>
      </c>
      <c r="C29" s="58">
        <v>371712</v>
      </c>
      <c r="D29" s="58">
        <v>0</v>
      </c>
      <c r="E29" s="58">
        <v>0</v>
      </c>
      <c r="F29" s="110">
        <f t="shared" si="0"/>
        <v>371712</v>
      </c>
      <c r="G29" s="56">
        <v>351712</v>
      </c>
      <c r="H29" s="58">
        <v>0</v>
      </c>
      <c r="I29" s="58">
        <v>0</v>
      </c>
      <c r="J29" s="110">
        <f t="shared" si="1"/>
        <v>351712</v>
      </c>
      <c r="K29" s="154">
        <v>295504</v>
      </c>
      <c r="L29" s="58">
        <v>0</v>
      </c>
      <c r="M29" s="58">
        <v>0</v>
      </c>
      <c r="N29" s="164">
        <f t="shared" si="2"/>
        <v>295504</v>
      </c>
      <c r="O29" s="154">
        <v>200504</v>
      </c>
      <c r="P29" s="58">
        <v>0</v>
      </c>
      <c r="Q29" s="58">
        <v>0</v>
      </c>
      <c r="R29" s="141">
        <f t="shared" si="3"/>
        <v>200504</v>
      </c>
    </row>
    <row r="30" spans="1:18" x14ac:dyDescent="0.25">
      <c r="A30" s="5" t="s">
        <v>54</v>
      </c>
      <c r="B30" s="23" t="s">
        <v>55</v>
      </c>
      <c r="C30" s="58">
        <v>0</v>
      </c>
      <c r="D30" s="58">
        <v>0</v>
      </c>
      <c r="E30" s="58">
        <v>0</v>
      </c>
      <c r="F30" s="110">
        <f t="shared" si="0"/>
        <v>0</v>
      </c>
      <c r="G30" s="58">
        <v>0</v>
      </c>
      <c r="H30" s="58">
        <v>0</v>
      </c>
      <c r="I30" s="58">
        <v>0</v>
      </c>
      <c r="J30" s="110">
        <f t="shared" si="1"/>
        <v>0</v>
      </c>
      <c r="K30" s="150">
        <v>0</v>
      </c>
      <c r="L30" s="58">
        <v>0</v>
      </c>
      <c r="M30" s="58">
        <v>0</v>
      </c>
      <c r="N30" s="164">
        <f t="shared" si="2"/>
        <v>0</v>
      </c>
      <c r="O30" s="150">
        <v>0</v>
      </c>
      <c r="P30" s="58">
        <v>0</v>
      </c>
      <c r="Q30" s="58">
        <v>0</v>
      </c>
      <c r="R30" s="141">
        <f t="shared" si="3"/>
        <v>0</v>
      </c>
    </row>
    <row r="31" spans="1:18" s="46" customFormat="1" x14ac:dyDescent="0.25">
      <c r="A31" s="7" t="s">
        <v>299</v>
      </c>
      <c r="B31" s="26" t="s">
        <v>56</v>
      </c>
      <c r="C31" s="59">
        <f>SUM(C28:C30)</f>
        <v>421712</v>
      </c>
      <c r="D31" s="59">
        <f>SUM(D28:D30)</f>
        <v>0</v>
      </c>
      <c r="E31" s="59">
        <f>SUM(E28:E30)</f>
        <v>0</v>
      </c>
      <c r="F31" s="101">
        <f t="shared" si="0"/>
        <v>421712</v>
      </c>
      <c r="G31" s="59">
        <f>SUM(G28:G30)</f>
        <v>401712</v>
      </c>
      <c r="H31" s="59">
        <f>SUM(H28:H30)</f>
        <v>0</v>
      </c>
      <c r="I31" s="59">
        <f>SUM(I28:I30)</f>
        <v>0</v>
      </c>
      <c r="J31" s="101">
        <f t="shared" si="1"/>
        <v>401712</v>
      </c>
      <c r="K31" s="165">
        <f>SUM(K28:K30)</f>
        <v>345504</v>
      </c>
      <c r="L31" s="59">
        <f>SUM(L28:L30)</f>
        <v>0</v>
      </c>
      <c r="M31" s="59">
        <f>SUM(M28:M30)</f>
        <v>0</v>
      </c>
      <c r="N31" s="166">
        <f t="shared" si="2"/>
        <v>345504</v>
      </c>
      <c r="O31" s="177">
        <f>SUM(O28:O30)</f>
        <v>250504</v>
      </c>
      <c r="P31" s="47">
        <f>SUM(P28:P30)</f>
        <v>0</v>
      </c>
      <c r="Q31" s="47">
        <f>SUM(Q28:Q30)</f>
        <v>0</v>
      </c>
      <c r="R31" s="47">
        <f t="shared" si="3"/>
        <v>250504</v>
      </c>
    </row>
    <row r="32" spans="1:18" x14ac:dyDescent="0.25">
      <c r="A32" s="5" t="s">
        <v>57</v>
      </c>
      <c r="B32" s="23" t="s">
        <v>58</v>
      </c>
      <c r="C32" s="58">
        <v>45000</v>
      </c>
      <c r="D32" s="58">
        <v>0</v>
      </c>
      <c r="E32" s="58">
        <v>0</v>
      </c>
      <c r="F32" s="110">
        <f t="shared" si="0"/>
        <v>45000</v>
      </c>
      <c r="G32" s="58">
        <v>45000</v>
      </c>
      <c r="H32" s="58">
        <v>0</v>
      </c>
      <c r="I32" s="58">
        <v>0</v>
      </c>
      <c r="J32" s="110">
        <f t="shared" si="1"/>
        <v>45000</v>
      </c>
      <c r="K32" s="154">
        <v>86193</v>
      </c>
      <c r="L32" s="58">
        <v>0</v>
      </c>
      <c r="M32" s="58">
        <v>0</v>
      </c>
      <c r="N32" s="164">
        <f t="shared" si="2"/>
        <v>86193</v>
      </c>
      <c r="O32" s="149">
        <v>86193</v>
      </c>
      <c r="P32" s="58">
        <v>0</v>
      </c>
      <c r="Q32" s="58">
        <v>0</v>
      </c>
      <c r="R32" s="141">
        <f t="shared" si="3"/>
        <v>86193</v>
      </c>
    </row>
    <row r="33" spans="1:18" x14ac:dyDescent="0.25">
      <c r="A33" s="5" t="s">
        <v>59</v>
      </c>
      <c r="B33" s="23" t="s">
        <v>60</v>
      </c>
      <c r="C33" s="58">
        <v>0</v>
      </c>
      <c r="D33" s="58">
        <v>0</v>
      </c>
      <c r="E33" s="58">
        <v>0</v>
      </c>
      <c r="F33" s="110">
        <f t="shared" si="0"/>
        <v>0</v>
      </c>
      <c r="G33" s="58">
        <v>0</v>
      </c>
      <c r="H33" s="58">
        <v>0</v>
      </c>
      <c r="I33" s="58">
        <v>0</v>
      </c>
      <c r="J33" s="110">
        <f t="shared" si="1"/>
        <v>0</v>
      </c>
      <c r="K33" s="150">
        <v>0</v>
      </c>
      <c r="L33" s="58">
        <v>0</v>
      </c>
      <c r="M33" s="58">
        <v>0</v>
      </c>
      <c r="N33" s="164">
        <f t="shared" si="2"/>
        <v>0</v>
      </c>
      <c r="O33" s="149">
        <v>0</v>
      </c>
      <c r="P33" s="58">
        <v>0</v>
      </c>
      <c r="Q33" s="58">
        <v>0</v>
      </c>
      <c r="R33" s="141">
        <f t="shared" si="3"/>
        <v>0</v>
      </c>
    </row>
    <row r="34" spans="1:18" s="46" customFormat="1" ht="15" customHeight="1" x14ac:dyDescent="0.25">
      <c r="A34" s="7" t="s">
        <v>356</v>
      </c>
      <c r="B34" s="26" t="s">
        <v>61</v>
      </c>
      <c r="C34" s="59">
        <f>SUM(C32:C33)</f>
        <v>45000</v>
      </c>
      <c r="D34" s="59">
        <f>SUM(D32:D33)</f>
        <v>0</v>
      </c>
      <c r="E34" s="59">
        <f>SUM(E32:E33)</f>
        <v>0</v>
      </c>
      <c r="F34" s="101">
        <f t="shared" si="0"/>
        <v>45000</v>
      </c>
      <c r="G34" s="59">
        <f>SUM(G32:G33)</f>
        <v>45000</v>
      </c>
      <c r="H34" s="59">
        <f>SUM(H32:H33)</f>
        <v>0</v>
      </c>
      <c r="I34" s="59">
        <f>SUM(I32:I33)</f>
        <v>0</v>
      </c>
      <c r="J34" s="101">
        <f t="shared" si="1"/>
        <v>45000</v>
      </c>
      <c r="K34" s="165">
        <f>SUM(K32:K33)</f>
        <v>86193</v>
      </c>
      <c r="L34" s="59">
        <f>SUM(L32:L33)</f>
        <v>0</v>
      </c>
      <c r="M34" s="59">
        <f>SUM(M32:M33)</f>
        <v>0</v>
      </c>
      <c r="N34" s="166">
        <f t="shared" si="2"/>
        <v>86193</v>
      </c>
      <c r="O34" s="151">
        <f>SUM(O32:O33)</f>
        <v>86193</v>
      </c>
      <c r="P34" s="47">
        <f>SUM(P32:P33)</f>
        <v>0</v>
      </c>
      <c r="Q34" s="47">
        <f>SUM(Q32:Q33)</f>
        <v>0</v>
      </c>
      <c r="R34" s="47">
        <f t="shared" si="3"/>
        <v>86193</v>
      </c>
    </row>
    <row r="35" spans="1:18" x14ac:dyDescent="0.25">
      <c r="A35" s="5" t="s">
        <v>62</v>
      </c>
      <c r="B35" s="23" t="s">
        <v>63</v>
      </c>
      <c r="C35" s="58">
        <v>890000</v>
      </c>
      <c r="D35" s="58">
        <v>0</v>
      </c>
      <c r="E35" s="58">
        <v>0</v>
      </c>
      <c r="F35" s="110">
        <f t="shared" si="0"/>
        <v>890000</v>
      </c>
      <c r="G35" s="58">
        <v>890000</v>
      </c>
      <c r="H35" s="58">
        <v>0</v>
      </c>
      <c r="I35" s="58">
        <v>0</v>
      </c>
      <c r="J35" s="110">
        <f t="shared" si="1"/>
        <v>890000</v>
      </c>
      <c r="K35" s="150">
        <v>890000</v>
      </c>
      <c r="L35" s="58">
        <v>0</v>
      </c>
      <c r="M35" s="58">
        <v>0</v>
      </c>
      <c r="N35" s="164">
        <f t="shared" si="2"/>
        <v>890000</v>
      </c>
      <c r="O35" s="154">
        <v>1100532</v>
      </c>
      <c r="P35" s="58">
        <v>0</v>
      </c>
      <c r="Q35" s="58">
        <v>0</v>
      </c>
      <c r="R35" s="141">
        <f t="shared" si="3"/>
        <v>1100532</v>
      </c>
    </row>
    <row r="36" spans="1:18" x14ac:dyDescent="0.25">
      <c r="A36" s="5" t="s">
        <v>64</v>
      </c>
      <c r="B36" s="23" t="s">
        <v>65</v>
      </c>
      <c r="C36" s="58">
        <v>0</v>
      </c>
      <c r="D36" s="58">
        <v>0</v>
      </c>
      <c r="E36" s="58">
        <v>0</v>
      </c>
      <c r="F36" s="110">
        <f t="shared" si="0"/>
        <v>0</v>
      </c>
      <c r="G36" s="58">
        <v>0</v>
      </c>
      <c r="H36" s="58">
        <v>0</v>
      </c>
      <c r="I36" s="58">
        <v>0</v>
      </c>
      <c r="J36" s="110">
        <f t="shared" si="1"/>
        <v>0</v>
      </c>
      <c r="K36" s="150">
        <v>0</v>
      </c>
      <c r="L36" s="58">
        <v>0</v>
      </c>
      <c r="M36" s="58">
        <v>0</v>
      </c>
      <c r="N36" s="164">
        <f t="shared" si="2"/>
        <v>0</v>
      </c>
      <c r="O36" s="150">
        <v>0</v>
      </c>
      <c r="P36" s="58">
        <v>0</v>
      </c>
      <c r="Q36" s="58">
        <v>0</v>
      </c>
      <c r="R36" s="141">
        <f t="shared" si="3"/>
        <v>0</v>
      </c>
    </row>
    <row r="37" spans="1:18" x14ac:dyDescent="0.25">
      <c r="A37" s="5" t="s">
        <v>328</v>
      </c>
      <c r="B37" s="23" t="s">
        <v>66</v>
      </c>
      <c r="C37" s="58">
        <v>0</v>
      </c>
      <c r="D37" s="58">
        <v>0</v>
      </c>
      <c r="E37" s="58">
        <v>0</v>
      </c>
      <c r="F37" s="110">
        <f t="shared" si="0"/>
        <v>0</v>
      </c>
      <c r="G37" s="58">
        <v>0</v>
      </c>
      <c r="H37" s="58">
        <v>0</v>
      </c>
      <c r="I37" s="58">
        <v>0</v>
      </c>
      <c r="J37" s="110">
        <f t="shared" si="1"/>
        <v>0</v>
      </c>
      <c r="K37" s="150">
        <v>0</v>
      </c>
      <c r="L37" s="58">
        <v>0</v>
      </c>
      <c r="M37" s="58">
        <v>0</v>
      </c>
      <c r="N37" s="164">
        <f t="shared" si="2"/>
        <v>0</v>
      </c>
      <c r="O37" s="150">
        <v>0</v>
      </c>
      <c r="P37" s="58">
        <v>0</v>
      </c>
      <c r="Q37" s="58">
        <v>0</v>
      </c>
      <c r="R37" s="141">
        <f t="shared" si="3"/>
        <v>0</v>
      </c>
    </row>
    <row r="38" spans="1:18" x14ac:dyDescent="0.25">
      <c r="A38" s="5" t="s">
        <v>67</v>
      </c>
      <c r="B38" s="23" t="s">
        <v>68</v>
      </c>
      <c r="C38" s="58">
        <v>100000</v>
      </c>
      <c r="D38" s="58">
        <v>0</v>
      </c>
      <c r="E38" s="58">
        <v>0</v>
      </c>
      <c r="F38" s="110">
        <f t="shared" si="0"/>
        <v>100000</v>
      </c>
      <c r="G38" s="58">
        <v>100000</v>
      </c>
      <c r="H38" s="58">
        <v>0</v>
      </c>
      <c r="I38" s="58">
        <v>0</v>
      </c>
      <c r="J38" s="110">
        <f t="shared" si="1"/>
        <v>100000</v>
      </c>
      <c r="K38" s="150">
        <v>100000</v>
      </c>
      <c r="L38" s="58">
        <v>0</v>
      </c>
      <c r="M38" s="58">
        <v>0</v>
      </c>
      <c r="N38" s="164">
        <f t="shared" si="2"/>
        <v>100000</v>
      </c>
      <c r="O38" s="154">
        <v>46000</v>
      </c>
      <c r="P38" s="58">
        <v>0</v>
      </c>
      <c r="Q38" s="58">
        <v>0</v>
      </c>
      <c r="R38" s="141">
        <f t="shared" si="3"/>
        <v>46000</v>
      </c>
    </row>
    <row r="39" spans="1:18" x14ac:dyDescent="0.25">
      <c r="A39" s="9" t="s">
        <v>329</v>
      </c>
      <c r="B39" s="23" t="s">
        <v>69</v>
      </c>
      <c r="C39" s="58">
        <v>0</v>
      </c>
      <c r="D39" s="58">
        <v>0</v>
      </c>
      <c r="E39" s="58">
        <v>0</v>
      </c>
      <c r="F39" s="110">
        <f t="shared" si="0"/>
        <v>0</v>
      </c>
      <c r="G39" s="58">
        <v>0</v>
      </c>
      <c r="H39" s="58">
        <v>0</v>
      </c>
      <c r="I39" s="58">
        <v>0</v>
      </c>
      <c r="J39" s="110">
        <f t="shared" si="1"/>
        <v>0</v>
      </c>
      <c r="K39" s="150">
        <v>0</v>
      </c>
      <c r="L39" s="58">
        <v>0</v>
      </c>
      <c r="M39" s="58">
        <v>0</v>
      </c>
      <c r="N39" s="164">
        <f t="shared" si="2"/>
        <v>0</v>
      </c>
      <c r="O39" s="150">
        <v>0</v>
      </c>
      <c r="P39" s="58">
        <v>0</v>
      </c>
      <c r="Q39" s="58">
        <v>0</v>
      </c>
      <c r="R39" s="141">
        <f t="shared" si="3"/>
        <v>0</v>
      </c>
    </row>
    <row r="40" spans="1:18" x14ac:dyDescent="0.25">
      <c r="A40" s="6" t="s">
        <v>70</v>
      </c>
      <c r="B40" s="23" t="s">
        <v>71</v>
      </c>
      <c r="C40" s="58">
        <v>262000</v>
      </c>
      <c r="D40" s="58">
        <v>0</v>
      </c>
      <c r="E40" s="58">
        <v>0</v>
      </c>
      <c r="F40" s="110">
        <f t="shared" si="0"/>
        <v>262000</v>
      </c>
      <c r="G40" s="58">
        <v>262000</v>
      </c>
      <c r="H40" s="58">
        <v>0</v>
      </c>
      <c r="I40" s="58">
        <v>0</v>
      </c>
      <c r="J40" s="110">
        <f t="shared" si="1"/>
        <v>262000</v>
      </c>
      <c r="K40" s="150">
        <v>262000</v>
      </c>
      <c r="L40" s="58">
        <v>0</v>
      </c>
      <c r="M40" s="58">
        <v>0</v>
      </c>
      <c r="N40" s="164">
        <f t="shared" si="2"/>
        <v>262000</v>
      </c>
      <c r="O40" s="149">
        <v>262000</v>
      </c>
      <c r="P40" s="58">
        <v>0</v>
      </c>
      <c r="Q40" s="58">
        <v>0</v>
      </c>
      <c r="R40" s="141">
        <f t="shared" si="3"/>
        <v>262000</v>
      </c>
    </row>
    <row r="41" spans="1:18" ht="14.25" customHeight="1" x14ac:dyDescent="0.25">
      <c r="A41" s="5" t="s">
        <v>330</v>
      </c>
      <c r="B41" s="23" t="s">
        <v>72</v>
      </c>
      <c r="C41" s="58">
        <v>230000</v>
      </c>
      <c r="D41" s="58">
        <v>0</v>
      </c>
      <c r="E41" s="58">
        <v>0</v>
      </c>
      <c r="F41" s="110">
        <f t="shared" si="0"/>
        <v>230000</v>
      </c>
      <c r="G41" s="58">
        <v>230000</v>
      </c>
      <c r="H41" s="58">
        <v>0</v>
      </c>
      <c r="I41" s="58">
        <v>0</v>
      </c>
      <c r="J41" s="110">
        <f t="shared" si="1"/>
        <v>230000</v>
      </c>
      <c r="K41" s="150">
        <v>230000</v>
      </c>
      <c r="L41" s="58">
        <v>0</v>
      </c>
      <c r="M41" s="58">
        <v>0</v>
      </c>
      <c r="N41" s="164">
        <f t="shared" si="2"/>
        <v>230000</v>
      </c>
      <c r="O41" s="154">
        <v>205890</v>
      </c>
      <c r="P41" s="58">
        <v>0</v>
      </c>
      <c r="Q41" s="58">
        <v>0</v>
      </c>
      <c r="R41" s="141">
        <f t="shared" si="3"/>
        <v>205890</v>
      </c>
    </row>
    <row r="42" spans="1:18" s="46" customFormat="1" x14ac:dyDescent="0.25">
      <c r="A42" s="7" t="s">
        <v>300</v>
      </c>
      <c r="B42" s="26" t="s">
        <v>73</v>
      </c>
      <c r="C42" s="59">
        <f>SUM(C35:C41)</f>
        <v>1482000</v>
      </c>
      <c r="D42" s="59">
        <f>SUM(D35:D41)</f>
        <v>0</v>
      </c>
      <c r="E42" s="59">
        <f>SUM(E35:E41)</f>
        <v>0</v>
      </c>
      <c r="F42" s="101">
        <f t="shared" si="0"/>
        <v>1482000</v>
      </c>
      <c r="G42" s="59">
        <f>SUM(G35:G41)</f>
        <v>1482000</v>
      </c>
      <c r="H42" s="59">
        <f>SUM(H35:H41)</f>
        <v>0</v>
      </c>
      <c r="I42" s="59">
        <f>SUM(I35:I41)</f>
        <v>0</v>
      </c>
      <c r="J42" s="101">
        <f t="shared" si="1"/>
        <v>1482000</v>
      </c>
      <c r="K42" s="165">
        <f>SUM(K35:K41)</f>
        <v>1482000</v>
      </c>
      <c r="L42" s="59">
        <f>SUM(L35:L41)</f>
        <v>0</v>
      </c>
      <c r="M42" s="59">
        <f>SUM(M35:M41)</f>
        <v>0</v>
      </c>
      <c r="N42" s="166">
        <f t="shared" si="2"/>
        <v>1482000</v>
      </c>
      <c r="O42" s="177">
        <f>SUM(O35:O41)</f>
        <v>1614422</v>
      </c>
      <c r="P42" s="47">
        <f>SUM(P35:P41)</f>
        <v>0</v>
      </c>
      <c r="Q42" s="47">
        <f>SUM(Q35:Q41)</f>
        <v>0</v>
      </c>
      <c r="R42" s="47">
        <f t="shared" si="3"/>
        <v>1614422</v>
      </c>
    </row>
    <row r="43" spans="1:18" x14ac:dyDescent="0.25">
      <c r="A43" s="5" t="s">
        <v>74</v>
      </c>
      <c r="B43" s="23" t="s">
        <v>75</v>
      </c>
      <c r="C43" s="58">
        <v>0</v>
      </c>
      <c r="D43" s="58">
        <v>0</v>
      </c>
      <c r="E43" s="58">
        <v>0</v>
      </c>
      <c r="F43" s="110">
        <f t="shared" si="0"/>
        <v>0</v>
      </c>
      <c r="G43" s="58">
        <v>0</v>
      </c>
      <c r="H43" s="58">
        <v>0</v>
      </c>
      <c r="I43" s="58">
        <v>0</v>
      </c>
      <c r="J43" s="110">
        <f t="shared" si="1"/>
        <v>0</v>
      </c>
      <c r="K43" s="150">
        <v>0</v>
      </c>
      <c r="L43" s="58">
        <v>0</v>
      </c>
      <c r="M43" s="58">
        <v>0</v>
      </c>
      <c r="N43" s="164">
        <f t="shared" si="2"/>
        <v>0</v>
      </c>
      <c r="O43" s="150">
        <v>0</v>
      </c>
      <c r="P43" s="58">
        <v>0</v>
      </c>
      <c r="Q43" s="58">
        <v>0</v>
      </c>
      <c r="R43" s="141">
        <f t="shared" si="3"/>
        <v>0</v>
      </c>
    </row>
    <row r="44" spans="1:18" x14ac:dyDescent="0.25">
      <c r="A44" s="5" t="s">
        <v>76</v>
      </c>
      <c r="B44" s="23" t="s">
        <v>77</v>
      </c>
      <c r="C44" s="58">
        <v>0</v>
      </c>
      <c r="D44" s="58">
        <v>0</v>
      </c>
      <c r="E44" s="58">
        <v>0</v>
      </c>
      <c r="F44" s="110">
        <f t="shared" si="0"/>
        <v>0</v>
      </c>
      <c r="G44" s="58">
        <v>0</v>
      </c>
      <c r="H44" s="58">
        <v>0</v>
      </c>
      <c r="I44" s="58">
        <v>0</v>
      </c>
      <c r="J44" s="110">
        <f t="shared" si="1"/>
        <v>0</v>
      </c>
      <c r="K44" s="150">
        <v>0</v>
      </c>
      <c r="L44" s="58">
        <v>0</v>
      </c>
      <c r="M44" s="58">
        <v>0</v>
      </c>
      <c r="N44" s="164">
        <f t="shared" si="2"/>
        <v>0</v>
      </c>
      <c r="O44" s="150">
        <v>0</v>
      </c>
      <c r="P44" s="58">
        <v>0</v>
      </c>
      <c r="Q44" s="58">
        <v>0</v>
      </c>
      <c r="R44" s="141">
        <f t="shared" si="3"/>
        <v>0</v>
      </c>
    </row>
    <row r="45" spans="1:18" s="46" customFormat="1" x14ac:dyDescent="0.25">
      <c r="A45" s="7" t="s">
        <v>301</v>
      </c>
      <c r="B45" s="26" t="s">
        <v>78</v>
      </c>
      <c r="C45" s="59">
        <f>SUM(C43:C44)</f>
        <v>0</v>
      </c>
      <c r="D45" s="59">
        <f>SUM(D43:D44)</f>
        <v>0</v>
      </c>
      <c r="E45" s="59">
        <f>SUM(E43:E44)</f>
        <v>0</v>
      </c>
      <c r="F45" s="101">
        <f t="shared" si="0"/>
        <v>0</v>
      </c>
      <c r="G45" s="59">
        <f>SUM(G43:G44)</f>
        <v>0</v>
      </c>
      <c r="H45" s="59">
        <f>SUM(H43:H44)</f>
        <v>0</v>
      </c>
      <c r="I45" s="59">
        <f>SUM(I43:I44)</f>
        <v>0</v>
      </c>
      <c r="J45" s="101">
        <f t="shared" si="1"/>
        <v>0</v>
      </c>
      <c r="K45" s="165">
        <f>SUM(K43:K44)</f>
        <v>0</v>
      </c>
      <c r="L45" s="59">
        <f>SUM(L43:L44)</f>
        <v>0</v>
      </c>
      <c r="M45" s="59">
        <f>SUM(M43:M44)</f>
        <v>0</v>
      </c>
      <c r="N45" s="166">
        <f t="shared" si="2"/>
        <v>0</v>
      </c>
      <c r="O45" s="151">
        <f>SUM(O43:O44)</f>
        <v>0</v>
      </c>
      <c r="P45" s="47">
        <f>SUM(P43:P44)</f>
        <v>0</v>
      </c>
      <c r="Q45" s="47">
        <f>SUM(Q43:Q44)</f>
        <v>0</v>
      </c>
      <c r="R45" s="47">
        <f t="shared" si="3"/>
        <v>0</v>
      </c>
    </row>
    <row r="46" spans="1:18" x14ac:dyDescent="0.25">
      <c r="A46" s="5" t="s">
        <v>79</v>
      </c>
      <c r="B46" s="23" t="s">
        <v>80</v>
      </c>
      <c r="C46" s="58">
        <v>300000</v>
      </c>
      <c r="D46" s="58">
        <v>0</v>
      </c>
      <c r="E46" s="58">
        <v>0</v>
      </c>
      <c r="F46" s="110">
        <f t="shared" si="0"/>
        <v>300000</v>
      </c>
      <c r="G46" s="58">
        <v>300000</v>
      </c>
      <c r="H46" s="58">
        <v>0</v>
      </c>
      <c r="I46" s="58">
        <v>0</v>
      </c>
      <c r="J46" s="110">
        <f t="shared" si="1"/>
        <v>300000</v>
      </c>
      <c r="K46" s="150">
        <v>300000</v>
      </c>
      <c r="L46" s="58">
        <v>0</v>
      </c>
      <c r="M46" s="58">
        <v>0</v>
      </c>
      <c r="N46" s="164">
        <f t="shared" si="2"/>
        <v>300000</v>
      </c>
      <c r="O46" s="154">
        <v>202635</v>
      </c>
      <c r="P46" s="56">
        <v>0</v>
      </c>
      <c r="Q46" s="56">
        <v>0</v>
      </c>
      <c r="R46" s="73">
        <f t="shared" si="3"/>
        <v>202635</v>
      </c>
    </row>
    <row r="47" spans="1:18" x14ac:dyDescent="0.25">
      <c r="A47" s="5" t="s">
        <v>81</v>
      </c>
      <c r="B47" s="23" t="s">
        <v>82</v>
      </c>
      <c r="C47" s="58">
        <v>0</v>
      </c>
      <c r="D47" s="58">
        <v>0</v>
      </c>
      <c r="E47" s="58">
        <v>0</v>
      </c>
      <c r="F47" s="110">
        <f t="shared" si="0"/>
        <v>0</v>
      </c>
      <c r="G47" s="58">
        <v>0</v>
      </c>
      <c r="H47" s="58">
        <v>0</v>
      </c>
      <c r="I47" s="58">
        <v>0</v>
      </c>
      <c r="J47" s="110">
        <f t="shared" si="1"/>
        <v>0</v>
      </c>
      <c r="K47" s="150">
        <v>0</v>
      </c>
      <c r="L47" s="58">
        <v>0</v>
      </c>
      <c r="M47" s="58">
        <v>0</v>
      </c>
      <c r="N47" s="164">
        <f t="shared" si="2"/>
        <v>0</v>
      </c>
      <c r="O47" s="150">
        <v>0</v>
      </c>
      <c r="P47" s="58">
        <v>0</v>
      </c>
      <c r="Q47" s="58">
        <v>0</v>
      </c>
      <c r="R47" s="141">
        <f t="shared" si="3"/>
        <v>0</v>
      </c>
    </row>
    <row r="48" spans="1:18" x14ac:dyDescent="0.25">
      <c r="A48" s="5" t="s">
        <v>331</v>
      </c>
      <c r="B48" s="23" t="s">
        <v>83</v>
      </c>
      <c r="C48" s="58">
        <v>0</v>
      </c>
      <c r="D48" s="58">
        <v>0</v>
      </c>
      <c r="E48" s="58">
        <v>0</v>
      </c>
      <c r="F48" s="110">
        <f t="shared" si="0"/>
        <v>0</v>
      </c>
      <c r="G48" s="58">
        <v>0</v>
      </c>
      <c r="H48" s="58">
        <v>0</v>
      </c>
      <c r="I48" s="58">
        <v>0</v>
      </c>
      <c r="J48" s="110">
        <f t="shared" si="1"/>
        <v>0</v>
      </c>
      <c r="K48" s="150">
        <v>0</v>
      </c>
      <c r="L48" s="58">
        <v>0</v>
      </c>
      <c r="M48" s="58">
        <v>0</v>
      </c>
      <c r="N48" s="164">
        <f t="shared" si="2"/>
        <v>0</v>
      </c>
      <c r="O48" s="150">
        <v>0</v>
      </c>
      <c r="P48" s="58">
        <v>0</v>
      </c>
      <c r="Q48" s="58">
        <v>0</v>
      </c>
      <c r="R48" s="141">
        <f t="shared" si="3"/>
        <v>0</v>
      </c>
    </row>
    <row r="49" spans="1:18" x14ac:dyDescent="0.25">
      <c r="A49" s="5" t="s">
        <v>332</v>
      </c>
      <c r="B49" s="23" t="s">
        <v>84</v>
      </c>
      <c r="C49" s="58">
        <v>0</v>
      </c>
      <c r="D49" s="58">
        <v>0</v>
      </c>
      <c r="E49" s="58">
        <v>0</v>
      </c>
      <c r="F49" s="110">
        <f t="shared" si="0"/>
        <v>0</v>
      </c>
      <c r="G49" s="58">
        <v>0</v>
      </c>
      <c r="H49" s="58">
        <v>0</v>
      </c>
      <c r="I49" s="58">
        <v>0</v>
      </c>
      <c r="J49" s="110">
        <f t="shared" si="1"/>
        <v>0</v>
      </c>
      <c r="K49" s="150">
        <v>0</v>
      </c>
      <c r="L49" s="58">
        <v>0</v>
      </c>
      <c r="M49" s="58">
        <v>0</v>
      </c>
      <c r="N49" s="164">
        <f t="shared" si="2"/>
        <v>0</v>
      </c>
      <c r="O49" s="150">
        <v>0</v>
      </c>
      <c r="P49" s="58">
        <v>0</v>
      </c>
      <c r="Q49" s="58">
        <v>0</v>
      </c>
      <c r="R49" s="141">
        <f t="shared" si="3"/>
        <v>0</v>
      </c>
    </row>
    <row r="50" spans="1:18" x14ac:dyDescent="0.25">
      <c r="A50" s="5" t="s">
        <v>85</v>
      </c>
      <c r="B50" s="23" t="s">
        <v>86</v>
      </c>
      <c r="C50" s="56">
        <v>15000</v>
      </c>
      <c r="D50" s="56">
        <v>0</v>
      </c>
      <c r="E50" s="56">
        <v>0</v>
      </c>
      <c r="F50" s="110">
        <f t="shared" si="0"/>
        <v>15000</v>
      </c>
      <c r="G50" s="56">
        <v>15000</v>
      </c>
      <c r="H50" s="56">
        <v>0</v>
      </c>
      <c r="I50" s="56">
        <v>0</v>
      </c>
      <c r="J50" s="110">
        <f t="shared" si="1"/>
        <v>15000</v>
      </c>
      <c r="K50" s="149">
        <v>15000</v>
      </c>
      <c r="L50" s="56">
        <v>0</v>
      </c>
      <c r="M50" s="56">
        <v>0</v>
      </c>
      <c r="N50" s="164">
        <f t="shared" si="2"/>
        <v>15000</v>
      </c>
      <c r="O50" s="149">
        <v>15000</v>
      </c>
      <c r="P50" s="56">
        <v>0</v>
      </c>
      <c r="Q50" s="56">
        <v>0</v>
      </c>
      <c r="R50" s="141">
        <f t="shared" si="3"/>
        <v>15000</v>
      </c>
    </row>
    <row r="51" spans="1:18" s="46" customFormat="1" x14ac:dyDescent="0.25">
      <c r="A51" s="7" t="s">
        <v>302</v>
      </c>
      <c r="B51" s="26" t="s">
        <v>87</v>
      </c>
      <c r="C51" s="59">
        <f>SUM(C46:C50)</f>
        <v>315000</v>
      </c>
      <c r="D51" s="59">
        <f>SUM(D46:D50)</f>
        <v>0</v>
      </c>
      <c r="E51" s="59">
        <v>0</v>
      </c>
      <c r="F51" s="101">
        <f t="shared" si="0"/>
        <v>315000</v>
      </c>
      <c r="G51" s="59">
        <f>SUM(G46:G50)</f>
        <v>315000</v>
      </c>
      <c r="H51" s="59">
        <f>SUM(H46:H50)</f>
        <v>0</v>
      </c>
      <c r="I51" s="59">
        <v>0</v>
      </c>
      <c r="J51" s="101">
        <f t="shared" si="1"/>
        <v>315000</v>
      </c>
      <c r="K51" s="165">
        <f>SUM(K46:K50)</f>
        <v>315000</v>
      </c>
      <c r="L51" s="59">
        <f>SUM(L46:L50)</f>
        <v>0</v>
      </c>
      <c r="M51" s="59">
        <v>0</v>
      </c>
      <c r="N51" s="166">
        <f t="shared" si="2"/>
        <v>315000</v>
      </c>
      <c r="O51" s="177">
        <f>SUM(O46:O50)</f>
        <v>217635</v>
      </c>
      <c r="P51" s="47">
        <f>SUM(P46:P50)</f>
        <v>0</v>
      </c>
      <c r="Q51" s="47">
        <v>0</v>
      </c>
      <c r="R51" s="47">
        <f t="shared" si="3"/>
        <v>217635</v>
      </c>
    </row>
    <row r="52" spans="1:18" s="46" customFormat="1" ht="15.75" x14ac:dyDescent="0.25">
      <c r="A52" s="30" t="s">
        <v>303</v>
      </c>
      <c r="B52" s="38" t="s">
        <v>88</v>
      </c>
      <c r="C52" s="60">
        <f>C31+C34+C42+C45+C51</f>
        <v>2263712</v>
      </c>
      <c r="D52" s="60">
        <f>D31+D34+D42+D45+D51</f>
        <v>0</v>
      </c>
      <c r="E52" s="60">
        <f>E31+E34+E42+E45+E51</f>
        <v>0</v>
      </c>
      <c r="F52" s="101">
        <f>SUM(C52:E52)</f>
        <v>2263712</v>
      </c>
      <c r="G52" s="60">
        <f>G31+G34+G42+G45+G51</f>
        <v>2243712</v>
      </c>
      <c r="H52" s="60">
        <f>H31+H34+H42+H45+H51</f>
        <v>0</v>
      </c>
      <c r="I52" s="60">
        <f>I31+I34+I42+I45+I51</f>
        <v>0</v>
      </c>
      <c r="J52" s="101">
        <f>SUM(G52:I52)</f>
        <v>2243712</v>
      </c>
      <c r="K52" s="152">
        <f>K31+K34+K42+K45+K51</f>
        <v>2228697</v>
      </c>
      <c r="L52" s="60">
        <f>L31+L34+L42+L45+L51</f>
        <v>0</v>
      </c>
      <c r="M52" s="60">
        <f>M31+M34+M42+M45+M51</f>
        <v>0</v>
      </c>
      <c r="N52" s="166">
        <f>SUM(K52:M52)</f>
        <v>2228697</v>
      </c>
      <c r="O52" s="153">
        <f>O31+O34+O42+O45+O51</f>
        <v>2168754</v>
      </c>
      <c r="P52" s="60">
        <f>P31+P34+P42+P45+P51</f>
        <v>0</v>
      </c>
      <c r="Q52" s="60">
        <f>Q31+Q34+Q42+Q45+Q51</f>
        <v>0</v>
      </c>
      <c r="R52" s="47">
        <f>SUM(O52:Q52)</f>
        <v>2168754</v>
      </c>
    </row>
    <row r="53" spans="1:18" x14ac:dyDescent="0.25">
      <c r="A53" s="12" t="s">
        <v>89</v>
      </c>
      <c r="B53" s="23" t="s">
        <v>90</v>
      </c>
      <c r="C53" s="58">
        <v>0</v>
      </c>
      <c r="D53" s="58">
        <v>0</v>
      </c>
      <c r="E53" s="58">
        <v>0</v>
      </c>
      <c r="F53" s="110">
        <f t="shared" si="0"/>
        <v>0</v>
      </c>
      <c r="G53" s="58">
        <v>0</v>
      </c>
      <c r="H53" s="58">
        <v>0</v>
      </c>
      <c r="I53" s="58">
        <v>0</v>
      </c>
      <c r="J53" s="110">
        <f t="shared" ref="J53:J75" si="4">SUM(G53:I53)</f>
        <v>0</v>
      </c>
      <c r="K53" s="150">
        <v>0</v>
      </c>
      <c r="L53" s="58">
        <v>0</v>
      </c>
      <c r="M53" s="58">
        <v>0</v>
      </c>
      <c r="N53" s="164">
        <f t="shared" ref="N53:N75" si="5">SUM(K53:M53)</f>
        <v>0</v>
      </c>
      <c r="O53" s="150">
        <v>0</v>
      </c>
      <c r="P53" s="58">
        <v>0</v>
      </c>
      <c r="Q53" s="58">
        <v>0</v>
      </c>
      <c r="R53" s="141">
        <f t="shared" ref="R53:R75" si="6">SUM(O53:Q53)</f>
        <v>0</v>
      </c>
    </row>
    <row r="54" spans="1:18" x14ac:dyDescent="0.25">
      <c r="A54" s="12" t="s">
        <v>304</v>
      </c>
      <c r="B54" s="23" t="s">
        <v>91</v>
      </c>
      <c r="C54" s="58">
        <v>0</v>
      </c>
      <c r="D54" s="58">
        <v>0</v>
      </c>
      <c r="E54" s="58">
        <v>0</v>
      </c>
      <c r="F54" s="110">
        <f t="shared" si="0"/>
        <v>0</v>
      </c>
      <c r="G54" s="58">
        <v>0</v>
      </c>
      <c r="H54" s="58">
        <v>0</v>
      </c>
      <c r="I54" s="58">
        <v>0</v>
      </c>
      <c r="J54" s="110">
        <f t="shared" si="4"/>
        <v>0</v>
      </c>
      <c r="K54" s="150">
        <v>0</v>
      </c>
      <c r="L54" s="58">
        <v>0</v>
      </c>
      <c r="M54" s="58">
        <v>0</v>
      </c>
      <c r="N54" s="164">
        <f t="shared" si="5"/>
        <v>0</v>
      </c>
      <c r="O54" s="150">
        <v>0</v>
      </c>
      <c r="P54" s="58">
        <v>0</v>
      </c>
      <c r="Q54" s="58">
        <v>0</v>
      </c>
      <c r="R54" s="141">
        <f t="shared" si="6"/>
        <v>0</v>
      </c>
    </row>
    <row r="55" spans="1:18" x14ac:dyDescent="0.25">
      <c r="A55" s="15" t="s">
        <v>333</v>
      </c>
      <c r="B55" s="23" t="s">
        <v>92</v>
      </c>
      <c r="C55" s="58">
        <v>0</v>
      </c>
      <c r="D55" s="58">
        <v>0</v>
      </c>
      <c r="E55" s="58">
        <v>0</v>
      </c>
      <c r="F55" s="110">
        <f t="shared" si="0"/>
        <v>0</v>
      </c>
      <c r="G55" s="58">
        <v>0</v>
      </c>
      <c r="H55" s="58">
        <v>0</v>
      </c>
      <c r="I55" s="58">
        <v>0</v>
      </c>
      <c r="J55" s="110">
        <f t="shared" si="4"/>
        <v>0</v>
      </c>
      <c r="K55" s="150">
        <v>0</v>
      </c>
      <c r="L55" s="58">
        <v>0</v>
      </c>
      <c r="M55" s="58">
        <v>0</v>
      </c>
      <c r="N55" s="164">
        <f t="shared" si="5"/>
        <v>0</v>
      </c>
      <c r="O55" s="150">
        <v>0</v>
      </c>
      <c r="P55" s="58">
        <v>0</v>
      </c>
      <c r="Q55" s="58">
        <v>0</v>
      </c>
      <c r="R55" s="141">
        <f t="shared" si="6"/>
        <v>0</v>
      </c>
    </row>
    <row r="56" spans="1:18" x14ac:dyDescent="0.25">
      <c r="A56" s="15" t="s">
        <v>334</v>
      </c>
      <c r="B56" s="23" t="s">
        <v>93</v>
      </c>
      <c r="C56" s="58">
        <v>0</v>
      </c>
      <c r="D56" s="58">
        <v>0</v>
      </c>
      <c r="E56" s="58">
        <v>0</v>
      </c>
      <c r="F56" s="110">
        <f t="shared" si="0"/>
        <v>0</v>
      </c>
      <c r="G56" s="58">
        <v>0</v>
      </c>
      <c r="H56" s="58">
        <v>0</v>
      </c>
      <c r="I56" s="58">
        <v>0</v>
      </c>
      <c r="J56" s="110">
        <f t="shared" si="4"/>
        <v>0</v>
      </c>
      <c r="K56" s="150">
        <v>0</v>
      </c>
      <c r="L56" s="58">
        <v>0</v>
      </c>
      <c r="M56" s="58">
        <v>0</v>
      </c>
      <c r="N56" s="164">
        <f t="shared" si="5"/>
        <v>0</v>
      </c>
      <c r="O56" s="150">
        <v>0</v>
      </c>
      <c r="P56" s="58">
        <v>0</v>
      </c>
      <c r="Q56" s="58">
        <v>0</v>
      </c>
      <c r="R56" s="141">
        <f t="shared" si="6"/>
        <v>0</v>
      </c>
    </row>
    <row r="57" spans="1:18" x14ac:dyDescent="0.25">
      <c r="A57" s="15" t="s">
        <v>335</v>
      </c>
      <c r="B57" s="23" t="s">
        <v>94</v>
      </c>
      <c r="C57" s="58">
        <v>0</v>
      </c>
      <c r="D57" s="58">
        <v>0</v>
      </c>
      <c r="E57" s="58">
        <v>0</v>
      </c>
      <c r="F57" s="110">
        <f t="shared" si="0"/>
        <v>0</v>
      </c>
      <c r="G57" s="58">
        <v>0</v>
      </c>
      <c r="H57" s="58">
        <v>0</v>
      </c>
      <c r="I57" s="58">
        <v>0</v>
      </c>
      <c r="J57" s="110">
        <f t="shared" si="4"/>
        <v>0</v>
      </c>
      <c r="K57" s="150">
        <v>0</v>
      </c>
      <c r="L57" s="58">
        <v>0</v>
      </c>
      <c r="M57" s="58">
        <v>0</v>
      </c>
      <c r="N57" s="164">
        <f t="shared" si="5"/>
        <v>0</v>
      </c>
      <c r="O57" s="150">
        <v>0</v>
      </c>
      <c r="P57" s="58">
        <v>0</v>
      </c>
      <c r="Q57" s="58">
        <v>0</v>
      </c>
      <c r="R57" s="141">
        <f t="shared" si="6"/>
        <v>0</v>
      </c>
    </row>
    <row r="58" spans="1:18" x14ac:dyDescent="0.25">
      <c r="A58" s="12" t="s">
        <v>336</v>
      </c>
      <c r="B58" s="23" t="s">
        <v>95</v>
      </c>
      <c r="C58" s="58">
        <v>0</v>
      </c>
      <c r="D58" s="58">
        <v>0</v>
      </c>
      <c r="E58" s="58">
        <v>0</v>
      </c>
      <c r="F58" s="110">
        <f t="shared" si="0"/>
        <v>0</v>
      </c>
      <c r="G58" s="58">
        <v>0</v>
      </c>
      <c r="H58" s="58">
        <v>0</v>
      </c>
      <c r="I58" s="58">
        <v>0</v>
      </c>
      <c r="J58" s="110">
        <f t="shared" si="4"/>
        <v>0</v>
      </c>
      <c r="K58" s="150">
        <v>0</v>
      </c>
      <c r="L58" s="58">
        <v>0</v>
      </c>
      <c r="M58" s="58">
        <v>0</v>
      </c>
      <c r="N58" s="164">
        <f t="shared" si="5"/>
        <v>0</v>
      </c>
      <c r="O58" s="150">
        <v>0</v>
      </c>
      <c r="P58" s="58">
        <v>0</v>
      </c>
      <c r="Q58" s="58">
        <v>0</v>
      </c>
      <c r="R58" s="141">
        <f t="shared" si="6"/>
        <v>0</v>
      </c>
    </row>
    <row r="59" spans="1:18" x14ac:dyDescent="0.25">
      <c r="A59" s="12" t="s">
        <v>337</v>
      </c>
      <c r="B59" s="23" t="s">
        <v>96</v>
      </c>
      <c r="C59" s="58">
        <v>0</v>
      </c>
      <c r="D59" s="58">
        <v>0</v>
      </c>
      <c r="E59" s="58">
        <v>0</v>
      </c>
      <c r="F59" s="110">
        <f t="shared" si="0"/>
        <v>0</v>
      </c>
      <c r="G59" s="58">
        <v>0</v>
      </c>
      <c r="H59" s="58">
        <v>0</v>
      </c>
      <c r="I59" s="58">
        <v>0</v>
      </c>
      <c r="J59" s="110">
        <f t="shared" si="4"/>
        <v>0</v>
      </c>
      <c r="K59" s="150">
        <v>0</v>
      </c>
      <c r="L59" s="58">
        <v>0</v>
      </c>
      <c r="M59" s="58">
        <v>0</v>
      </c>
      <c r="N59" s="164">
        <f t="shared" si="5"/>
        <v>0</v>
      </c>
      <c r="O59" s="150">
        <v>0</v>
      </c>
      <c r="P59" s="58">
        <v>0</v>
      </c>
      <c r="Q59" s="58">
        <v>0</v>
      </c>
      <c r="R59" s="141">
        <f t="shared" si="6"/>
        <v>0</v>
      </c>
    </row>
    <row r="60" spans="1:18" x14ac:dyDescent="0.25">
      <c r="A60" s="12" t="s">
        <v>338</v>
      </c>
      <c r="B60" s="23" t="s">
        <v>97</v>
      </c>
      <c r="C60" s="58">
        <v>0</v>
      </c>
      <c r="D60" s="58">
        <v>0</v>
      </c>
      <c r="E60" s="58">
        <v>0</v>
      </c>
      <c r="F60" s="110">
        <f t="shared" si="0"/>
        <v>0</v>
      </c>
      <c r="G60" s="58">
        <v>0</v>
      </c>
      <c r="H60" s="58">
        <v>0</v>
      </c>
      <c r="I60" s="58">
        <v>0</v>
      </c>
      <c r="J60" s="110">
        <f t="shared" si="4"/>
        <v>0</v>
      </c>
      <c r="K60" s="150">
        <v>0</v>
      </c>
      <c r="L60" s="58">
        <v>0</v>
      </c>
      <c r="M60" s="58">
        <v>0</v>
      </c>
      <c r="N60" s="164">
        <f t="shared" si="5"/>
        <v>0</v>
      </c>
      <c r="O60" s="150">
        <v>0</v>
      </c>
      <c r="P60" s="58">
        <v>0</v>
      </c>
      <c r="Q60" s="58">
        <v>0</v>
      </c>
      <c r="R60" s="141">
        <f t="shared" si="6"/>
        <v>0</v>
      </c>
    </row>
    <row r="61" spans="1:18" s="46" customFormat="1" ht="15.75" x14ac:dyDescent="0.25">
      <c r="A61" s="35" t="s">
        <v>305</v>
      </c>
      <c r="B61" s="38" t="s">
        <v>98</v>
      </c>
      <c r="C61" s="60">
        <f>SUM(C53:C60)</f>
        <v>0</v>
      </c>
      <c r="D61" s="60">
        <f>SUM(D53:D60)</f>
        <v>0</v>
      </c>
      <c r="E61" s="60">
        <f>SUM(E53:E60)</f>
        <v>0</v>
      </c>
      <c r="F61" s="102">
        <f t="shared" si="0"/>
        <v>0</v>
      </c>
      <c r="G61" s="60">
        <f>SUM(G53:G60)</f>
        <v>0</v>
      </c>
      <c r="H61" s="60">
        <f>SUM(H53:H60)</f>
        <v>0</v>
      </c>
      <c r="I61" s="60">
        <f>SUM(I53:I60)</f>
        <v>0</v>
      </c>
      <c r="J61" s="102">
        <f t="shared" si="4"/>
        <v>0</v>
      </c>
      <c r="K61" s="152">
        <f>SUM(K53:K60)</f>
        <v>0</v>
      </c>
      <c r="L61" s="60">
        <f>SUM(L53:L60)</f>
        <v>0</v>
      </c>
      <c r="M61" s="60">
        <f>SUM(M53:M60)</f>
        <v>0</v>
      </c>
      <c r="N61" s="168">
        <f t="shared" si="5"/>
        <v>0</v>
      </c>
      <c r="O61" s="152">
        <f>SUM(O53:O60)</f>
        <v>0</v>
      </c>
      <c r="P61" s="60">
        <f>SUM(P53:P60)</f>
        <v>0</v>
      </c>
      <c r="Q61" s="60">
        <f>SUM(Q53:Q60)</f>
        <v>0</v>
      </c>
      <c r="R61" s="60">
        <f t="shared" si="6"/>
        <v>0</v>
      </c>
    </row>
    <row r="62" spans="1:18" x14ac:dyDescent="0.25">
      <c r="A62" s="11" t="s">
        <v>339</v>
      </c>
      <c r="B62" s="23" t="s">
        <v>99</v>
      </c>
      <c r="C62" s="58">
        <v>0</v>
      </c>
      <c r="D62" s="58">
        <v>0</v>
      </c>
      <c r="E62" s="58">
        <v>0</v>
      </c>
      <c r="F62" s="110">
        <f t="shared" si="0"/>
        <v>0</v>
      </c>
      <c r="G62" s="58">
        <v>0</v>
      </c>
      <c r="H62" s="58">
        <v>0</v>
      </c>
      <c r="I62" s="58">
        <v>0</v>
      </c>
      <c r="J62" s="110">
        <f t="shared" si="4"/>
        <v>0</v>
      </c>
      <c r="K62" s="150">
        <v>0</v>
      </c>
      <c r="L62" s="58">
        <v>0</v>
      </c>
      <c r="M62" s="58">
        <v>0</v>
      </c>
      <c r="N62" s="164">
        <f t="shared" si="5"/>
        <v>0</v>
      </c>
      <c r="O62" s="150">
        <v>0</v>
      </c>
      <c r="P62" s="58">
        <v>0</v>
      </c>
      <c r="Q62" s="58">
        <v>0</v>
      </c>
      <c r="R62" s="141">
        <f t="shared" si="6"/>
        <v>0</v>
      </c>
    </row>
    <row r="63" spans="1:18" x14ac:dyDescent="0.25">
      <c r="A63" s="11" t="s">
        <v>100</v>
      </c>
      <c r="B63" s="23" t="s">
        <v>101</v>
      </c>
      <c r="C63" s="58">
        <v>0</v>
      </c>
      <c r="D63" s="58">
        <v>0</v>
      </c>
      <c r="E63" s="58">
        <v>0</v>
      </c>
      <c r="F63" s="110">
        <f t="shared" si="0"/>
        <v>0</v>
      </c>
      <c r="G63" s="58">
        <v>0</v>
      </c>
      <c r="H63" s="58">
        <v>0</v>
      </c>
      <c r="I63" s="58">
        <v>0</v>
      </c>
      <c r="J63" s="110">
        <f t="shared" si="4"/>
        <v>0</v>
      </c>
      <c r="K63" s="150">
        <v>0</v>
      </c>
      <c r="L63" s="58">
        <v>0</v>
      </c>
      <c r="M63" s="58">
        <v>0</v>
      </c>
      <c r="N63" s="164">
        <f t="shared" si="5"/>
        <v>0</v>
      </c>
      <c r="O63" s="150">
        <v>0</v>
      </c>
      <c r="P63" s="58">
        <v>0</v>
      </c>
      <c r="Q63" s="58">
        <v>0</v>
      </c>
      <c r="R63" s="141">
        <f t="shared" si="6"/>
        <v>0</v>
      </c>
    </row>
    <row r="64" spans="1:18" ht="30" x14ac:dyDescent="0.25">
      <c r="A64" s="11" t="s">
        <v>102</v>
      </c>
      <c r="B64" s="23" t="s">
        <v>103</v>
      </c>
      <c r="C64" s="58">
        <v>0</v>
      </c>
      <c r="D64" s="58">
        <v>0</v>
      </c>
      <c r="E64" s="58">
        <v>0</v>
      </c>
      <c r="F64" s="110">
        <f t="shared" si="0"/>
        <v>0</v>
      </c>
      <c r="G64" s="58">
        <v>0</v>
      </c>
      <c r="H64" s="58">
        <v>0</v>
      </c>
      <c r="I64" s="58">
        <v>0</v>
      </c>
      <c r="J64" s="110">
        <f t="shared" si="4"/>
        <v>0</v>
      </c>
      <c r="K64" s="150">
        <v>0</v>
      </c>
      <c r="L64" s="58">
        <v>0</v>
      </c>
      <c r="M64" s="58">
        <v>0</v>
      </c>
      <c r="N64" s="164">
        <f t="shared" si="5"/>
        <v>0</v>
      </c>
      <c r="O64" s="150">
        <v>0</v>
      </c>
      <c r="P64" s="58">
        <v>0</v>
      </c>
      <c r="Q64" s="58">
        <v>0</v>
      </c>
      <c r="R64" s="141">
        <f t="shared" si="6"/>
        <v>0</v>
      </c>
    </row>
    <row r="65" spans="1:18" ht="30" x14ac:dyDescent="0.25">
      <c r="A65" s="11" t="s">
        <v>306</v>
      </c>
      <c r="B65" s="23" t="s">
        <v>104</v>
      </c>
      <c r="C65" s="58">
        <v>0</v>
      </c>
      <c r="D65" s="58">
        <v>0</v>
      </c>
      <c r="E65" s="58">
        <v>0</v>
      </c>
      <c r="F65" s="110">
        <f t="shared" si="0"/>
        <v>0</v>
      </c>
      <c r="G65" s="58">
        <v>0</v>
      </c>
      <c r="H65" s="58">
        <v>0</v>
      </c>
      <c r="I65" s="58">
        <v>0</v>
      </c>
      <c r="J65" s="110">
        <f t="shared" si="4"/>
        <v>0</v>
      </c>
      <c r="K65" s="150">
        <v>0</v>
      </c>
      <c r="L65" s="58">
        <v>0</v>
      </c>
      <c r="M65" s="58">
        <v>0</v>
      </c>
      <c r="N65" s="164">
        <f t="shared" si="5"/>
        <v>0</v>
      </c>
      <c r="O65" s="150">
        <v>0</v>
      </c>
      <c r="P65" s="58">
        <v>0</v>
      </c>
      <c r="Q65" s="58">
        <v>0</v>
      </c>
      <c r="R65" s="141">
        <f t="shared" si="6"/>
        <v>0</v>
      </c>
    </row>
    <row r="66" spans="1:18" ht="30" x14ac:dyDescent="0.25">
      <c r="A66" s="11" t="s">
        <v>340</v>
      </c>
      <c r="B66" s="23" t="s">
        <v>105</v>
      </c>
      <c r="C66" s="58">
        <v>0</v>
      </c>
      <c r="D66" s="58">
        <v>0</v>
      </c>
      <c r="E66" s="58">
        <v>0</v>
      </c>
      <c r="F66" s="110">
        <f t="shared" si="0"/>
        <v>0</v>
      </c>
      <c r="G66" s="58">
        <v>0</v>
      </c>
      <c r="H66" s="58">
        <v>0</v>
      </c>
      <c r="I66" s="58">
        <v>0</v>
      </c>
      <c r="J66" s="110">
        <f t="shared" si="4"/>
        <v>0</v>
      </c>
      <c r="K66" s="150">
        <v>0</v>
      </c>
      <c r="L66" s="58">
        <v>0</v>
      </c>
      <c r="M66" s="58">
        <v>0</v>
      </c>
      <c r="N66" s="164">
        <f t="shared" si="5"/>
        <v>0</v>
      </c>
      <c r="O66" s="150">
        <v>0</v>
      </c>
      <c r="P66" s="58">
        <v>0</v>
      </c>
      <c r="Q66" s="58">
        <v>0</v>
      </c>
      <c r="R66" s="141">
        <f t="shared" si="6"/>
        <v>0</v>
      </c>
    </row>
    <row r="67" spans="1:18" x14ac:dyDescent="0.25">
      <c r="A67" s="11" t="s">
        <v>308</v>
      </c>
      <c r="B67" s="23" t="s">
        <v>106</v>
      </c>
      <c r="C67" s="58">
        <v>0</v>
      </c>
      <c r="D67" s="58">
        <v>0</v>
      </c>
      <c r="E67" s="58">
        <v>0</v>
      </c>
      <c r="F67" s="110">
        <f t="shared" si="0"/>
        <v>0</v>
      </c>
      <c r="G67" s="58">
        <v>0</v>
      </c>
      <c r="H67" s="58">
        <v>0</v>
      </c>
      <c r="I67" s="58">
        <v>0</v>
      </c>
      <c r="J67" s="110">
        <f t="shared" si="4"/>
        <v>0</v>
      </c>
      <c r="K67" s="150">
        <v>0</v>
      </c>
      <c r="L67" s="58">
        <v>0</v>
      </c>
      <c r="M67" s="58">
        <v>0</v>
      </c>
      <c r="N67" s="164">
        <f t="shared" si="5"/>
        <v>0</v>
      </c>
      <c r="O67" s="150">
        <v>0</v>
      </c>
      <c r="P67" s="58">
        <v>0</v>
      </c>
      <c r="Q67" s="58">
        <v>0</v>
      </c>
      <c r="R67" s="141">
        <f t="shared" si="6"/>
        <v>0</v>
      </c>
    </row>
    <row r="68" spans="1:18" ht="30" x14ac:dyDescent="0.25">
      <c r="A68" s="11" t="s">
        <v>341</v>
      </c>
      <c r="B68" s="23" t="s">
        <v>107</v>
      </c>
      <c r="C68" s="58">
        <v>0</v>
      </c>
      <c r="D68" s="58">
        <v>0</v>
      </c>
      <c r="E68" s="58">
        <v>0</v>
      </c>
      <c r="F68" s="110">
        <f t="shared" si="0"/>
        <v>0</v>
      </c>
      <c r="G68" s="58">
        <v>0</v>
      </c>
      <c r="H68" s="58">
        <v>0</v>
      </c>
      <c r="I68" s="58">
        <v>0</v>
      </c>
      <c r="J68" s="110">
        <f t="shared" si="4"/>
        <v>0</v>
      </c>
      <c r="K68" s="150">
        <v>0</v>
      </c>
      <c r="L68" s="58">
        <v>0</v>
      </c>
      <c r="M68" s="58">
        <v>0</v>
      </c>
      <c r="N68" s="164">
        <f t="shared" si="5"/>
        <v>0</v>
      </c>
      <c r="O68" s="150">
        <v>0</v>
      </c>
      <c r="P68" s="58">
        <v>0</v>
      </c>
      <c r="Q68" s="58">
        <v>0</v>
      </c>
      <c r="R68" s="141">
        <f t="shared" si="6"/>
        <v>0</v>
      </c>
    </row>
    <row r="69" spans="1:18" ht="30" x14ac:dyDescent="0.25">
      <c r="A69" s="11" t="s">
        <v>342</v>
      </c>
      <c r="B69" s="23" t="s">
        <v>108</v>
      </c>
      <c r="C69" s="58">
        <v>0</v>
      </c>
      <c r="D69" s="58">
        <v>0</v>
      </c>
      <c r="E69" s="58">
        <v>0</v>
      </c>
      <c r="F69" s="110">
        <f t="shared" si="0"/>
        <v>0</v>
      </c>
      <c r="G69" s="58">
        <v>0</v>
      </c>
      <c r="H69" s="58">
        <v>0</v>
      </c>
      <c r="I69" s="58">
        <v>0</v>
      </c>
      <c r="J69" s="110">
        <f t="shared" si="4"/>
        <v>0</v>
      </c>
      <c r="K69" s="150">
        <v>0</v>
      </c>
      <c r="L69" s="58">
        <v>0</v>
      </c>
      <c r="M69" s="58">
        <v>0</v>
      </c>
      <c r="N69" s="164">
        <f t="shared" si="5"/>
        <v>0</v>
      </c>
      <c r="O69" s="150">
        <v>0</v>
      </c>
      <c r="P69" s="58">
        <v>0</v>
      </c>
      <c r="Q69" s="58">
        <v>0</v>
      </c>
      <c r="R69" s="141">
        <f t="shared" si="6"/>
        <v>0</v>
      </c>
    </row>
    <row r="70" spans="1:18" x14ac:dyDescent="0.25">
      <c r="A70" s="11" t="s">
        <v>109</v>
      </c>
      <c r="B70" s="23" t="s">
        <v>110</v>
      </c>
      <c r="C70" s="58">
        <v>0</v>
      </c>
      <c r="D70" s="58">
        <v>0</v>
      </c>
      <c r="E70" s="58">
        <v>0</v>
      </c>
      <c r="F70" s="110">
        <f t="shared" si="0"/>
        <v>0</v>
      </c>
      <c r="G70" s="58">
        <v>0</v>
      </c>
      <c r="H70" s="58">
        <v>0</v>
      </c>
      <c r="I70" s="58">
        <v>0</v>
      </c>
      <c r="J70" s="110">
        <f t="shared" si="4"/>
        <v>0</v>
      </c>
      <c r="K70" s="150">
        <v>0</v>
      </c>
      <c r="L70" s="58">
        <v>0</v>
      </c>
      <c r="M70" s="58">
        <v>0</v>
      </c>
      <c r="N70" s="164">
        <f t="shared" si="5"/>
        <v>0</v>
      </c>
      <c r="O70" s="150">
        <v>0</v>
      </c>
      <c r="P70" s="58">
        <v>0</v>
      </c>
      <c r="Q70" s="58">
        <v>0</v>
      </c>
      <c r="R70" s="141">
        <f t="shared" si="6"/>
        <v>0</v>
      </c>
    </row>
    <row r="71" spans="1:18" x14ac:dyDescent="0.25">
      <c r="A71" s="17" t="s">
        <v>111</v>
      </c>
      <c r="B71" s="23" t="s">
        <v>112</v>
      </c>
      <c r="C71" s="58">
        <v>0</v>
      </c>
      <c r="D71" s="58">
        <v>0</v>
      </c>
      <c r="E71" s="58">
        <v>0</v>
      </c>
      <c r="F71" s="110">
        <f t="shared" si="0"/>
        <v>0</v>
      </c>
      <c r="G71" s="58">
        <v>0</v>
      </c>
      <c r="H71" s="58">
        <v>0</v>
      </c>
      <c r="I71" s="58">
        <v>0</v>
      </c>
      <c r="J71" s="110">
        <f t="shared" si="4"/>
        <v>0</v>
      </c>
      <c r="K71" s="150">
        <v>0</v>
      </c>
      <c r="L71" s="58">
        <v>0</v>
      </c>
      <c r="M71" s="58">
        <v>0</v>
      </c>
      <c r="N71" s="164">
        <f t="shared" si="5"/>
        <v>0</v>
      </c>
      <c r="O71" s="150">
        <v>0</v>
      </c>
      <c r="P71" s="58">
        <v>0</v>
      </c>
      <c r="Q71" s="58">
        <v>0</v>
      </c>
      <c r="R71" s="141">
        <f t="shared" si="6"/>
        <v>0</v>
      </c>
    </row>
    <row r="72" spans="1:18" x14ac:dyDescent="0.25">
      <c r="A72" s="11" t="s">
        <v>479</v>
      </c>
      <c r="B72" s="23" t="s">
        <v>113</v>
      </c>
      <c r="C72" s="58">
        <v>0</v>
      </c>
      <c r="D72" s="58">
        <v>0</v>
      </c>
      <c r="E72" s="58">
        <v>0</v>
      </c>
      <c r="F72" s="110">
        <f t="shared" si="0"/>
        <v>0</v>
      </c>
      <c r="G72" s="58">
        <v>0</v>
      </c>
      <c r="H72" s="58">
        <v>0</v>
      </c>
      <c r="I72" s="58">
        <v>0</v>
      </c>
      <c r="J72" s="110">
        <f t="shared" si="4"/>
        <v>0</v>
      </c>
      <c r="K72" s="150">
        <v>0</v>
      </c>
      <c r="L72" s="58">
        <v>0</v>
      </c>
      <c r="M72" s="58">
        <v>0</v>
      </c>
      <c r="N72" s="164">
        <f t="shared" si="5"/>
        <v>0</v>
      </c>
      <c r="O72" s="150">
        <v>0</v>
      </c>
      <c r="P72" s="58">
        <v>0</v>
      </c>
      <c r="Q72" s="58">
        <v>0</v>
      </c>
      <c r="R72" s="141">
        <f t="shared" si="6"/>
        <v>0</v>
      </c>
    </row>
    <row r="73" spans="1:18" x14ac:dyDescent="0.25">
      <c r="A73" s="17" t="s">
        <v>343</v>
      </c>
      <c r="B73" s="23" t="s">
        <v>114</v>
      </c>
      <c r="C73" s="56">
        <v>0</v>
      </c>
      <c r="D73" s="56">
        <v>0</v>
      </c>
      <c r="E73" s="56">
        <v>0</v>
      </c>
      <c r="F73" s="110">
        <f t="shared" ref="F73:F125" si="7">SUM(C73:E73)</f>
        <v>0</v>
      </c>
      <c r="G73" s="56">
        <v>0</v>
      </c>
      <c r="H73" s="56">
        <v>0</v>
      </c>
      <c r="I73" s="56">
        <v>0</v>
      </c>
      <c r="J73" s="110">
        <f t="shared" si="4"/>
        <v>0</v>
      </c>
      <c r="K73" s="149">
        <v>0</v>
      </c>
      <c r="L73" s="56">
        <v>0</v>
      </c>
      <c r="M73" s="56">
        <v>0</v>
      </c>
      <c r="N73" s="164">
        <f t="shared" si="5"/>
        <v>0</v>
      </c>
      <c r="O73" s="149">
        <v>0</v>
      </c>
      <c r="P73" s="56">
        <v>0</v>
      </c>
      <c r="Q73" s="56">
        <v>0</v>
      </c>
      <c r="R73" s="141">
        <f t="shared" si="6"/>
        <v>0</v>
      </c>
    </row>
    <row r="74" spans="1:18" x14ac:dyDescent="0.25">
      <c r="A74" s="17" t="s">
        <v>481</v>
      </c>
      <c r="B74" s="23" t="s">
        <v>480</v>
      </c>
      <c r="C74" s="58">
        <v>0</v>
      </c>
      <c r="D74" s="58">
        <v>0</v>
      </c>
      <c r="E74" s="58">
        <v>0</v>
      </c>
      <c r="F74" s="110">
        <f t="shared" si="7"/>
        <v>0</v>
      </c>
      <c r="G74" s="58">
        <v>0</v>
      </c>
      <c r="H74" s="58">
        <v>0</v>
      </c>
      <c r="I74" s="58">
        <v>0</v>
      </c>
      <c r="J74" s="110">
        <f t="shared" si="4"/>
        <v>0</v>
      </c>
      <c r="K74" s="150">
        <v>0</v>
      </c>
      <c r="L74" s="58">
        <v>0</v>
      </c>
      <c r="M74" s="58">
        <v>0</v>
      </c>
      <c r="N74" s="164">
        <f t="shared" si="5"/>
        <v>0</v>
      </c>
      <c r="O74" s="150">
        <v>0</v>
      </c>
      <c r="P74" s="58">
        <v>0</v>
      </c>
      <c r="Q74" s="58">
        <v>0</v>
      </c>
      <c r="R74" s="141">
        <f t="shared" si="6"/>
        <v>0</v>
      </c>
    </row>
    <row r="75" spans="1:18" s="46" customFormat="1" ht="15.75" x14ac:dyDescent="0.25">
      <c r="A75" s="35" t="s">
        <v>311</v>
      </c>
      <c r="B75" s="38" t="s">
        <v>115</v>
      </c>
      <c r="C75" s="60">
        <f>SUM(C62:C74)</f>
        <v>0</v>
      </c>
      <c r="D75" s="60">
        <f>SUM(D62:D74)</f>
        <v>0</v>
      </c>
      <c r="E75" s="60">
        <f>SUM(E62:E74)</f>
        <v>0</v>
      </c>
      <c r="F75" s="102">
        <f t="shared" si="7"/>
        <v>0</v>
      </c>
      <c r="G75" s="60">
        <f>SUM(G62:G74)</f>
        <v>0</v>
      </c>
      <c r="H75" s="60">
        <f>SUM(H62:H74)</f>
        <v>0</v>
      </c>
      <c r="I75" s="60">
        <f>SUM(I62:I74)</f>
        <v>0</v>
      </c>
      <c r="J75" s="102">
        <f t="shared" si="4"/>
        <v>0</v>
      </c>
      <c r="K75" s="152">
        <f>SUM(K62:K74)</f>
        <v>0</v>
      </c>
      <c r="L75" s="60">
        <f>SUM(L62:L74)</f>
        <v>0</v>
      </c>
      <c r="M75" s="60">
        <f>SUM(M62:M74)</f>
        <v>0</v>
      </c>
      <c r="N75" s="168">
        <f t="shared" si="5"/>
        <v>0</v>
      </c>
      <c r="O75" s="152">
        <f>SUM(O62:O74)</f>
        <v>0</v>
      </c>
      <c r="P75" s="60">
        <f>SUM(P62:P74)</f>
        <v>0</v>
      </c>
      <c r="Q75" s="60">
        <f>SUM(Q62:Q74)</f>
        <v>0</v>
      </c>
      <c r="R75" s="60">
        <f t="shared" si="6"/>
        <v>0</v>
      </c>
    </row>
    <row r="76" spans="1:18" s="46" customFormat="1" ht="15.75" x14ac:dyDescent="0.25">
      <c r="A76" s="75" t="s">
        <v>6</v>
      </c>
      <c r="B76" s="76"/>
      <c r="C76" s="78">
        <f t="shared" ref="C76:F76" si="8">SUM(C26+C27+C52+C61+C75)</f>
        <v>19213080</v>
      </c>
      <c r="D76" s="78">
        <f t="shared" si="8"/>
        <v>0</v>
      </c>
      <c r="E76" s="78">
        <f t="shared" si="8"/>
        <v>0</v>
      </c>
      <c r="F76" s="112">
        <f t="shared" si="8"/>
        <v>19213080</v>
      </c>
      <c r="G76" s="78">
        <f t="shared" ref="G76:J76" si="9">SUM(G26+G27+G52+G61+G75)</f>
        <v>19213080</v>
      </c>
      <c r="H76" s="78">
        <f t="shared" si="9"/>
        <v>0</v>
      </c>
      <c r="I76" s="78">
        <f t="shared" si="9"/>
        <v>0</v>
      </c>
      <c r="J76" s="112">
        <f t="shared" si="9"/>
        <v>19213080</v>
      </c>
      <c r="K76" s="156">
        <f t="shared" ref="K76:N76" si="10">SUM(K26+K27+K52+K61+K75)</f>
        <v>19213021</v>
      </c>
      <c r="L76" s="78">
        <f t="shared" si="10"/>
        <v>0</v>
      </c>
      <c r="M76" s="78">
        <f t="shared" si="10"/>
        <v>0</v>
      </c>
      <c r="N76" s="173">
        <f t="shared" si="10"/>
        <v>19213021</v>
      </c>
      <c r="O76" s="156">
        <f t="shared" ref="O76:R76" si="11">SUM(O26+O27+O52+O61+O75)</f>
        <v>19165188</v>
      </c>
      <c r="P76" s="78">
        <f t="shared" si="11"/>
        <v>0</v>
      </c>
      <c r="Q76" s="78">
        <f t="shared" si="11"/>
        <v>0</v>
      </c>
      <c r="R76" s="78">
        <f t="shared" si="11"/>
        <v>19165188</v>
      </c>
    </row>
    <row r="77" spans="1:18" x14ac:dyDescent="0.25">
      <c r="A77" s="27" t="s">
        <v>116</v>
      </c>
      <c r="B77" s="23" t="s">
        <v>117</v>
      </c>
      <c r="C77" s="58">
        <v>0</v>
      </c>
      <c r="D77" s="58">
        <v>0</v>
      </c>
      <c r="E77" s="58">
        <v>0</v>
      </c>
      <c r="F77" s="110">
        <f t="shared" si="7"/>
        <v>0</v>
      </c>
      <c r="G77" s="58">
        <v>0</v>
      </c>
      <c r="H77" s="58">
        <v>0</v>
      </c>
      <c r="I77" s="58">
        <v>0</v>
      </c>
      <c r="J77" s="110">
        <f t="shared" ref="J77:J99" si="12">SUM(G77:I77)</f>
        <v>0</v>
      </c>
      <c r="K77" s="150">
        <v>0</v>
      </c>
      <c r="L77" s="58">
        <v>0</v>
      </c>
      <c r="M77" s="58">
        <v>0</v>
      </c>
      <c r="N77" s="164">
        <f t="shared" ref="N77:N99" si="13">SUM(K77:M77)</f>
        <v>0</v>
      </c>
      <c r="O77" s="150">
        <v>0</v>
      </c>
      <c r="P77" s="58">
        <v>0</v>
      </c>
      <c r="Q77" s="58">
        <v>0</v>
      </c>
      <c r="R77" s="141">
        <f t="shared" ref="R77:R99" si="14">SUM(O77:Q77)</f>
        <v>0</v>
      </c>
    </row>
    <row r="78" spans="1:18" x14ac:dyDescent="0.25">
      <c r="A78" s="27" t="s">
        <v>344</v>
      </c>
      <c r="B78" s="23" t="s">
        <v>118</v>
      </c>
      <c r="C78" s="58">
        <v>0</v>
      </c>
      <c r="D78" s="58">
        <v>0</v>
      </c>
      <c r="E78" s="58">
        <v>0</v>
      </c>
      <c r="F78" s="110">
        <f t="shared" si="7"/>
        <v>0</v>
      </c>
      <c r="G78" s="58">
        <v>0</v>
      </c>
      <c r="H78" s="58">
        <v>0</v>
      </c>
      <c r="I78" s="58">
        <v>0</v>
      </c>
      <c r="J78" s="110">
        <f t="shared" si="12"/>
        <v>0</v>
      </c>
      <c r="K78" s="150">
        <v>0</v>
      </c>
      <c r="L78" s="58">
        <v>0</v>
      </c>
      <c r="M78" s="58">
        <v>0</v>
      </c>
      <c r="N78" s="164">
        <f t="shared" si="13"/>
        <v>0</v>
      </c>
      <c r="O78" s="150">
        <v>0</v>
      </c>
      <c r="P78" s="58">
        <v>0</v>
      </c>
      <c r="Q78" s="58">
        <v>0</v>
      </c>
      <c r="R78" s="141">
        <f t="shared" si="14"/>
        <v>0</v>
      </c>
    </row>
    <row r="79" spans="1:18" x14ac:dyDescent="0.25">
      <c r="A79" s="27" t="s">
        <v>119</v>
      </c>
      <c r="B79" s="23" t="s">
        <v>120</v>
      </c>
      <c r="C79" s="58">
        <v>0</v>
      </c>
      <c r="D79" s="58">
        <v>0</v>
      </c>
      <c r="E79" s="58">
        <v>0</v>
      </c>
      <c r="F79" s="110">
        <f t="shared" si="7"/>
        <v>0</v>
      </c>
      <c r="G79" s="58">
        <v>0</v>
      </c>
      <c r="H79" s="58">
        <v>0</v>
      </c>
      <c r="I79" s="58">
        <v>0</v>
      </c>
      <c r="J79" s="110">
        <f t="shared" si="12"/>
        <v>0</v>
      </c>
      <c r="K79" s="150">
        <v>0</v>
      </c>
      <c r="L79" s="58">
        <v>0</v>
      </c>
      <c r="M79" s="58">
        <v>0</v>
      </c>
      <c r="N79" s="164">
        <f t="shared" si="13"/>
        <v>0</v>
      </c>
      <c r="O79" s="150">
        <v>0</v>
      </c>
      <c r="P79" s="58">
        <v>0</v>
      </c>
      <c r="Q79" s="58">
        <v>0</v>
      </c>
      <c r="R79" s="141">
        <f t="shared" si="14"/>
        <v>0</v>
      </c>
    </row>
    <row r="80" spans="1:18" x14ac:dyDescent="0.25">
      <c r="A80" s="27" t="s">
        <v>121</v>
      </c>
      <c r="B80" s="23" t="s">
        <v>122</v>
      </c>
      <c r="C80" s="58">
        <v>50000</v>
      </c>
      <c r="D80" s="58">
        <v>0</v>
      </c>
      <c r="E80" s="58">
        <v>0</v>
      </c>
      <c r="F80" s="110">
        <f t="shared" si="7"/>
        <v>50000</v>
      </c>
      <c r="G80" s="58">
        <v>50000</v>
      </c>
      <c r="H80" s="58">
        <v>0</v>
      </c>
      <c r="I80" s="58">
        <v>0</v>
      </c>
      <c r="J80" s="110">
        <f t="shared" si="12"/>
        <v>50000</v>
      </c>
      <c r="K80" s="150">
        <v>50000</v>
      </c>
      <c r="L80" s="58">
        <v>0</v>
      </c>
      <c r="M80" s="58">
        <v>0</v>
      </c>
      <c r="N80" s="164">
        <f t="shared" si="13"/>
        <v>50000</v>
      </c>
      <c r="O80" s="154">
        <v>87664</v>
      </c>
      <c r="P80" s="58">
        <v>0</v>
      </c>
      <c r="Q80" s="58">
        <v>0</v>
      </c>
      <c r="R80" s="141">
        <f t="shared" si="14"/>
        <v>87664</v>
      </c>
    </row>
    <row r="81" spans="1:18" x14ac:dyDescent="0.25">
      <c r="A81" s="6" t="s">
        <v>123</v>
      </c>
      <c r="B81" s="23" t="s">
        <v>124</v>
      </c>
      <c r="C81" s="58">
        <v>0</v>
      </c>
      <c r="D81" s="58">
        <v>0</v>
      </c>
      <c r="E81" s="58">
        <v>0</v>
      </c>
      <c r="F81" s="110">
        <f t="shared" si="7"/>
        <v>0</v>
      </c>
      <c r="G81" s="58">
        <v>0</v>
      </c>
      <c r="H81" s="58">
        <v>0</v>
      </c>
      <c r="I81" s="58">
        <v>0</v>
      </c>
      <c r="J81" s="110">
        <f t="shared" si="12"/>
        <v>0</v>
      </c>
      <c r="K81" s="150">
        <v>0</v>
      </c>
      <c r="L81" s="58">
        <v>0</v>
      </c>
      <c r="M81" s="58">
        <v>0</v>
      </c>
      <c r="N81" s="164">
        <f t="shared" si="13"/>
        <v>0</v>
      </c>
      <c r="O81" s="150">
        <v>0</v>
      </c>
      <c r="P81" s="58">
        <v>0</v>
      </c>
      <c r="Q81" s="58">
        <v>0</v>
      </c>
      <c r="R81" s="141">
        <f t="shared" si="14"/>
        <v>0</v>
      </c>
    </row>
    <row r="82" spans="1:18" x14ac:dyDescent="0.25">
      <c r="A82" s="6" t="s">
        <v>125</v>
      </c>
      <c r="B82" s="23" t="s">
        <v>126</v>
      </c>
      <c r="C82" s="58">
        <v>0</v>
      </c>
      <c r="D82" s="58">
        <v>0</v>
      </c>
      <c r="E82" s="58">
        <v>0</v>
      </c>
      <c r="F82" s="110">
        <f t="shared" si="7"/>
        <v>0</v>
      </c>
      <c r="G82" s="58">
        <v>0</v>
      </c>
      <c r="H82" s="58">
        <v>0</v>
      </c>
      <c r="I82" s="58">
        <v>0</v>
      </c>
      <c r="J82" s="110">
        <f t="shared" si="12"/>
        <v>0</v>
      </c>
      <c r="K82" s="150">
        <v>0</v>
      </c>
      <c r="L82" s="58">
        <v>0</v>
      </c>
      <c r="M82" s="58">
        <v>0</v>
      </c>
      <c r="N82" s="164">
        <f t="shared" si="13"/>
        <v>0</v>
      </c>
      <c r="O82" s="150">
        <v>0</v>
      </c>
      <c r="P82" s="58">
        <v>0</v>
      </c>
      <c r="Q82" s="58">
        <v>0</v>
      </c>
      <c r="R82" s="141">
        <f t="shared" si="14"/>
        <v>0</v>
      </c>
    </row>
    <row r="83" spans="1:18" x14ac:dyDescent="0.25">
      <c r="A83" s="6" t="s">
        <v>127</v>
      </c>
      <c r="B83" s="23" t="s">
        <v>128</v>
      </c>
      <c r="C83" s="58">
        <v>15000</v>
      </c>
      <c r="D83" s="58">
        <v>0</v>
      </c>
      <c r="E83" s="58">
        <v>0</v>
      </c>
      <c r="F83" s="110">
        <f t="shared" si="7"/>
        <v>15000</v>
      </c>
      <c r="G83" s="58">
        <v>15000</v>
      </c>
      <c r="H83" s="58">
        <v>0</v>
      </c>
      <c r="I83" s="58">
        <v>0</v>
      </c>
      <c r="J83" s="110">
        <f t="shared" si="12"/>
        <v>15000</v>
      </c>
      <c r="K83" s="150">
        <v>15000</v>
      </c>
      <c r="L83" s="58">
        <v>0</v>
      </c>
      <c r="M83" s="58">
        <v>0</v>
      </c>
      <c r="N83" s="164">
        <f t="shared" si="13"/>
        <v>15000</v>
      </c>
      <c r="O83" s="154">
        <v>25169</v>
      </c>
      <c r="P83" s="58">
        <v>0</v>
      </c>
      <c r="Q83" s="58">
        <v>0</v>
      </c>
      <c r="R83" s="141">
        <f t="shared" si="14"/>
        <v>25169</v>
      </c>
    </row>
    <row r="84" spans="1:18" s="46" customFormat="1" ht="15.75" x14ac:dyDescent="0.25">
      <c r="A84" s="36" t="s">
        <v>313</v>
      </c>
      <c r="B84" s="38" t="s">
        <v>129</v>
      </c>
      <c r="C84" s="60">
        <f>SUM(C77:C83)</f>
        <v>65000</v>
      </c>
      <c r="D84" s="60">
        <f>SUM(D77:D83)</f>
        <v>0</v>
      </c>
      <c r="E84" s="60">
        <f>SUM(E77:E83)</f>
        <v>0</v>
      </c>
      <c r="F84" s="102">
        <f t="shared" si="7"/>
        <v>65000</v>
      </c>
      <c r="G84" s="60">
        <f>SUM(G77:G83)</f>
        <v>65000</v>
      </c>
      <c r="H84" s="60">
        <f>SUM(H77:H83)</f>
        <v>0</v>
      </c>
      <c r="I84" s="60">
        <f>SUM(I77:I83)</f>
        <v>0</v>
      </c>
      <c r="J84" s="102">
        <f t="shared" si="12"/>
        <v>65000</v>
      </c>
      <c r="K84" s="152">
        <f>SUM(K77:K83)</f>
        <v>65000</v>
      </c>
      <c r="L84" s="60">
        <f>SUM(L77:L83)</f>
        <v>0</v>
      </c>
      <c r="M84" s="60">
        <f>SUM(M77:M83)</f>
        <v>0</v>
      </c>
      <c r="N84" s="168">
        <f t="shared" si="13"/>
        <v>65000</v>
      </c>
      <c r="O84" s="153">
        <f>SUM(O77:O83)</f>
        <v>112833</v>
      </c>
      <c r="P84" s="60">
        <f>SUM(P77:P83)</f>
        <v>0</v>
      </c>
      <c r="Q84" s="60">
        <f>SUM(Q77:Q83)</f>
        <v>0</v>
      </c>
      <c r="R84" s="60">
        <f t="shared" si="14"/>
        <v>112833</v>
      </c>
    </row>
    <row r="85" spans="1:18" x14ac:dyDescent="0.25">
      <c r="A85" s="12" t="s">
        <v>130</v>
      </c>
      <c r="B85" s="23" t="s">
        <v>131</v>
      </c>
      <c r="C85" s="58">
        <v>0</v>
      </c>
      <c r="D85" s="58">
        <v>0</v>
      </c>
      <c r="E85" s="58">
        <v>0</v>
      </c>
      <c r="F85" s="110">
        <f t="shared" si="7"/>
        <v>0</v>
      </c>
      <c r="G85" s="58">
        <v>0</v>
      </c>
      <c r="H85" s="58">
        <v>0</v>
      </c>
      <c r="I85" s="58">
        <v>0</v>
      </c>
      <c r="J85" s="110">
        <f t="shared" si="12"/>
        <v>0</v>
      </c>
      <c r="K85" s="150">
        <v>0</v>
      </c>
      <c r="L85" s="58">
        <v>0</v>
      </c>
      <c r="M85" s="58">
        <v>0</v>
      </c>
      <c r="N85" s="164">
        <f t="shared" si="13"/>
        <v>0</v>
      </c>
      <c r="O85" s="150">
        <v>0</v>
      </c>
      <c r="P85" s="58">
        <v>0</v>
      </c>
      <c r="Q85" s="58">
        <v>0</v>
      </c>
      <c r="R85" s="141">
        <f t="shared" si="14"/>
        <v>0</v>
      </c>
    </row>
    <row r="86" spans="1:18" x14ac:dyDescent="0.25">
      <c r="A86" s="12" t="s">
        <v>132</v>
      </c>
      <c r="B86" s="23" t="s">
        <v>133</v>
      </c>
      <c r="C86" s="58">
        <v>0</v>
      </c>
      <c r="D86" s="58">
        <v>0</v>
      </c>
      <c r="E86" s="58">
        <v>0</v>
      </c>
      <c r="F86" s="110">
        <f t="shared" si="7"/>
        <v>0</v>
      </c>
      <c r="G86" s="58">
        <v>0</v>
      </c>
      <c r="H86" s="58">
        <v>0</v>
      </c>
      <c r="I86" s="58">
        <v>0</v>
      </c>
      <c r="J86" s="110">
        <f t="shared" si="12"/>
        <v>0</v>
      </c>
      <c r="K86" s="150">
        <v>0</v>
      </c>
      <c r="L86" s="58">
        <v>0</v>
      </c>
      <c r="M86" s="58">
        <v>0</v>
      </c>
      <c r="N86" s="164">
        <f t="shared" si="13"/>
        <v>0</v>
      </c>
      <c r="O86" s="150">
        <v>0</v>
      </c>
      <c r="P86" s="58">
        <v>0</v>
      </c>
      <c r="Q86" s="58">
        <v>0</v>
      </c>
      <c r="R86" s="141">
        <f t="shared" si="14"/>
        <v>0</v>
      </c>
    </row>
    <row r="87" spans="1:18" x14ac:dyDescent="0.25">
      <c r="A87" s="12" t="s">
        <v>134</v>
      </c>
      <c r="B87" s="23" t="s">
        <v>135</v>
      </c>
      <c r="C87" s="58">
        <v>0</v>
      </c>
      <c r="D87" s="58">
        <v>0</v>
      </c>
      <c r="E87" s="58">
        <v>0</v>
      </c>
      <c r="F87" s="110">
        <f t="shared" si="7"/>
        <v>0</v>
      </c>
      <c r="G87" s="58">
        <v>0</v>
      </c>
      <c r="H87" s="58">
        <v>0</v>
      </c>
      <c r="I87" s="58">
        <v>0</v>
      </c>
      <c r="J87" s="110">
        <f t="shared" si="12"/>
        <v>0</v>
      </c>
      <c r="K87" s="150">
        <v>0</v>
      </c>
      <c r="L87" s="58">
        <v>0</v>
      </c>
      <c r="M87" s="58">
        <v>0</v>
      </c>
      <c r="N87" s="164">
        <f t="shared" si="13"/>
        <v>0</v>
      </c>
      <c r="O87" s="150">
        <v>0</v>
      </c>
      <c r="P87" s="58">
        <v>0</v>
      </c>
      <c r="Q87" s="58">
        <v>0</v>
      </c>
      <c r="R87" s="141">
        <f t="shared" si="14"/>
        <v>0</v>
      </c>
    </row>
    <row r="88" spans="1:18" x14ac:dyDescent="0.25">
      <c r="A88" s="12" t="s">
        <v>136</v>
      </c>
      <c r="B88" s="23" t="s">
        <v>137</v>
      </c>
      <c r="C88" s="58">
        <v>0</v>
      </c>
      <c r="D88" s="58">
        <v>0</v>
      </c>
      <c r="E88" s="58">
        <v>0</v>
      </c>
      <c r="F88" s="110">
        <f t="shared" si="7"/>
        <v>0</v>
      </c>
      <c r="G88" s="58">
        <v>0</v>
      </c>
      <c r="H88" s="58">
        <v>0</v>
      </c>
      <c r="I88" s="58">
        <v>0</v>
      </c>
      <c r="J88" s="110">
        <f t="shared" si="12"/>
        <v>0</v>
      </c>
      <c r="K88" s="150">
        <v>0</v>
      </c>
      <c r="L88" s="58">
        <v>0</v>
      </c>
      <c r="M88" s="58">
        <v>0</v>
      </c>
      <c r="N88" s="164">
        <f t="shared" si="13"/>
        <v>0</v>
      </c>
      <c r="O88" s="150">
        <v>0</v>
      </c>
      <c r="P88" s="58">
        <v>0</v>
      </c>
      <c r="Q88" s="58">
        <v>0</v>
      </c>
      <c r="R88" s="141">
        <f t="shared" si="14"/>
        <v>0</v>
      </c>
    </row>
    <row r="89" spans="1:18" s="46" customFormat="1" ht="15.75" x14ac:dyDescent="0.25">
      <c r="A89" s="35" t="s">
        <v>314</v>
      </c>
      <c r="B89" s="38" t="s">
        <v>138</v>
      </c>
      <c r="C89" s="60">
        <f>SUM(C85:C88)</f>
        <v>0</v>
      </c>
      <c r="D89" s="60">
        <f>SUM(D85:D88)</f>
        <v>0</v>
      </c>
      <c r="E89" s="60">
        <f>SUM(E85:E88)</f>
        <v>0</v>
      </c>
      <c r="F89" s="102">
        <f t="shared" si="7"/>
        <v>0</v>
      </c>
      <c r="G89" s="60">
        <f>SUM(G85:G88)</f>
        <v>0</v>
      </c>
      <c r="H89" s="60">
        <f>SUM(H85:H88)</f>
        <v>0</v>
      </c>
      <c r="I89" s="60">
        <f>SUM(I85:I88)</f>
        <v>0</v>
      </c>
      <c r="J89" s="102">
        <f t="shared" si="12"/>
        <v>0</v>
      </c>
      <c r="K89" s="152">
        <f>SUM(K85:K88)</f>
        <v>0</v>
      </c>
      <c r="L89" s="60">
        <f>SUM(L85:L88)</f>
        <v>0</v>
      </c>
      <c r="M89" s="60">
        <f>SUM(M85:M88)</f>
        <v>0</v>
      </c>
      <c r="N89" s="168">
        <f t="shared" si="13"/>
        <v>0</v>
      </c>
      <c r="O89" s="152">
        <f>SUM(O85:O88)</f>
        <v>0</v>
      </c>
      <c r="P89" s="60">
        <f>SUM(P85:P88)</f>
        <v>0</v>
      </c>
      <c r="Q89" s="60">
        <f>SUM(Q85:Q88)</f>
        <v>0</v>
      </c>
      <c r="R89" s="60">
        <f t="shared" si="14"/>
        <v>0</v>
      </c>
    </row>
    <row r="90" spans="1:18" ht="30" x14ac:dyDescent="0.25">
      <c r="A90" s="12" t="s">
        <v>139</v>
      </c>
      <c r="B90" s="23" t="s">
        <v>140</v>
      </c>
      <c r="C90" s="58">
        <v>0</v>
      </c>
      <c r="D90" s="58">
        <v>0</v>
      </c>
      <c r="E90" s="58">
        <v>0</v>
      </c>
      <c r="F90" s="110">
        <f t="shared" si="7"/>
        <v>0</v>
      </c>
      <c r="G90" s="58">
        <v>0</v>
      </c>
      <c r="H90" s="58">
        <v>0</v>
      </c>
      <c r="I90" s="58">
        <v>0</v>
      </c>
      <c r="J90" s="110">
        <f t="shared" si="12"/>
        <v>0</v>
      </c>
      <c r="K90" s="150">
        <v>0</v>
      </c>
      <c r="L90" s="58">
        <v>0</v>
      </c>
      <c r="M90" s="58">
        <v>0</v>
      </c>
      <c r="N90" s="164">
        <f t="shared" si="13"/>
        <v>0</v>
      </c>
      <c r="O90" s="150">
        <v>0</v>
      </c>
      <c r="P90" s="58">
        <v>0</v>
      </c>
      <c r="Q90" s="58">
        <v>0</v>
      </c>
      <c r="R90" s="141">
        <f t="shared" si="14"/>
        <v>0</v>
      </c>
    </row>
    <row r="91" spans="1:18" ht="30" x14ac:dyDescent="0.25">
      <c r="A91" s="12" t="s">
        <v>345</v>
      </c>
      <c r="B91" s="23" t="s">
        <v>141</v>
      </c>
      <c r="C91" s="58">
        <v>0</v>
      </c>
      <c r="D91" s="58">
        <v>0</v>
      </c>
      <c r="E91" s="58">
        <v>0</v>
      </c>
      <c r="F91" s="110">
        <f t="shared" si="7"/>
        <v>0</v>
      </c>
      <c r="G91" s="58">
        <v>0</v>
      </c>
      <c r="H91" s="58">
        <v>0</v>
      </c>
      <c r="I91" s="58">
        <v>0</v>
      </c>
      <c r="J91" s="110">
        <f t="shared" si="12"/>
        <v>0</v>
      </c>
      <c r="K91" s="150">
        <v>0</v>
      </c>
      <c r="L91" s="58">
        <v>0</v>
      </c>
      <c r="M91" s="58">
        <v>0</v>
      </c>
      <c r="N91" s="164">
        <f t="shared" si="13"/>
        <v>0</v>
      </c>
      <c r="O91" s="150">
        <v>0</v>
      </c>
      <c r="P91" s="58">
        <v>0</v>
      </c>
      <c r="Q91" s="58">
        <v>0</v>
      </c>
      <c r="R91" s="141">
        <f t="shared" si="14"/>
        <v>0</v>
      </c>
    </row>
    <row r="92" spans="1:18" ht="30" x14ac:dyDescent="0.25">
      <c r="A92" s="12" t="s">
        <v>346</v>
      </c>
      <c r="B92" s="23" t="s">
        <v>142</v>
      </c>
      <c r="C92" s="58">
        <v>0</v>
      </c>
      <c r="D92" s="58">
        <v>0</v>
      </c>
      <c r="E92" s="58">
        <v>0</v>
      </c>
      <c r="F92" s="110">
        <f t="shared" si="7"/>
        <v>0</v>
      </c>
      <c r="G92" s="58">
        <v>0</v>
      </c>
      <c r="H92" s="58">
        <v>0</v>
      </c>
      <c r="I92" s="58">
        <v>0</v>
      </c>
      <c r="J92" s="110">
        <f t="shared" si="12"/>
        <v>0</v>
      </c>
      <c r="K92" s="150">
        <v>0</v>
      </c>
      <c r="L92" s="58">
        <v>0</v>
      </c>
      <c r="M92" s="58">
        <v>0</v>
      </c>
      <c r="N92" s="164">
        <f t="shared" si="13"/>
        <v>0</v>
      </c>
      <c r="O92" s="150">
        <v>0</v>
      </c>
      <c r="P92" s="58">
        <v>0</v>
      </c>
      <c r="Q92" s="58">
        <v>0</v>
      </c>
      <c r="R92" s="141">
        <f t="shared" si="14"/>
        <v>0</v>
      </c>
    </row>
    <row r="93" spans="1:18" x14ac:dyDescent="0.25">
      <c r="A93" s="12" t="s">
        <v>347</v>
      </c>
      <c r="B93" s="23" t="s">
        <v>143</v>
      </c>
      <c r="C93" s="58">
        <v>0</v>
      </c>
      <c r="D93" s="58">
        <v>0</v>
      </c>
      <c r="E93" s="58">
        <v>0</v>
      </c>
      <c r="F93" s="110">
        <f t="shared" si="7"/>
        <v>0</v>
      </c>
      <c r="G93" s="58">
        <v>0</v>
      </c>
      <c r="H93" s="58">
        <v>0</v>
      </c>
      <c r="I93" s="58">
        <v>0</v>
      </c>
      <c r="J93" s="110">
        <f t="shared" si="12"/>
        <v>0</v>
      </c>
      <c r="K93" s="150">
        <v>0</v>
      </c>
      <c r="L93" s="58">
        <v>0</v>
      </c>
      <c r="M93" s="58">
        <v>0</v>
      </c>
      <c r="N93" s="164">
        <f t="shared" si="13"/>
        <v>0</v>
      </c>
      <c r="O93" s="150">
        <v>0</v>
      </c>
      <c r="P93" s="58">
        <v>0</v>
      </c>
      <c r="Q93" s="58">
        <v>0</v>
      </c>
      <c r="R93" s="141">
        <f t="shared" si="14"/>
        <v>0</v>
      </c>
    </row>
    <row r="94" spans="1:18" ht="30" x14ac:dyDescent="0.25">
      <c r="A94" s="12" t="s">
        <v>348</v>
      </c>
      <c r="B94" s="23" t="s">
        <v>144</v>
      </c>
      <c r="C94" s="58">
        <v>0</v>
      </c>
      <c r="D94" s="58">
        <v>0</v>
      </c>
      <c r="E94" s="58">
        <v>0</v>
      </c>
      <c r="F94" s="110">
        <f t="shared" si="7"/>
        <v>0</v>
      </c>
      <c r="G94" s="58">
        <v>0</v>
      </c>
      <c r="H94" s="58">
        <v>0</v>
      </c>
      <c r="I94" s="58">
        <v>0</v>
      </c>
      <c r="J94" s="110">
        <f t="shared" si="12"/>
        <v>0</v>
      </c>
      <c r="K94" s="150">
        <v>0</v>
      </c>
      <c r="L94" s="58">
        <v>0</v>
      </c>
      <c r="M94" s="58">
        <v>0</v>
      </c>
      <c r="N94" s="164">
        <f t="shared" si="13"/>
        <v>0</v>
      </c>
      <c r="O94" s="150">
        <v>0</v>
      </c>
      <c r="P94" s="58">
        <v>0</v>
      </c>
      <c r="Q94" s="58">
        <v>0</v>
      </c>
      <c r="R94" s="141">
        <f t="shared" si="14"/>
        <v>0</v>
      </c>
    </row>
    <row r="95" spans="1:18" ht="30" x14ac:dyDescent="0.25">
      <c r="A95" s="12" t="s">
        <v>349</v>
      </c>
      <c r="B95" s="23" t="s">
        <v>145</v>
      </c>
      <c r="C95" s="58">
        <v>0</v>
      </c>
      <c r="D95" s="58">
        <v>0</v>
      </c>
      <c r="E95" s="58">
        <v>0</v>
      </c>
      <c r="F95" s="110">
        <f t="shared" si="7"/>
        <v>0</v>
      </c>
      <c r="G95" s="58">
        <v>0</v>
      </c>
      <c r="H95" s="58">
        <v>0</v>
      </c>
      <c r="I95" s="58">
        <v>0</v>
      </c>
      <c r="J95" s="110">
        <f t="shared" si="12"/>
        <v>0</v>
      </c>
      <c r="K95" s="150">
        <v>0</v>
      </c>
      <c r="L95" s="58">
        <v>0</v>
      </c>
      <c r="M95" s="58">
        <v>0</v>
      </c>
      <c r="N95" s="164">
        <f t="shared" si="13"/>
        <v>0</v>
      </c>
      <c r="O95" s="150">
        <v>0</v>
      </c>
      <c r="P95" s="58">
        <v>0</v>
      </c>
      <c r="Q95" s="58">
        <v>0</v>
      </c>
      <c r="R95" s="141">
        <f t="shared" si="14"/>
        <v>0</v>
      </c>
    </row>
    <row r="96" spans="1:18" x14ac:dyDescent="0.25">
      <c r="A96" s="12" t="s">
        <v>146</v>
      </c>
      <c r="B96" s="23" t="s">
        <v>147</v>
      </c>
      <c r="C96" s="58">
        <v>0</v>
      </c>
      <c r="D96" s="58">
        <v>0</v>
      </c>
      <c r="E96" s="58">
        <v>0</v>
      </c>
      <c r="F96" s="110">
        <f t="shared" si="7"/>
        <v>0</v>
      </c>
      <c r="G96" s="58">
        <v>0</v>
      </c>
      <c r="H96" s="58">
        <v>0</v>
      </c>
      <c r="I96" s="58">
        <v>0</v>
      </c>
      <c r="J96" s="110">
        <f t="shared" si="12"/>
        <v>0</v>
      </c>
      <c r="K96" s="150">
        <v>0</v>
      </c>
      <c r="L96" s="58">
        <v>0</v>
      </c>
      <c r="M96" s="58">
        <v>0</v>
      </c>
      <c r="N96" s="164">
        <f t="shared" si="13"/>
        <v>0</v>
      </c>
      <c r="O96" s="150">
        <v>0</v>
      </c>
      <c r="P96" s="58">
        <v>0</v>
      </c>
      <c r="Q96" s="58">
        <v>0</v>
      </c>
      <c r="R96" s="141">
        <f t="shared" si="14"/>
        <v>0</v>
      </c>
    </row>
    <row r="97" spans="1:18" x14ac:dyDescent="0.25">
      <c r="A97" s="12" t="s">
        <v>482</v>
      </c>
      <c r="B97" s="23" t="s">
        <v>148</v>
      </c>
      <c r="C97" s="58">
        <v>0</v>
      </c>
      <c r="D97" s="58">
        <v>0</v>
      </c>
      <c r="E97" s="58">
        <v>0</v>
      </c>
      <c r="F97" s="110">
        <f t="shared" si="7"/>
        <v>0</v>
      </c>
      <c r="G97" s="58">
        <v>0</v>
      </c>
      <c r="H97" s="58">
        <v>0</v>
      </c>
      <c r="I97" s="58">
        <v>0</v>
      </c>
      <c r="J97" s="110">
        <f t="shared" si="12"/>
        <v>0</v>
      </c>
      <c r="K97" s="150">
        <v>0</v>
      </c>
      <c r="L97" s="58">
        <v>0</v>
      </c>
      <c r="M97" s="58">
        <v>0</v>
      </c>
      <c r="N97" s="164">
        <f t="shared" si="13"/>
        <v>0</v>
      </c>
      <c r="O97" s="150">
        <v>0</v>
      </c>
      <c r="P97" s="58">
        <v>0</v>
      </c>
      <c r="Q97" s="58">
        <v>0</v>
      </c>
      <c r="R97" s="141">
        <f t="shared" si="14"/>
        <v>0</v>
      </c>
    </row>
    <row r="98" spans="1:18" x14ac:dyDescent="0.25">
      <c r="A98" s="12" t="s">
        <v>483</v>
      </c>
      <c r="B98" s="23" t="s">
        <v>484</v>
      </c>
      <c r="C98" s="58">
        <v>0</v>
      </c>
      <c r="D98" s="58">
        <v>0</v>
      </c>
      <c r="E98" s="58">
        <v>0</v>
      </c>
      <c r="F98" s="110">
        <f t="shared" si="7"/>
        <v>0</v>
      </c>
      <c r="G98" s="58">
        <v>0</v>
      </c>
      <c r="H98" s="58">
        <v>0</v>
      </c>
      <c r="I98" s="58">
        <v>0</v>
      </c>
      <c r="J98" s="110">
        <f t="shared" si="12"/>
        <v>0</v>
      </c>
      <c r="K98" s="150">
        <v>0</v>
      </c>
      <c r="L98" s="58">
        <v>0</v>
      </c>
      <c r="M98" s="58">
        <v>0</v>
      </c>
      <c r="N98" s="164">
        <f t="shared" si="13"/>
        <v>0</v>
      </c>
      <c r="O98" s="150">
        <v>0</v>
      </c>
      <c r="P98" s="58">
        <v>0</v>
      </c>
      <c r="Q98" s="58">
        <v>0</v>
      </c>
      <c r="R98" s="141">
        <f t="shared" si="14"/>
        <v>0</v>
      </c>
    </row>
    <row r="99" spans="1:18" s="46" customFormat="1" ht="15.75" x14ac:dyDescent="0.25">
      <c r="A99" s="35" t="s">
        <v>315</v>
      </c>
      <c r="B99" s="38" t="s">
        <v>149</v>
      </c>
      <c r="C99" s="60">
        <f>SUM(C90:C98)</f>
        <v>0</v>
      </c>
      <c r="D99" s="60">
        <f>SUM(D90:D98)</f>
        <v>0</v>
      </c>
      <c r="E99" s="60">
        <f>SUM(E90:E98)</f>
        <v>0</v>
      </c>
      <c r="F99" s="102">
        <f t="shared" si="7"/>
        <v>0</v>
      </c>
      <c r="G99" s="60">
        <f>SUM(G90:G98)</f>
        <v>0</v>
      </c>
      <c r="H99" s="60">
        <f>SUM(H90:H98)</f>
        <v>0</v>
      </c>
      <c r="I99" s="60">
        <f>SUM(I90:I98)</f>
        <v>0</v>
      </c>
      <c r="J99" s="102">
        <f t="shared" si="12"/>
        <v>0</v>
      </c>
      <c r="K99" s="152">
        <f>SUM(K90:K98)</f>
        <v>0</v>
      </c>
      <c r="L99" s="60">
        <f>SUM(L90:L98)</f>
        <v>0</v>
      </c>
      <c r="M99" s="60">
        <f>SUM(M90:M98)</f>
        <v>0</v>
      </c>
      <c r="N99" s="168">
        <f t="shared" si="13"/>
        <v>0</v>
      </c>
      <c r="O99" s="152">
        <f>SUM(O90:O98)</f>
        <v>0</v>
      </c>
      <c r="P99" s="60">
        <f>SUM(P90:P98)</f>
        <v>0</v>
      </c>
      <c r="Q99" s="60">
        <f>SUM(Q90:Q98)</f>
        <v>0</v>
      </c>
      <c r="R99" s="60">
        <f t="shared" si="14"/>
        <v>0</v>
      </c>
    </row>
    <row r="100" spans="1:18" s="46" customFormat="1" ht="15.75" x14ac:dyDescent="0.25">
      <c r="A100" s="75" t="s">
        <v>7</v>
      </c>
      <c r="B100" s="76"/>
      <c r="C100" s="78">
        <f t="shared" ref="C100:F100" si="15">SUM(C84+C89+C99)</f>
        <v>65000</v>
      </c>
      <c r="D100" s="78">
        <f t="shared" si="15"/>
        <v>0</v>
      </c>
      <c r="E100" s="78">
        <f t="shared" si="15"/>
        <v>0</v>
      </c>
      <c r="F100" s="112">
        <f t="shared" si="15"/>
        <v>65000</v>
      </c>
      <c r="G100" s="78">
        <f t="shared" ref="G100:J100" si="16">SUM(G84+G89+G99)</f>
        <v>65000</v>
      </c>
      <c r="H100" s="78">
        <f t="shared" si="16"/>
        <v>0</v>
      </c>
      <c r="I100" s="78">
        <f t="shared" si="16"/>
        <v>0</v>
      </c>
      <c r="J100" s="112">
        <f t="shared" si="16"/>
        <v>65000</v>
      </c>
      <c r="K100" s="156">
        <f t="shared" ref="K100:R100" si="17">SUM(K84+K89+K99)</f>
        <v>65000</v>
      </c>
      <c r="L100" s="78">
        <f t="shared" si="17"/>
        <v>0</v>
      </c>
      <c r="M100" s="78">
        <f t="shared" si="17"/>
        <v>0</v>
      </c>
      <c r="N100" s="173">
        <f t="shared" si="17"/>
        <v>65000</v>
      </c>
      <c r="O100" s="156">
        <f t="shared" si="17"/>
        <v>112833</v>
      </c>
      <c r="P100" s="78">
        <f t="shared" si="17"/>
        <v>0</v>
      </c>
      <c r="Q100" s="78">
        <f t="shared" si="17"/>
        <v>0</v>
      </c>
      <c r="R100" s="78">
        <f t="shared" si="17"/>
        <v>112833</v>
      </c>
    </row>
    <row r="101" spans="1:18" s="46" customFormat="1" ht="17.25" x14ac:dyDescent="0.3">
      <c r="A101" s="80" t="s">
        <v>357</v>
      </c>
      <c r="B101" s="81" t="s">
        <v>150</v>
      </c>
      <c r="C101" s="82">
        <f>C26+C27+C52+C61+C75+C84+C89+C99</f>
        <v>19278080</v>
      </c>
      <c r="D101" s="82">
        <f>D26+D27+D52+D61+D75+D84+D89+D99</f>
        <v>0</v>
      </c>
      <c r="E101" s="82">
        <f>E26+E27+E52+E61+E75+E84+E89+E99</f>
        <v>0</v>
      </c>
      <c r="F101" s="113">
        <f t="shared" si="7"/>
        <v>19278080</v>
      </c>
      <c r="G101" s="82">
        <f>G26+G27+G52+G61+G75+G84+G89+G99</f>
        <v>19278080</v>
      </c>
      <c r="H101" s="82">
        <f>H26+H27+H52+H61+H75+H84+H89+H99</f>
        <v>0</v>
      </c>
      <c r="I101" s="82">
        <f>I26+I27+I52+I61+I75+I84+I89+I99</f>
        <v>0</v>
      </c>
      <c r="J101" s="113">
        <f t="shared" ref="J101:J125" si="18">SUM(G101:I101)</f>
        <v>19278080</v>
      </c>
      <c r="K101" s="158">
        <f>K26+K27+K52+K61+K75+K84+K89+K99</f>
        <v>19278021</v>
      </c>
      <c r="L101" s="82">
        <f>L26+L27+L52+L61+L75+L84+L89+L99</f>
        <v>0</v>
      </c>
      <c r="M101" s="82">
        <f>M26+M27+M52+M61+M75+M84+M89+M99</f>
        <v>0</v>
      </c>
      <c r="N101" s="174">
        <f t="shared" ref="N101:N125" si="19">SUM(K101:M101)</f>
        <v>19278021</v>
      </c>
      <c r="O101" s="158">
        <f>O26+O27+O52+O61+O75+O84+O89+O99</f>
        <v>19278021</v>
      </c>
      <c r="P101" s="82">
        <f>P26+P27+P52+P61+P75+P84+P89+P99</f>
        <v>0</v>
      </c>
      <c r="Q101" s="82">
        <f>Q26+Q27+Q52+Q61+Q75+Q84+Q89+Q99</f>
        <v>0</v>
      </c>
      <c r="R101" s="84">
        <f t="shared" ref="R101:R125" si="20">SUM(O101:Q101)</f>
        <v>19278021</v>
      </c>
    </row>
    <row r="102" spans="1:18" x14ac:dyDescent="0.25">
      <c r="A102" s="12" t="s">
        <v>485</v>
      </c>
      <c r="B102" s="5" t="s">
        <v>151</v>
      </c>
      <c r="C102" s="58">
        <v>0</v>
      </c>
      <c r="D102" s="58">
        <v>0</v>
      </c>
      <c r="E102" s="58">
        <v>0</v>
      </c>
      <c r="F102" s="110">
        <f t="shared" si="7"/>
        <v>0</v>
      </c>
      <c r="G102" s="58">
        <v>0</v>
      </c>
      <c r="H102" s="58">
        <v>0</v>
      </c>
      <c r="I102" s="58">
        <v>0</v>
      </c>
      <c r="J102" s="110">
        <f t="shared" si="18"/>
        <v>0</v>
      </c>
      <c r="K102" s="150">
        <v>0</v>
      </c>
      <c r="L102" s="58">
        <v>0</v>
      </c>
      <c r="M102" s="58">
        <v>0</v>
      </c>
      <c r="N102" s="164">
        <f t="shared" si="19"/>
        <v>0</v>
      </c>
      <c r="O102" s="150">
        <v>0</v>
      </c>
      <c r="P102" s="58">
        <v>0</v>
      </c>
      <c r="Q102" s="58">
        <v>0</v>
      </c>
      <c r="R102" s="141">
        <f t="shared" si="20"/>
        <v>0</v>
      </c>
    </row>
    <row r="103" spans="1:18" x14ac:dyDescent="0.25">
      <c r="A103" s="12" t="s">
        <v>152</v>
      </c>
      <c r="B103" s="5" t="s">
        <v>153</v>
      </c>
      <c r="C103" s="58">
        <v>0</v>
      </c>
      <c r="D103" s="58">
        <v>0</v>
      </c>
      <c r="E103" s="58">
        <v>0</v>
      </c>
      <c r="F103" s="110">
        <f t="shared" si="7"/>
        <v>0</v>
      </c>
      <c r="G103" s="58">
        <v>0</v>
      </c>
      <c r="H103" s="58">
        <v>0</v>
      </c>
      <c r="I103" s="58">
        <v>0</v>
      </c>
      <c r="J103" s="110">
        <f t="shared" si="18"/>
        <v>0</v>
      </c>
      <c r="K103" s="150">
        <v>0</v>
      </c>
      <c r="L103" s="58">
        <v>0</v>
      </c>
      <c r="M103" s="58">
        <v>0</v>
      </c>
      <c r="N103" s="164">
        <f t="shared" si="19"/>
        <v>0</v>
      </c>
      <c r="O103" s="150">
        <v>0</v>
      </c>
      <c r="P103" s="58">
        <v>0</v>
      </c>
      <c r="Q103" s="58">
        <v>0</v>
      </c>
      <c r="R103" s="141">
        <f t="shared" si="20"/>
        <v>0</v>
      </c>
    </row>
    <row r="104" spans="1:18" x14ac:dyDescent="0.25">
      <c r="A104" s="12" t="s">
        <v>351</v>
      </c>
      <c r="B104" s="5" t="s">
        <v>154</v>
      </c>
      <c r="C104" s="58">
        <v>0</v>
      </c>
      <c r="D104" s="58">
        <v>0</v>
      </c>
      <c r="E104" s="58">
        <v>0</v>
      </c>
      <c r="F104" s="110">
        <f t="shared" si="7"/>
        <v>0</v>
      </c>
      <c r="G104" s="58">
        <v>0</v>
      </c>
      <c r="H104" s="58">
        <v>0</v>
      </c>
      <c r="I104" s="58">
        <v>0</v>
      </c>
      <c r="J104" s="110">
        <f t="shared" si="18"/>
        <v>0</v>
      </c>
      <c r="K104" s="150">
        <v>0</v>
      </c>
      <c r="L104" s="58">
        <v>0</v>
      </c>
      <c r="M104" s="58">
        <v>0</v>
      </c>
      <c r="N104" s="164">
        <f t="shared" si="19"/>
        <v>0</v>
      </c>
      <c r="O104" s="150">
        <v>0</v>
      </c>
      <c r="P104" s="58">
        <v>0</v>
      </c>
      <c r="Q104" s="58">
        <v>0</v>
      </c>
      <c r="R104" s="141">
        <f t="shared" si="20"/>
        <v>0</v>
      </c>
    </row>
    <row r="105" spans="1:18" s="46" customFormat="1" x14ac:dyDescent="0.25">
      <c r="A105" s="14" t="s">
        <v>320</v>
      </c>
      <c r="B105" s="7" t="s">
        <v>155</v>
      </c>
      <c r="C105" s="59">
        <f>SUM(C102:C104)</f>
        <v>0</v>
      </c>
      <c r="D105" s="59">
        <f>SUM(D102:D104)</f>
        <v>0</v>
      </c>
      <c r="E105" s="59">
        <f>SUM(E102:E104)</f>
        <v>0</v>
      </c>
      <c r="F105" s="101">
        <f t="shared" si="7"/>
        <v>0</v>
      </c>
      <c r="G105" s="59">
        <f>SUM(G102:G104)</f>
        <v>0</v>
      </c>
      <c r="H105" s="59">
        <f>SUM(H102:H104)</f>
        <v>0</v>
      </c>
      <c r="I105" s="59">
        <f>SUM(I102:I104)</f>
        <v>0</v>
      </c>
      <c r="J105" s="101">
        <f t="shared" si="18"/>
        <v>0</v>
      </c>
      <c r="K105" s="165">
        <f>SUM(K102:K104)</f>
        <v>0</v>
      </c>
      <c r="L105" s="59">
        <f>SUM(L102:L104)</f>
        <v>0</v>
      </c>
      <c r="M105" s="59">
        <f>SUM(M102:M104)</f>
        <v>0</v>
      </c>
      <c r="N105" s="166">
        <f t="shared" si="19"/>
        <v>0</v>
      </c>
      <c r="O105" s="151">
        <f>SUM(O102:O104)</f>
        <v>0</v>
      </c>
      <c r="P105" s="47">
        <f>SUM(P102:P104)</f>
        <v>0</v>
      </c>
      <c r="Q105" s="47">
        <f>SUM(Q102:Q104)</f>
        <v>0</v>
      </c>
      <c r="R105" s="47">
        <f t="shared" si="20"/>
        <v>0</v>
      </c>
    </row>
    <row r="106" spans="1:18" x14ac:dyDescent="0.25">
      <c r="A106" s="28" t="s">
        <v>352</v>
      </c>
      <c r="B106" s="5" t="s">
        <v>156</v>
      </c>
      <c r="C106" s="58">
        <v>0</v>
      </c>
      <c r="D106" s="58">
        <v>0</v>
      </c>
      <c r="E106" s="58">
        <v>0</v>
      </c>
      <c r="F106" s="110">
        <f t="shared" si="7"/>
        <v>0</v>
      </c>
      <c r="G106" s="58">
        <v>0</v>
      </c>
      <c r="H106" s="58">
        <v>0</v>
      </c>
      <c r="I106" s="58">
        <v>0</v>
      </c>
      <c r="J106" s="110">
        <f t="shared" si="18"/>
        <v>0</v>
      </c>
      <c r="K106" s="150">
        <v>0</v>
      </c>
      <c r="L106" s="58">
        <v>0</v>
      </c>
      <c r="M106" s="58">
        <v>0</v>
      </c>
      <c r="N106" s="164">
        <f t="shared" si="19"/>
        <v>0</v>
      </c>
      <c r="O106" s="150">
        <v>0</v>
      </c>
      <c r="P106" s="58">
        <v>0</v>
      </c>
      <c r="Q106" s="58">
        <v>0</v>
      </c>
      <c r="R106" s="141">
        <f t="shared" si="20"/>
        <v>0</v>
      </c>
    </row>
    <row r="107" spans="1:18" x14ac:dyDescent="0.25">
      <c r="A107" s="28" t="s">
        <v>323</v>
      </c>
      <c r="B107" s="5" t="s">
        <v>157</v>
      </c>
      <c r="C107" s="58">
        <v>0</v>
      </c>
      <c r="D107" s="58">
        <v>0</v>
      </c>
      <c r="E107" s="58">
        <v>0</v>
      </c>
      <c r="F107" s="110">
        <f t="shared" si="7"/>
        <v>0</v>
      </c>
      <c r="G107" s="58">
        <v>0</v>
      </c>
      <c r="H107" s="58">
        <v>0</v>
      </c>
      <c r="I107" s="58">
        <v>0</v>
      </c>
      <c r="J107" s="110">
        <f t="shared" si="18"/>
        <v>0</v>
      </c>
      <c r="K107" s="150">
        <v>0</v>
      </c>
      <c r="L107" s="58">
        <v>0</v>
      </c>
      <c r="M107" s="58">
        <v>0</v>
      </c>
      <c r="N107" s="164">
        <f t="shared" si="19"/>
        <v>0</v>
      </c>
      <c r="O107" s="150">
        <v>0</v>
      </c>
      <c r="P107" s="58">
        <v>0</v>
      </c>
      <c r="Q107" s="58">
        <v>0</v>
      </c>
      <c r="R107" s="141">
        <f t="shared" si="20"/>
        <v>0</v>
      </c>
    </row>
    <row r="108" spans="1:18" x14ac:dyDescent="0.25">
      <c r="A108" s="12" t="s">
        <v>158</v>
      </c>
      <c r="B108" s="5" t="s">
        <v>159</v>
      </c>
      <c r="C108" s="58">
        <v>0</v>
      </c>
      <c r="D108" s="58">
        <v>0</v>
      </c>
      <c r="E108" s="58">
        <v>0</v>
      </c>
      <c r="F108" s="110">
        <f t="shared" si="7"/>
        <v>0</v>
      </c>
      <c r="G108" s="58">
        <v>0</v>
      </c>
      <c r="H108" s="58">
        <v>0</v>
      </c>
      <c r="I108" s="58">
        <v>0</v>
      </c>
      <c r="J108" s="110">
        <f t="shared" si="18"/>
        <v>0</v>
      </c>
      <c r="K108" s="150">
        <v>0</v>
      </c>
      <c r="L108" s="58">
        <v>0</v>
      </c>
      <c r="M108" s="58">
        <v>0</v>
      </c>
      <c r="N108" s="164">
        <f t="shared" si="19"/>
        <v>0</v>
      </c>
      <c r="O108" s="150">
        <v>0</v>
      </c>
      <c r="P108" s="58">
        <v>0</v>
      </c>
      <c r="Q108" s="58">
        <v>0</v>
      </c>
      <c r="R108" s="141">
        <f t="shared" si="20"/>
        <v>0</v>
      </c>
    </row>
    <row r="109" spans="1:18" x14ac:dyDescent="0.25">
      <c r="A109" s="12" t="s">
        <v>353</v>
      </c>
      <c r="B109" s="5" t="s">
        <v>160</v>
      </c>
      <c r="C109" s="58">
        <v>0</v>
      </c>
      <c r="D109" s="58">
        <v>0</v>
      </c>
      <c r="E109" s="58">
        <v>0</v>
      </c>
      <c r="F109" s="110">
        <f t="shared" si="7"/>
        <v>0</v>
      </c>
      <c r="G109" s="58">
        <v>0</v>
      </c>
      <c r="H109" s="58">
        <v>0</v>
      </c>
      <c r="I109" s="58">
        <v>0</v>
      </c>
      <c r="J109" s="110">
        <f t="shared" si="18"/>
        <v>0</v>
      </c>
      <c r="K109" s="150">
        <v>0</v>
      </c>
      <c r="L109" s="58">
        <v>0</v>
      </c>
      <c r="M109" s="58">
        <v>0</v>
      </c>
      <c r="N109" s="164">
        <f t="shared" si="19"/>
        <v>0</v>
      </c>
      <c r="O109" s="150">
        <v>0</v>
      </c>
      <c r="P109" s="58">
        <v>0</v>
      </c>
      <c r="Q109" s="58">
        <v>0</v>
      </c>
      <c r="R109" s="141">
        <f t="shared" si="20"/>
        <v>0</v>
      </c>
    </row>
    <row r="110" spans="1:18" s="46" customFormat="1" x14ac:dyDescent="0.25">
      <c r="A110" s="13" t="s">
        <v>321</v>
      </c>
      <c r="B110" s="7" t="s">
        <v>161</v>
      </c>
      <c r="C110" s="59">
        <f>SUM(C106:C109)</f>
        <v>0</v>
      </c>
      <c r="D110" s="59">
        <f>SUM(D106:D109)</f>
        <v>0</v>
      </c>
      <c r="E110" s="59">
        <f>SUM(E106:E109)</f>
        <v>0</v>
      </c>
      <c r="F110" s="101">
        <f t="shared" si="7"/>
        <v>0</v>
      </c>
      <c r="G110" s="59">
        <f>SUM(G106:G109)</f>
        <v>0</v>
      </c>
      <c r="H110" s="59">
        <f>SUM(H106:H109)</f>
        <v>0</v>
      </c>
      <c r="I110" s="59">
        <f>SUM(I106:I109)</f>
        <v>0</v>
      </c>
      <c r="J110" s="101">
        <f t="shared" si="18"/>
        <v>0</v>
      </c>
      <c r="K110" s="165">
        <f>SUM(K106:K109)</f>
        <v>0</v>
      </c>
      <c r="L110" s="59">
        <f>SUM(L106:L109)</f>
        <v>0</v>
      </c>
      <c r="M110" s="59">
        <f>SUM(M106:M109)</f>
        <v>0</v>
      </c>
      <c r="N110" s="166">
        <f t="shared" si="19"/>
        <v>0</v>
      </c>
      <c r="O110" s="151">
        <f>SUM(O106:O109)</f>
        <v>0</v>
      </c>
      <c r="P110" s="47">
        <f>SUM(P106:P109)</f>
        <v>0</v>
      </c>
      <c r="Q110" s="47">
        <f>SUM(Q106:Q109)</f>
        <v>0</v>
      </c>
      <c r="R110" s="47">
        <f t="shared" si="20"/>
        <v>0</v>
      </c>
    </row>
    <row r="111" spans="1:18" s="46" customFormat="1" x14ac:dyDescent="0.25">
      <c r="A111" s="13" t="s">
        <v>162</v>
      </c>
      <c r="B111" s="7" t="s">
        <v>163</v>
      </c>
      <c r="C111" s="59">
        <v>0</v>
      </c>
      <c r="D111" s="59">
        <v>0</v>
      </c>
      <c r="E111" s="59">
        <v>0</v>
      </c>
      <c r="F111" s="101">
        <f t="shared" si="7"/>
        <v>0</v>
      </c>
      <c r="G111" s="59">
        <v>0</v>
      </c>
      <c r="H111" s="59">
        <v>0</v>
      </c>
      <c r="I111" s="59">
        <v>0</v>
      </c>
      <c r="J111" s="101">
        <f t="shared" si="18"/>
        <v>0</v>
      </c>
      <c r="K111" s="165">
        <v>0</v>
      </c>
      <c r="L111" s="59">
        <v>0</v>
      </c>
      <c r="M111" s="59">
        <v>0</v>
      </c>
      <c r="N111" s="166">
        <f t="shared" si="19"/>
        <v>0</v>
      </c>
      <c r="O111" s="151">
        <v>0</v>
      </c>
      <c r="P111" s="47">
        <v>0</v>
      </c>
      <c r="Q111" s="47">
        <v>0</v>
      </c>
      <c r="R111" s="47">
        <f t="shared" si="20"/>
        <v>0</v>
      </c>
    </row>
    <row r="112" spans="1:18" s="46" customFormat="1" x14ac:dyDescent="0.25">
      <c r="A112" s="13" t="s">
        <v>164</v>
      </c>
      <c r="B112" s="7" t="s">
        <v>165</v>
      </c>
      <c r="C112" s="59">
        <v>0</v>
      </c>
      <c r="D112" s="59">
        <v>0</v>
      </c>
      <c r="E112" s="59">
        <v>0</v>
      </c>
      <c r="F112" s="101">
        <f t="shared" si="7"/>
        <v>0</v>
      </c>
      <c r="G112" s="59">
        <v>0</v>
      </c>
      <c r="H112" s="59">
        <v>0</v>
      </c>
      <c r="I112" s="59">
        <v>0</v>
      </c>
      <c r="J112" s="101">
        <f t="shared" si="18"/>
        <v>0</v>
      </c>
      <c r="K112" s="165">
        <v>0</v>
      </c>
      <c r="L112" s="59">
        <v>0</v>
      </c>
      <c r="M112" s="59">
        <v>0</v>
      </c>
      <c r="N112" s="166">
        <f t="shared" si="19"/>
        <v>0</v>
      </c>
      <c r="O112" s="151">
        <v>0</v>
      </c>
      <c r="P112" s="47">
        <v>0</v>
      </c>
      <c r="Q112" s="47">
        <v>0</v>
      </c>
      <c r="R112" s="47">
        <f t="shared" si="20"/>
        <v>0</v>
      </c>
    </row>
    <row r="113" spans="1:18" s="46" customFormat="1" x14ac:dyDescent="0.25">
      <c r="A113" s="13" t="s">
        <v>166</v>
      </c>
      <c r="B113" s="7" t="s">
        <v>167</v>
      </c>
      <c r="C113" s="59">
        <v>0</v>
      </c>
      <c r="D113" s="59">
        <f>SUM(D111:D112)</f>
        <v>0</v>
      </c>
      <c r="E113" s="59">
        <f>SUM(E111:E112)</f>
        <v>0</v>
      </c>
      <c r="F113" s="101">
        <f t="shared" si="7"/>
        <v>0</v>
      </c>
      <c r="G113" s="59">
        <v>0</v>
      </c>
      <c r="H113" s="59">
        <f>SUM(H111:H112)</f>
        <v>0</v>
      </c>
      <c r="I113" s="59">
        <f>SUM(I111:I112)</f>
        <v>0</v>
      </c>
      <c r="J113" s="101">
        <f t="shared" si="18"/>
        <v>0</v>
      </c>
      <c r="K113" s="165">
        <v>0</v>
      </c>
      <c r="L113" s="59">
        <f>SUM(L111:L112)</f>
        <v>0</v>
      </c>
      <c r="M113" s="59">
        <f>SUM(M111:M112)</f>
        <v>0</v>
      </c>
      <c r="N113" s="166">
        <f t="shared" si="19"/>
        <v>0</v>
      </c>
      <c r="O113" s="151">
        <v>0</v>
      </c>
      <c r="P113" s="47">
        <f>SUM(P111:P112)</f>
        <v>0</v>
      </c>
      <c r="Q113" s="47">
        <f>SUM(Q111:Q112)</f>
        <v>0</v>
      </c>
      <c r="R113" s="47">
        <f t="shared" si="20"/>
        <v>0</v>
      </c>
    </row>
    <row r="114" spans="1:18" s="46" customFormat="1" x14ac:dyDescent="0.25">
      <c r="A114" s="13" t="s">
        <v>168</v>
      </c>
      <c r="B114" s="7" t="s">
        <v>169</v>
      </c>
      <c r="C114" s="69">
        <v>0</v>
      </c>
      <c r="D114" s="69">
        <v>0</v>
      </c>
      <c r="E114" s="69">
        <v>0</v>
      </c>
      <c r="F114" s="101">
        <f t="shared" si="7"/>
        <v>0</v>
      </c>
      <c r="G114" s="69">
        <v>0</v>
      </c>
      <c r="H114" s="69">
        <v>0</v>
      </c>
      <c r="I114" s="69">
        <v>0</v>
      </c>
      <c r="J114" s="101">
        <f t="shared" si="18"/>
        <v>0</v>
      </c>
      <c r="K114" s="159">
        <v>0</v>
      </c>
      <c r="L114" s="69">
        <v>0</v>
      </c>
      <c r="M114" s="69">
        <v>0</v>
      </c>
      <c r="N114" s="166">
        <f t="shared" si="19"/>
        <v>0</v>
      </c>
      <c r="O114" s="159">
        <v>0</v>
      </c>
      <c r="P114" s="69">
        <v>0</v>
      </c>
      <c r="Q114" s="69">
        <v>0</v>
      </c>
      <c r="R114" s="47">
        <f t="shared" si="20"/>
        <v>0</v>
      </c>
    </row>
    <row r="115" spans="1:18" s="46" customFormat="1" x14ac:dyDescent="0.25">
      <c r="A115" s="13" t="s">
        <v>170</v>
      </c>
      <c r="B115" s="7" t="s">
        <v>171</v>
      </c>
      <c r="C115" s="69">
        <v>0</v>
      </c>
      <c r="D115" s="69">
        <v>0</v>
      </c>
      <c r="E115" s="69">
        <v>0</v>
      </c>
      <c r="F115" s="101">
        <f t="shared" si="7"/>
        <v>0</v>
      </c>
      <c r="G115" s="69">
        <v>0</v>
      </c>
      <c r="H115" s="69">
        <v>0</v>
      </c>
      <c r="I115" s="69">
        <v>0</v>
      </c>
      <c r="J115" s="101">
        <f t="shared" si="18"/>
        <v>0</v>
      </c>
      <c r="K115" s="159">
        <v>0</v>
      </c>
      <c r="L115" s="69">
        <v>0</v>
      </c>
      <c r="M115" s="69">
        <v>0</v>
      </c>
      <c r="N115" s="166">
        <f t="shared" si="19"/>
        <v>0</v>
      </c>
      <c r="O115" s="159">
        <v>0</v>
      </c>
      <c r="P115" s="69">
        <v>0</v>
      </c>
      <c r="Q115" s="69">
        <v>0</v>
      </c>
      <c r="R115" s="47">
        <f t="shared" si="20"/>
        <v>0</v>
      </c>
    </row>
    <row r="116" spans="1:18" s="46" customFormat="1" x14ac:dyDescent="0.25">
      <c r="A116" s="13" t="s">
        <v>172</v>
      </c>
      <c r="B116" s="7" t="s">
        <v>173</v>
      </c>
      <c r="C116" s="69">
        <v>0</v>
      </c>
      <c r="D116" s="69">
        <v>0</v>
      </c>
      <c r="E116" s="69">
        <v>0</v>
      </c>
      <c r="F116" s="101">
        <f t="shared" si="7"/>
        <v>0</v>
      </c>
      <c r="G116" s="69">
        <v>0</v>
      </c>
      <c r="H116" s="69">
        <v>0</v>
      </c>
      <c r="I116" s="69">
        <v>0</v>
      </c>
      <c r="J116" s="101">
        <f t="shared" si="18"/>
        <v>0</v>
      </c>
      <c r="K116" s="159">
        <v>0</v>
      </c>
      <c r="L116" s="69">
        <v>0</v>
      </c>
      <c r="M116" s="69">
        <v>0</v>
      </c>
      <c r="N116" s="166">
        <f t="shared" si="19"/>
        <v>0</v>
      </c>
      <c r="O116" s="159">
        <v>0</v>
      </c>
      <c r="P116" s="69">
        <v>0</v>
      </c>
      <c r="Q116" s="69">
        <v>0</v>
      </c>
      <c r="R116" s="47">
        <f t="shared" si="20"/>
        <v>0</v>
      </c>
    </row>
    <row r="117" spans="1:18" s="46" customFormat="1" ht="15.75" x14ac:dyDescent="0.25">
      <c r="A117" s="29" t="s">
        <v>322</v>
      </c>
      <c r="B117" s="30" t="s">
        <v>174</v>
      </c>
      <c r="C117" s="70">
        <f>C105+C110+C111+C112+C113+C114+C115+C116</f>
        <v>0</v>
      </c>
      <c r="D117" s="70">
        <f>D105+D110+D111+D112+D113+D114+D115+D116</f>
        <v>0</v>
      </c>
      <c r="E117" s="70">
        <f>E105+E110+E111+E112+E113+E114+E115+E116</f>
        <v>0</v>
      </c>
      <c r="F117" s="114">
        <f t="shared" si="7"/>
        <v>0</v>
      </c>
      <c r="G117" s="70">
        <f>G105+G110+G111+G112+G113+G114+G115+G116</f>
        <v>0</v>
      </c>
      <c r="H117" s="70">
        <f>H105+H110+H111+H112+H113+H114+H115+H116</f>
        <v>0</v>
      </c>
      <c r="I117" s="70">
        <f>I105+I110+I111+I112+I113+I114+I115+I116</f>
        <v>0</v>
      </c>
      <c r="J117" s="114">
        <f t="shared" si="18"/>
        <v>0</v>
      </c>
      <c r="K117" s="160">
        <f>K105+K110+K111+K112+K113+K114+K115+K116</f>
        <v>0</v>
      </c>
      <c r="L117" s="70">
        <f>L105+L110+L111+L112+L113+L114+L115+L116</f>
        <v>0</v>
      </c>
      <c r="M117" s="70">
        <f>M105+M110+M111+M112+M113+M114+M115+M116</f>
        <v>0</v>
      </c>
      <c r="N117" s="169">
        <f t="shared" si="19"/>
        <v>0</v>
      </c>
      <c r="O117" s="160">
        <f>O105+O110+O111+O112+O113+O114+O115+O116</f>
        <v>0</v>
      </c>
      <c r="P117" s="70">
        <f>P105+P110+P111+P112+P113+P114+P115+P116</f>
        <v>0</v>
      </c>
      <c r="Q117" s="70">
        <f>Q105+Q110+Q111+Q112+Q113+Q114+Q115+Q116</f>
        <v>0</v>
      </c>
      <c r="R117" s="70">
        <f t="shared" si="20"/>
        <v>0</v>
      </c>
    </row>
    <row r="118" spans="1:18" x14ac:dyDescent="0.25">
      <c r="A118" s="28" t="s">
        <v>175</v>
      </c>
      <c r="B118" s="5" t="s">
        <v>176</v>
      </c>
      <c r="C118" s="58">
        <v>0</v>
      </c>
      <c r="D118" s="58">
        <v>0</v>
      </c>
      <c r="E118" s="58">
        <v>0</v>
      </c>
      <c r="F118" s="110">
        <f t="shared" si="7"/>
        <v>0</v>
      </c>
      <c r="G118" s="58">
        <v>0</v>
      </c>
      <c r="H118" s="58">
        <v>0</v>
      </c>
      <c r="I118" s="58">
        <v>0</v>
      </c>
      <c r="J118" s="110">
        <f t="shared" si="18"/>
        <v>0</v>
      </c>
      <c r="K118" s="150">
        <v>0</v>
      </c>
      <c r="L118" s="58">
        <v>0</v>
      </c>
      <c r="M118" s="58">
        <v>0</v>
      </c>
      <c r="N118" s="164">
        <f t="shared" si="19"/>
        <v>0</v>
      </c>
      <c r="O118" s="150">
        <v>0</v>
      </c>
      <c r="P118" s="58">
        <v>0</v>
      </c>
      <c r="Q118" s="58">
        <v>0</v>
      </c>
      <c r="R118" s="141">
        <f t="shared" si="20"/>
        <v>0</v>
      </c>
    </row>
    <row r="119" spans="1:18" x14ac:dyDescent="0.25">
      <c r="A119" s="12" t="s">
        <v>177</v>
      </c>
      <c r="B119" s="5" t="s">
        <v>178</v>
      </c>
      <c r="C119" s="58">
        <v>0</v>
      </c>
      <c r="D119" s="58">
        <v>0</v>
      </c>
      <c r="E119" s="58">
        <v>0</v>
      </c>
      <c r="F119" s="110">
        <f t="shared" si="7"/>
        <v>0</v>
      </c>
      <c r="G119" s="58">
        <v>0</v>
      </c>
      <c r="H119" s="58">
        <v>0</v>
      </c>
      <c r="I119" s="58">
        <v>0</v>
      </c>
      <c r="J119" s="110">
        <f t="shared" si="18"/>
        <v>0</v>
      </c>
      <c r="K119" s="150">
        <v>0</v>
      </c>
      <c r="L119" s="58">
        <v>0</v>
      </c>
      <c r="M119" s="58">
        <v>0</v>
      </c>
      <c r="N119" s="164">
        <f t="shared" si="19"/>
        <v>0</v>
      </c>
      <c r="O119" s="150">
        <v>0</v>
      </c>
      <c r="P119" s="58">
        <v>0</v>
      </c>
      <c r="Q119" s="58">
        <v>0</v>
      </c>
      <c r="R119" s="141">
        <f t="shared" si="20"/>
        <v>0</v>
      </c>
    </row>
    <row r="120" spans="1:18" x14ac:dyDescent="0.25">
      <c r="A120" s="28" t="s">
        <v>354</v>
      </c>
      <c r="B120" s="5" t="s">
        <v>179</v>
      </c>
      <c r="C120" s="58">
        <v>0</v>
      </c>
      <c r="D120" s="58">
        <v>0</v>
      </c>
      <c r="E120" s="58">
        <v>0</v>
      </c>
      <c r="F120" s="110">
        <f t="shared" si="7"/>
        <v>0</v>
      </c>
      <c r="G120" s="58">
        <v>0</v>
      </c>
      <c r="H120" s="58">
        <v>0</v>
      </c>
      <c r="I120" s="58">
        <v>0</v>
      </c>
      <c r="J120" s="110">
        <f t="shared" si="18"/>
        <v>0</v>
      </c>
      <c r="K120" s="150">
        <v>0</v>
      </c>
      <c r="L120" s="58">
        <v>0</v>
      </c>
      <c r="M120" s="58">
        <v>0</v>
      </c>
      <c r="N120" s="164">
        <f t="shared" si="19"/>
        <v>0</v>
      </c>
      <c r="O120" s="150">
        <v>0</v>
      </c>
      <c r="P120" s="58">
        <v>0</v>
      </c>
      <c r="Q120" s="58">
        <v>0</v>
      </c>
      <c r="R120" s="141">
        <f t="shared" si="20"/>
        <v>0</v>
      </c>
    </row>
    <row r="121" spans="1:18" x14ac:dyDescent="0.25">
      <c r="A121" s="28" t="s">
        <v>324</v>
      </c>
      <c r="B121" s="5" t="s">
        <v>180</v>
      </c>
      <c r="C121" s="58">
        <v>0</v>
      </c>
      <c r="D121" s="58">
        <v>0</v>
      </c>
      <c r="E121" s="58">
        <v>0</v>
      </c>
      <c r="F121" s="110">
        <f t="shared" si="7"/>
        <v>0</v>
      </c>
      <c r="G121" s="58">
        <v>0</v>
      </c>
      <c r="H121" s="58">
        <v>0</v>
      </c>
      <c r="I121" s="58">
        <v>0</v>
      </c>
      <c r="J121" s="110">
        <f t="shared" si="18"/>
        <v>0</v>
      </c>
      <c r="K121" s="150">
        <v>0</v>
      </c>
      <c r="L121" s="58">
        <v>0</v>
      </c>
      <c r="M121" s="58">
        <v>0</v>
      </c>
      <c r="N121" s="164">
        <f t="shared" si="19"/>
        <v>0</v>
      </c>
      <c r="O121" s="150">
        <v>0</v>
      </c>
      <c r="P121" s="58">
        <v>0</v>
      </c>
      <c r="Q121" s="58">
        <v>0</v>
      </c>
      <c r="R121" s="141">
        <f t="shared" si="20"/>
        <v>0</v>
      </c>
    </row>
    <row r="122" spans="1:18" s="46" customFormat="1" x14ac:dyDescent="0.25">
      <c r="A122" s="29" t="s">
        <v>325</v>
      </c>
      <c r="B122" s="30" t="s">
        <v>181</v>
      </c>
      <c r="C122" s="59">
        <f>SUM(C118:C121)</f>
        <v>0</v>
      </c>
      <c r="D122" s="59">
        <f>SUM(D118:D121)</f>
        <v>0</v>
      </c>
      <c r="E122" s="59">
        <f>SUM(E118:E121)</f>
        <v>0</v>
      </c>
      <c r="F122" s="101">
        <f t="shared" si="7"/>
        <v>0</v>
      </c>
      <c r="G122" s="59">
        <f>SUM(G118:G121)</f>
        <v>0</v>
      </c>
      <c r="H122" s="59">
        <f>SUM(H118:H121)</f>
        <v>0</v>
      </c>
      <c r="I122" s="59">
        <f>SUM(I118:I121)</f>
        <v>0</v>
      </c>
      <c r="J122" s="101">
        <f t="shared" si="18"/>
        <v>0</v>
      </c>
      <c r="K122" s="165">
        <f>SUM(K118:K121)</f>
        <v>0</v>
      </c>
      <c r="L122" s="59">
        <f>SUM(L118:L121)</f>
        <v>0</v>
      </c>
      <c r="M122" s="59">
        <f>SUM(M118:M121)</f>
        <v>0</v>
      </c>
      <c r="N122" s="166">
        <f t="shared" si="19"/>
        <v>0</v>
      </c>
      <c r="O122" s="151">
        <f>SUM(O118:O121)</f>
        <v>0</v>
      </c>
      <c r="P122" s="47">
        <f>SUM(P118:P121)</f>
        <v>0</v>
      </c>
      <c r="Q122" s="47">
        <f>SUM(Q118:Q121)</f>
        <v>0</v>
      </c>
      <c r="R122" s="47">
        <f t="shared" si="20"/>
        <v>0</v>
      </c>
    </row>
    <row r="123" spans="1:18" x14ac:dyDescent="0.25">
      <c r="A123" s="12" t="s">
        <v>182</v>
      </c>
      <c r="B123" s="5" t="s">
        <v>183</v>
      </c>
      <c r="C123" s="58">
        <v>0</v>
      </c>
      <c r="D123" s="58">
        <v>0</v>
      </c>
      <c r="E123" s="58">
        <v>0</v>
      </c>
      <c r="F123" s="110">
        <f t="shared" si="7"/>
        <v>0</v>
      </c>
      <c r="G123" s="58">
        <v>0</v>
      </c>
      <c r="H123" s="58">
        <v>0</v>
      </c>
      <c r="I123" s="58">
        <v>0</v>
      </c>
      <c r="J123" s="110">
        <f t="shared" si="18"/>
        <v>0</v>
      </c>
      <c r="K123" s="150">
        <v>0</v>
      </c>
      <c r="L123" s="58">
        <v>0</v>
      </c>
      <c r="M123" s="58">
        <v>0</v>
      </c>
      <c r="N123" s="164">
        <f t="shared" si="19"/>
        <v>0</v>
      </c>
      <c r="O123" s="150">
        <v>0</v>
      </c>
      <c r="P123" s="58">
        <v>0</v>
      </c>
      <c r="Q123" s="58">
        <v>0</v>
      </c>
      <c r="R123" s="141">
        <f t="shared" si="20"/>
        <v>0</v>
      </c>
    </row>
    <row r="124" spans="1:18" s="46" customFormat="1" ht="15.75" x14ac:dyDescent="0.25">
      <c r="A124" s="85" t="s">
        <v>358</v>
      </c>
      <c r="B124" s="86" t="s">
        <v>184</v>
      </c>
      <c r="C124" s="87">
        <f>C117+C122+C123</f>
        <v>0</v>
      </c>
      <c r="D124" s="87">
        <f>D117+D122+D123</f>
        <v>0</v>
      </c>
      <c r="E124" s="87">
        <f>E117+E122+E123</f>
        <v>0</v>
      </c>
      <c r="F124" s="115">
        <f t="shared" si="7"/>
        <v>0</v>
      </c>
      <c r="G124" s="87">
        <f>G117+G122+G123</f>
        <v>0</v>
      </c>
      <c r="H124" s="87">
        <f>H117+H122+H123</f>
        <v>0</v>
      </c>
      <c r="I124" s="87">
        <f>I117+I122+I123</f>
        <v>0</v>
      </c>
      <c r="J124" s="115">
        <f t="shared" si="18"/>
        <v>0</v>
      </c>
      <c r="K124" s="161">
        <f>K117+K122+K123</f>
        <v>0</v>
      </c>
      <c r="L124" s="87">
        <f>L117+L122+L123</f>
        <v>0</v>
      </c>
      <c r="M124" s="87">
        <f>M117+M122+M123</f>
        <v>0</v>
      </c>
      <c r="N124" s="175">
        <f t="shared" si="19"/>
        <v>0</v>
      </c>
      <c r="O124" s="161">
        <f>O117+O122+O123</f>
        <v>0</v>
      </c>
      <c r="P124" s="87">
        <f>P117+P122+P123</f>
        <v>0</v>
      </c>
      <c r="Q124" s="87">
        <f>Q117+Q122+Q123</f>
        <v>0</v>
      </c>
      <c r="R124" s="87">
        <f t="shared" si="20"/>
        <v>0</v>
      </c>
    </row>
    <row r="125" spans="1:18" s="46" customFormat="1" ht="17.25" x14ac:dyDescent="0.3">
      <c r="A125" s="89" t="s">
        <v>394</v>
      </c>
      <c r="B125" s="89"/>
      <c r="C125" s="88">
        <f>C101+C124</f>
        <v>19278080</v>
      </c>
      <c r="D125" s="88">
        <f>D101+D124</f>
        <v>0</v>
      </c>
      <c r="E125" s="88">
        <f>E101+E124</f>
        <v>0</v>
      </c>
      <c r="F125" s="116">
        <f t="shared" si="7"/>
        <v>19278080</v>
      </c>
      <c r="G125" s="88">
        <f>G101+G124</f>
        <v>19278080</v>
      </c>
      <c r="H125" s="88">
        <f>H101+H124</f>
        <v>0</v>
      </c>
      <c r="I125" s="88">
        <f>I101+I124</f>
        <v>0</v>
      </c>
      <c r="J125" s="116">
        <f t="shared" si="18"/>
        <v>19278080</v>
      </c>
      <c r="K125" s="162">
        <f>K101+K124</f>
        <v>19278021</v>
      </c>
      <c r="L125" s="88">
        <f>L101+L124</f>
        <v>0</v>
      </c>
      <c r="M125" s="88">
        <f>M101+M124</f>
        <v>0</v>
      </c>
      <c r="N125" s="176">
        <f t="shared" si="19"/>
        <v>19278021</v>
      </c>
      <c r="O125" s="162">
        <f>O101+O124</f>
        <v>19278021</v>
      </c>
      <c r="P125" s="88">
        <f>P101+P124</f>
        <v>0</v>
      </c>
      <c r="Q125" s="88">
        <f>Q101+Q124</f>
        <v>0</v>
      </c>
      <c r="R125" s="88">
        <f t="shared" si="20"/>
        <v>19278021</v>
      </c>
    </row>
    <row r="126" spans="1:18" x14ac:dyDescent="0.25">
      <c r="B126" s="19"/>
      <c r="C126" s="19"/>
      <c r="D126" s="19"/>
      <c r="E126" s="19"/>
      <c r="F126" s="19"/>
    </row>
    <row r="127" spans="1:18" x14ac:dyDescent="0.25">
      <c r="B127" s="19"/>
      <c r="C127" s="19"/>
      <c r="D127" s="19"/>
      <c r="E127" s="19"/>
      <c r="F127" s="19"/>
    </row>
    <row r="128" spans="1:18" x14ac:dyDescent="0.25">
      <c r="B128" s="19"/>
      <c r="C128" s="19"/>
      <c r="D128" s="19"/>
      <c r="E128" s="19"/>
      <c r="F128" s="19"/>
    </row>
    <row r="129" spans="2:6" x14ac:dyDescent="0.25">
      <c r="B129" s="19"/>
      <c r="C129" s="19"/>
      <c r="D129" s="19"/>
      <c r="E129" s="19"/>
      <c r="F129" s="19"/>
    </row>
    <row r="130" spans="2:6" x14ac:dyDescent="0.25">
      <c r="B130" s="19"/>
      <c r="C130" s="19"/>
      <c r="D130" s="19"/>
      <c r="E130" s="19"/>
      <c r="F130" s="19"/>
    </row>
    <row r="131" spans="2:6" x14ac:dyDescent="0.25">
      <c r="B131" s="19"/>
      <c r="C131" s="19"/>
      <c r="D131" s="19"/>
      <c r="E131" s="19"/>
      <c r="F131" s="19"/>
    </row>
    <row r="132" spans="2:6" x14ac:dyDescent="0.25">
      <c r="B132" s="19"/>
      <c r="C132" s="19"/>
      <c r="D132" s="19"/>
      <c r="E132" s="19"/>
      <c r="F132" s="19"/>
    </row>
    <row r="133" spans="2:6" x14ac:dyDescent="0.25">
      <c r="B133" s="19"/>
      <c r="C133" s="19"/>
      <c r="D133" s="19"/>
      <c r="E133" s="19"/>
      <c r="F133" s="19"/>
    </row>
    <row r="134" spans="2:6" x14ac:dyDescent="0.25">
      <c r="B134" s="19"/>
      <c r="C134" s="19"/>
      <c r="D134" s="19"/>
      <c r="E134" s="19"/>
      <c r="F134" s="19"/>
    </row>
    <row r="135" spans="2:6" x14ac:dyDescent="0.25">
      <c r="B135" s="19"/>
      <c r="C135" s="19"/>
      <c r="D135" s="19"/>
      <c r="E135" s="19"/>
      <c r="F135" s="19"/>
    </row>
    <row r="136" spans="2:6" x14ac:dyDescent="0.25">
      <c r="B136" s="19"/>
      <c r="C136" s="19"/>
      <c r="D136" s="19"/>
      <c r="E136" s="19"/>
      <c r="F136" s="19"/>
    </row>
    <row r="137" spans="2:6" x14ac:dyDescent="0.25">
      <c r="B137" s="19"/>
      <c r="C137" s="19"/>
      <c r="D137" s="19"/>
      <c r="E137" s="19"/>
      <c r="F137" s="19"/>
    </row>
    <row r="138" spans="2:6" x14ac:dyDescent="0.25">
      <c r="B138" s="19"/>
      <c r="C138" s="19"/>
      <c r="D138" s="19"/>
      <c r="E138" s="19"/>
      <c r="F138" s="19"/>
    </row>
    <row r="139" spans="2:6" x14ac:dyDescent="0.25">
      <c r="B139" s="19"/>
      <c r="C139" s="19"/>
      <c r="D139" s="19"/>
      <c r="E139" s="19"/>
      <c r="F139" s="19"/>
    </row>
    <row r="140" spans="2:6" x14ac:dyDescent="0.25">
      <c r="B140" s="19"/>
      <c r="C140" s="19"/>
      <c r="D140" s="19"/>
      <c r="E140" s="19"/>
      <c r="F140" s="19"/>
    </row>
    <row r="141" spans="2:6" x14ac:dyDescent="0.25">
      <c r="B141" s="19"/>
      <c r="C141" s="19"/>
      <c r="D141" s="19"/>
      <c r="E141" s="19"/>
      <c r="F141" s="19"/>
    </row>
    <row r="142" spans="2:6" x14ac:dyDescent="0.25">
      <c r="B142" s="19"/>
      <c r="C142" s="19"/>
      <c r="D142" s="19"/>
      <c r="E142" s="19"/>
      <c r="F142" s="19"/>
    </row>
    <row r="143" spans="2:6" x14ac:dyDescent="0.25">
      <c r="B143" s="19"/>
      <c r="C143" s="19"/>
      <c r="D143" s="19"/>
      <c r="E143" s="19"/>
      <c r="F143" s="19"/>
    </row>
    <row r="144" spans="2:6" x14ac:dyDescent="0.25">
      <c r="B144" s="19"/>
      <c r="C144" s="19"/>
      <c r="D144" s="19"/>
      <c r="E144" s="19"/>
      <c r="F144" s="19"/>
    </row>
    <row r="145" spans="2:6" x14ac:dyDescent="0.25">
      <c r="B145" s="19"/>
      <c r="C145" s="19"/>
      <c r="D145" s="19"/>
      <c r="E145" s="19"/>
      <c r="F145" s="19"/>
    </row>
    <row r="146" spans="2:6" x14ac:dyDescent="0.25">
      <c r="B146" s="19"/>
      <c r="C146" s="19"/>
      <c r="D146" s="19"/>
      <c r="E146" s="19"/>
      <c r="F146" s="19"/>
    </row>
    <row r="147" spans="2:6" x14ac:dyDescent="0.25">
      <c r="B147" s="19"/>
      <c r="C147" s="19"/>
      <c r="D147" s="19"/>
      <c r="E147" s="19"/>
      <c r="F147" s="19"/>
    </row>
    <row r="148" spans="2:6" x14ac:dyDescent="0.25">
      <c r="B148" s="19"/>
      <c r="C148" s="19"/>
      <c r="D148" s="19"/>
      <c r="E148" s="19"/>
      <c r="F148" s="19"/>
    </row>
    <row r="149" spans="2:6" x14ac:dyDescent="0.25">
      <c r="B149" s="19"/>
      <c r="C149" s="19"/>
      <c r="D149" s="19"/>
      <c r="E149" s="19"/>
      <c r="F149" s="19"/>
    </row>
    <row r="150" spans="2:6" x14ac:dyDescent="0.25">
      <c r="B150" s="19"/>
      <c r="C150" s="19"/>
      <c r="D150" s="19"/>
      <c r="E150" s="19"/>
      <c r="F150" s="19"/>
    </row>
    <row r="151" spans="2:6" x14ac:dyDescent="0.25">
      <c r="B151" s="19"/>
      <c r="C151" s="19"/>
      <c r="D151" s="19"/>
      <c r="E151" s="19"/>
      <c r="F151" s="19"/>
    </row>
    <row r="152" spans="2:6" x14ac:dyDescent="0.25">
      <c r="B152" s="19"/>
      <c r="C152" s="19"/>
      <c r="D152" s="19"/>
      <c r="E152" s="19"/>
      <c r="F152" s="19"/>
    </row>
    <row r="153" spans="2:6" x14ac:dyDescent="0.25">
      <c r="B153" s="19"/>
      <c r="C153" s="19"/>
      <c r="D153" s="19"/>
      <c r="E153" s="19"/>
      <c r="F153" s="19"/>
    </row>
    <row r="154" spans="2:6" x14ac:dyDescent="0.25">
      <c r="B154" s="19"/>
      <c r="C154" s="19"/>
      <c r="D154" s="19"/>
      <c r="E154" s="19"/>
      <c r="F154" s="19"/>
    </row>
    <row r="155" spans="2:6" x14ac:dyDescent="0.25">
      <c r="B155" s="19"/>
      <c r="C155" s="19"/>
      <c r="D155" s="19"/>
      <c r="E155" s="19"/>
      <c r="F155" s="19"/>
    </row>
    <row r="156" spans="2:6" x14ac:dyDescent="0.25">
      <c r="B156" s="19"/>
      <c r="C156" s="19"/>
      <c r="D156" s="19"/>
      <c r="E156" s="19"/>
      <c r="F156" s="19"/>
    </row>
    <row r="157" spans="2:6" x14ac:dyDescent="0.25">
      <c r="B157" s="19"/>
      <c r="C157" s="19"/>
      <c r="D157" s="19"/>
      <c r="E157" s="19"/>
      <c r="F157" s="19"/>
    </row>
    <row r="158" spans="2:6" x14ac:dyDescent="0.25">
      <c r="B158" s="19"/>
      <c r="C158" s="19"/>
      <c r="D158" s="19"/>
      <c r="E158" s="19"/>
      <c r="F158" s="19"/>
    </row>
    <row r="159" spans="2:6" x14ac:dyDescent="0.25">
      <c r="B159" s="19"/>
      <c r="C159" s="19"/>
      <c r="D159" s="19"/>
      <c r="E159" s="19"/>
      <c r="F159" s="19"/>
    </row>
    <row r="160" spans="2:6" x14ac:dyDescent="0.25">
      <c r="B160" s="19"/>
      <c r="C160" s="19"/>
      <c r="D160" s="19"/>
      <c r="E160" s="19"/>
      <c r="F160" s="19"/>
    </row>
    <row r="161" spans="2:6" x14ac:dyDescent="0.25">
      <c r="B161" s="19"/>
      <c r="C161" s="19"/>
      <c r="D161" s="19"/>
      <c r="E161" s="19"/>
      <c r="F161" s="19"/>
    </row>
    <row r="162" spans="2:6" x14ac:dyDescent="0.25">
      <c r="B162" s="19"/>
      <c r="C162" s="19"/>
      <c r="D162" s="19"/>
      <c r="E162" s="19"/>
      <c r="F162" s="19"/>
    </row>
    <row r="163" spans="2:6" x14ac:dyDescent="0.25">
      <c r="B163" s="19"/>
      <c r="C163" s="19"/>
      <c r="D163" s="19"/>
      <c r="E163" s="19"/>
      <c r="F163" s="19"/>
    </row>
    <row r="164" spans="2:6" x14ac:dyDescent="0.25">
      <c r="B164" s="19"/>
      <c r="C164" s="19"/>
      <c r="D164" s="19"/>
      <c r="E164" s="19"/>
      <c r="F164" s="19"/>
    </row>
    <row r="165" spans="2:6" x14ac:dyDescent="0.25">
      <c r="B165" s="19"/>
      <c r="C165" s="19"/>
      <c r="D165" s="19"/>
      <c r="E165" s="19"/>
      <c r="F165" s="19"/>
    </row>
    <row r="166" spans="2:6" x14ac:dyDescent="0.25">
      <c r="B166" s="19"/>
      <c r="C166" s="19"/>
      <c r="D166" s="19"/>
      <c r="E166" s="19"/>
      <c r="F166" s="19"/>
    </row>
    <row r="167" spans="2:6" x14ac:dyDescent="0.25">
      <c r="B167" s="19"/>
      <c r="C167" s="19"/>
      <c r="D167" s="19"/>
      <c r="E167" s="19"/>
      <c r="F167" s="19"/>
    </row>
    <row r="168" spans="2:6" x14ac:dyDescent="0.25">
      <c r="B168" s="19"/>
      <c r="C168" s="19"/>
      <c r="D168" s="19"/>
      <c r="E168" s="19"/>
      <c r="F168" s="19"/>
    </row>
    <row r="169" spans="2:6" x14ac:dyDescent="0.25">
      <c r="B169" s="19"/>
      <c r="C169" s="19"/>
      <c r="D169" s="19"/>
      <c r="E169" s="19"/>
      <c r="F169" s="19"/>
    </row>
    <row r="170" spans="2:6" x14ac:dyDescent="0.25">
      <c r="B170" s="19"/>
      <c r="C170" s="19"/>
      <c r="D170" s="19"/>
      <c r="E170" s="19"/>
      <c r="F170" s="19"/>
    </row>
    <row r="171" spans="2:6" x14ac:dyDescent="0.25">
      <c r="B171" s="19"/>
      <c r="C171" s="19"/>
      <c r="D171" s="19"/>
      <c r="E171" s="19"/>
      <c r="F171" s="19"/>
    </row>
    <row r="172" spans="2:6" x14ac:dyDescent="0.25">
      <c r="B172" s="19"/>
      <c r="C172" s="19"/>
      <c r="D172" s="19"/>
      <c r="E172" s="19"/>
      <c r="F172" s="19"/>
    </row>
    <row r="173" spans="2:6" x14ac:dyDescent="0.25">
      <c r="B173" s="19"/>
      <c r="C173" s="19"/>
      <c r="D173" s="19"/>
      <c r="E173" s="19"/>
      <c r="F173" s="19"/>
    </row>
    <row r="174" spans="2:6" x14ac:dyDescent="0.25">
      <c r="B174" s="19"/>
      <c r="C174" s="19"/>
      <c r="D174" s="19"/>
      <c r="E174" s="19"/>
      <c r="F174" s="19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3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174"/>
  <sheetViews>
    <sheetView view="pageBreakPreview" zoomScale="80" zoomScaleNormal="100" zoomScaleSheetLayoutView="80" workbookViewId="0">
      <selection activeCell="C1" sqref="C1:F1"/>
    </sheetView>
  </sheetViews>
  <sheetFormatPr defaultRowHeight="15" x14ac:dyDescent="0.25"/>
  <cols>
    <col min="1" max="1" width="71.5703125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85546875" customWidth="1"/>
    <col min="8" max="8" width="9.85546875" customWidth="1"/>
    <col min="9" max="9" width="10.140625" customWidth="1"/>
    <col min="10" max="10" width="12.7109375" customWidth="1"/>
    <col min="11" max="11" width="12.85546875" bestFit="1" customWidth="1"/>
    <col min="12" max="13" width="10" customWidth="1"/>
    <col min="14" max="14" width="12.7109375" bestFit="1" customWidth="1"/>
    <col min="15" max="15" width="14.140625" bestFit="1" customWidth="1"/>
    <col min="18" max="18" width="14.140625" bestFit="1" customWidth="1"/>
    <col min="19" max="19" width="12.42578125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245" t="s">
        <v>506</v>
      </c>
      <c r="D1" s="245"/>
      <c r="E1" s="245"/>
      <c r="F1" s="245"/>
      <c r="G1" s="1"/>
      <c r="H1" s="1"/>
      <c r="I1" s="1"/>
      <c r="J1" s="1"/>
    </row>
    <row r="3" spans="1:18" ht="21" customHeight="1" x14ac:dyDescent="0.25">
      <c r="A3" s="252" t="s">
        <v>497</v>
      </c>
      <c r="B3" s="253"/>
      <c r="C3" s="253"/>
      <c r="D3" s="253"/>
      <c r="E3" s="253"/>
      <c r="F3" s="254"/>
    </row>
    <row r="4" spans="1:18" ht="18.75" customHeight="1" x14ac:dyDescent="0.25">
      <c r="A4" s="255" t="s">
        <v>491</v>
      </c>
      <c r="B4" s="253"/>
      <c r="C4" s="253"/>
      <c r="D4" s="253"/>
      <c r="E4" s="253"/>
      <c r="F4" s="254"/>
    </row>
    <row r="5" spans="1:18" ht="18" x14ac:dyDescent="0.25">
      <c r="A5" s="51"/>
    </row>
    <row r="6" spans="1:18" x14ac:dyDescent="0.25">
      <c r="A6" s="45" t="s">
        <v>490</v>
      </c>
      <c r="C6" s="249" t="s">
        <v>475</v>
      </c>
      <c r="D6" s="249"/>
      <c r="E6" s="249"/>
      <c r="F6" s="246"/>
      <c r="G6" s="246" t="s">
        <v>499</v>
      </c>
      <c r="H6" s="247"/>
      <c r="I6" s="247"/>
      <c r="J6" s="247"/>
      <c r="K6" s="250" t="s">
        <v>501</v>
      </c>
      <c r="L6" s="247"/>
      <c r="M6" s="247"/>
      <c r="N6" s="251"/>
      <c r="O6" s="248" t="s">
        <v>503</v>
      </c>
      <c r="P6" s="249"/>
      <c r="Q6" s="249"/>
      <c r="R6" s="249"/>
    </row>
    <row r="7" spans="1:18" ht="60" x14ac:dyDescent="0.3">
      <c r="A7" s="2" t="s">
        <v>13</v>
      </c>
      <c r="B7" s="3" t="s">
        <v>14</v>
      </c>
      <c r="C7" s="52" t="s">
        <v>421</v>
      </c>
      <c r="D7" s="52" t="s">
        <v>422</v>
      </c>
      <c r="E7" s="52" t="s">
        <v>8</v>
      </c>
      <c r="F7" s="99" t="s">
        <v>3</v>
      </c>
      <c r="G7" s="52" t="s">
        <v>421</v>
      </c>
      <c r="H7" s="52" t="s">
        <v>422</v>
      </c>
      <c r="I7" s="52" t="s">
        <v>8</v>
      </c>
      <c r="J7" s="99" t="s">
        <v>3</v>
      </c>
      <c r="K7" s="147" t="s">
        <v>421</v>
      </c>
      <c r="L7" s="52" t="s">
        <v>422</v>
      </c>
      <c r="M7" s="52" t="s">
        <v>8</v>
      </c>
      <c r="N7" s="163" t="s">
        <v>3</v>
      </c>
      <c r="O7" s="147" t="s">
        <v>421</v>
      </c>
      <c r="P7" s="52" t="s">
        <v>422</v>
      </c>
      <c r="Q7" s="52" t="s">
        <v>8</v>
      </c>
      <c r="R7" s="148" t="s">
        <v>3</v>
      </c>
    </row>
    <row r="8" spans="1:18" x14ac:dyDescent="0.25">
      <c r="A8" s="21" t="s">
        <v>15</v>
      </c>
      <c r="B8" s="22" t="s">
        <v>16</v>
      </c>
      <c r="C8" s="58">
        <f>SUM('1. melléklet'!C8+'2. melléklet'!C8)</f>
        <v>14834052</v>
      </c>
      <c r="D8" s="58">
        <f>SUM('1. melléklet'!D8+'2. melléklet'!D8)</f>
        <v>0</v>
      </c>
      <c r="E8" s="58">
        <f>SUM('1. melléklet'!E8+'2. melléklet'!E8)</f>
        <v>0</v>
      </c>
      <c r="F8" s="58">
        <f>SUM('1. melléklet'!F8+'2. melléklet'!F8)</f>
        <v>14834052</v>
      </c>
      <c r="G8" s="58">
        <f>SUM('1. melléklet'!G8+'2. melléklet'!G8)</f>
        <v>14679019</v>
      </c>
      <c r="H8" s="58">
        <f>SUM('1. melléklet'!H8+'2. melléklet'!H8)</f>
        <v>0</v>
      </c>
      <c r="I8" s="58">
        <f>SUM('1. melléklet'!I8+'2. melléklet'!I8)</f>
        <v>0</v>
      </c>
      <c r="J8" s="179">
        <f>SUM('1. melléklet'!J8+'2. melléklet'!J8)</f>
        <v>14679019</v>
      </c>
      <c r="K8" s="150">
        <f>SUM('1. melléklet'!K8+'2. melléklet'!K8)</f>
        <v>15009960</v>
      </c>
      <c r="L8" s="58">
        <f>SUM('1. melléklet'!L8+'2. melléklet'!L8)</f>
        <v>0</v>
      </c>
      <c r="M8" s="58">
        <f>SUM('1. melléklet'!M8+'2. melléklet'!M8)</f>
        <v>0</v>
      </c>
      <c r="N8" s="188">
        <f>SUM('1. melléklet'!N8+'2. melléklet'!N8)</f>
        <v>15009960</v>
      </c>
      <c r="O8" s="149">
        <f>SUM('1. melléklet'!O8+'2. melléklet'!O8)</f>
        <v>15009960</v>
      </c>
      <c r="P8" s="56">
        <f>SUM('1. melléklet'!P8+'2. melléklet'!P8)</f>
        <v>0</v>
      </c>
      <c r="Q8" s="56">
        <f>SUM('1. melléklet'!Q8+'2. melléklet'!Q8)</f>
        <v>0</v>
      </c>
      <c r="R8" s="56">
        <f>SUM('1. melléklet'!R8+'2. melléklet'!R8)</f>
        <v>15009960</v>
      </c>
    </row>
    <row r="9" spans="1:18" x14ac:dyDescent="0.25">
      <c r="A9" s="21" t="s">
        <v>17</v>
      </c>
      <c r="B9" s="23" t="s">
        <v>18</v>
      </c>
      <c r="C9" s="58">
        <f>SUM('1. melléklet'!C9+'2. melléklet'!C9)</f>
        <v>210526</v>
      </c>
      <c r="D9" s="58">
        <f>SUM('1. melléklet'!D9+'2. melléklet'!D9)</f>
        <v>0</v>
      </c>
      <c r="E9" s="58">
        <f>SUM('1. melléklet'!E9+'2. melléklet'!E9)</f>
        <v>0</v>
      </c>
      <c r="F9" s="110">
        <f t="shared" ref="F9:F72" si="0">SUM(C9:E9)</f>
        <v>210526</v>
      </c>
      <c r="G9" s="58">
        <f>SUM('1. melléklet'!G9+'2. melléklet'!G9)</f>
        <v>210526</v>
      </c>
      <c r="H9" s="58">
        <f>SUM('1. melléklet'!H9+'2. melléklet'!H9)</f>
        <v>0</v>
      </c>
      <c r="I9" s="58">
        <f>SUM('1. melléklet'!I9+'2. melléklet'!I9)</f>
        <v>0</v>
      </c>
      <c r="J9" s="179">
        <f>SUM('1. melléklet'!J9+'2. melléklet'!J9)</f>
        <v>210526</v>
      </c>
      <c r="K9" s="150">
        <f>SUM('1. melléklet'!K9+'2. melléklet'!K9)</f>
        <v>210526</v>
      </c>
      <c r="L9" s="58">
        <f>SUM('1. melléklet'!L9+'2. melléklet'!L9)</f>
        <v>0</v>
      </c>
      <c r="M9" s="58">
        <f>SUM('1. melléklet'!M9+'2. melléklet'!M9)</f>
        <v>0</v>
      </c>
      <c r="N9" s="188">
        <f>SUM('1. melléklet'!N9+'2. melléklet'!N9)</f>
        <v>210526</v>
      </c>
      <c r="O9" s="149">
        <f>SUM('1. melléklet'!O9+'2. melléklet'!O9)</f>
        <v>210526</v>
      </c>
      <c r="P9" s="56">
        <f>SUM('1. melléklet'!P9+'2. melléklet'!P9)</f>
        <v>0</v>
      </c>
      <c r="Q9" s="56">
        <f>SUM('1. melléklet'!Q9+'2. melléklet'!Q9)</f>
        <v>0</v>
      </c>
      <c r="R9" s="56">
        <f>SUM('1. melléklet'!R9+'2. melléklet'!R9)</f>
        <v>210526</v>
      </c>
    </row>
    <row r="10" spans="1:18" x14ac:dyDescent="0.25">
      <c r="A10" s="21" t="s">
        <v>19</v>
      </c>
      <c r="B10" s="23" t="s">
        <v>20</v>
      </c>
      <c r="C10" s="58">
        <f>SUM('1. melléklet'!C10+'2. melléklet'!C10)</f>
        <v>0</v>
      </c>
      <c r="D10" s="58">
        <f>SUM('1. melléklet'!D10+'2. melléklet'!D10)</f>
        <v>0</v>
      </c>
      <c r="E10" s="58">
        <f>SUM('1. melléklet'!E10+'2. melléklet'!E10)</f>
        <v>0</v>
      </c>
      <c r="F10" s="110">
        <f t="shared" si="0"/>
        <v>0</v>
      </c>
      <c r="G10" s="58">
        <f>SUM('1. melléklet'!G10+'2. melléklet'!G10)</f>
        <v>0</v>
      </c>
      <c r="H10" s="58">
        <f>SUM('1. melléklet'!H10+'2. melléklet'!H10)</f>
        <v>0</v>
      </c>
      <c r="I10" s="58">
        <f>SUM('1. melléklet'!I10+'2. melléklet'!I10)</f>
        <v>0</v>
      </c>
      <c r="J10" s="179">
        <f>SUM('1. melléklet'!J10+'2. melléklet'!J10)</f>
        <v>0</v>
      </c>
      <c r="K10" s="150">
        <f>SUM('1. melléklet'!K10+'2. melléklet'!K10)</f>
        <v>0</v>
      </c>
      <c r="L10" s="58">
        <f>SUM('1. melléklet'!L10+'2. melléklet'!L10)</f>
        <v>0</v>
      </c>
      <c r="M10" s="58">
        <f>SUM('1. melléklet'!M10+'2. melléklet'!M10)</f>
        <v>0</v>
      </c>
      <c r="N10" s="188">
        <f>SUM('1. melléklet'!N10+'2. melléklet'!N10)</f>
        <v>0</v>
      </c>
      <c r="O10" s="154">
        <f>SUM('1. melléklet'!O10+'2. melléklet'!O10)</f>
        <v>75189</v>
      </c>
      <c r="P10" s="56">
        <f>SUM('1. melléklet'!P10+'2. melléklet'!P10)</f>
        <v>0</v>
      </c>
      <c r="Q10" s="56">
        <f>SUM('1. melléklet'!Q10+'2. melléklet'!Q10)</f>
        <v>0</v>
      </c>
      <c r="R10" s="56">
        <f>SUM('1. melléklet'!R10+'2. melléklet'!R10)</f>
        <v>75189</v>
      </c>
    </row>
    <row r="11" spans="1:18" x14ac:dyDescent="0.25">
      <c r="A11" s="24" t="s">
        <v>21</v>
      </c>
      <c r="B11" s="23" t="s">
        <v>22</v>
      </c>
      <c r="C11" s="58">
        <f>SUM('1. melléklet'!C11+'2. melléklet'!C11)</f>
        <v>0</v>
      </c>
      <c r="D11" s="58">
        <f>SUM('1. melléklet'!D11+'2. melléklet'!D11)</f>
        <v>0</v>
      </c>
      <c r="E11" s="58">
        <f>SUM('1. melléklet'!E11+'2. melléklet'!E11)</f>
        <v>0</v>
      </c>
      <c r="F11" s="110">
        <f t="shared" si="0"/>
        <v>0</v>
      </c>
      <c r="G11" s="58">
        <f>SUM('1. melléklet'!G11+'2. melléklet'!G11)</f>
        <v>0</v>
      </c>
      <c r="H11" s="58">
        <f>SUM('1. melléklet'!H11+'2. melléklet'!H11)</f>
        <v>0</v>
      </c>
      <c r="I11" s="58">
        <f>SUM('1. melléklet'!I11+'2. melléklet'!I11)</f>
        <v>0</v>
      </c>
      <c r="J11" s="179">
        <f>SUM('1. melléklet'!J11+'2. melléklet'!J11)</f>
        <v>0</v>
      </c>
      <c r="K11" s="150">
        <f>SUM('1. melléklet'!K11+'2. melléklet'!K11)</f>
        <v>0</v>
      </c>
      <c r="L11" s="58">
        <f>SUM('1. melléklet'!L11+'2. melléklet'!L11)</f>
        <v>0</v>
      </c>
      <c r="M11" s="58">
        <f>SUM('1. melléklet'!M11+'2. melléklet'!M11)</f>
        <v>0</v>
      </c>
      <c r="N11" s="188">
        <f>SUM('1. melléklet'!N11+'2. melléklet'!N11)</f>
        <v>0</v>
      </c>
      <c r="O11" s="149">
        <f>SUM('1. melléklet'!O11+'2. melléklet'!O11)</f>
        <v>0</v>
      </c>
      <c r="P11" s="56">
        <f>SUM('1. melléklet'!P11+'2. melléklet'!P11)</f>
        <v>0</v>
      </c>
      <c r="Q11" s="56">
        <f>SUM('1. melléklet'!Q11+'2. melléklet'!Q11)</f>
        <v>0</v>
      </c>
      <c r="R11" s="56">
        <f>SUM('1. melléklet'!R11+'2. melléklet'!R11)</f>
        <v>0</v>
      </c>
    </row>
    <row r="12" spans="1:18" x14ac:dyDescent="0.25">
      <c r="A12" s="24" t="s">
        <v>23</v>
      </c>
      <c r="B12" s="23" t="s">
        <v>24</v>
      </c>
      <c r="C12" s="58">
        <f>SUM('1. melléklet'!C12+'2. melléklet'!C12)</f>
        <v>0</v>
      </c>
      <c r="D12" s="58">
        <f>SUM('1. melléklet'!D12+'2. melléklet'!D12)</f>
        <v>0</v>
      </c>
      <c r="E12" s="58">
        <f>SUM('1. melléklet'!E12+'2. melléklet'!E12)</f>
        <v>0</v>
      </c>
      <c r="F12" s="110">
        <f t="shared" si="0"/>
        <v>0</v>
      </c>
      <c r="G12" s="58">
        <f>SUM('1. melléklet'!G12+'2. melléklet'!G12)</f>
        <v>0</v>
      </c>
      <c r="H12" s="58">
        <f>SUM('1. melléklet'!H12+'2. melléklet'!H12)</f>
        <v>0</v>
      </c>
      <c r="I12" s="58">
        <f>SUM('1. melléklet'!I12+'2. melléklet'!I12)</f>
        <v>0</v>
      </c>
      <c r="J12" s="179">
        <f>SUM('1. melléklet'!J12+'2. melléklet'!J12)</f>
        <v>0</v>
      </c>
      <c r="K12" s="150">
        <f>SUM('1. melléklet'!K12+'2. melléklet'!K12)</f>
        <v>0</v>
      </c>
      <c r="L12" s="58">
        <f>SUM('1. melléklet'!L12+'2. melléklet'!L12)</f>
        <v>0</v>
      </c>
      <c r="M12" s="58">
        <f>SUM('1. melléklet'!M12+'2. melléklet'!M12)</f>
        <v>0</v>
      </c>
      <c r="N12" s="188">
        <f>SUM('1. melléklet'!N12+'2. melléklet'!N12)</f>
        <v>0</v>
      </c>
      <c r="O12" s="149">
        <f>SUM('1. melléklet'!O12+'2. melléklet'!O12)</f>
        <v>0</v>
      </c>
      <c r="P12" s="56">
        <f>SUM('1. melléklet'!P12+'2. melléklet'!P12)</f>
        <v>0</v>
      </c>
      <c r="Q12" s="56">
        <f>SUM('1. melléklet'!Q12+'2. melléklet'!Q12)</f>
        <v>0</v>
      </c>
      <c r="R12" s="56">
        <f>SUM('1. melléklet'!R12+'2. melléklet'!R12)</f>
        <v>0</v>
      </c>
    </row>
    <row r="13" spans="1:18" x14ac:dyDescent="0.25">
      <c r="A13" s="24" t="s">
        <v>25</v>
      </c>
      <c r="B13" s="23" t="s">
        <v>26</v>
      </c>
      <c r="C13" s="58">
        <f>SUM('1. melléklet'!C13+'2. melléklet'!C13)</f>
        <v>983001</v>
      </c>
      <c r="D13" s="58">
        <f>SUM('1. melléklet'!D13+'2. melléklet'!D13)</f>
        <v>0</v>
      </c>
      <c r="E13" s="58">
        <f>SUM('1. melléklet'!E13+'2. melléklet'!E13)</f>
        <v>0</v>
      </c>
      <c r="F13" s="110">
        <f t="shared" si="0"/>
        <v>983001</v>
      </c>
      <c r="G13" s="58">
        <f>SUM('1. melléklet'!G13+'2. melléklet'!G13)</f>
        <v>983001</v>
      </c>
      <c r="H13" s="58">
        <f>SUM('1. melléklet'!H13+'2. melléklet'!H13)</f>
        <v>0</v>
      </c>
      <c r="I13" s="58">
        <f>SUM('1. melléklet'!I13+'2. melléklet'!I13)</f>
        <v>0</v>
      </c>
      <c r="J13" s="179">
        <f>SUM('1. melléklet'!J13+'2. melléklet'!J13)</f>
        <v>983001</v>
      </c>
      <c r="K13" s="150">
        <f>SUM('1. melléklet'!K13+'2. melléklet'!K13)</f>
        <v>983001</v>
      </c>
      <c r="L13" s="58">
        <f>SUM('1. melléklet'!L13+'2. melléklet'!L13)</f>
        <v>0</v>
      </c>
      <c r="M13" s="58">
        <f>SUM('1. melléklet'!M13+'2. melléklet'!M13)</f>
        <v>0</v>
      </c>
      <c r="N13" s="188">
        <f>SUM('1. melléklet'!N13+'2. melléklet'!N13)</f>
        <v>983001</v>
      </c>
      <c r="O13" s="149">
        <f>SUM('1. melléklet'!O13+'2. melléklet'!O13)</f>
        <v>983001</v>
      </c>
      <c r="P13" s="56">
        <f>SUM('1. melléklet'!P13+'2. melléklet'!P13)</f>
        <v>0</v>
      </c>
      <c r="Q13" s="56">
        <f>SUM('1. melléklet'!Q13+'2. melléklet'!Q13)</f>
        <v>0</v>
      </c>
      <c r="R13" s="56">
        <f>SUM('1. melléklet'!R13+'2. melléklet'!R13)</f>
        <v>983001</v>
      </c>
    </row>
    <row r="14" spans="1:18" x14ac:dyDescent="0.25">
      <c r="A14" s="24" t="s">
        <v>27</v>
      </c>
      <c r="B14" s="23" t="s">
        <v>28</v>
      </c>
      <c r="C14" s="58">
        <f>SUM('1. melléklet'!C14+'2. melléklet'!C14)</f>
        <v>492000</v>
      </c>
      <c r="D14" s="58">
        <f>SUM('1. melléklet'!D14+'2. melléklet'!D14)</f>
        <v>0</v>
      </c>
      <c r="E14" s="58">
        <f>SUM('1. melléklet'!E14+'2. melléklet'!E14)</f>
        <v>0</v>
      </c>
      <c r="F14" s="110">
        <f t="shared" si="0"/>
        <v>492000</v>
      </c>
      <c r="G14" s="58">
        <f>SUM('1. melléklet'!G14+'2. melléklet'!G14)</f>
        <v>517000</v>
      </c>
      <c r="H14" s="58">
        <f>SUM('1. melléklet'!H14+'2. melléklet'!H14)</f>
        <v>0</v>
      </c>
      <c r="I14" s="58">
        <f>SUM('1. melléklet'!I14+'2. melléklet'!I14)</f>
        <v>0</v>
      </c>
      <c r="J14" s="179">
        <f>SUM('1. melléklet'!J14+'2. melléklet'!J14)</f>
        <v>517000</v>
      </c>
      <c r="K14" s="150">
        <f>SUM('1. melléklet'!K14+'2. melléklet'!K14)</f>
        <v>517000</v>
      </c>
      <c r="L14" s="58">
        <f>SUM('1. melléklet'!L14+'2. melléklet'!L14)</f>
        <v>0</v>
      </c>
      <c r="M14" s="58">
        <f>SUM('1. melléklet'!M14+'2. melléklet'!M14)</f>
        <v>0</v>
      </c>
      <c r="N14" s="188">
        <f>SUM('1. melléklet'!N14+'2. melléklet'!N14)</f>
        <v>517000</v>
      </c>
      <c r="O14" s="149">
        <f>SUM('1. melléklet'!O14+'2. melléklet'!O14)</f>
        <v>517000</v>
      </c>
      <c r="P14" s="56">
        <f>SUM('1. melléklet'!P14+'2. melléklet'!P14)</f>
        <v>0</v>
      </c>
      <c r="Q14" s="56">
        <f>SUM('1. melléklet'!Q14+'2. melléklet'!Q14)</f>
        <v>0</v>
      </c>
      <c r="R14" s="56">
        <f>SUM('1. melléklet'!R14+'2. melléklet'!R14)</f>
        <v>517000</v>
      </c>
    </row>
    <row r="15" spans="1:18" x14ac:dyDescent="0.25">
      <c r="A15" s="24" t="s">
        <v>29</v>
      </c>
      <c r="B15" s="23" t="s">
        <v>30</v>
      </c>
      <c r="C15" s="58">
        <f>SUM('1. melléklet'!C15+'2. melléklet'!C15)</f>
        <v>0</v>
      </c>
      <c r="D15" s="58">
        <f>SUM('1. melléklet'!D15+'2. melléklet'!D15)</f>
        <v>0</v>
      </c>
      <c r="E15" s="58">
        <f>SUM('1. melléklet'!E15+'2. melléklet'!E15)</f>
        <v>0</v>
      </c>
      <c r="F15" s="110">
        <f t="shared" si="0"/>
        <v>0</v>
      </c>
      <c r="G15" s="58">
        <f>SUM('1. melléklet'!G15+'2. melléklet'!G15)</f>
        <v>0</v>
      </c>
      <c r="H15" s="58">
        <f>SUM('1. melléklet'!H15+'2. melléklet'!H15)</f>
        <v>0</v>
      </c>
      <c r="I15" s="58">
        <f>SUM('1. melléklet'!I15+'2. melléklet'!I15)</f>
        <v>0</v>
      </c>
      <c r="J15" s="179">
        <f>SUM('1. melléklet'!J15+'2. melléklet'!J15)</f>
        <v>0</v>
      </c>
      <c r="K15" s="150">
        <f>SUM('1. melléklet'!K15+'2. melléklet'!K15)</f>
        <v>0</v>
      </c>
      <c r="L15" s="58">
        <f>SUM('1. melléklet'!L15+'2. melléklet'!L15)</f>
        <v>0</v>
      </c>
      <c r="M15" s="58">
        <f>SUM('1. melléklet'!M15+'2. melléklet'!M15)</f>
        <v>0</v>
      </c>
      <c r="N15" s="188">
        <f>SUM('1. melléklet'!N15+'2. melléklet'!N15)</f>
        <v>0</v>
      </c>
      <c r="O15" s="149">
        <f>SUM('1. melléklet'!O15+'2. melléklet'!O15)</f>
        <v>0</v>
      </c>
      <c r="P15" s="56">
        <f>SUM('1. melléklet'!P15+'2. melléklet'!P15)</f>
        <v>0</v>
      </c>
      <c r="Q15" s="56">
        <f>SUM('1. melléklet'!Q15+'2. melléklet'!Q15)</f>
        <v>0</v>
      </c>
      <c r="R15" s="56">
        <f>SUM('1. melléklet'!R15+'2. melléklet'!R15)</f>
        <v>0</v>
      </c>
    </row>
    <row r="16" spans="1:18" x14ac:dyDescent="0.25">
      <c r="A16" s="5" t="s">
        <v>31</v>
      </c>
      <c r="B16" s="23" t="s">
        <v>32</v>
      </c>
      <c r="C16" s="58">
        <f>SUM('1. melléklet'!C16+'2. melléklet'!C16)</f>
        <v>124050</v>
      </c>
      <c r="D16" s="58">
        <f>SUM('1. melléklet'!D16+'2. melléklet'!D16)</f>
        <v>0</v>
      </c>
      <c r="E16" s="58">
        <f>SUM('1. melléklet'!E16+'2. melléklet'!E16)</f>
        <v>0</v>
      </c>
      <c r="F16" s="110">
        <f t="shared" si="0"/>
        <v>124050</v>
      </c>
      <c r="G16" s="58">
        <f>SUM('1. melléklet'!G16+'2. melléklet'!G16)</f>
        <v>124050</v>
      </c>
      <c r="H16" s="58">
        <f>SUM('1. melléklet'!H16+'2. melléklet'!H16)</f>
        <v>0</v>
      </c>
      <c r="I16" s="58">
        <f>SUM('1. melléklet'!I16+'2. melléklet'!I16)</f>
        <v>0</v>
      </c>
      <c r="J16" s="179">
        <f>SUM('1. melléklet'!J16+'2. melléklet'!J16)</f>
        <v>124050</v>
      </c>
      <c r="K16" s="150">
        <f>SUM('1. melléklet'!K16+'2. melléklet'!K16)</f>
        <v>124050</v>
      </c>
      <c r="L16" s="58">
        <f>SUM('1. melléklet'!L16+'2. melléklet'!L16)</f>
        <v>0</v>
      </c>
      <c r="M16" s="58">
        <f>SUM('1. melléklet'!M16+'2. melléklet'!M16)</f>
        <v>0</v>
      </c>
      <c r="N16" s="188">
        <f>SUM('1. melléklet'!N16+'2. melléklet'!N16)</f>
        <v>124050</v>
      </c>
      <c r="O16" s="149">
        <f>SUM('1. melléklet'!O16+'2. melléklet'!O16)</f>
        <v>124050</v>
      </c>
      <c r="P16" s="56">
        <f>SUM('1. melléklet'!P16+'2. melléklet'!P16)</f>
        <v>0</v>
      </c>
      <c r="Q16" s="56">
        <f>SUM('1. melléklet'!Q16+'2. melléklet'!Q16)</f>
        <v>0</v>
      </c>
      <c r="R16" s="56">
        <f>SUM('1. melléklet'!R16+'2. melléklet'!R16)</f>
        <v>124050</v>
      </c>
    </row>
    <row r="17" spans="1:18" x14ac:dyDescent="0.25">
      <c r="A17" s="5" t="s">
        <v>33</v>
      </c>
      <c r="B17" s="23" t="s">
        <v>34</v>
      </c>
      <c r="C17" s="58">
        <f>SUM('1. melléklet'!C17+'2. melléklet'!C17)</f>
        <v>0</v>
      </c>
      <c r="D17" s="58">
        <f>SUM('1. melléklet'!D17+'2. melléklet'!D17)</f>
        <v>0</v>
      </c>
      <c r="E17" s="58">
        <f>SUM('1. melléklet'!E17+'2. melléklet'!E17)</f>
        <v>0</v>
      </c>
      <c r="F17" s="110">
        <f t="shared" si="0"/>
        <v>0</v>
      </c>
      <c r="G17" s="58">
        <f>SUM('1. melléklet'!G17+'2. melléklet'!G17)</f>
        <v>0</v>
      </c>
      <c r="H17" s="58">
        <f>SUM('1. melléklet'!H17+'2. melléklet'!H17)</f>
        <v>0</v>
      </c>
      <c r="I17" s="58">
        <f>SUM('1. melléklet'!I17+'2. melléklet'!I17)</f>
        <v>0</v>
      </c>
      <c r="J17" s="179">
        <f>SUM('1. melléklet'!J17+'2. melléklet'!J17)</f>
        <v>0</v>
      </c>
      <c r="K17" s="150">
        <f>SUM('1. melléklet'!K17+'2. melléklet'!K17)</f>
        <v>0</v>
      </c>
      <c r="L17" s="58">
        <f>SUM('1. melléklet'!L17+'2. melléklet'!L17)</f>
        <v>0</v>
      </c>
      <c r="M17" s="58">
        <f>SUM('1. melléklet'!M17+'2. melléklet'!M17)</f>
        <v>0</v>
      </c>
      <c r="N17" s="188">
        <f>SUM('1. melléklet'!N17+'2. melléklet'!N17)</f>
        <v>0</v>
      </c>
      <c r="O17" s="149">
        <f>SUM('1. melléklet'!O17+'2. melléklet'!O17)</f>
        <v>0</v>
      </c>
      <c r="P17" s="56">
        <f>SUM('1. melléklet'!P17+'2. melléklet'!P17)</f>
        <v>0</v>
      </c>
      <c r="Q17" s="56">
        <f>SUM('1. melléklet'!Q17+'2. melléklet'!Q17)</f>
        <v>0</v>
      </c>
      <c r="R17" s="56">
        <f>SUM('1. melléklet'!R17+'2. melléklet'!R17)</f>
        <v>0</v>
      </c>
    </row>
    <row r="18" spans="1:18" x14ac:dyDescent="0.25">
      <c r="A18" s="5" t="s">
        <v>35</v>
      </c>
      <c r="B18" s="23" t="s">
        <v>36</v>
      </c>
      <c r="C18" s="58">
        <f>SUM('1. melléklet'!C18+'2. melléklet'!C18)</f>
        <v>0</v>
      </c>
      <c r="D18" s="58">
        <f>SUM('1. melléklet'!D18+'2. melléklet'!D18)</f>
        <v>0</v>
      </c>
      <c r="E18" s="58">
        <f>SUM('1. melléklet'!E18+'2. melléklet'!E18)</f>
        <v>0</v>
      </c>
      <c r="F18" s="110">
        <f t="shared" si="0"/>
        <v>0</v>
      </c>
      <c r="G18" s="58">
        <f>SUM('1. melléklet'!G18+'2. melléklet'!G18)</f>
        <v>0</v>
      </c>
      <c r="H18" s="58">
        <f>SUM('1. melléklet'!H18+'2. melléklet'!H18)</f>
        <v>0</v>
      </c>
      <c r="I18" s="58">
        <f>SUM('1. melléklet'!I18+'2. melléklet'!I18)</f>
        <v>0</v>
      </c>
      <c r="J18" s="179">
        <f>SUM('1. melléklet'!J18+'2. melléklet'!J18)</f>
        <v>0</v>
      </c>
      <c r="K18" s="150">
        <f>SUM('1. melléklet'!K18+'2. melléklet'!K18)</f>
        <v>0</v>
      </c>
      <c r="L18" s="58">
        <f>SUM('1. melléklet'!L18+'2. melléklet'!L18)</f>
        <v>0</v>
      </c>
      <c r="M18" s="58">
        <f>SUM('1. melléklet'!M18+'2. melléklet'!M18)</f>
        <v>0</v>
      </c>
      <c r="N18" s="188">
        <f>SUM('1. melléklet'!N18+'2. melléklet'!N18)</f>
        <v>0</v>
      </c>
      <c r="O18" s="149">
        <f>SUM('1. melléklet'!O18+'2. melléklet'!O18)</f>
        <v>0</v>
      </c>
      <c r="P18" s="56">
        <f>SUM('1. melléklet'!P18+'2. melléklet'!P18)</f>
        <v>0</v>
      </c>
      <c r="Q18" s="56">
        <f>SUM('1. melléklet'!Q18+'2. melléklet'!Q18)</f>
        <v>0</v>
      </c>
      <c r="R18" s="56">
        <f>SUM('1. melléklet'!R18+'2. melléklet'!R18)</f>
        <v>0</v>
      </c>
    </row>
    <row r="19" spans="1:18" x14ac:dyDescent="0.25">
      <c r="A19" s="5" t="s">
        <v>37</v>
      </c>
      <c r="B19" s="23" t="s">
        <v>38</v>
      </c>
      <c r="C19" s="58">
        <f>SUM('1. melléklet'!C19+'2. melléklet'!C19)</f>
        <v>0</v>
      </c>
      <c r="D19" s="58">
        <f>SUM('1. melléklet'!D19+'2. melléklet'!D19)</f>
        <v>0</v>
      </c>
      <c r="E19" s="58">
        <f>SUM('1. melléklet'!E19+'2. melléklet'!E19)</f>
        <v>0</v>
      </c>
      <c r="F19" s="110">
        <f t="shared" si="0"/>
        <v>0</v>
      </c>
      <c r="G19" s="58">
        <f>SUM('1. melléklet'!G19+'2. melléklet'!G19)</f>
        <v>0</v>
      </c>
      <c r="H19" s="58">
        <f>SUM('1. melléklet'!H19+'2. melléklet'!H19)</f>
        <v>0</v>
      </c>
      <c r="I19" s="58">
        <f>SUM('1. melléklet'!I19+'2. melléklet'!I19)</f>
        <v>0</v>
      </c>
      <c r="J19" s="179">
        <f>SUM('1. melléklet'!J19+'2. melléklet'!J19)</f>
        <v>0</v>
      </c>
      <c r="K19" s="150">
        <f>SUM('1. melléklet'!K19+'2. melléklet'!K19)</f>
        <v>0</v>
      </c>
      <c r="L19" s="58">
        <f>SUM('1. melléklet'!L19+'2. melléklet'!L19)</f>
        <v>0</v>
      </c>
      <c r="M19" s="58">
        <f>SUM('1. melléklet'!M19+'2. melléklet'!M19)</f>
        <v>0</v>
      </c>
      <c r="N19" s="188">
        <f>SUM('1. melléklet'!N19+'2. melléklet'!N19)</f>
        <v>0</v>
      </c>
      <c r="O19" s="149">
        <f>SUM('1. melléklet'!O19+'2. melléklet'!O19)</f>
        <v>0</v>
      </c>
      <c r="P19" s="56">
        <f>SUM('1. melléklet'!P19+'2. melléklet'!P19)</f>
        <v>0</v>
      </c>
      <c r="Q19" s="56">
        <f>SUM('1. melléklet'!Q19+'2. melléklet'!Q19)</f>
        <v>0</v>
      </c>
      <c r="R19" s="56">
        <f>SUM('1. melléklet'!R19+'2. melléklet'!R19)</f>
        <v>0</v>
      </c>
    </row>
    <row r="20" spans="1:18" x14ac:dyDescent="0.25">
      <c r="A20" s="5" t="s">
        <v>326</v>
      </c>
      <c r="B20" s="23" t="s">
        <v>39</v>
      </c>
      <c r="C20" s="58">
        <f>SUM('1. melléklet'!C20+'2. melléklet'!C20)</f>
        <v>0</v>
      </c>
      <c r="D20" s="58">
        <f>SUM('1. melléklet'!D20+'2. melléklet'!D20)</f>
        <v>0</v>
      </c>
      <c r="E20" s="58">
        <f>SUM('1. melléklet'!E20+'2. melléklet'!E20)</f>
        <v>0</v>
      </c>
      <c r="F20" s="110">
        <f t="shared" si="0"/>
        <v>0</v>
      </c>
      <c r="G20" s="58">
        <f>SUM('1. melléklet'!G20+'2. melléklet'!G20)</f>
        <v>155033</v>
      </c>
      <c r="H20" s="58">
        <f>SUM('1. melléklet'!H20+'2. melléklet'!H20)</f>
        <v>0</v>
      </c>
      <c r="I20" s="58">
        <f>SUM('1. melléklet'!I20+'2. melléklet'!I20)</f>
        <v>0</v>
      </c>
      <c r="J20" s="179">
        <f>SUM('1. melléklet'!J20+'2. melléklet'!J20)</f>
        <v>155033</v>
      </c>
      <c r="K20" s="150">
        <f>SUM('1. melléklet'!K20+'2. melléklet'!K20)</f>
        <v>170048</v>
      </c>
      <c r="L20" s="58">
        <f>SUM('1. melléklet'!L20+'2. melléklet'!L20)</f>
        <v>0</v>
      </c>
      <c r="M20" s="58">
        <f>SUM('1. melléklet'!M20+'2. melléklet'!M20)</f>
        <v>0</v>
      </c>
      <c r="N20" s="188">
        <f>SUM('1. melléklet'!N20+'2. melléklet'!N20)</f>
        <v>170048</v>
      </c>
      <c r="O20" s="154">
        <f>SUM('1. melléklet'!O20+'2. melléklet'!O20)</f>
        <v>201071</v>
      </c>
      <c r="P20" s="56">
        <f>SUM('1. melléklet'!P20+'2. melléklet'!P20)</f>
        <v>0</v>
      </c>
      <c r="Q20" s="56">
        <f>SUM('1. melléklet'!Q20+'2. melléklet'!Q20)</f>
        <v>0</v>
      </c>
      <c r="R20" s="56">
        <f>SUM('1. melléklet'!R20+'2. melléklet'!R20)</f>
        <v>201071</v>
      </c>
    </row>
    <row r="21" spans="1:18" s="46" customFormat="1" x14ac:dyDescent="0.25">
      <c r="A21" s="25" t="s">
        <v>297</v>
      </c>
      <c r="B21" s="26" t="s">
        <v>40</v>
      </c>
      <c r="C21" s="47">
        <f>SUM(C8:C20)</f>
        <v>16643629</v>
      </c>
      <c r="D21" s="47">
        <f t="shared" ref="D21:E21" si="1">SUM(D8:D20)</f>
        <v>0</v>
      </c>
      <c r="E21" s="47">
        <f t="shared" si="1"/>
        <v>0</v>
      </c>
      <c r="F21" s="101">
        <f t="shared" si="0"/>
        <v>16643629</v>
      </c>
      <c r="G21" s="47">
        <f>SUM(G8:G20)</f>
        <v>16668629</v>
      </c>
      <c r="H21" s="47">
        <f>SUM(H8:H20)</f>
        <v>0</v>
      </c>
      <c r="I21" s="58">
        <f>SUM(I8:I20)</f>
        <v>0</v>
      </c>
      <c r="J21" s="101">
        <f t="shared" ref="J21" si="2">SUM(G21:I21)</f>
        <v>16668629</v>
      </c>
      <c r="K21" s="151">
        <f>SUM(K8:K20)</f>
        <v>17014585</v>
      </c>
      <c r="L21" s="47">
        <f>SUM(L8:L20)</f>
        <v>0</v>
      </c>
      <c r="M21" s="58">
        <f>SUM(M8:M20)</f>
        <v>0</v>
      </c>
      <c r="N21" s="166">
        <f t="shared" ref="N21" si="3">SUM(K21:M21)</f>
        <v>17014585</v>
      </c>
      <c r="O21" s="177">
        <f>SUM(O8:O20)</f>
        <v>17120797</v>
      </c>
      <c r="P21" s="69">
        <f>SUM(P8:P20)</f>
        <v>0</v>
      </c>
      <c r="Q21" s="69">
        <f>SUM(Q8:Q20)</f>
        <v>0</v>
      </c>
      <c r="R21" s="69">
        <f t="shared" ref="R21" si="4">SUM(O21:Q21)</f>
        <v>17120797</v>
      </c>
    </row>
    <row r="22" spans="1:18" x14ac:dyDescent="0.25">
      <c r="A22" s="5" t="s">
        <v>41</v>
      </c>
      <c r="B22" s="23" t="s">
        <v>42</v>
      </c>
      <c r="C22" s="58">
        <f>SUM('1. melléklet'!C22+'2. melléklet'!C22)</f>
        <v>4140600</v>
      </c>
      <c r="D22" s="58">
        <f>SUM('1. melléklet'!D22+'2. melléklet'!D22)</f>
        <v>0</v>
      </c>
      <c r="E22" s="58">
        <f>SUM('1. melléklet'!E22+'2. melléklet'!E22)</f>
        <v>0</v>
      </c>
      <c r="F22" s="110">
        <f t="shared" si="0"/>
        <v>4140600</v>
      </c>
      <c r="G22" s="58">
        <f>SUM('1. melléklet'!G22+'2. melléklet'!G22)</f>
        <v>4140600</v>
      </c>
      <c r="H22" s="58">
        <f>SUM('1. melléklet'!H22+'2. melléklet'!H22)</f>
        <v>0</v>
      </c>
      <c r="I22" s="58">
        <f>SUM('1. melléklet'!I22+'2. melléklet'!I22)</f>
        <v>0</v>
      </c>
      <c r="J22" s="179">
        <f>SUM('1. melléklet'!J22+'2. melléklet'!J22)</f>
        <v>4140600</v>
      </c>
      <c r="K22" s="150">
        <f>SUM('1. melléklet'!K22+'2. melléklet'!K22)</f>
        <v>4140600</v>
      </c>
      <c r="L22" s="58">
        <f>SUM('1. melléklet'!L22+'2. melléklet'!L22)</f>
        <v>0</v>
      </c>
      <c r="M22" s="58">
        <f>SUM('1. melléklet'!M22+'2. melléklet'!M22)</f>
        <v>0</v>
      </c>
      <c r="N22" s="188">
        <f>SUM('1. melléklet'!N22+'2. melléklet'!N22)</f>
        <v>4140600</v>
      </c>
      <c r="O22" s="154">
        <f>SUM('1. melléklet'!O22+'2. melléklet'!O22)</f>
        <v>4607312</v>
      </c>
      <c r="P22" s="56">
        <f>SUM('1. melléklet'!P22+'2. melléklet'!P22)</f>
        <v>0</v>
      </c>
      <c r="Q22" s="56">
        <f>SUM('1. melléklet'!Q22+'2. melléklet'!Q22)</f>
        <v>0</v>
      </c>
      <c r="R22" s="56">
        <f>SUM('1. melléklet'!R22+'2. melléklet'!R22)</f>
        <v>4607312</v>
      </c>
    </row>
    <row r="23" spans="1:18" ht="30" x14ac:dyDescent="0.25">
      <c r="A23" s="5" t="s">
        <v>43</v>
      </c>
      <c r="B23" s="23" t="s">
        <v>44</v>
      </c>
      <c r="C23" s="58">
        <f>SUM('1. melléklet'!C23+'2. melléklet'!C23)</f>
        <v>2412000</v>
      </c>
      <c r="D23" s="58">
        <f>SUM('1. melléklet'!D23+'2. melléklet'!D23)</f>
        <v>0</v>
      </c>
      <c r="E23" s="58">
        <f>SUM('1. melléklet'!E23+'2. melléklet'!E23)</f>
        <v>0</v>
      </c>
      <c r="F23" s="110">
        <f t="shared" si="0"/>
        <v>2412000</v>
      </c>
      <c r="G23" s="58">
        <f>SUM('1. melléklet'!G23+'2. melléklet'!G23)</f>
        <v>2532000</v>
      </c>
      <c r="H23" s="58">
        <f>SUM('1. melléklet'!H23+'2. melléklet'!H23)</f>
        <v>0</v>
      </c>
      <c r="I23" s="58">
        <f>SUM('1. melléklet'!I23+'2. melléklet'!I23)</f>
        <v>0</v>
      </c>
      <c r="J23" s="179">
        <f>SUM('1. melléklet'!J23+'2. melléklet'!J23)</f>
        <v>2532000</v>
      </c>
      <c r="K23" s="150">
        <f>SUM('1. melléklet'!K23+'2. melléklet'!K23)</f>
        <v>2412000</v>
      </c>
      <c r="L23" s="58">
        <f>SUM('1. melléklet'!L23+'2. melléklet'!L23)</f>
        <v>0</v>
      </c>
      <c r="M23" s="58">
        <f>SUM('1. melléklet'!M23+'2. melléklet'!M23)</f>
        <v>0</v>
      </c>
      <c r="N23" s="188">
        <f>SUM('1. melléklet'!N23+'2. melléklet'!N23)</f>
        <v>2412000</v>
      </c>
      <c r="O23" s="154">
        <f>SUM('1. melléklet'!O23+'2. melléklet'!O23)</f>
        <v>2511700</v>
      </c>
      <c r="P23" s="56">
        <f>SUM('1. melléklet'!P23+'2. melléklet'!P23)</f>
        <v>0</v>
      </c>
      <c r="Q23" s="56">
        <f>SUM('1. melléklet'!Q23+'2. melléklet'!Q23)</f>
        <v>0</v>
      </c>
      <c r="R23" s="56">
        <f>SUM('1. melléklet'!R23+'2. melléklet'!R23)</f>
        <v>2511700</v>
      </c>
    </row>
    <row r="24" spans="1:18" x14ac:dyDescent="0.25">
      <c r="A24" s="6" t="s">
        <v>45</v>
      </c>
      <c r="B24" s="23" t="s">
        <v>46</v>
      </c>
      <c r="C24" s="58">
        <f>SUM('1. melléklet'!C24+'2. melléklet'!C24)</f>
        <v>850000</v>
      </c>
      <c r="D24" s="58">
        <f>SUM('1. melléklet'!D24+'2. melléklet'!D24)</f>
        <v>0</v>
      </c>
      <c r="E24" s="58">
        <f>SUM('1. melléklet'!E24+'2. melléklet'!E24)</f>
        <v>0</v>
      </c>
      <c r="F24" s="110">
        <f t="shared" si="0"/>
        <v>850000</v>
      </c>
      <c r="G24" s="58">
        <f>SUM('1. melléklet'!G24+'2. melléklet'!G24)</f>
        <v>850000</v>
      </c>
      <c r="H24" s="58">
        <f>SUM('1. melléklet'!H24+'2. melléklet'!H24)</f>
        <v>0</v>
      </c>
      <c r="I24" s="58">
        <f>SUM('1. melléklet'!I24+'2. melléklet'!I24)</f>
        <v>0</v>
      </c>
      <c r="J24" s="179">
        <f>SUM('1. melléklet'!J24+'2. melléklet'!J24)</f>
        <v>850000</v>
      </c>
      <c r="K24" s="150">
        <f>SUM('1. melléklet'!K24+'2. melléklet'!K24)</f>
        <v>850000</v>
      </c>
      <c r="L24" s="58">
        <f>SUM('1. melléklet'!L24+'2. melléklet'!L24)</f>
        <v>0</v>
      </c>
      <c r="M24" s="58">
        <f>SUM('1. melléklet'!M24+'2. melléklet'!M24)</f>
        <v>0</v>
      </c>
      <c r="N24" s="188">
        <f>SUM('1. melléklet'!N24+'2. melléklet'!N24)</f>
        <v>850000</v>
      </c>
      <c r="O24" s="154">
        <f>SUM('1. melléklet'!O24+'2. melléklet'!O24)</f>
        <v>1163434</v>
      </c>
      <c r="P24" s="56">
        <f>SUM('1. melléklet'!P24+'2. melléklet'!P24)</f>
        <v>0</v>
      </c>
      <c r="Q24" s="56">
        <f>SUM('1. melléklet'!Q24+'2. melléklet'!Q24)</f>
        <v>0</v>
      </c>
      <c r="R24" s="56">
        <f>SUM('1. melléklet'!R24+'2. melléklet'!R24)</f>
        <v>1163434</v>
      </c>
    </row>
    <row r="25" spans="1:18" s="46" customFormat="1" x14ac:dyDescent="0.25">
      <c r="A25" s="7" t="s">
        <v>298</v>
      </c>
      <c r="B25" s="26" t="s">
        <v>47</v>
      </c>
      <c r="C25" s="47">
        <f>SUM(C22:C24)</f>
        <v>7402600</v>
      </c>
      <c r="D25" s="47">
        <f t="shared" ref="D25:E25" si="5">SUM(D22:D24)</f>
        <v>0</v>
      </c>
      <c r="E25" s="47">
        <f t="shared" si="5"/>
        <v>0</v>
      </c>
      <c r="F25" s="101">
        <f t="shared" si="0"/>
        <v>7402600</v>
      </c>
      <c r="G25" s="47">
        <f>SUM(G22:G24)</f>
        <v>7522600</v>
      </c>
      <c r="H25" s="47">
        <f>SUM(H22:H24)</f>
        <v>0</v>
      </c>
      <c r="I25" s="47">
        <f t="shared" ref="I25:J25" si="6">SUM(I22:I24)</f>
        <v>0</v>
      </c>
      <c r="J25" s="101">
        <f t="shared" si="6"/>
        <v>7522600</v>
      </c>
      <c r="K25" s="151">
        <f>SUM(K22:K24)</f>
        <v>7402600</v>
      </c>
      <c r="L25" s="47">
        <f>SUM(L22:L24)</f>
        <v>0</v>
      </c>
      <c r="M25" s="47">
        <f t="shared" ref="M25:N25" si="7">SUM(M22:M24)</f>
        <v>0</v>
      </c>
      <c r="N25" s="166">
        <f t="shared" si="7"/>
        <v>7402600</v>
      </c>
      <c r="O25" s="177">
        <f>SUM(O22:O24)</f>
        <v>8282446</v>
      </c>
      <c r="P25" s="69">
        <f>SUM(P22:P24)</f>
        <v>0</v>
      </c>
      <c r="Q25" s="69">
        <f t="shared" ref="Q25:R25" si="8">SUM(Q22:Q24)</f>
        <v>0</v>
      </c>
      <c r="R25" s="69">
        <f t="shared" si="8"/>
        <v>8282446</v>
      </c>
    </row>
    <row r="26" spans="1:18" s="46" customFormat="1" ht="15.75" x14ac:dyDescent="0.25">
      <c r="A26" s="37" t="s">
        <v>355</v>
      </c>
      <c r="B26" s="38" t="s">
        <v>48</v>
      </c>
      <c r="C26" s="60">
        <f>SUM(C25,C21)</f>
        <v>24046229</v>
      </c>
      <c r="D26" s="60">
        <f t="shared" ref="D26:E26" si="9">SUM(D25,D21)</f>
        <v>0</v>
      </c>
      <c r="E26" s="60">
        <f t="shared" si="9"/>
        <v>0</v>
      </c>
      <c r="F26" s="103">
        <f t="shared" si="0"/>
        <v>24046229</v>
      </c>
      <c r="G26" s="60">
        <f>SUM(G25,G21)</f>
        <v>24191229</v>
      </c>
      <c r="H26" s="60">
        <f t="shared" ref="H26:J26" si="10">SUM(H25,H21)</f>
        <v>0</v>
      </c>
      <c r="I26" s="60">
        <f t="shared" si="10"/>
        <v>0</v>
      </c>
      <c r="J26" s="103">
        <f t="shared" si="10"/>
        <v>24191229</v>
      </c>
      <c r="K26" s="152">
        <f>SUM(K25,K21)</f>
        <v>24417185</v>
      </c>
      <c r="L26" s="60">
        <f t="shared" ref="L26:N26" si="11">SUM(L25,L21)</f>
        <v>0</v>
      </c>
      <c r="M26" s="60">
        <f t="shared" si="11"/>
        <v>0</v>
      </c>
      <c r="N26" s="235">
        <f t="shared" si="11"/>
        <v>24417185</v>
      </c>
      <c r="O26" s="153">
        <f>SUM(O25,O21)</f>
        <v>25403243</v>
      </c>
      <c r="P26" s="70">
        <f t="shared" ref="P26:R26" si="12">SUM(P25,P21)</f>
        <v>0</v>
      </c>
      <c r="Q26" s="70">
        <f t="shared" si="12"/>
        <v>0</v>
      </c>
      <c r="R26" s="233">
        <f t="shared" si="12"/>
        <v>25403243</v>
      </c>
    </row>
    <row r="27" spans="1:18" s="46" customFormat="1" ht="30" x14ac:dyDescent="0.25">
      <c r="A27" s="30" t="s">
        <v>327</v>
      </c>
      <c r="B27" s="38" t="s">
        <v>49</v>
      </c>
      <c r="C27" s="60">
        <f>SUM('1. melléklet'!C27+'2. melléklet'!C27)</f>
        <v>4941272</v>
      </c>
      <c r="D27" s="60">
        <f>SUM('1. melléklet'!D27+'2. melléklet'!D27)</f>
        <v>0</v>
      </c>
      <c r="E27" s="60">
        <f>SUM('1. melléklet'!E27+'2. melléklet'!E27)</f>
        <v>0</v>
      </c>
      <c r="F27" s="114">
        <f t="shared" si="0"/>
        <v>4941272</v>
      </c>
      <c r="G27" s="60">
        <f>SUM('1. melléklet'!G27+'2. melléklet'!G27)</f>
        <v>4964672</v>
      </c>
      <c r="H27" s="60">
        <f>SUM('1. melléklet'!H27+'2. melléklet'!H27)</f>
        <v>0</v>
      </c>
      <c r="I27" s="60">
        <f>SUM('1. melléklet'!I27+'2. melléklet'!I27)</f>
        <v>0</v>
      </c>
      <c r="J27" s="103">
        <f>SUM('1. melléklet'!J27+'2. melléklet'!J27)</f>
        <v>4964672</v>
      </c>
      <c r="K27" s="152">
        <f>SUM('1. melléklet'!K27+'2. melléklet'!K27)</f>
        <v>4941272</v>
      </c>
      <c r="L27" s="60">
        <f>SUM('1. melléklet'!L27+'2. melléklet'!L27)</f>
        <v>0</v>
      </c>
      <c r="M27" s="60">
        <f>SUM('1. melléklet'!M27+'2. melléklet'!M27)</f>
        <v>0</v>
      </c>
      <c r="N27" s="189">
        <f>SUM('1. melléklet'!N27+'2. melléklet'!N27)</f>
        <v>4941272</v>
      </c>
      <c r="O27" s="160">
        <f>SUM('1. melléklet'!O27+'2. melléklet'!O27)</f>
        <v>4941272</v>
      </c>
      <c r="P27" s="70">
        <f>SUM('1. melléklet'!P27+'2. melléklet'!P27)</f>
        <v>0</v>
      </c>
      <c r="Q27" s="70">
        <f>SUM('1. melléklet'!Q27+'2. melléklet'!Q27)</f>
        <v>0</v>
      </c>
      <c r="R27" s="70">
        <f>SUM('1. melléklet'!R27+'2. melléklet'!R27)</f>
        <v>4941272</v>
      </c>
    </row>
    <row r="28" spans="1:18" x14ac:dyDescent="0.25">
      <c r="A28" s="5" t="s">
        <v>50</v>
      </c>
      <c r="B28" s="23" t="s">
        <v>51</v>
      </c>
      <c r="C28" s="58">
        <f>SUM('1. melléklet'!C28+'2. melléklet'!C28)</f>
        <v>65000</v>
      </c>
      <c r="D28" s="58">
        <f>SUM('1. melléklet'!D28+'2. melléklet'!D28)</f>
        <v>0</v>
      </c>
      <c r="E28" s="58">
        <f>SUM('1. melléklet'!E28+'2. melléklet'!E28)</f>
        <v>0</v>
      </c>
      <c r="F28" s="110">
        <f t="shared" si="0"/>
        <v>65000</v>
      </c>
      <c r="G28" s="58">
        <f>SUM('1. melléklet'!G28+'2. melléklet'!G28)</f>
        <v>65000</v>
      </c>
      <c r="H28" s="58">
        <f>SUM('1. melléklet'!H28+'2. melléklet'!H28)</f>
        <v>0</v>
      </c>
      <c r="I28" s="58">
        <f>SUM('1. melléklet'!I28+'2. melléklet'!I28)</f>
        <v>0</v>
      </c>
      <c r="J28" s="179">
        <f>SUM('1. melléklet'!J28+'2. melléklet'!J28)</f>
        <v>65000</v>
      </c>
      <c r="K28" s="150">
        <f>SUM('1. melléklet'!K28+'2. melléklet'!K28)</f>
        <v>65000</v>
      </c>
      <c r="L28" s="58">
        <f>SUM('1. melléklet'!L28+'2. melléklet'!L28)</f>
        <v>0</v>
      </c>
      <c r="M28" s="58">
        <f>SUM('1. melléklet'!M28+'2. melléklet'!M28)</f>
        <v>0</v>
      </c>
      <c r="N28" s="188">
        <f>SUM('1. melléklet'!N28+'2. melléklet'!N28)</f>
        <v>65000</v>
      </c>
      <c r="O28" s="149">
        <f>SUM('1. melléklet'!O28+'2. melléklet'!O28)</f>
        <v>65000</v>
      </c>
      <c r="P28" s="56">
        <f>SUM('1. melléklet'!P28+'2. melléklet'!P28)</f>
        <v>0</v>
      </c>
      <c r="Q28" s="56">
        <f>SUM('1. melléklet'!Q28+'2. melléklet'!Q28)</f>
        <v>0</v>
      </c>
      <c r="R28" s="56">
        <f>SUM('1. melléklet'!R28+'2. melléklet'!R28)</f>
        <v>65000</v>
      </c>
    </row>
    <row r="29" spans="1:18" x14ac:dyDescent="0.25">
      <c r="A29" s="5" t="s">
        <v>52</v>
      </c>
      <c r="B29" s="23" t="s">
        <v>53</v>
      </c>
      <c r="C29" s="58">
        <f>SUM('1. melléklet'!C29+'2. melléklet'!C29)</f>
        <v>2651712</v>
      </c>
      <c r="D29" s="58">
        <f>SUM('1. melléklet'!D29+'2. melléklet'!D29)</f>
        <v>0</v>
      </c>
      <c r="E29" s="58">
        <f>SUM('1. melléklet'!E29+'2. melléklet'!E29)</f>
        <v>0</v>
      </c>
      <c r="F29" s="110">
        <f t="shared" si="0"/>
        <v>2651712</v>
      </c>
      <c r="G29" s="58">
        <f>SUM('1. melléklet'!G29+'2. melléklet'!G29)</f>
        <v>2626712</v>
      </c>
      <c r="H29" s="58">
        <f>SUM('1. melléklet'!H29+'2. melléklet'!H29)</f>
        <v>0</v>
      </c>
      <c r="I29" s="58">
        <f>SUM('1. melléklet'!I29+'2. melléklet'!I29)</f>
        <v>0</v>
      </c>
      <c r="J29" s="179">
        <f>SUM('1. melléklet'!J29+'2. melléklet'!J29)</f>
        <v>2626712</v>
      </c>
      <c r="K29" s="150">
        <f>SUM('1. melléklet'!K29+'2. melléklet'!K29)</f>
        <v>2570504</v>
      </c>
      <c r="L29" s="58">
        <f>SUM('1. melléklet'!L29+'2. melléklet'!L29)</f>
        <v>0</v>
      </c>
      <c r="M29" s="58">
        <f>SUM('1. melléklet'!M29+'2. melléklet'!M29)</f>
        <v>0</v>
      </c>
      <c r="N29" s="188">
        <f>SUM('1. melléklet'!N29+'2. melléklet'!N29)</f>
        <v>2570504</v>
      </c>
      <c r="O29" s="154">
        <f>SUM('1. melléklet'!O29+'2. melléklet'!O29)</f>
        <v>2825504</v>
      </c>
      <c r="P29" s="56">
        <f>SUM('1. melléklet'!P29+'2. melléklet'!P29)</f>
        <v>0</v>
      </c>
      <c r="Q29" s="56">
        <f>SUM('1. melléklet'!Q29+'2. melléklet'!Q29)</f>
        <v>0</v>
      </c>
      <c r="R29" s="56">
        <f>SUM('1. melléklet'!R29+'2. melléklet'!R29)</f>
        <v>2825504</v>
      </c>
    </row>
    <row r="30" spans="1:18" x14ac:dyDescent="0.25">
      <c r="A30" s="5" t="s">
        <v>54</v>
      </c>
      <c r="B30" s="23" t="s">
        <v>55</v>
      </c>
      <c r="C30" s="58">
        <f>SUM('1. melléklet'!C30+'2. melléklet'!C30)</f>
        <v>0</v>
      </c>
      <c r="D30" s="58">
        <f>SUM('1. melléklet'!D30+'2. melléklet'!D30)</f>
        <v>0</v>
      </c>
      <c r="E30" s="58">
        <f>SUM('1. melléklet'!E30+'2. melléklet'!E30)</f>
        <v>0</v>
      </c>
      <c r="F30" s="110">
        <f t="shared" si="0"/>
        <v>0</v>
      </c>
      <c r="G30" s="58">
        <f>SUM('1. melléklet'!G30+'2. melléklet'!G30)</f>
        <v>0</v>
      </c>
      <c r="H30" s="58">
        <f>SUM('1. melléklet'!H30+'2. melléklet'!H30)</f>
        <v>0</v>
      </c>
      <c r="I30" s="58">
        <f>SUM('1. melléklet'!I30+'2. melléklet'!I30)</f>
        <v>0</v>
      </c>
      <c r="J30" s="179">
        <f>SUM('1. melléklet'!J30+'2. melléklet'!J30)</f>
        <v>0</v>
      </c>
      <c r="K30" s="150">
        <f>SUM('1. melléklet'!K30+'2. melléklet'!K30)</f>
        <v>0</v>
      </c>
      <c r="L30" s="58">
        <f>SUM('1. melléklet'!L30+'2. melléklet'!L30)</f>
        <v>0</v>
      </c>
      <c r="M30" s="58">
        <f>SUM('1. melléklet'!M30+'2. melléklet'!M30)</f>
        <v>0</v>
      </c>
      <c r="N30" s="188">
        <f>SUM('1. melléklet'!N30+'2. melléklet'!N30)</f>
        <v>0</v>
      </c>
      <c r="O30" s="149">
        <f>SUM('1. melléklet'!O30+'2. melléklet'!O30)</f>
        <v>0</v>
      </c>
      <c r="P30" s="56">
        <f>SUM('1. melléklet'!P30+'2. melléklet'!P30)</f>
        <v>0</v>
      </c>
      <c r="Q30" s="56">
        <f>SUM('1. melléklet'!Q30+'2. melléklet'!Q30)</f>
        <v>0</v>
      </c>
      <c r="R30" s="56">
        <f>SUM('1. melléklet'!R30+'2. melléklet'!R30)</f>
        <v>0</v>
      </c>
    </row>
    <row r="31" spans="1:18" s="46" customFormat="1" x14ac:dyDescent="0.25">
      <c r="A31" s="7" t="s">
        <v>299</v>
      </c>
      <c r="B31" s="26" t="s">
        <v>56</v>
      </c>
      <c r="C31" s="47">
        <f>SUM(C28:C30)</f>
        <v>2716712</v>
      </c>
      <c r="D31" s="47">
        <f t="shared" ref="D31:E31" si="13">SUM(D28:D30)</f>
        <v>0</v>
      </c>
      <c r="E31" s="47">
        <f t="shared" si="13"/>
        <v>0</v>
      </c>
      <c r="F31" s="101">
        <f t="shared" si="0"/>
        <v>2716712</v>
      </c>
      <c r="G31" s="47">
        <f>SUM(G28:G30)</f>
        <v>2691712</v>
      </c>
      <c r="H31" s="47">
        <f>SUM(H28:H30)</f>
        <v>0</v>
      </c>
      <c r="I31" s="47">
        <f t="shared" ref="I31:J31" si="14">SUM(I28:I30)</f>
        <v>0</v>
      </c>
      <c r="J31" s="101">
        <f t="shared" si="14"/>
        <v>2691712</v>
      </c>
      <c r="K31" s="151">
        <f>SUM(K28:K30)</f>
        <v>2635504</v>
      </c>
      <c r="L31" s="47">
        <f>SUM(L28:L30)</f>
        <v>0</v>
      </c>
      <c r="M31" s="47">
        <f t="shared" ref="M31:N31" si="15">SUM(M28:M30)</f>
        <v>0</v>
      </c>
      <c r="N31" s="166">
        <f t="shared" si="15"/>
        <v>2635504</v>
      </c>
      <c r="O31" s="177">
        <f>SUM(O28:O30)</f>
        <v>2890504</v>
      </c>
      <c r="P31" s="69">
        <f>SUM(P28:P30)</f>
        <v>0</v>
      </c>
      <c r="Q31" s="69">
        <f t="shared" ref="Q31:R31" si="16">SUM(Q28:Q30)</f>
        <v>0</v>
      </c>
      <c r="R31" s="69">
        <f t="shared" si="16"/>
        <v>2890504</v>
      </c>
    </row>
    <row r="32" spans="1:18" x14ac:dyDescent="0.25">
      <c r="A32" s="5" t="s">
        <v>57</v>
      </c>
      <c r="B32" s="23" t="s">
        <v>58</v>
      </c>
      <c r="C32" s="58">
        <f>SUM('1. melléklet'!C32+'2. melléklet'!C32)</f>
        <v>175000</v>
      </c>
      <c r="D32" s="58">
        <f>SUM('1. melléklet'!D32+'2. melléklet'!D32)</f>
        <v>0</v>
      </c>
      <c r="E32" s="58">
        <f>SUM('1. melléklet'!E32+'2. melléklet'!E32)</f>
        <v>0</v>
      </c>
      <c r="F32" s="110">
        <f t="shared" si="0"/>
        <v>175000</v>
      </c>
      <c r="G32" s="58">
        <f>SUM('1. melléklet'!G32+'2. melléklet'!G32)</f>
        <v>175000</v>
      </c>
      <c r="H32" s="58">
        <f>SUM('1. melléklet'!H32+'2. melléklet'!H32)</f>
        <v>0</v>
      </c>
      <c r="I32" s="58">
        <f>SUM('1. melléklet'!I32+'2. melléklet'!I32)</f>
        <v>0</v>
      </c>
      <c r="J32" s="179">
        <f>SUM('1. melléklet'!J32+'2. melléklet'!J32)</f>
        <v>175000</v>
      </c>
      <c r="K32" s="150">
        <f>SUM('1. melléklet'!K32+'2. melléklet'!K32)</f>
        <v>266193</v>
      </c>
      <c r="L32" s="58">
        <f>SUM('1. melléklet'!L32+'2. melléklet'!L32)</f>
        <v>0</v>
      </c>
      <c r="M32" s="58">
        <f>SUM('1. melléklet'!M32+'2. melléklet'!M32)</f>
        <v>0</v>
      </c>
      <c r="N32" s="188">
        <f>SUM('1. melléklet'!N32+'2. melléklet'!N32)</f>
        <v>266193</v>
      </c>
      <c r="O32" s="149">
        <f>SUM('1. melléklet'!O32+'2. melléklet'!O32)</f>
        <v>266193</v>
      </c>
      <c r="P32" s="56">
        <f>SUM('1. melléklet'!P32+'2. melléklet'!P32)</f>
        <v>0</v>
      </c>
      <c r="Q32" s="56">
        <f>SUM('1. melléklet'!Q32+'2. melléklet'!Q32)</f>
        <v>0</v>
      </c>
      <c r="R32" s="56">
        <f>SUM('1. melléklet'!R32+'2. melléklet'!R32)</f>
        <v>266193</v>
      </c>
    </row>
    <row r="33" spans="1:18" x14ac:dyDescent="0.25">
      <c r="A33" s="5" t="s">
        <v>59</v>
      </c>
      <c r="B33" s="23" t="s">
        <v>60</v>
      </c>
      <c r="C33" s="58">
        <f>SUM('1. melléklet'!C33+'2. melléklet'!C33)</f>
        <v>180000</v>
      </c>
      <c r="D33" s="58">
        <f>SUM('1. melléklet'!D33+'2. melléklet'!D33)</f>
        <v>0</v>
      </c>
      <c r="E33" s="58">
        <f>SUM('1. melléklet'!E33+'2. melléklet'!E33)</f>
        <v>0</v>
      </c>
      <c r="F33" s="110">
        <f t="shared" si="0"/>
        <v>180000</v>
      </c>
      <c r="G33" s="58">
        <f>SUM('1. melléklet'!G33+'2. melléklet'!G33)</f>
        <v>180000</v>
      </c>
      <c r="H33" s="58">
        <f>SUM('1. melléklet'!H33+'2. melléklet'!H33)</f>
        <v>0</v>
      </c>
      <c r="I33" s="58">
        <f>SUM('1. melléklet'!I33+'2. melléklet'!I33)</f>
        <v>0</v>
      </c>
      <c r="J33" s="179">
        <f>SUM('1. melléklet'!J33+'2. melléklet'!J33)</f>
        <v>180000</v>
      </c>
      <c r="K33" s="150">
        <f>SUM('1. melléklet'!K33+'2. melléklet'!K33)</f>
        <v>180000</v>
      </c>
      <c r="L33" s="58">
        <f>SUM('1. melléklet'!L33+'2. melléklet'!L33)</f>
        <v>0</v>
      </c>
      <c r="M33" s="58">
        <f>SUM('1. melléklet'!M33+'2. melléklet'!M33)</f>
        <v>0</v>
      </c>
      <c r="N33" s="188">
        <f>SUM('1. melléklet'!N33+'2. melléklet'!N33)</f>
        <v>180000</v>
      </c>
      <c r="O33" s="154">
        <f>SUM('1. melléklet'!O33+'2. melléklet'!O33)</f>
        <v>218675</v>
      </c>
      <c r="P33" s="56">
        <f>SUM('1. melléklet'!P33+'2. melléklet'!P33)</f>
        <v>0</v>
      </c>
      <c r="Q33" s="56">
        <f>SUM('1. melléklet'!Q33+'2. melléklet'!Q33)</f>
        <v>0</v>
      </c>
      <c r="R33" s="56">
        <f>SUM('1. melléklet'!R33+'2. melléklet'!R33)</f>
        <v>218675</v>
      </c>
    </row>
    <row r="34" spans="1:18" s="46" customFormat="1" ht="15" customHeight="1" x14ac:dyDescent="0.25">
      <c r="A34" s="7" t="s">
        <v>356</v>
      </c>
      <c r="B34" s="26" t="s">
        <v>61</v>
      </c>
      <c r="C34" s="47">
        <f>SUM(C32:C33)</f>
        <v>355000</v>
      </c>
      <c r="D34" s="47">
        <f t="shared" ref="D34:E34" si="17">SUM(D32:D33)</f>
        <v>0</v>
      </c>
      <c r="E34" s="47">
        <f t="shared" si="17"/>
        <v>0</v>
      </c>
      <c r="F34" s="101">
        <f t="shared" si="0"/>
        <v>355000</v>
      </c>
      <c r="G34" s="47">
        <f>SUM(G32:G33)</f>
        <v>355000</v>
      </c>
      <c r="H34" s="47">
        <f t="shared" ref="H34:J34" si="18">SUM(H32:H33)</f>
        <v>0</v>
      </c>
      <c r="I34" s="47">
        <f t="shared" si="18"/>
        <v>0</v>
      </c>
      <c r="J34" s="101">
        <f t="shared" si="18"/>
        <v>355000</v>
      </c>
      <c r="K34" s="151">
        <f>SUM(K32:K33)</f>
        <v>446193</v>
      </c>
      <c r="L34" s="47">
        <f t="shared" ref="L34:N34" si="19">SUM(L32:L33)</f>
        <v>0</v>
      </c>
      <c r="M34" s="47">
        <f t="shared" si="19"/>
        <v>0</v>
      </c>
      <c r="N34" s="166">
        <f t="shared" si="19"/>
        <v>446193</v>
      </c>
      <c r="O34" s="177">
        <f>SUM(O32:O33)</f>
        <v>484868</v>
      </c>
      <c r="P34" s="69">
        <f t="shared" ref="P34:R34" si="20">SUM(P32:P33)</f>
        <v>0</v>
      </c>
      <c r="Q34" s="69">
        <f t="shared" si="20"/>
        <v>0</v>
      </c>
      <c r="R34" s="69">
        <f t="shared" si="20"/>
        <v>484868</v>
      </c>
    </row>
    <row r="35" spans="1:18" x14ac:dyDescent="0.25">
      <c r="A35" s="5" t="s">
        <v>62</v>
      </c>
      <c r="B35" s="23" t="s">
        <v>63</v>
      </c>
      <c r="C35" s="58">
        <f>SUM('1. melléklet'!C35+'2. melléklet'!C35)</f>
        <v>4404960</v>
      </c>
      <c r="D35" s="58">
        <f>SUM('1. melléklet'!D35+'2. melléklet'!D35)</f>
        <v>0</v>
      </c>
      <c r="E35" s="58">
        <f>SUM('1. melléklet'!E35+'2. melléklet'!E35)</f>
        <v>0</v>
      </c>
      <c r="F35" s="110">
        <f t="shared" si="0"/>
        <v>4404960</v>
      </c>
      <c r="G35" s="58">
        <f>SUM('1. melléklet'!G35+'2. melléklet'!G35)</f>
        <v>4404960</v>
      </c>
      <c r="H35" s="58">
        <f>SUM('1. melléklet'!H35+'2. melléklet'!H35)</f>
        <v>0</v>
      </c>
      <c r="I35" s="58">
        <f>SUM('1. melléklet'!I35+'2. melléklet'!I35)</f>
        <v>0</v>
      </c>
      <c r="J35" s="179">
        <f>SUM('1. melléklet'!J35+'2. melléklet'!J35)</f>
        <v>4404960</v>
      </c>
      <c r="K35" s="150">
        <f>SUM('1. melléklet'!K35+'2. melléklet'!K35)</f>
        <v>5904960</v>
      </c>
      <c r="L35" s="58">
        <f>SUM('1. melléklet'!L35+'2. melléklet'!L35)</f>
        <v>0</v>
      </c>
      <c r="M35" s="58">
        <f>SUM('1. melléklet'!M35+'2. melléklet'!M35)</f>
        <v>0</v>
      </c>
      <c r="N35" s="188">
        <f>SUM('1. melléklet'!N35+'2. melléklet'!N35)</f>
        <v>5904960</v>
      </c>
      <c r="O35" s="154">
        <f>SUM('1. melléklet'!O35+'2. melléklet'!O35)</f>
        <v>4144053</v>
      </c>
      <c r="P35" s="56">
        <f>SUM('1. melléklet'!P35+'2. melléklet'!P35)</f>
        <v>0</v>
      </c>
      <c r="Q35" s="56">
        <f>SUM('1. melléklet'!Q35+'2. melléklet'!Q35)</f>
        <v>0</v>
      </c>
      <c r="R35" s="56">
        <f>SUM('1. melléklet'!R35+'2. melléklet'!R35)</f>
        <v>4144053</v>
      </c>
    </row>
    <row r="36" spans="1:18" x14ac:dyDescent="0.25">
      <c r="A36" s="5" t="s">
        <v>64</v>
      </c>
      <c r="B36" s="23" t="s">
        <v>65</v>
      </c>
      <c r="C36" s="58">
        <f>SUM('1. melléklet'!C36+'2. melléklet'!C36)</f>
        <v>3500000</v>
      </c>
      <c r="D36" s="58">
        <f>SUM('1. melléklet'!D36+'2. melléklet'!D36)</f>
        <v>0</v>
      </c>
      <c r="E36" s="58">
        <f>SUM('1. melléklet'!E36+'2. melléklet'!E36)</f>
        <v>0</v>
      </c>
      <c r="F36" s="110">
        <f t="shared" si="0"/>
        <v>3500000</v>
      </c>
      <c r="G36" s="58">
        <f>SUM('1. melléklet'!G36+'2. melléklet'!G36)</f>
        <v>3500000</v>
      </c>
      <c r="H36" s="58">
        <f>SUM('1. melléklet'!H36+'2. melléklet'!H36)</f>
        <v>0</v>
      </c>
      <c r="I36" s="58">
        <f>SUM('1. melléklet'!I36+'2. melléklet'!I36)</f>
        <v>0</v>
      </c>
      <c r="J36" s="179">
        <f>SUM('1. melléklet'!J36+'2. melléklet'!J36)</f>
        <v>3500000</v>
      </c>
      <c r="K36" s="150">
        <f>SUM('1. melléklet'!K36+'2. melléklet'!K36)</f>
        <v>3676039</v>
      </c>
      <c r="L36" s="58">
        <f>SUM('1. melléklet'!L36+'2. melléklet'!L36)</f>
        <v>0</v>
      </c>
      <c r="M36" s="58">
        <f>SUM('1. melléklet'!M36+'2. melléklet'!M36)</f>
        <v>0</v>
      </c>
      <c r="N36" s="188">
        <f>SUM('1. melléklet'!N36+'2. melléklet'!N36)</f>
        <v>3676039</v>
      </c>
      <c r="O36" s="154">
        <f>SUM('1. melléklet'!O36+'2. melléklet'!O36)</f>
        <v>3045060</v>
      </c>
      <c r="P36" s="56">
        <f>SUM('1. melléklet'!P36+'2. melléklet'!P36)</f>
        <v>0</v>
      </c>
      <c r="Q36" s="56">
        <f>SUM('1. melléklet'!Q36+'2. melléklet'!Q36)</f>
        <v>0</v>
      </c>
      <c r="R36" s="56">
        <f>SUM('1. melléklet'!R36+'2. melléklet'!R36)</f>
        <v>3045060</v>
      </c>
    </row>
    <row r="37" spans="1:18" x14ac:dyDescent="0.25">
      <c r="A37" s="5" t="s">
        <v>328</v>
      </c>
      <c r="B37" s="23" t="s">
        <v>66</v>
      </c>
      <c r="C37" s="58">
        <f>SUM('1. melléklet'!C37+'2. melléklet'!C37)</f>
        <v>0</v>
      </c>
      <c r="D37" s="58">
        <f>SUM('1. melléklet'!D37+'2. melléklet'!D37)</f>
        <v>0</v>
      </c>
      <c r="E37" s="58">
        <f>SUM('1. melléklet'!E37+'2. melléklet'!E37)</f>
        <v>0</v>
      </c>
      <c r="F37" s="110">
        <f t="shared" si="0"/>
        <v>0</v>
      </c>
      <c r="G37" s="58">
        <f>SUM('1. melléklet'!G37+'2. melléklet'!G37)</f>
        <v>0</v>
      </c>
      <c r="H37" s="58">
        <f>SUM('1. melléklet'!H37+'2. melléklet'!H37)</f>
        <v>0</v>
      </c>
      <c r="I37" s="58">
        <f>SUM('1. melléklet'!I37+'2. melléklet'!I37)</f>
        <v>0</v>
      </c>
      <c r="J37" s="179">
        <f>SUM('1. melléklet'!J37+'2. melléklet'!J37)</f>
        <v>0</v>
      </c>
      <c r="K37" s="150">
        <f>SUM('1. melléklet'!K37+'2. melléklet'!K37)</f>
        <v>0</v>
      </c>
      <c r="L37" s="58">
        <f>SUM('1. melléklet'!L37+'2. melléklet'!L37)</f>
        <v>0</v>
      </c>
      <c r="M37" s="58">
        <f>SUM('1. melléklet'!M37+'2. melléklet'!M37)</f>
        <v>0</v>
      </c>
      <c r="N37" s="188">
        <f>SUM('1. melléklet'!N37+'2. melléklet'!N37)</f>
        <v>0</v>
      </c>
      <c r="O37" s="149">
        <f>SUM('1. melléklet'!O37+'2. melléklet'!O37)</f>
        <v>0</v>
      </c>
      <c r="P37" s="56">
        <f>SUM('1. melléklet'!P37+'2. melléklet'!P37)</f>
        <v>0</v>
      </c>
      <c r="Q37" s="56">
        <f>SUM('1. melléklet'!Q37+'2. melléklet'!Q37)</f>
        <v>0</v>
      </c>
      <c r="R37" s="56">
        <f>SUM('1. melléklet'!R37+'2. melléklet'!R37)</f>
        <v>0</v>
      </c>
    </row>
    <row r="38" spans="1:18" x14ac:dyDescent="0.25">
      <c r="A38" s="5" t="s">
        <v>67</v>
      </c>
      <c r="B38" s="23" t="s">
        <v>68</v>
      </c>
      <c r="C38" s="58">
        <f>SUM('1. melléklet'!C38+'2. melléklet'!C38)</f>
        <v>1714031</v>
      </c>
      <c r="D38" s="58">
        <f>SUM('1. melléklet'!D38+'2. melléklet'!D38)</f>
        <v>0</v>
      </c>
      <c r="E38" s="58">
        <f>SUM('1. melléklet'!E38+'2. melléklet'!E38)</f>
        <v>0</v>
      </c>
      <c r="F38" s="110">
        <f t="shared" si="0"/>
        <v>1714031</v>
      </c>
      <c r="G38" s="58">
        <f>SUM('1. melléklet'!G38+'2. melléklet'!G38)</f>
        <v>1714031</v>
      </c>
      <c r="H38" s="58">
        <f>SUM('1. melléklet'!H38+'2. melléklet'!H38)</f>
        <v>0</v>
      </c>
      <c r="I38" s="58">
        <f>SUM('1. melléklet'!I38+'2. melléklet'!I38)</f>
        <v>0</v>
      </c>
      <c r="J38" s="179">
        <f>SUM('1. melléklet'!J38+'2. melléklet'!J38)</f>
        <v>1714031</v>
      </c>
      <c r="K38" s="150">
        <f>SUM('1. melléklet'!K38+'2. melléklet'!K38)</f>
        <v>1714031</v>
      </c>
      <c r="L38" s="58">
        <f>SUM('1. melléklet'!L38+'2. melléklet'!L38)</f>
        <v>0</v>
      </c>
      <c r="M38" s="58">
        <f>SUM('1. melléklet'!M38+'2. melléklet'!M38)</f>
        <v>0</v>
      </c>
      <c r="N38" s="188">
        <f>SUM('1. melléklet'!N38+'2. melléklet'!N38)</f>
        <v>1714031</v>
      </c>
      <c r="O38" s="154">
        <f>SUM('1. melléklet'!O38+'2. melléklet'!O38)</f>
        <v>1232500</v>
      </c>
      <c r="P38" s="56">
        <f>SUM('1. melléklet'!P38+'2. melléklet'!P38)</f>
        <v>0</v>
      </c>
      <c r="Q38" s="56">
        <f>SUM('1. melléklet'!Q38+'2. melléklet'!Q38)</f>
        <v>0</v>
      </c>
      <c r="R38" s="56">
        <f>SUM('1. melléklet'!R38+'2. melléklet'!R38)</f>
        <v>1232500</v>
      </c>
    </row>
    <row r="39" spans="1:18" x14ac:dyDescent="0.25">
      <c r="A39" s="9" t="s">
        <v>329</v>
      </c>
      <c r="B39" s="23" t="s">
        <v>69</v>
      </c>
      <c r="C39" s="58">
        <f>SUM('1. melléklet'!C39+'2. melléklet'!C39)</f>
        <v>1350000</v>
      </c>
      <c r="D39" s="58">
        <f>SUM('1. melléklet'!D39+'2. melléklet'!D39)</f>
        <v>0</v>
      </c>
      <c r="E39" s="58">
        <f>SUM('1. melléklet'!E39+'2. melléklet'!E39)</f>
        <v>0</v>
      </c>
      <c r="F39" s="110">
        <f t="shared" si="0"/>
        <v>1350000</v>
      </c>
      <c r="G39" s="58">
        <f>SUM('1. melléklet'!G39+'2. melléklet'!G39)</f>
        <v>1350000</v>
      </c>
      <c r="H39" s="58">
        <f>SUM('1. melléklet'!H39+'2. melléklet'!H39)</f>
        <v>0</v>
      </c>
      <c r="I39" s="58">
        <f>SUM('1. melléklet'!I39+'2. melléklet'!I39)</f>
        <v>0</v>
      </c>
      <c r="J39" s="179">
        <f>SUM('1. melléklet'!J39+'2. melléklet'!J39)</f>
        <v>1350000</v>
      </c>
      <c r="K39" s="150">
        <f>SUM('1. melléklet'!K39+'2. melléklet'!K39)</f>
        <v>1820000</v>
      </c>
      <c r="L39" s="58">
        <f>SUM('1. melléklet'!L39+'2. melléklet'!L39)</f>
        <v>0</v>
      </c>
      <c r="M39" s="58">
        <f>SUM('1. melléklet'!M39+'2. melléklet'!M39)</f>
        <v>0</v>
      </c>
      <c r="N39" s="188">
        <f>SUM('1. melléklet'!N39+'2. melléklet'!N39)</f>
        <v>1820000</v>
      </c>
      <c r="O39" s="154">
        <f>SUM('1. melléklet'!O39+'2. melléklet'!O39)</f>
        <v>1366003</v>
      </c>
      <c r="P39" s="56">
        <f>SUM('1. melléklet'!P39+'2. melléklet'!P39)</f>
        <v>0</v>
      </c>
      <c r="Q39" s="56">
        <f>SUM('1. melléklet'!Q39+'2. melléklet'!Q39)</f>
        <v>0</v>
      </c>
      <c r="R39" s="56">
        <f>SUM('1. melléklet'!R39+'2. melléklet'!R39)</f>
        <v>1366003</v>
      </c>
    </row>
    <row r="40" spans="1:18" x14ac:dyDescent="0.25">
      <c r="A40" s="6" t="s">
        <v>70</v>
      </c>
      <c r="B40" s="23" t="s">
        <v>71</v>
      </c>
      <c r="C40" s="58">
        <f>SUM('1. melléklet'!C40+'2. melléklet'!C40)</f>
        <v>682000</v>
      </c>
      <c r="D40" s="58">
        <f>SUM('1. melléklet'!D40+'2. melléklet'!D40)</f>
        <v>0</v>
      </c>
      <c r="E40" s="58">
        <f>SUM('1. melléklet'!E40+'2. melléklet'!E40)</f>
        <v>0</v>
      </c>
      <c r="F40" s="110">
        <f t="shared" si="0"/>
        <v>682000</v>
      </c>
      <c r="G40" s="58">
        <f>SUM('1. melléklet'!G40+'2. melléklet'!G40)</f>
        <v>682000</v>
      </c>
      <c r="H40" s="58">
        <f>SUM('1. melléklet'!H40+'2. melléklet'!H40)</f>
        <v>0</v>
      </c>
      <c r="I40" s="58">
        <f>SUM('1. melléklet'!I40+'2. melléklet'!I40)</f>
        <v>0</v>
      </c>
      <c r="J40" s="179">
        <f>SUM('1. melléklet'!J40+'2. melléklet'!J40)</f>
        <v>682000</v>
      </c>
      <c r="K40" s="150">
        <f>SUM('1. melléklet'!K40+'2. melléklet'!K40)</f>
        <v>854400</v>
      </c>
      <c r="L40" s="58">
        <f>SUM('1. melléklet'!L40+'2. melléklet'!L40)</f>
        <v>0</v>
      </c>
      <c r="M40" s="58">
        <f>SUM('1. melléklet'!M40+'2. melléklet'!M40)</f>
        <v>0</v>
      </c>
      <c r="N40" s="188">
        <f>SUM('1. melléklet'!N40+'2. melléklet'!N40)</f>
        <v>854400</v>
      </c>
      <c r="O40" s="154">
        <f>SUM('1. melléklet'!O40+'2. melléklet'!O40)</f>
        <v>979600</v>
      </c>
      <c r="P40" s="56">
        <f>SUM('1. melléklet'!P40+'2. melléklet'!P40)</f>
        <v>0</v>
      </c>
      <c r="Q40" s="56">
        <f>SUM('1. melléklet'!Q40+'2. melléklet'!Q40)</f>
        <v>0</v>
      </c>
      <c r="R40" s="56">
        <f>SUM('1. melléklet'!R40+'2. melléklet'!R40)</f>
        <v>979600</v>
      </c>
    </row>
    <row r="41" spans="1:18" x14ac:dyDescent="0.25">
      <c r="A41" s="5" t="s">
        <v>330</v>
      </c>
      <c r="B41" s="23" t="s">
        <v>72</v>
      </c>
      <c r="C41" s="58">
        <f>SUM('1. melléklet'!C41+'2. melléklet'!C41)</f>
        <v>8827517</v>
      </c>
      <c r="D41" s="58">
        <f>SUM('1. melléklet'!D41+'2. melléklet'!D41)</f>
        <v>0</v>
      </c>
      <c r="E41" s="58">
        <f>SUM('1. melléklet'!E41+'2. melléklet'!E41)</f>
        <v>0</v>
      </c>
      <c r="F41" s="110">
        <f t="shared" si="0"/>
        <v>8827517</v>
      </c>
      <c r="G41" s="58">
        <f>SUM('1. melléklet'!G41+'2. melléklet'!G41)</f>
        <v>8668517</v>
      </c>
      <c r="H41" s="58">
        <f>SUM('1. melléklet'!H41+'2. melléklet'!H41)</f>
        <v>0</v>
      </c>
      <c r="I41" s="58">
        <f>SUM('1. melléklet'!I41+'2. melléklet'!I41)</f>
        <v>0</v>
      </c>
      <c r="J41" s="179">
        <f>SUM('1. melléklet'!J41+'2. melléklet'!J41)</f>
        <v>8668517</v>
      </c>
      <c r="K41" s="150">
        <f>SUM('1. melléklet'!K41+'2. melléklet'!K41)</f>
        <v>8605117</v>
      </c>
      <c r="L41" s="58">
        <f>SUM('1. melléklet'!L41+'2. melléklet'!L41)</f>
        <v>0</v>
      </c>
      <c r="M41" s="58">
        <f>SUM('1. melléklet'!M41+'2. melléklet'!M41)</f>
        <v>0</v>
      </c>
      <c r="N41" s="188">
        <f>SUM('1. melléklet'!N41+'2. melléklet'!N41)</f>
        <v>8605117</v>
      </c>
      <c r="O41" s="154">
        <f>SUM('1. melléklet'!O41+'2. melléklet'!O41)</f>
        <v>8816434</v>
      </c>
      <c r="P41" s="56">
        <f>SUM('1. melléklet'!P41+'2. melléklet'!P41)</f>
        <v>0</v>
      </c>
      <c r="Q41" s="56">
        <f>SUM('1. melléklet'!Q41+'2. melléklet'!Q41)</f>
        <v>0</v>
      </c>
      <c r="R41" s="56">
        <f>SUM('1. melléklet'!R41+'2. melléklet'!R41)</f>
        <v>8816434</v>
      </c>
    </row>
    <row r="42" spans="1:18" s="46" customFormat="1" x14ac:dyDescent="0.25">
      <c r="A42" s="7" t="s">
        <v>300</v>
      </c>
      <c r="B42" s="26" t="s">
        <v>73</v>
      </c>
      <c r="C42" s="47">
        <f>SUM(C35:C41)</f>
        <v>20478508</v>
      </c>
      <c r="D42" s="47">
        <f t="shared" ref="D42:E42" si="21">SUM(D35:D41)</f>
        <v>0</v>
      </c>
      <c r="E42" s="47">
        <f t="shared" si="21"/>
        <v>0</v>
      </c>
      <c r="F42" s="101">
        <f t="shared" si="0"/>
        <v>20478508</v>
      </c>
      <c r="G42" s="47">
        <f>SUM(G35:G41)</f>
        <v>20319508</v>
      </c>
      <c r="H42" s="47">
        <f t="shared" ref="H42:J42" si="22">SUM(H35:H41)</f>
        <v>0</v>
      </c>
      <c r="I42" s="47">
        <f t="shared" si="22"/>
        <v>0</v>
      </c>
      <c r="J42" s="101">
        <f t="shared" si="22"/>
        <v>20319508</v>
      </c>
      <c r="K42" s="151">
        <f>SUM(K35:K41)</f>
        <v>22574547</v>
      </c>
      <c r="L42" s="47">
        <f t="shared" ref="L42:N42" si="23">SUM(L35:L41)</f>
        <v>0</v>
      </c>
      <c r="M42" s="47">
        <f t="shared" si="23"/>
        <v>0</v>
      </c>
      <c r="N42" s="166">
        <f t="shared" si="23"/>
        <v>22574547</v>
      </c>
      <c r="O42" s="177">
        <f>SUM(O35:O41)</f>
        <v>19583650</v>
      </c>
      <c r="P42" s="69">
        <f t="shared" ref="P42:R42" si="24">SUM(P35:P41)</f>
        <v>0</v>
      </c>
      <c r="Q42" s="69">
        <f t="shared" si="24"/>
        <v>0</v>
      </c>
      <c r="R42" s="69">
        <f t="shared" si="24"/>
        <v>19583650</v>
      </c>
    </row>
    <row r="43" spans="1:18" x14ac:dyDescent="0.25">
      <c r="A43" s="5" t="s">
        <v>74</v>
      </c>
      <c r="B43" s="23" t="s">
        <v>75</v>
      </c>
      <c r="C43" s="58">
        <f>SUM('1. melléklet'!C43+'2. melléklet'!C43)</f>
        <v>0</v>
      </c>
      <c r="D43" s="58">
        <f>SUM('1. melléklet'!D43+'2. melléklet'!D43)</f>
        <v>0</v>
      </c>
      <c r="E43" s="58">
        <f>SUM('1. melléklet'!E43+'2. melléklet'!E43)</f>
        <v>0</v>
      </c>
      <c r="F43" s="58">
        <f>SUM(C43:E43)</f>
        <v>0</v>
      </c>
      <c r="G43" s="58">
        <v>0</v>
      </c>
      <c r="H43" s="58">
        <v>0</v>
      </c>
      <c r="I43" s="58">
        <v>0</v>
      </c>
      <c r="J43" s="179">
        <v>0</v>
      </c>
      <c r="K43" s="150">
        <v>0</v>
      </c>
      <c r="L43" s="58">
        <v>0</v>
      </c>
      <c r="M43" s="58">
        <v>0</v>
      </c>
      <c r="N43" s="188">
        <v>0</v>
      </c>
      <c r="O43" s="149">
        <v>0</v>
      </c>
      <c r="P43" s="56">
        <v>0</v>
      </c>
      <c r="Q43" s="56">
        <v>0</v>
      </c>
      <c r="R43" s="56">
        <v>0</v>
      </c>
    </row>
    <row r="44" spans="1:18" x14ac:dyDescent="0.25">
      <c r="A44" s="5" t="s">
        <v>76</v>
      </c>
      <c r="B44" s="23" t="s">
        <v>77</v>
      </c>
      <c r="C44" s="58">
        <f>SUM('1. melléklet'!C44+'2. melléklet'!C44)</f>
        <v>0</v>
      </c>
      <c r="D44" s="58">
        <f>SUM('1. melléklet'!D44+'2. melléklet'!D44)</f>
        <v>0</v>
      </c>
      <c r="E44" s="58">
        <f>SUM('1. melléklet'!E44+'2. melléklet'!E44)</f>
        <v>0</v>
      </c>
      <c r="F44" s="58">
        <f>SUM(C44:E44)</f>
        <v>0</v>
      </c>
      <c r="G44" s="58">
        <v>0</v>
      </c>
      <c r="H44" s="58">
        <v>0</v>
      </c>
      <c r="I44" s="58">
        <v>0</v>
      </c>
      <c r="J44" s="179">
        <v>0</v>
      </c>
      <c r="K44" s="150">
        <f>SUM('1. melléklet'!K44+'2. melléklet'!K44)</f>
        <v>60000</v>
      </c>
      <c r="L44" s="58">
        <f>SUM('1. melléklet'!L44+'2. melléklet'!L44)</f>
        <v>0</v>
      </c>
      <c r="M44" s="58">
        <f>SUM('1. melléklet'!M44+'2. melléklet'!M44)</f>
        <v>0</v>
      </c>
      <c r="N44" s="188">
        <f>SUM('1. melléklet'!N44+'2. melléklet'!N44)</f>
        <v>60000</v>
      </c>
      <c r="O44" s="154">
        <f>SUM('1. melléklet'!O44+'2. melléklet'!O44)</f>
        <v>80000</v>
      </c>
      <c r="P44" s="56">
        <f>SUM('1. melléklet'!P44+'2. melléklet'!P44)</f>
        <v>0</v>
      </c>
      <c r="Q44" s="56">
        <f>SUM('1. melléklet'!Q44+'2. melléklet'!Q44)</f>
        <v>0</v>
      </c>
      <c r="R44" s="56">
        <f>SUM('1. melléklet'!R44+'2. melléklet'!R44)</f>
        <v>80000</v>
      </c>
    </row>
    <row r="45" spans="1:18" s="46" customFormat="1" x14ac:dyDescent="0.25">
      <c r="A45" s="7" t="s">
        <v>301</v>
      </c>
      <c r="B45" s="26" t="s">
        <v>78</v>
      </c>
      <c r="C45" s="47">
        <f>SUM(C43:C44)</f>
        <v>0</v>
      </c>
      <c r="D45" s="47">
        <f t="shared" ref="D45:F45" si="25">SUM(D43:D44)</f>
        <v>0</v>
      </c>
      <c r="E45" s="47">
        <f t="shared" si="25"/>
        <v>0</v>
      </c>
      <c r="F45" s="47">
        <f t="shared" si="25"/>
        <v>0</v>
      </c>
      <c r="G45" s="47">
        <v>0</v>
      </c>
      <c r="H45" s="47">
        <v>0</v>
      </c>
      <c r="I45" s="47">
        <v>0</v>
      </c>
      <c r="J45" s="101">
        <v>0</v>
      </c>
      <c r="K45" s="151">
        <f>SUM('1. melléklet'!K45+'2. melléklet'!K45)</f>
        <v>60000</v>
      </c>
      <c r="L45" s="47">
        <f>SUM('1. melléklet'!L45+'2. melléklet'!L45)</f>
        <v>0</v>
      </c>
      <c r="M45" s="47">
        <f>SUM('1. melléklet'!M45+'2. melléklet'!M45)</f>
        <v>0</v>
      </c>
      <c r="N45" s="166">
        <f>SUM('1. melléklet'!N45+'2. melléklet'!N45)</f>
        <v>60000</v>
      </c>
      <c r="O45" s="154">
        <f>SUM('1. melléklet'!O45+'2. melléklet'!O45)</f>
        <v>80000</v>
      </c>
      <c r="P45" s="56">
        <f>SUM('1. melléklet'!P45+'2. melléklet'!P45)</f>
        <v>0</v>
      </c>
      <c r="Q45" s="56">
        <f>SUM('1. melléklet'!Q45+'2. melléklet'!Q45)</f>
        <v>0</v>
      </c>
      <c r="R45" s="56">
        <f>SUM('1. melléklet'!R45+'2. melléklet'!R45)</f>
        <v>80000</v>
      </c>
    </row>
    <row r="46" spans="1:18" x14ac:dyDescent="0.25">
      <c r="A46" s="5" t="s">
        <v>79</v>
      </c>
      <c r="B46" s="23" t="s">
        <v>80</v>
      </c>
      <c r="C46" s="58">
        <f>SUM('1. melléklet'!C46+'2. melléklet'!C46)</f>
        <v>5563929</v>
      </c>
      <c r="D46" s="58">
        <f>SUM('1. melléklet'!D46+'2. melléklet'!D46)</f>
        <v>0</v>
      </c>
      <c r="E46" s="58">
        <f>SUM('1. melléklet'!E46+'2. melléklet'!E46)</f>
        <v>3000</v>
      </c>
      <c r="F46" s="110">
        <f t="shared" si="0"/>
        <v>5566929</v>
      </c>
      <c r="G46" s="58">
        <f>SUM('1. melléklet'!G46+'2. melléklet'!G46)</f>
        <v>5563929</v>
      </c>
      <c r="H46" s="58">
        <f>SUM('1. melléklet'!H46+'2. melléklet'!H46)</f>
        <v>0</v>
      </c>
      <c r="I46" s="58">
        <f>SUM('1. melléklet'!I46+'2. melléklet'!I46)</f>
        <v>3000</v>
      </c>
      <c r="J46" s="179">
        <f>SUM('1. melléklet'!J46+'2. melléklet'!J46)</f>
        <v>5566929</v>
      </c>
      <c r="K46" s="150">
        <f>SUM('1. melléklet'!K46+'2. melléklet'!K46)</f>
        <v>5563929</v>
      </c>
      <c r="L46" s="58">
        <f>SUM('1. melléklet'!L46+'2. melléklet'!L46)</f>
        <v>0</v>
      </c>
      <c r="M46" s="58">
        <f>SUM('1. melléklet'!M46+'2. melléklet'!M46)</f>
        <v>3000</v>
      </c>
      <c r="N46" s="188">
        <f>SUM('1. melléklet'!N46+'2. melléklet'!N46)</f>
        <v>5566929</v>
      </c>
      <c r="O46" s="149">
        <f>SUM('1. melléklet'!O46+'2. melléklet'!O46)</f>
        <v>5466564</v>
      </c>
      <c r="P46" s="56">
        <f>SUM('1. melléklet'!P46+'2. melléklet'!P46)</f>
        <v>0</v>
      </c>
      <c r="Q46" s="56">
        <f>SUM('1. melléklet'!Q46+'2. melléklet'!Q46)</f>
        <v>3000</v>
      </c>
      <c r="R46" s="128">
        <f>SUM('1. melléklet'!R46+'2. melléklet'!R46)</f>
        <v>5469564</v>
      </c>
    </row>
    <row r="47" spans="1:18" x14ac:dyDescent="0.25">
      <c r="A47" s="5" t="s">
        <v>81</v>
      </c>
      <c r="B47" s="23" t="s">
        <v>82</v>
      </c>
      <c r="C47" s="58">
        <f>SUM('1. melléklet'!C47+'2. melléklet'!C47)</f>
        <v>0</v>
      </c>
      <c r="D47" s="58">
        <f>SUM('1. melléklet'!D47+'2. melléklet'!D47)</f>
        <v>0</v>
      </c>
      <c r="E47" s="58">
        <f>SUM('1. melléklet'!E47+'2. melléklet'!E47)</f>
        <v>0</v>
      </c>
      <c r="F47" s="110">
        <f t="shared" si="0"/>
        <v>0</v>
      </c>
      <c r="G47" s="58">
        <f>SUM('1. melléklet'!G47+'2. melléklet'!G47)</f>
        <v>0</v>
      </c>
      <c r="H47" s="58">
        <f>SUM('1. melléklet'!H47+'2. melléklet'!H47)</f>
        <v>0</v>
      </c>
      <c r="I47" s="58">
        <f>SUM('1. melléklet'!I47+'2. melléklet'!I47)</f>
        <v>0</v>
      </c>
      <c r="J47" s="179">
        <f>SUM('1. melléklet'!J47+'2. melléklet'!J47)</f>
        <v>0</v>
      </c>
      <c r="K47" s="150">
        <f>SUM('1. melléklet'!K47+'2. melléklet'!K47)</f>
        <v>0</v>
      </c>
      <c r="L47" s="58">
        <f>SUM('1. melléklet'!L47+'2. melléklet'!L47)</f>
        <v>0</v>
      </c>
      <c r="M47" s="58">
        <f>SUM('1. melléklet'!M47+'2. melléklet'!M47)</f>
        <v>0</v>
      </c>
      <c r="N47" s="188">
        <f>SUM('1. melléklet'!N47+'2. melléklet'!N47)</f>
        <v>0</v>
      </c>
      <c r="O47" s="149">
        <f>SUM('1. melléklet'!O47+'2. melléklet'!O47)</f>
        <v>0</v>
      </c>
      <c r="P47" s="56">
        <f>SUM('1. melléklet'!P47+'2. melléklet'!P47)</f>
        <v>0</v>
      </c>
      <c r="Q47" s="56">
        <f>SUM('1. melléklet'!Q47+'2. melléklet'!Q47)</f>
        <v>0</v>
      </c>
      <c r="R47" s="56">
        <f>SUM('1. melléklet'!R47+'2. melléklet'!R47)</f>
        <v>0</v>
      </c>
    </row>
    <row r="48" spans="1:18" x14ac:dyDescent="0.25">
      <c r="A48" s="5" t="s">
        <v>331</v>
      </c>
      <c r="B48" s="23" t="s">
        <v>83</v>
      </c>
      <c r="C48" s="58">
        <f>SUM('1. melléklet'!C48+'2. melléklet'!C48)</f>
        <v>0</v>
      </c>
      <c r="D48" s="58">
        <f>SUM('1. melléklet'!D48+'2. melléklet'!D48)</f>
        <v>0</v>
      </c>
      <c r="E48" s="58">
        <f>SUM('1. melléklet'!E48+'2. melléklet'!E48)</f>
        <v>0</v>
      </c>
      <c r="F48" s="110">
        <f t="shared" si="0"/>
        <v>0</v>
      </c>
      <c r="G48" s="58">
        <f>SUM('1. melléklet'!G48+'2. melléklet'!G48)</f>
        <v>0</v>
      </c>
      <c r="H48" s="58">
        <f>SUM('1. melléklet'!H48+'2. melléklet'!H48)</f>
        <v>0</v>
      </c>
      <c r="I48" s="58">
        <f>SUM('1. melléklet'!I48+'2. melléklet'!I48)</f>
        <v>0</v>
      </c>
      <c r="J48" s="179">
        <f>SUM('1. melléklet'!J48+'2. melléklet'!J48)</f>
        <v>0</v>
      </c>
      <c r="K48" s="150">
        <f>SUM('1. melléklet'!K48+'2. melléklet'!K48)</f>
        <v>0</v>
      </c>
      <c r="L48" s="58">
        <f>SUM('1. melléklet'!L48+'2. melléklet'!L48)</f>
        <v>0</v>
      </c>
      <c r="M48" s="58">
        <f>SUM('1. melléklet'!M48+'2. melléklet'!M48)</f>
        <v>0</v>
      </c>
      <c r="N48" s="188">
        <f>SUM('1. melléklet'!N48+'2. melléklet'!N48)</f>
        <v>0</v>
      </c>
      <c r="O48" s="149">
        <f>SUM('1. melléklet'!O48+'2. melléklet'!O48)</f>
        <v>0</v>
      </c>
      <c r="P48" s="56">
        <f>SUM('1. melléklet'!P48+'2. melléklet'!P48)</f>
        <v>0</v>
      </c>
      <c r="Q48" s="56">
        <f>SUM('1. melléklet'!Q48+'2. melléklet'!Q48)</f>
        <v>0</v>
      </c>
      <c r="R48" s="56">
        <f>SUM('1. melléklet'!R48+'2. melléklet'!R48)</f>
        <v>0</v>
      </c>
    </row>
    <row r="49" spans="1:18" x14ac:dyDescent="0.25">
      <c r="A49" s="5" t="s">
        <v>332</v>
      </c>
      <c r="B49" s="23" t="s">
        <v>84</v>
      </c>
      <c r="C49" s="58">
        <f>SUM('1. melléklet'!C49+'2. melléklet'!C49)</f>
        <v>0</v>
      </c>
      <c r="D49" s="58">
        <f>SUM('1. melléklet'!D49+'2. melléklet'!D49)</f>
        <v>0</v>
      </c>
      <c r="E49" s="58">
        <f>SUM('1. melléklet'!E49+'2. melléklet'!E49)</f>
        <v>0</v>
      </c>
      <c r="F49" s="110">
        <f t="shared" si="0"/>
        <v>0</v>
      </c>
      <c r="G49" s="58">
        <f>SUM('1. melléklet'!G49+'2. melléklet'!G49)</f>
        <v>0</v>
      </c>
      <c r="H49" s="58">
        <f>SUM('1. melléklet'!H49+'2. melléklet'!H49)</f>
        <v>0</v>
      </c>
      <c r="I49" s="58">
        <f>SUM('1. melléklet'!I49+'2. melléklet'!I49)</f>
        <v>0</v>
      </c>
      <c r="J49" s="179">
        <f>SUM('1. melléklet'!J49+'2. melléklet'!J49)</f>
        <v>0</v>
      </c>
      <c r="K49" s="150">
        <f>SUM('1. melléklet'!K49+'2. melléklet'!K49)</f>
        <v>0</v>
      </c>
      <c r="L49" s="58">
        <f>SUM('1. melléklet'!L49+'2. melléklet'!L49)</f>
        <v>0</v>
      </c>
      <c r="M49" s="58">
        <f>SUM('1. melléklet'!M49+'2. melléklet'!M49)</f>
        <v>0</v>
      </c>
      <c r="N49" s="188">
        <f>SUM('1. melléklet'!N49+'2. melléklet'!N49)</f>
        <v>0</v>
      </c>
      <c r="O49" s="149">
        <f>SUM('1. melléklet'!O49+'2. melléklet'!O49)</f>
        <v>0</v>
      </c>
      <c r="P49" s="56">
        <f>SUM('1. melléklet'!P49+'2. melléklet'!P49)</f>
        <v>0</v>
      </c>
      <c r="Q49" s="56">
        <f>SUM('1. melléklet'!Q49+'2. melléklet'!Q49)</f>
        <v>0</v>
      </c>
      <c r="R49" s="56">
        <f>SUM('1. melléklet'!R49+'2. melléklet'!R49)</f>
        <v>0</v>
      </c>
    </row>
    <row r="50" spans="1:18" x14ac:dyDescent="0.25">
      <c r="A50" s="5" t="s">
        <v>85</v>
      </c>
      <c r="B50" s="23" t="s">
        <v>86</v>
      </c>
      <c r="C50" s="58">
        <f>SUM('1. melléklet'!C50+'2. melléklet'!C50)</f>
        <v>20000</v>
      </c>
      <c r="D50" s="58">
        <f>SUM('1. melléklet'!D50+'2. melléklet'!D50)</f>
        <v>0</v>
      </c>
      <c r="E50" s="58">
        <f>SUM('1. melléklet'!E50+'2. melléklet'!E50)</f>
        <v>10000</v>
      </c>
      <c r="F50" s="110">
        <f t="shared" si="0"/>
        <v>30000</v>
      </c>
      <c r="G50" s="58">
        <f>SUM('1. melléklet'!G50+'2. melléklet'!G50)</f>
        <v>20000</v>
      </c>
      <c r="H50" s="58">
        <f>SUM('1. melléklet'!H50+'2. melléklet'!H50)</f>
        <v>0</v>
      </c>
      <c r="I50" s="58">
        <f>SUM('1. melléklet'!I50+'2. melléklet'!I50)</f>
        <v>10000</v>
      </c>
      <c r="J50" s="179">
        <f>SUM('1. melléklet'!J50+'2. melléklet'!J50)</f>
        <v>30000</v>
      </c>
      <c r="K50" s="150">
        <f>SUM('1. melléklet'!K50+'2. melléklet'!K50)</f>
        <v>20000</v>
      </c>
      <c r="L50" s="58">
        <f>SUM('1. melléklet'!L50+'2. melléklet'!L50)</f>
        <v>0</v>
      </c>
      <c r="M50" s="58">
        <f>SUM('1. melléklet'!M50+'2. melléklet'!M50)</f>
        <v>10000</v>
      </c>
      <c r="N50" s="188">
        <f>SUM('1. melléklet'!N50+'2. melléklet'!N50)</f>
        <v>30000</v>
      </c>
      <c r="O50" s="149">
        <f>SUM('1. melléklet'!O50+'2. melléklet'!O50)</f>
        <v>20000</v>
      </c>
      <c r="P50" s="56">
        <f>SUM('1. melléklet'!P50+'2. melléklet'!P50)</f>
        <v>0</v>
      </c>
      <c r="Q50" s="56">
        <f>SUM('1. melléklet'!Q50+'2. melléklet'!Q50)</f>
        <v>10000</v>
      </c>
      <c r="R50" s="56">
        <f>SUM('1. melléklet'!R50+'2. melléklet'!R50)</f>
        <v>30000</v>
      </c>
    </row>
    <row r="51" spans="1:18" s="46" customFormat="1" x14ac:dyDescent="0.25">
      <c r="A51" s="7" t="s">
        <v>302</v>
      </c>
      <c r="B51" s="26" t="s">
        <v>87</v>
      </c>
      <c r="C51" s="47">
        <f>SUM(C46:C50)</f>
        <v>5583929</v>
      </c>
      <c r="D51" s="47">
        <f t="shared" ref="D51:E51" si="26">SUM(D46:D50)</f>
        <v>0</v>
      </c>
      <c r="E51" s="47">
        <f t="shared" si="26"/>
        <v>13000</v>
      </c>
      <c r="F51" s="101">
        <f t="shared" si="0"/>
        <v>5596929</v>
      </c>
      <c r="G51" s="47">
        <f>SUM(G46:G50)</f>
        <v>5583929</v>
      </c>
      <c r="H51" s="47">
        <f t="shared" ref="H51:J51" si="27">SUM(H46:H50)</f>
        <v>0</v>
      </c>
      <c r="I51" s="47">
        <f t="shared" si="27"/>
        <v>13000</v>
      </c>
      <c r="J51" s="101">
        <f t="shared" si="27"/>
        <v>5596929</v>
      </c>
      <c r="K51" s="151">
        <f>SUM(K46:K50)</f>
        <v>5583929</v>
      </c>
      <c r="L51" s="47">
        <f t="shared" ref="L51:N51" si="28">SUM(L46:L50)</f>
        <v>0</v>
      </c>
      <c r="M51" s="47">
        <f t="shared" si="28"/>
        <v>13000</v>
      </c>
      <c r="N51" s="166">
        <f t="shared" si="28"/>
        <v>5596929</v>
      </c>
      <c r="O51" s="177">
        <f>SUM(O46:O50)</f>
        <v>5486564</v>
      </c>
      <c r="P51" s="69">
        <f t="shared" ref="P51:R51" si="29">SUM(P46:P50)</f>
        <v>0</v>
      </c>
      <c r="Q51" s="69">
        <f t="shared" si="29"/>
        <v>13000</v>
      </c>
      <c r="R51" s="72">
        <f t="shared" si="29"/>
        <v>5499564</v>
      </c>
    </row>
    <row r="52" spans="1:18" s="46" customFormat="1" ht="15.75" x14ac:dyDescent="0.25">
      <c r="A52" s="30" t="s">
        <v>303</v>
      </c>
      <c r="B52" s="38" t="s">
        <v>88</v>
      </c>
      <c r="C52" s="60">
        <f>SUM(C51,C42,C34,C31)</f>
        <v>29134149</v>
      </c>
      <c r="D52" s="60">
        <f t="shared" ref="D52:E52" si="30">SUM(D51,D42,D34,D31)</f>
        <v>0</v>
      </c>
      <c r="E52" s="60">
        <f t="shared" si="30"/>
        <v>13000</v>
      </c>
      <c r="F52" s="101">
        <f t="shared" si="0"/>
        <v>29147149</v>
      </c>
      <c r="G52" s="60">
        <f>SUM(G51,G42,G34,G31)</f>
        <v>28950149</v>
      </c>
      <c r="H52" s="60">
        <f t="shared" ref="H52:J52" si="31">SUM(H51,H42,H34,H31)</f>
        <v>0</v>
      </c>
      <c r="I52" s="60">
        <f t="shared" si="31"/>
        <v>13000</v>
      </c>
      <c r="J52" s="103">
        <f t="shared" si="31"/>
        <v>28963149</v>
      </c>
      <c r="K52" s="152">
        <f>SUM(K31+K34+K42+K45+K51)</f>
        <v>31300173</v>
      </c>
      <c r="L52" s="60">
        <f t="shared" ref="L52:N52" si="32">SUM(L31+L34+L42+L45+L51)</f>
        <v>0</v>
      </c>
      <c r="M52" s="60">
        <f t="shared" si="32"/>
        <v>13000</v>
      </c>
      <c r="N52" s="235">
        <f t="shared" si="32"/>
        <v>31313173</v>
      </c>
      <c r="O52" s="153">
        <f>SUM(O31+O34+O42+O45+O51)</f>
        <v>28525586</v>
      </c>
      <c r="P52" s="70">
        <f t="shared" ref="P52:R52" si="33">SUM(P31+P34+P42+P45+P51)</f>
        <v>0</v>
      </c>
      <c r="Q52" s="70">
        <f t="shared" si="33"/>
        <v>13000</v>
      </c>
      <c r="R52" s="234">
        <f t="shared" si="33"/>
        <v>28538586</v>
      </c>
    </row>
    <row r="53" spans="1:18" x14ac:dyDescent="0.25">
      <c r="A53" s="12" t="s">
        <v>89</v>
      </c>
      <c r="B53" s="23" t="s">
        <v>90</v>
      </c>
      <c r="C53" s="58">
        <f>SUM('1. melléklet'!C53+'2. melléklet'!C53)</f>
        <v>0</v>
      </c>
      <c r="D53" s="58">
        <f>SUM('1. melléklet'!D53+'2. melléklet'!D53)</f>
        <v>0</v>
      </c>
      <c r="E53" s="58">
        <f>SUM('1. melléklet'!E53+'2. melléklet'!E53)</f>
        <v>0</v>
      </c>
      <c r="F53" s="110">
        <f t="shared" si="0"/>
        <v>0</v>
      </c>
      <c r="G53" s="58">
        <f>SUM('1. melléklet'!G53+'2. melléklet'!G53)</f>
        <v>0</v>
      </c>
      <c r="H53" s="58">
        <f>SUM('1. melléklet'!H53+'2. melléklet'!H53)</f>
        <v>0</v>
      </c>
      <c r="I53" s="58">
        <f>SUM('1. melléklet'!I53+'2. melléklet'!I53)</f>
        <v>0</v>
      </c>
      <c r="J53" s="179">
        <f>SUM('1. melléklet'!J53+'2. melléklet'!J53)</f>
        <v>0</v>
      </c>
      <c r="K53" s="150">
        <f>SUM('1. melléklet'!K53+'2. melléklet'!K53)</f>
        <v>0</v>
      </c>
      <c r="L53" s="58">
        <f>SUM('1. melléklet'!L53+'2. melléklet'!L53)</f>
        <v>0</v>
      </c>
      <c r="M53" s="58">
        <f>SUM('1. melléklet'!M53+'2. melléklet'!M53)</f>
        <v>0</v>
      </c>
      <c r="N53" s="188">
        <f>SUM('1. melléklet'!N53+'2. melléklet'!N53)</f>
        <v>0</v>
      </c>
      <c r="O53" s="149">
        <f>SUM('1. melléklet'!O53+'2. melléklet'!O53)</f>
        <v>0</v>
      </c>
      <c r="P53" s="56">
        <f>SUM('1. melléklet'!P53+'2. melléklet'!P53)</f>
        <v>0</v>
      </c>
      <c r="Q53" s="56">
        <f>SUM('1. melléklet'!Q53+'2. melléklet'!Q53)</f>
        <v>0</v>
      </c>
      <c r="R53" s="56">
        <f>SUM('1. melléklet'!R53+'2. melléklet'!R53)</f>
        <v>0</v>
      </c>
    </row>
    <row r="54" spans="1:18" x14ac:dyDescent="0.25">
      <c r="A54" s="12" t="s">
        <v>304</v>
      </c>
      <c r="B54" s="23" t="s">
        <v>91</v>
      </c>
      <c r="C54" s="58">
        <f>SUM('1. melléklet'!C54+'2. melléklet'!C54)</f>
        <v>0</v>
      </c>
      <c r="D54" s="58">
        <f>SUM('1. melléklet'!D54+'2. melléklet'!D54)</f>
        <v>0</v>
      </c>
      <c r="E54" s="58">
        <f>SUM('1. melléklet'!E54+'2. melléklet'!E54)</f>
        <v>0</v>
      </c>
      <c r="F54" s="110">
        <f t="shared" si="0"/>
        <v>0</v>
      </c>
      <c r="G54" s="58">
        <f>SUM('1. melléklet'!G54+'2. melléklet'!G54)</f>
        <v>0</v>
      </c>
      <c r="H54" s="58">
        <f>SUM('1. melléklet'!H54+'2. melléklet'!H54)</f>
        <v>0</v>
      </c>
      <c r="I54" s="58">
        <f>SUM('1. melléklet'!I54+'2. melléklet'!I54)</f>
        <v>0</v>
      </c>
      <c r="J54" s="179">
        <f>SUM('1. melléklet'!J54+'2. melléklet'!J54)</f>
        <v>0</v>
      </c>
      <c r="K54" s="150">
        <f>SUM('1. melléklet'!K54+'2. melléklet'!K54)</f>
        <v>56000</v>
      </c>
      <c r="L54" s="58">
        <f>SUM('1. melléklet'!L54+'2. melléklet'!L54)</f>
        <v>0</v>
      </c>
      <c r="M54" s="58">
        <f>SUM('1. melléklet'!M54+'2. melléklet'!M54)</f>
        <v>0</v>
      </c>
      <c r="N54" s="188">
        <f>SUM('1. melléklet'!N54+'2. melléklet'!N54)</f>
        <v>56000</v>
      </c>
      <c r="O54" s="154">
        <f>SUM('1. melléklet'!O54+'2. melléklet'!O54)</f>
        <v>0</v>
      </c>
      <c r="P54" s="56">
        <f>SUM('1. melléklet'!P54+'2. melléklet'!P54)</f>
        <v>0</v>
      </c>
      <c r="Q54" s="56">
        <f>SUM('1. melléklet'!Q54+'2. melléklet'!Q54)</f>
        <v>0</v>
      </c>
      <c r="R54" s="56">
        <f>SUM('1. melléklet'!R54+'2. melléklet'!R54)</f>
        <v>0</v>
      </c>
    </row>
    <row r="55" spans="1:18" x14ac:dyDescent="0.25">
      <c r="A55" s="15" t="s">
        <v>333</v>
      </c>
      <c r="B55" s="23" t="s">
        <v>92</v>
      </c>
      <c r="C55" s="58">
        <f>SUM('1. melléklet'!C55+'2. melléklet'!C55)</f>
        <v>0</v>
      </c>
      <c r="D55" s="58">
        <f>SUM('1. melléklet'!D55+'2. melléklet'!D55)</f>
        <v>0</v>
      </c>
      <c r="E55" s="58">
        <f>SUM('1. melléklet'!E55+'2. melléklet'!E55)</f>
        <v>0</v>
      </c>
      <c r="F55" s="110">
        <f t="shared" si="0"/>
        <v>0</v>
      </c>
      <c r="G55" s="58">
        <f>SUM('1. melléklet'!G55+'2. melléklet'!G55)</f>
        <v>0</v>
      </c>
      <c r="H55" s="58">
        <f>SUM('1. melléklet'!H55+'2. melléklet'!H55)</f>
        <v>0</v>
      </c>
      <c r="I55" s="58">
        <f>SUM('1. melléklet'!I55+'2. melléklet'!I55)</f>
        <v>0</v>
      </c>
      <c r="J55" s="179">
        <f>SUM('1. melléklet'!J55+'2. melléklet'!J55)</f>
        <v>0</v>
      </c>
      <c r="K55" s="150">
        <f>SUM('1. melléklet'!K55+'2. melléklet'!K55)</f>
        <v>0</v>
      </c>
      <c r="L55" s="58">
        <f>SUM('1. melléklet'!L55+'2. melléklet'!L55)</f>
        <v>0</v>
      </c>
      <c r="M55" s="58">
        <f>SUM('1. melléklet'!M55+'2. melléklet'!M55)</f>
        <v>0</v>
      </c>
      <c r="N55" s="188">
        <f>SUM('1. melléklet'!N55+'2. melléklet'!N55)</f>
        <v>0</v>
      </c>
      <c r="O55" s="149">
        <f>SUM('1. melléklet'!O55+'2. melléklet'!O55)</f>
        <v>0</v>
      </c>
      <c r="P55" s="56">
        <f>SUM('1. melléklet'!P55+'2. melléklet'!P55)</f>
        <v>0</v>
      </c>
      <c r="Q55" s="56">
        <f>SUM('1. melléklet'!Q55+'2. melléklet'!Q55)</f>
        <v>0</v>
      </c>
      <c r="R55" s="56">
        <f>SUM('1. melléklet'!R55+'2. melléklet'!R55)</f>
        <v>0</v>
      </c>
    </row>
    <row r="56" spans="1:18" x14ac:dyDescent="0.25">
      <c r="A56" s="15" t="s">
        <v>334</v>
      </c>
      <c r="B56" s="23" t="s">
        <v>93</v>
      </c>
      <c r="C56" s="58">
        <f>SUM('1. melléklet'!C56+'2. melléklet'!C56)</f>
        <v>0</v>
      </c>
      <c r="D56" s="58">
        <f>SUM('1. melléklet'!D56+'2. melléklet'!D56)</f>
        <v>0</v>
      </c>
      <c r="E56" s="58">
        <f>SUM('1. melléklet'!E56+'2. melléklet'!E56)</f>
        <v>0</v>
      </c>
      <c r="F56" s="110">
        <f t="shared" si="0"/>
        <v>0</v>
      </c>
      <c r="G56" s="58">
        <f>SUM('1. melléklet'!G56+'2. melléklet'!G56)</f>
        <v>0</v>
      </c>
      <c r="H56" s="58">
        <f>SUM('1. melléklet'!H56+'2. melléklet'!H56)</f>
        <v>0</v>
      </c>
      <c r="I56" s="58">
        <f>SUM('1. melléklet'!I56+'2. melléklet'!I56)</f>
        <v>0</v>
      </c>
      <c r="J56" s="179">
        <f>SUM('1. melléklet'!J56+'2. melléklet'!J56)</f>
        <v>0</v>
      </c>
      <c r="K56" s="150">
        <f>SUM('1. melléklet'!K56+'2. melléklet'!K56)</f>
        <v>0</v>
      </c>
      <c r="L56" s="58">
        <f>SUM('1. melléklet'!L56+'2. melléklet'!L56)</f>
        <v>0</v>
      </c>
      <c r="M56" s="58">
        <f>SUM('1. melléklet'!M56+'2. melléklet'!M56)</f>
        <v>0</v>
      </c>
      <c r="N56" s="188">
        <f>SUM('1. melléklet'!N56+'2. melléklet'!N56)</f>
        <v>0</v>
      </c>
      <c r="O56" s="149">
        <f>SUM('1. melléklet'!O56+'2. melléklet'!O56)</f>
        <v>0</v>
      </c>
      <c r="P56" s="56">
        <f>SUM('1. melléklet'!P56+'2. melléklet'!P56)</f>
        <v>0</v>
      </c>
      <c r="Q56" s="56">
        <f>SUM('1. melléklet'!Q56+'2. melléklet'!Q56)</f>
        <v>0</v>
      </c>
      <c r="R56" s="56">
        <f>SUM('1. melléklet'!R56+'2. melléklet'!R56)</f>
        <v>0</v>
      </c>
    </row>
    <row r="57" spans="1:18" x14ac:dyDescent="0.25">
      <c r="A57" s="15" t="s">
        <v>335</v>
      </c>
      <c r="B57" s="23" t="s">
        <v>94</v>
      </c>
      <c r="C57" s="58">
        <f>SUM('1. melléklet'!C57+'2. melléklet'!C57)</f>
        <v>0</v>
      </c>
      <c r="D57" s="58">
        <f>SUM('1. melléklet'!D57+'2. melléklet'!D57)</f>
        <v>0</v>
      </c>
      <c r="E57" s="58">
        <f>SUM('1. melléklet'!E57+'2. melléklet'!E57)</f>
        <v>0</v>
      </c>
      <c r="F57" s="110">
        <f t="shared" si="0"/>
        <v>0</v>
      </c>
      <c r="G57" s="58">
        <f>SUM('1. melléklet'!G57+'2. melléklet'!G57)</f>
        <v>0</v>
      </c>
      <c r="H57" s="58">
        <f>SUM('1. melléklet'!H57+'2. melléklet'!H57)</f>
        <v>0</v>
      </c>
      <c r="I57" s="58">
        <f>SUM('1. melléklet'!I57+'2. melléklet'!I57)</f>
        <v>0</v>
      </c>
      <c r="J57" s="179">
        <f>SUM('1. melléklet'!J57+'2. melléklet'!J57)</f>
        <v>0</v>
      </c>
      <c r="K57" s="150">
        <f>SUM('1. melléklet'!K57+'2. melléklet'!K57)</f>
        <v>0</v>
      </c>
      <c r="L57" s="58">
        <f>SUM('1. melléklet'!L57+'2. melléklet'!L57)</f>
        <v>0</v>
      </c>
      <c r="M57" s="58">
        <f>SUM('1. melléklet'!M57+'2. melléklet'!M57)</f>
        <v>0</v>
      </c>
      <c r="N57" s="188">
        <f>SUM('1. melléklet'!N57+'2. melléklet'!N57)</f>
        <v>0</v>
      </c>
      <c r="O57" s="149">
        <f>SUM('1. melléklet'!O57+'2. melléklet'!O57)</f>
        <v>0</v>
      </c>
      <c r="P57" s="56">
        <f>SUM('1. melléklet'!P57+'2. melléklet'!P57)</f>
        <v>0</v>
      </c>
      <c r="Q57" s="56">
        <f>SUM('1. melléklet'!Q57+'2. melléklet'!Q57)</f>
        <v>0</v>
      </c>
      <c r="R57" s="56">
        <f>SUM('1. melléklet'!R57+'2. melléklet'!R57)</f>
        <v>0</v>
      </c>
    </row>
    <row r="58" spans="1:18" x14ac:dyDescent="0.25">
      <c r="A58" s="12" t="s">
        <v>336</v>
      </c>
      <c r="B58" s="23" t="s">
        <v>95</v>
      </c>
      <c r="C58" s="58">
        <f>SUM('1. melléklet'!C58+'2. melléklet'!C58)</f>
        <v>0</v>
      </c>
      <c r="D58" s="58">
        <f>SUM('1. melléklet'!D58+'2. melléklet'!D58)</f>
        <v>0</v>
      </c>
      <c r="E58" s="58">
        <f>SUM('1. melléklet'!E58+'2. melléklet'!E58)</f>
        <v>0</v>
      </c>
      <c r="F58" s="110">
        <f t="shared" si="0"/>
        <v>0</v>
      </c>
      <c r="G58" s="58">
        <f>SUM('1. melléklet'!G58+'2. melléklet'!G58)</f>
        <v>0</v>
      </c>
      <c r="H58" s="58">
        <f>SUM('1. melléklet'!H58+'2. melléklet'!H58)</f>
        <v>0</v>
      </c>
      <c r="I58" s="58">
        <f>SUM('1. melléklet'!I58+'2. melléklet'!I58)</f>
        <v>0</v>
      </c>
      <c r="J58" s="179">
        <f>SUM('1. melléklet'!J58+'2. melléklet'!J58)</f>
        <v>0</v>
      </c>
      <c r="K58" s="150">
        <f>SUM('1. melléklet'!K58+'2. melléklet'!K58)</f>
        <v>0</v>
      </c>
      <c r="L58" s="58">
        <f>SUM('1. melléklet'!L58+'2. melléklet'!L58)</f>
        <v>0</v>
      </c>
      <c r="M58" s="58">
        <f>SUM('1. melléklet'!M58+'2. melléklet'!M58)</f>
        <v>0</v>
      </c>
      <c r="N58" s="188">
        <f>SUM('1. melléklet'!N58+'2. melléklet'!N58)</f>
        <v>0</v>
      </c>
      <c r="O58" s="149">
        <f>SUM('1. melléklet'!O58+'2. melléklet'!O58)</f>
        <v>0</v>
      </c>
      <c r="P58" s="56">
        <f>SUM('1. melléklet'!P58+'2. melléklet'!P58)</f>
        <v>0</v>
      </c>
      <c r="Q58" s="56">
        <f>SUM('1. melléklet'!Q58+'2. melléklet'!Q58)</f>
        <v>0</v>
      </c>
      <c r="R58" s="56">
        <f>SUM('1. melléklet'!R58+'2. melléklet'!R58)</f>
        <v>0</v>
      </c>
    </row>
    <row r="59" spans="1:18" x14ac:dyDescent="0.25">
      <c r="A59" s="12" t="s">
        <v>337</v>
      </c>
      <c r="B59" s="23" t="s">
        <v>96</v>
      </c>
      <c r="C59" s="58">
        <f>SUM('1. melléklet'!C59+'2. melléklet'!C59)</f>
        <v>0</v>
      </c>
      <c r="D59" s="58">
        <f>SUM('1. melléklet'!D59+'2. melléklet'!D59)</f>
        <v>0</v>
      </c>
      <c r="E59" s="58">
        <f>SUM('1. melléklet'!E59+'2. melléklet'!E59)</f>
        <v>0</v>
      </c>
      <c r="F59" s="110">
        <f t="shared" si="0"/>
        <v>0</v>
      </c>
      <c r="G59" s="58">
        <f>SUM('1. melléklet'!G59+'2. melléklet'!G59)</f>
        <v>0</v>
      </c>
      <c r="H59" s="58">
        <f>SUM('1. melléklet'!H59+'2. melléklet'!H59)</f>
        <v>0</v>
      </c>
      <c r="I59" s="58">
        <f>SUM('1. melléklet'!I59+'2. melléklet'!I59)</f>
        <v>0</v>
      </c>
      <c r="J59" s="179">
        <f>SUM('1. melléklet'!J59+'2. melléklet'!J59)</f>
        <v>0</v>
      </c>
      <c r="K59" s="150">
        <f>SUM('1. melléklet'!K59+'2. melléklet'!K59)</f>
        <v>0</v>
      </c>
      <c r="L59" s="58">
        <f>SUM('1. melléklet'!L59+'2. melléklet'!L59)</f>
        <v>0</v>
      </c>
      <c r="M59" s="58">
        <f>SUM('1. melléklet'!M59+'2. melléklet'!M59)</f>
        <v>0</v>
      </c>
      <c r="N59" s="188">
        <f>SUM('1. melléklet'!N59+'2. melléklet'!N59)</f>
        <v>0</v>
      </c>
      <c r="O59" s="149">
        <f>SUM('1. melléklet'!O59+'2. melléklet'!O59)</f>
        <v>0</v>
      </c>
      <c r="P59" s="56">
        <f>SUM('1. melléklet'!P59+'2. melléklet'!P59)</f>
        <v>0</v>
      </c>
      <c r="Q59" s="56">
        <f>SUM('1. melléklet'!Q59+'2. melléklet'!Q59)</f>
        <v>0</v>
      </c>
      <c r="R59" s="56">
        <f>SUM('1. melléklet'!R59+'2. melléklet'!R59)</f>
        <v>0</v>
      </c>
    </row>
    <row r="60" spans="1:18" x14ac:dyDescent="0.25">
      <c r="A60" s="12" t="s">
        <v>338</v>
      </c>
      <c r="B60" s="23" t="s">
        <v>97</v>
      </c>
      <c r="C60" s="58">
        <f>SUM('1. melléklet'!C60+'2. melléklet'!C60)</f>
        <v>4110000</v>
      </c>
      <c r="D60" s="58">
        <f>SUM('1. melléklet'!D60+'2. melléklet'!D60)</f>
        <v>0</v>
      </c>
      <c r="E60" s="58">
        <f>SUM('1. melléklet'!E60+'2. melléklet'!E60)</f>
        <v>0</v>
      </c>
      <c r="F60" s="110">
        <f t="shared" si="0"/>
        <v>4110000</v>
      </c>
      <c r="G60" s="58">
        <f>SUM('1. melléklet'!G60+'2. melléklet'!G60)</f>
        <v>4110000</v>
      </c>
      <c r="H60" s="58">
        <f>SUM('1. melléklet'!H60+'2. melléklet'!H60)</f>
        <v>0</v>
      </c>
      <c r="I60" s="58">
        <f>SUM('1. melléklet'!I60+'2. melléklet'!I60)</f>
        <v>0</v>
      </c>
      <c r="J60" s="179">
        <f>SUM('1. melléklet'!J60+'2. melléklet'!J60)</f>
        <v>4110000</v>
      </c>
      <c r="K60" s="150">
        <f>SUM('1. melléklet'!K60+'2. melléklet'!K60)</f>
        <v>4110000</v>
      </c>
      <c r="L60" s="58">
        <f>SUM('1. melléklet'!L60+'2. melléklet'!L60)</f>
        <v>0</v>
      </c>
      <c r="M60" s="58">
        <f>SUM('1. melléklet'!M60+'2. melléklet'!M60)</f>
        <v>0</v>
      </c>
      <c r="N60" s="188">
        <f>SUM('1. melléklet'!N60+'2. melléklet'!N60)</f>
        <v>4110000</v>
      </c>
      <c r="O60" s="149">
        <f>SUM('1. melléklet'!O60+'2. melléklet'!O60)</f>
        <v>4110000</v>
      </c>
      <c r="P60" s="56">
        <f>SUM('1. melléklet'!P60+'2. melléklet'!P60)</f>
        <v>0</v>
      </c>
      <c r="Q60" s="56">
        <f>SUM('1. melléklet'!Q60+'2. melléklet'!Q60)</f>
        <v>0</v>
      </c>
      <c r="R60" s="56">
        <f>SUM('1. melléklet'!R60+'2. melléklet'!R60)</f>
        <v>4110000</v>
      </c>
    </row>
    <row r="61" spans="1:18" s="46" customFormat="1" ht="15.75" x14ac:dyDescent="0.25">
      <c r="A61" s="35" t="s">
        <v>305</v>
      </c>
      <c r="B61" s="38" t="s">
        <v>98</v>
      </c>
      <c r="C61" s="60">
        <f>SUM(C53:C60)</f>
        <v>4110000</v>
      </c>
      <c r="D61" s="60">
        <f t="shared" ref="D61:E61" si="34">SUM(D53:D60)</f>
        <v>0</v>
      </c>
      <c r="E61" s="60">
        <f t="shared" si="34"/>
        <v>0</v>
      </c>
      <c r="F61" s="103">
        <f t="shared" si="0"/>
        <v>4110000</v>
      </c>
      <c r="G61" s="60">
        <f>SUM(G53:G60)</f>
        <v>4110000</v>
      </c>
      <c r="H61" s="60">
        <f t="shared" ref="H61:J61" si="35">SUM(H53:H60)</f>
        <v>0</v>
      </c>
      <c r="I61" s="60">
        <f t="shared" si="35"/>
        <v>0</v>
      </c>
      <c r="J61" s="103">
        <f t="shared" si="35"/>
        <v>4110000</v>
      </c>
      <c r="K61" s="152">
        <f>SUM(K53:K60)</f>
        <v>4166000</v>
      </c>
      <c r="L61" s="60">
        <f t="shared" ref="L61:N61" si="36">SUM(L53:L60)</f>
        <v>0</v>
      </c>
      <c r="M61" s="60">
        <f t="shared" si="36"/>
        <v>0</v>
      </c>
      <c r="N61" s="235">
        <f t="shared" si="36"/>
        <v>4166000</v>
      </c>
      <c r="O61" s="153">
        <f>SUM(O53:O60)</f>
        <v>4110000</v>
      </c>
      <c r="P61" s="70">
        <f t="shared" ref="P61:R61" si="37">SUM(P53:P60)</f>
        <v>0</v>
      </c>
      <c r="Q61" s="70">
        <f t="shared" si="37"/>
        <v>0</v>
      </c>
      <c r="R61" s="233">
        <f t="shared" si="37"/>
        <v>4110000</v>
      </c>
    </row>
    <row r="62" spans="1:18" x14ac:dyDescent="0.25">
      <c r="A62" s="11" t="s">
        <v>339</v>
      </c>
      <c r="B62" s="23" t="s">
        <v>99</v>
      </c>
      <c r="C62" s="58">
        <f>SUM('1. melléklet'!C62+'2. melléklet'!C62)</f>
        <v>0</v>
      </c>
      <c r="D62" s="58">
        <f>SUM('1. melléklet'!D62+'2. melléklet'!D62)</f>
        <v>0</v>
      </c>
      <c r="E62" s="58">
        <f>SUM('1. melléklet'!E62+'2. melléklet'!E62)</f>
        <v>0</v>
      </c>
      <c r="F62" s="110">
        <f t="shared" si="0"/>
        <v>0</v>
      </c>
      <c r="G62" s="58">
        <f>SUM('1. melléklet'!G62+'2. melléklet'!G62)</f>
        <v>0</v>
      </c>
      <c r="H62" s="58">
        <f>SUM('1. melléklet'!H62+'2. melléklet'!H62)</f>
        <v>0</v>
      </c>
      <c r="I62" s="58">
        <f>SUM('1. melléklet'!I62+'2. melléklet'!I62)</f>
        <v>0</v>
      </c>
      <c r="J62" s="179">
        <f>SUM('1. melléklet'!J62+'2. melléklet'!J62)</f>
        <v>0</v>
      </c>
      <c r="K62" s="150">
        <f>SUM('1. melléklet'!K62+'2. melléklet'!K62)</f>
        <v>0</v>
      </c>
      <c r="L62" s="58">
        <f>SUM('1. melléklet'!L62+'2. melléklet'!L62)</f>
        <v>0</v>
      </c>
      <c r="M62" s="58">
        <f>SUM('1. melléklet'!M62+'2. melléklet'!M62)</f>
        <v>0</v>
      </c>
      <c r="N62" s="188">
        <f>SUM('1. melléklet'!N62+'2. melléklet'!N62)</f>
        <v>0</v>
      </c>
      <c r="O62" s="149">
        <f>SUM('1. melléklet'!O62+'2. melléklet'!O62)</f>
        <v>0</v>
      </c>
      <c r="P62" s="56">
        <f>SUM('1. melléklet'!P62+'2. melléklet'!P62)</f>
        <v>0</v>
      </c>
      <c r="Q62" s="56">
        <f>SUM('1. melléklet'!Q62+'2. melléklet'!Q62)</f>
        <v>0</v>
      </c>
      <c r="R62" s="56">
        <f>SUM('1. melléklet'!R62+'2. melléklet'!R62)</f>
        <v>0</v>
      </c>
    </row>
    <row r="63" spans="1:18" x14ac:dyDescent="0.25">
      <c r="A63" s="11" t="s">
        <v>100</v>
      </c>
      <c r="B63" s="23" t="s">
        <v>101</v>
      </c>
      <c r="C63" s="58">
        <f>SUM('1. melléklet'!C63+'2. melléklet'!C63)</f>
        <v>0</v>
      </c>
      <c r="D63" s="58">
        <f>SUM('1. melléklet'!D63+'2. melléklet'!D63)</f>
        <v>0</v>
      </c>
      <c r="E63" s="58">
        <f>SUM('1. melléklet'!E63+'2. melléklet'!E63)</f>
        <v>0</v>
      </c>
      <c r="F63" s="110">
        <f t="shared" si="0"/>
        <v>0</v>
      </c>
      <c r="G63" s="58">
        <f>SUM('1. melléklet'!G63+'2. melléklet'!G63)</f>
        <v>0</v>
      </c>
      <c r="H63" s="58">
        <f>SUM('1. melléklet'!H63+'2. melléklet'!H63)</f>
        <v>0</v>
      </c>
      <c r="I63" s="58">
        <f>SUM('1. melléklet'!I63+'2. melléklet'!I63)</f>
        <v>0</v>
      </c>
      <c r="J63" s="179">
        <f>SUM('1. melléklet'!J63+'2. melléklet'!J63)</f>
        <v>0</v>
      </c>
      <c r="K63" s="150">
        <f>SUM('1. melléklet'!K63+'2. melléklet'!K63)</f>
        <v>0</v>
      </c>
      <c r="L63" s="58">
        <f>SUM('1. melléklet'!L63+'2. melléklet'!L63)</f>
        <v>0</v>
      </c>
      <c r="M63" s="58">
        <f>SUM('1. melléklet'!M63+'2. melléklet'!M63)</f>
        <v>0</v>
      </c>
      <c r="N63" s="188">
        <f>SUM('1. melléklet'!N63+'2. melléklet'!N63)</f>
        <v>0</v>
      </c>
      <c r="O63" s="149">
        <f>SUM('1. melléklet'!O63+'2. melléklet'!O63)</f>
        <v>0</v>
      </c>
      <c r="P63" s="56">
        <f>SUM('1. melléklet'!P63+'2. melléklet'!P63)</f>
        <v>0</v>
      </c>
      <c r="Q63" s="56">
        <f>SUM('1. melléklet'!Q63+'2. melléklet'!Q63)</f>
        <v>0</v>
      </c>
      <c r="R63" s="56">
        <f>SUM('1. melléklet'!R63+'2. melléklet'!R63)</f>
        <v>0</v>
      </c>
    </row>
    <row r="64" spans="1:18" ht="30" x14ac:dyDescent="0.25">
      <c r="A64" s="11" t="s">
        <v>102</v>
      </c>
      <c r="B64" s="23" t="s">
        <v>103</v>
      </c>
      <c r="C64" s="58">
        <f>SUM('1. melléklet'!C64+'2. melléklet'!C64)</f>
        <v>0</v>
      </c>
      <c r="D64" s="58">
        <f>SUM('1. melléklet'!D64+'2. melléklet'!D64)</f>
        <v>0</v>
      </c>
      <c r="E64" s="58">
        <f>SUM('1. melléklet'!E64+'2. melléklet'!E64)</f>
        <v>0</v>
      </c>
      <c r="F64" s="110">
        <f t="shared" si="0"/>
        <v>0</v>
      </c>
      <c r="G64" s="58">
        <f>SUM('1. melléklet'!G64+'2. melléklet'!G64)</f>
        <v>0</v>
      </c>
      <c r="H64" s="58">
        <f>SUM('1. melléklet'!H64+'2. melléklet'!H64)</f>
        <v>0</v>
      </c>
      <c r="I64" s="58">
        <f>SUM('1. melléklet'!I64+'2. melléklet'!I64)</f>
        <v>0</v>
      </c>
      <c r="J64" s="179">
        <f>SUM('1. melléklet'!J64+'2. melléklet'!J64)</f>
        <v>0</v>
      </c>
      <c r="K64" s="150">
        <f>SUM('1. melléklet'!K64+'2. melléklet'!K64)</f>
        <v>0</v>
      </c>
      <c r="L64" s="58">
        <f>SUM('1. melléklet'!L64+'2. melléklet'!L64)</f>
        <v>0</v>
      </c>
      <c r="M64" s="58">
        <f>SUM('1. melléklet'!M64+'2. melléklet'!M64)</f>
        <v>0</v>
      </c>
      <c r="N64" s="188">
        <f>SUM('1. melléklet'!N64+'2. melléklet'!N64)</f>
        <v>0</v>
      </c>
      <c r="O64" s="149">
        <f>SUM('1. melléklet'!O64+'2. melléklet'!O64)</f>
        <v>0</v>
      </c>
      <c r="P64" s="56">
        <f>SUM('1. melléklet'!P64+'2. melléklet'!P64)</f>
        <v>0</v>
      </c>
      <c r="Q64" s="56">
        <f>SUM('1. melléklet'!Q64+'2. melléklet'!Q64)</f>
        <v>0</v>
      </c>
      <c r="R64" s="56">
        <f>SUM('1. melléklet'!R64+'2. melléklet'!R64)</f>
        <v>0</v>
      </c>
    </row>
    <row r="65" spans="1:18" ht="30" x14ac:dyDescent="0.25">
      <c r="A65" s="11" t="s">
        <v>306</v>
      </c>
      <c r="B65" s="23" t="s">
        <v>104</v>
      </c>
      <c r="C65" s="58">
        <f>SUM('1. melléklet'!C65+'2. melléklet'!C65)</f>
        <v>0</v>
      </c>
      <c r="D65" s="58">
        <f>SUM('1. melléklet'!D65+'2. melléklet'!D65)</f>
        <v>0</v>
      </c>
      <c r="E65" s="58">
        <f>SUM('1. melléklet'!E65+'2. melléklet'!E65)</f>
        <v>0</v>
      </c>
      <c r="F65" s="110">
        <f t="shared" si="0"/>
        <v>0</v>
      </c>
      <c r="G65" s="58">
        <f>SUM('1. melléklet'!G65+'2. melléklet'!G65)</f>
        <v>0</v>
      </c>
      <c r="H65" s="58">
        <f>SUM('1. melléklet'!H65+'2. melléklet'!H65)</f>
        <v>0</v>
      </c>
      <c r="I65" s="58">
        <f>SUM('1. melléklet'!I65+'2. melléklet'!I65)</f>
        <v>0</v>
      </c>
      <c r="J65" s="179">
        <f>SUM('1. melléklet'!J65+'2. melléklet'!J65)</f>
        <v>0</v>
      </c>
      <c r="K65" s="150">
        <f>SUM('1. melléklet'!K65+'2. melléklet'!K65)</f>
        <v>0</v>
      </c>
      <c r="L65" s="58">
        <f>SUM('1. melléklet'!L65+'2. melléklet'!L65)</f>
        <v>0</v>
      </c>
      <c r="M65" s="58">
        <f>SUM('1. melléklet'!M65+'2. melléklet'!M65)</f>
        <v>0</v>
      </c>
      <c r="N65" s="188">
        <f>SUM('1. melléklet'!N65+'2. melléklet'!N65)</f>
        <v>0</v>
      </c>
      <c r="O65" s="149">
        <f>SUM('1. melléklet'!O65+'2. melléklet'!O65)</f>
        <v>0</v>
      </c>
      <c r="P65" s="56">
        <f>SUM('1. melléklet'!P65+'2. melléklet'!P65)</f>
        <v>0</v>
      </c>
      <c r="Q65" s="56">
        <f>SUM('1. melléklet'!Q65+'2. melléklet'!Q65)</f>
        <v>0</v>
      </c>
      <c r="R65" s="56">
        <f>SUM('1. melléklet'!R65+'2. melléklet'!R65)</f>
        <v>0</v>
      </c>
    </row>
    <row r="66" spans="1:18" ht="30" x14ac:dyDescent="0.25">
      <c r="A66" s="11" t="s">
        <v>340</v>
      </c>
      <c r="B66" s="23" t="s">
        <v>105</v>
      </c>
      <c r="C66" s="58">
        <f>SUM('1. melléklet'!C66+'2. melléklet'!C66)</f>
        <v>0</v>
      </c>
      <c r="D66" s="58">
        <f>SUM('1. melléklet'!D66+'2. melléklet'!D66)</f>
        <v>0</v>
      </c>
      <c r="E66" s="58">
        <f>SUM('1. melléklet'!E66+'2. melléklet'!E66)</f>
        <v>0</v>
      </c>
      <c r="F66" s="110">
        <f t="shared" si="0"/>
        <v>0</v>
      </c>
      <c r="G66" s="58">
        <f>SUM('1. melléklet'!G66+'2. melléklet'!G66)</f>
        <v>0</v>
      </c>
      <c r="H66" s="58">
        <f>SUM('1. melléklet'!H66+'2. melléklet'!H66)</f>
        <v>0</v>
      </c>
      <c r="I66" s="58">
        <f>SUM('1. melléklet'!I66+'2. melléklet'!I66)</f>
        <v>0</v>
      </c>
      <c r="J66" s="179">
        <f>SUM('1. melléklet'!J66+'2. melléklet'!J66)</f>
        <v>0</v>
      </c>
      <c r="K66" s="150">
        <f>SUM('1. melléklet'!K66+'2. melléklet'!K66)</f>
        <v>0</v>
      </c>
      <c r="L66" s="58">
        <f>SUM('1. melléklet'!L66+'2. melléklet'!L66)</f>
        <v>0</v>
      </c>
      <c r="M66" s="58">
        <f>SUM('1. melléklet'!M66+'2. melléklet'!M66)</f>
        <v>0</v>
      </c>
      <c r="N66" s="188">
        <f>SUM('1. melléklet'!N66+'2. melléklet'!N66)</f>
        <v>0</v>
      </c>
      <c r="O66" s="149">
        <f>SUM('1. melléklet'!O66+'2. melléklet'!O66)</f>
        <v>0</v>
      </c>
      <c r="P66" s="56">
        <f>SUM('1. melléklet'!P66+'2. melléklet'!P66)</f>
        <v>0</v>
      </c>
      <c r="Q66" s="56">
        <f>SUM('1. melléklet'!Q66+'2. melléklet'!Q66)</f>
        <v>0</v>
      </c>
      <c r="R66" s="56">
        <f>SUM('1. melléklet'!R66+'2. melléklet'!R66)</f>
        <v>0</v>
      </c>
    </row>
    <row r="67" spans="1:18" x14ac:dyDescent="0.25">
      <c r="A67" s="11" t="s">
        <v>308</v>
      </c>
      <c r="B67" s="23" t="s">
        <v>106</v>
      </c>
      <c r="C67" s="58">
        <f>SUM('1. melléklet'!C67+'2. melléklet'!C67)</f>
        <v>1900063</v>
      </c>
      <c r="D67" s="58">
        <f>SUM('1. melléklet'!D67+'2. melléklet'!D67)</f>
        <v>0</v>
      </c>
      <c r="E67" s="58">
        <f>SUM('1. melléklet'!E67+'2. melléklet'!E67)</f>
        <v>0</v>
      </c>
      <c r="F67" s="110">
        <f t="shared" si="0"/>
        <v>1900063</v>
      </c>
      <c r="G67" s="58">
        <f>SUM('1. melléklet'!G67+'2. melléklet'!G67)</f>
        <v>1900063</v>
      </c>
      <c r="H67" s="58">
        <f>SUM('1. melléklet'!H67+'2. melléklet'!H67)</f>
        <v>0</v>
      </c>
      <c r="I67" s="58">
        <f>SUM('1. melléklet'!I67+'2. melléklet'!I67)</f>
        <v>0</v>
      </c>
      <c r="J67" s="179">
        <f>SUM('1. melléklet'!J67+'2. melléklet'!J67)</f>
        <v>1900063</v>
      </c>
      <c r="K67" s="150">
        <f>SUM('1. melléklet'!K67+'2. melléklet'!K67)</f>
        <v>1900063</v>
      </c>
      <c r="L67" s="58">
        <f>SUM('1. melléklet'!L67+'2. melléklet'!L67)</f>
        <v>0</v>
      </c>
      <c r="M67" s="58">
        <f>SUM('1. melléklet'!M67+'2. melléklet'!M67)</f>
        <v>0</v>
      </c>
      <c r="N67" s="188">
        <f>SUM('1. melléklet'!N67+'2. melléklet'!N67)</f>
        <v>1900063</v>
      </c>
      <c r="O67" s="149">
        <f>SUM('1. melléklet'!O67+'2. melléklet'!O67)</f>
        <v>1900063</v>
      </c>
      <c r="P67" s="56">
        <f>SUM('1. melléklet'!P67+'2. melléklet'!P67)</f>
        <v>0</v>
      </c>
      <c r="Q67" s="56">
        <f>SUM('1. melléklet'!Q67+'2. melléklet'!Q67)</f>
        <v>0</v>
      </c>
      <c r="R67" s="56">
        <f>SUM('1. melléklet'!R67+'2. melléklet'!R67)</f>
        <v>1900063</v>
      </c>
    </row>
    <row r="68" spans="1:18" ht="30" x14ac:dyDescent="0.25">
      <c r="A68" s="11" t="s">
        <v>341</v>
      </c>
      <c r="B68" s="23" t="s">
        <v>107</v>
      </c>
      <c r="C68" s="58">
        <f>SUM('1. melléklet'!C68+'2. melléklet'!C68)</f>
        <v>0</v>
      </c>
      <c r="D68" s="58">
        <f>SUM('1. melléklet'!D68+'2. melléklet'!D68)</f>
        <v>0</v>
      </c>
      <c r="E68" s="58">
        <f>SUM('1. melléklet'!E68+'2. melléklet'!E68)</f>
        <v>0</v>
      </c>
      <c r="F68" s="110">
        <f t="shared" si="0"/>
        <v>0</v>
      </c>
      <c r="G68" s="58">
        <f>SUM('1. melléklet'!G68+'2. melléklet'!G68)</f>
        <v>0</v>
      </c>
      <c r="H68" s="58">
        <f>SUM('1. melléklet'!H68+'2. melléklet'!H68)</f>
        <v>0</v>
      </c>
      <c r="I68" s="58">
        <f>SUM('1. melléklet'!I68+'2. melléklet'!I68)</f>
        <v>0</v>
      </c>
      <c r="J68" s="179">
        <f>SUM('1. melléklet'!J68+'2. melléklet'!J68)</f>
        <v>0</v>
      </c>
      <c r="K68" s="150">
        <f>SUM('1. melléklet'!K68+'2. melléklet'!K68)</f>
        <v>0</v>
      </c>
      <c r="L68" s="58">
        <f>SUM('1. melléklet'!L68+'2. melléklet'!L68)</f>
        <v>0</v>
      </c>
      <c r="M68" s="58">
        <f>SUM('1. melléklet'!M68+'2. melléklet'!M68)</f>
        <v>0</v>
      </c>
      <c r="N68" s="188">
        <f>SUM('1. melléklet'!N68+'2. melléklet'!N68)</f>
        <v>0</v>
      </c>
      <c r="O68" s="149">
        <f>SUM('1. melléklet'!O68+'2. melléklet'!O68)</f>
        <v>0</v>
      </c>
      <c r="P68" s="56">
        <f>SUM('1. melléklet'!P68+'2. melléklet'!P68)</f>
        <v>0</v>
      </c>
      <c r="Q68" s="56">
        <f>SUM('1. melléklet'!Q68+'2. melléklet'!Q68)</f>
        <v>0</v>
      </c>
      <c r="R68" s="56">
        <f>SUM('1. melléklet'!R68+'2. melléklet'!R68)</f>
        <v>0</v>
      </c>
    </row>
    <row r="69" spans="1:18" ht="30" x14ac:dyDescent="0.25">
      <c r="A69" s="11" t="s">
        <v>342</v>
      </c>
      <c r="B69" s="23" t="s">
        <v>108</v>
      </c>
      <c r="C69" s="58">
        <f>SUM('1. melléklet'!C69+'2. melléklet'!C69)</f>
        <v>0</v>
      </c>
      <c r="D69" s="58">
        <f>SUM('1. melléklet'!D69+'2. melléklet'!D69)</f>
        <v>0</v>
      </c>
      <c r="E69" s="58">
        <f>SUM('1. melléklet'!E69+'2. melléklet'!E69)</f>
        <v>0</v>
      </c>
      <c r="F69" s="110">
        <f t="shared" si="0"/>
        <v>0</v>
      </c>
      <c r="G69" s="58">
        <f>SUM('1. melléklet'!G69+'2. melléklet'!G69)</f>
        <v>0</v>
      </c>
      <c r="H69" s="58">
        <f>SUM('1. melléklet'!H69+'2. melléklet'!H69)</f>
        <v>0</v>
      </c>
      <c r="I69" s="58">
        <f>SUM('1. melléklet'!I69+'2. melléklet'!I69)</f>
        <v>0</v>
      </c>
      <c r="J69" s="179">
        <f>SUM('1. melléklet'!J69+'2. melléklet'!J69)</f>
        <v>0</v>
      </c>
      <c r="K69" s="150">
        <f>SUM('1. melléklet'!K69+'2. melléklet'!K69)</f>
        <v>0</v>
      </c>
      <c r="L69" s="58">
        <f>SUM('1. melléklet'!L69+'2. melléklet'!L69)</f>
        <v>0</v>
      </c>
      <c r="M69" s="58">
        <f>SUM('1. melléklet'!M69+'2. melléklet'!M69)</f>
        <v>0</v>
      </c>
      <c r="N69" s="188">
        <f>SUM('1. melléklet'!N69+'2. melléklet'!N69)</f>
        <v>0</v>
      </c>
      <c r="O69" s="149">
        <f>SUM('1. melléklet'!O69+'2. melléklet'!O69)</f>
        <v>0</v>
      </c>
      <c r="P69" s="56">
        <f>SUM('1. melléklet'!P69+'2. melléklet'!P69)</f>
        <v>0</v>
      </c>
      <c r="Q69" s="56">
        <f>SUM('1. melléklet'!Q69+'2. melléklet'!Q69)</f>
        <v>0</v>
      </c>
      <c r="R69" s="56">
        <f>SUM('1. melléklet'!R69+'2. melléklet'!R69)</f>
        <v>0</v>
      </c>
    </row>
    <row r="70" spans="1:18" x14ac:dyDescent="0.25">
      <c r="A70" s="11" t="s">
        <v>109</v>
      </c>
      <c r="B70" s="23" t="s">
        <v>110</v>
      </c>
      <c r="C70" s="58">
        <f>SUM('1. melléklet'!C70+'2. melléklet'!C70)</f>
        <v>0</v>
      </c>
      <c r="D70" s="58">
        <f>SUM('1. melléklet'!D70+'2. melléklet'!D70)</f>
        <v>0</v>
      </c>
      <c r="E70" s="58">
        <f>SUM('1. melléklet'!E70+'2. melléklet'!E70)</f>
        <v>0</v>
      </c>
      <c r="F70" s="110">
        <f t="shared" si="0"/>
        <v>0</v>
      </c>
      <c r="G70" s="58">
        <f>SUM('1. melléklet'!G70+'2. melléklet'!G70)</f>
        <v>0</v>
      </c>
      <c r="H70" s="58">
        <f>SUM('1. melléklet'!H70+'2. melléklet'!H70)</f>
        <v>0</v>
      </c>
      <c r="I70" s="58">
        <f>SUM('1. melléklet'!I70+'2. melléklet'!I70)</f>
        <v>0</v>
      </c>
      <c r="J70" s="179">
        <f>SUM('1. melléklet'!J70+'2. melléklet'!J70)</f>
        <v>0</v>
      </c>
      <c r="K70" s="150">
        <f>SUM('1. melléklet'!K70+'2. melléklet'!K70)</f>
        <v>0</v>
      </c>
      <c r="L70" s="58">
        <f>SUM('1. melléklet'!L70+'2. melléklet'!L70)</f>
        <v>0</v>
      </c>
      <c r="M70" s="58">
        <f>SUM('1. melléklet'!M70+'2. melléklet'!M70)</f>
        <v>0</v>
      </c>
      <c r="N70" s="188">
        <f>SUM('1. melléklet'!N70+'2. melléklet'!N70)</f>
        <v>0</v>
      </c>
      <c r="O70" s="149">
        <f>SUM('1. melléklet'!O70+'2. melléklet'!O70)</f>
        <v>0</v>
      </c>
      <c r="P70" s="56">
        <f>SUM('1. melléklet'!P70+'2. melléklet'!P70)</f>
        <v>0</v>
      </c>
      <c r="Q70" s="56">
        <f>SUM('1. melléklet'!Q70+'2. melléklet'!Q70)</f>
        <v>0</v>
      </c>
      <c r="R70" s="56">
        <f>SUM('1. melléklet'!R70+'2. melléklet'!R70)</f>
        <v>0</v>
      </c>
    </row>
    <row r="71" spans="1:18" x14ac:dyDescent="0.25">
      <c r="A71" s="17" t="s">
        <v>111</v>
      </c>
      <c r="B71" s="23" t="s">
        <v>112</v>
      </c>
      <c r="C71" s="58">
        <f>SUM('1. melléklet'!C71+'2. melléklet'!C71)</f>
        <v>0</v>
      </c>
      <c r="D71" s="58">
        <f>SUM('1. melléklet'!D71+'2. melléklet'!D71)</f>
        <v>0</v>
      </c>
      <c r="E71" s="58">
        <f>SUM('1. melléklet'!E71+'2. melléklet'!E71)</f>
        <v>0</v>
      </c>
      <c r="F71" s="110">
        <f t="shared" si="0"/>
        <v>0</v>
      </c>
      <c r="G71" s="58">
        <f>SUM('1. melléklet'!G71+'2. melléklet'!G71)</f>
        <v>0</v>
      </c>
      <c r="H71" s="58">
        <f>SUM('1. melléklet'!H71+'2. melléklet'!H71)</f>
        <v>0</v>
      </c>
      <c r="I71" s="58">
        <f>SUM('1. melléklet'!I71+'2. melléklet'!I71)</f>
        <v>0</v>
      </c>
      <c r="J71" s="179">
        <f>SUM('1. melléklet'!J71+'2. melléklet'!J71)</f>
        <v>0</v>
      </c>
      <c r="K71" s="150">
        <f>SUM('1. melléklet'!K71+'2. melléklet'!K71)</f>
        <v>0</v>
      </c>
      <c r="L71" s="58">
        <f>SUM('1. melléklet'!L71+'2. melléklet'!L71)</f>
        <v>0</v>
      </c>
      <c r="M71" s="58">
        <f>SUM('1. melléklet'!M71+'2. melléklet'!M71)</f>
        <v>0</v>
      </c>
      <c r="N71" s="188">
        <f>SUM('1. melléklet'!N71+'2. melléklet'!N71)</f>
        <v>0</v>
      </c>
      <c r="O71" s="149">
        <f>SUM('1. melléklet'!O71+'2. melléklet'!O71)</f>
        <v>0</v>
      </c>
      <c r="P71" s="56">
        <f>SUM('1. melléklet'!P71+'2. melléklet'!P71)</f>
        <v>0</v>
      </c>
      <c r="Q71" s="56">
        <f>SUM('1. melléklet'!Q71+'2. melléklet'!Q71)</f>
        <v>0</v>
      </c>
      <c r="R71" s="56">
        <f>SUM('1. melléklet'!R71+'2. melléklet'!R71)</f>
        <v>0</v>
      </c>
    </row>
    <row r="72" spans="1:18" x14ac:dyDescent="0.25">
      <c r="A72" s="11" t="s">
        <v>479</v>
      </c>
      <c r="B72" s="23" t="s">
        <v>113</v>
      </c>
      <c r="C72" s="58">
        <f>SUM('1. melléklet'!C72+'2. melléklet'!C72)</f>
        <v>0</v>
      </c>
      <c r="D72" s="58">
        <f>SUM('1. melléklet'!D72+'2. melléklet'!D72)</f>
        <v>0</v>
      </c>
      <c r="E72" s="58">
        <f>SUM('1. melléklet'!E72+'2. melléklet'!E72)</f>
        <v>0</v>
      </c>
      <c r="F72" s="110">
        <f t="shared" si="0"/>
        <v>0</v>
      </c>
      <c r="G72" s="58">
        <f>SUM('1. melléklet'!G72+'2. melléklet'!G72)</f>
        <v>0</v>
      </c>
      <c r="H72" s="58">
        <f>SUM('1. melléklet'!H72+'2. melléklet'!H72)</f>
        <v>0</v>
      </c>
      <c r="I72" s="58">
        <f>SUM('1. melléklet'!I72+'2. melléklet'!I72)</f>
        <v>0</v>
      </c>
      <c r="J72" s="179">
        <f>SUM('1. melléklet'!J72+'2. melléklet'!J72)</f>
        <v>0</v>
      </c>
      <c r="K72" s="150">
        <f>SUM('1. melléklet'!K72+'2. melléklet'!K72)</f>
        <v>0</v>
      </c>
      <c r="L72" s="58">
        <f>SUM('1. melléklet'!L72+'2. melléklet'!L72)</f>
        <v>0</v>
      </c>
      <c r="M72" s="58">
        <f>SUM('1. melléklet'!M72+'2. melléklet'!M72)</f>
        <v>0</v>
      </c>
      <c r="N72" s="188">
        <f>SUM('1. melléklet'!N72+'2. melléklet'!N72)</f>
        <v>0</v>
      </c>
      <c r="O72" s="149">
        <f>SUM('1. melléklet'!O72+'2. melléklet'!O72)</f>
        <v>0</v>
      </c>
      <c r="P72" s="56">
        <f>SUM('1. melléklet'!P72+'2. melléklet'!P72)</f>
        <v>0</v>
      </c>
      <c r="Q72" s="56">
        <f>SUM('1. melléklet'!Q72+'2. melléklet'!Q72)</f>
        <v>0</v>
      </c>
      <c r="R72" s="56">
        <f>SUM('1. melléklet'!R72+'2. melléklet'!R72)</f>
        <v>0</v>
      </c>
    </row>
    <row r="73" spans="1:18" x14ac:dyDescent="0.25">
      <c r="A73" s="17" t="s">
        <v>343</v>
      </c>
      <c r="B73" s="23" t="s">
        <v>114</v>
      </c>
      <c r="C73" s="58">
        <f>SUM('1. melléklet'!C73+'2. melléklet'!C73)</f>
        <v>1030000</v>
      </c>
      <c r="D73" s="58">
        <f>SUM('1. melléklet'!D73+'2. melléklet'!D73)</f>
        <v>0</v>
      </c>
      <c r="E73" s="58">
        <f>SUM('1. melléklet'!E73+'2. melléklet'!E73)</f>
        <v>0</v>
      </c>
      <c r="F73" s="110">
        <f t="shared" ref="F73:F124" si="38">SUM(C73:E73)</f>
        <v>1030000</v>
      </c>
      <c r="G73" s="58">
        <f>SUM('1. melléklet'!G73+'2. melléklet'!G73)</f>
        <v>1030000</v>
      </c>
      <c r="H73" s="58">
        <f>SUM('1. melléklet'!H73+'2. melléklet'!H73)</f>
        <v>0</v>
      </c>
      <c r="I73" s="58">
        <f>SUM('1. melléklet'!I73+'2. melléklet'!I73)</f>
        <v>0</v>
      </c>
      <c r="J73" s="179">
        <f>SUM('1. melléklet'!J73+'2. melléklet'!J73)</f>
        <v>1030000</v>
      </c>
      <c r="K73" s="150">
        <f>SUM('1. melléklet'!K73+'2. melléklet'!K73)</f>
        <v>1300000</v>
      </c>
      <c r="L73" s="58">
        <f>SUM('1. melléklet'!L73+'2. melléklet'!L73)</f>
        <v>0</v>
      </c>
      <c r="M73" s="58">
        <f>SUM('1. melléklet'!M73+'2. melléklet'!M73)</f>
        <v>0</v>
      </c>
      <c r="N73" s="188">
        <f>SUM('1. melléklet'!N73+'2. melléklet'!N73)</f>
        <v>1300000</v>
      </c>
      <c r="O73" s="149">
        <f>SUM('1. melléklet'!O73+'2. melléklet'!O73)</f>
        <v>1300000</v>
      </c>
      <c r="P73" s="56">
        <f>SUM('1. melléklet'!P73+'2. melléklet'!P73)</f>
        <v>0</v>
      </c>
      <c r="Q73" s="56">
        <f>SUM('1. melléklet'!Q73+'2. melléklet'!Q73)</f>
        <v>0</v>
      </c>
      <c r="R73" s="56">
        <f>SUM('1. melléklet'!R73+'2. melléklet'!R73)</f>
        <v>1300000</v>
      </c>
    </row>
    <row r="74" spans="1:18" x14ac:dyDescent="0.25">
      <c r="A74" s="17" t="s">
        <v>481</v>
      </c>
      <c r="B74" s="23" t="s">
        <v>480</v>
      </c>
      <c r="C74" s="58">
        <f>SUM('1. melléklet'!C74+'2. melléklet'!C74)</f>
        <v>14249455</v>
      </c>
      <c r="D74" s="58">
        <f>SUM('1. melléklet'!D74+'2. melléklet'!D74)</f>
        <v>0</v>
      </c>
      <c r="E74" s="58">
        <f>SUM('1. melléklet'!E74+'2. melléklet'!E74)</f>
        <v>0</v>
      </c>
      <c r="F74" s="110">
        <f t="shared" si="38"/>
        <v>14249455</v>
      </c>
      <c r="G74" s="58">
        <f>SUM('1. melléklet'!G74+'2. melléklet'!G74)</f>
        <v>14106055</v>
      </c>
      <c r="H74" s="58">
        <f>SUM('1. melléklet'!H74+'2. melléklet'!H74)</f>
        <v>0</v>
      </c>
      <c r="I74" s="58">
        <f>SUM('1. melléklet'!I74+'2. melléklet'!I74)</f>
        <v>0</v>
      </c>
      <c r="J74" s="179">
        <f>SUM('1. melléklet'!J74+'2. melléklet'!J74)</f>
        <v>14106055</v>
      </c>
      <c r="K74" s="150">
        <f>SUM('1. melléklet'!K74+'2. melléklet'!K74)</f>
        <v>2098978</v>
      </c>
      <c r="L74" s="58">
        <f>SUM('1. melléklet'!L74+'2. melléklet'!L74)</f>
        <v>0</v>
      </c>
      <c r="M74" s="58">
        <f>SUM('1. melléklet'!M74+'2. melléklet'!M74)</f>
        <v>0</v>
      </c>
      <c r="N74" s="188">
        <f>SUM('1. melléklet'!N74+'2. melléklet'!N74)</f>
        <v>2098978</v>
      </c>
      <c r="O74" s="154">
        <f>SUM('1. melléklet'!O74+'2. melléklet'!O74)</f>
        <v>14487210</v>
      </c>
      <c r="P74" s="56">
        <f>SUM('1. melléklet'!P74+'2. melléklet'!P74)</f>
        <v>0</v>
      </c>
      <c r="Q74" s="56">
        <f>SUM('1. melléklet'!Q74+'2. melléklet'!Q74)</f>
        <v>0</v>
      </c>
      <c r="R74" s="56">
        <f>SUM('1. melléklet'!R74+'2. melléklet'!R74)</f>
        <v>14487210</v>
      </c>
    </row>
    <row r="75" spans="1:18" s="46" customFormat="1" ht="15.75" x14ac:dyDescent="0.25">
      <c r="A75" s="35" t="s">
        <v>311</v>
      </c>
      <c r="B75" s="38" t="s">
        <v>115</v>
      </c>
      <c r="C75" s="60">
        <f>SUM(C62:C74)</f>
        <v>17179518</v>
      </c>
      <c r="D75" s="60">
        <f t="shared" ref="D75:E75" si="39">SUM(D62:D74)</f>
        <v>0</v>
      </c>
      <c r="E75" s="60">
        <f t="shared" si="39"/>
        <v>0</v>
      </c>
      <c r="F75" s="103">
        <f t="shared" si="38"/>
        <v>17179518</v>
      </c>
      <c r="G75" s="60">
        <f>SUM(G62:G74)</f>
        <v>17036118</v>
      </c>
      <c r="H75" s="60">
        <f t="shared" ref="H75:J75" si="40">SUM(H62:H74)</f>
        <v>0</v>
      </c>
      <c r="I75" s="60">
        <f t="shared" si="40"/>
        <v>0</v>
      </c>
      <c r="J75" s="103">
        <f t="shared" si="40"/>
        <v>17036118</v>
      </c>
      <c r="K75" s="152">
        <f>SUM(K62:K74)</f>
        <v>5299041</v>
      </c>
      <c r="L75" s="60">
        <f t="shared" ref="L75:N75" si="41">SUM(L62:L74)</f>
        <v>0</v>
      </c>
      <c r="M75" s="60">
        <f t="shared" si="41"/>
        <v>0</v>
      </c>
      <c r="N75" s="235">
        <f t="shared" si="41"/>
        <v>5299041</v>
      </c>
      <c r="O75" s="153">
        <f>SUM(O62:O74)</f>
        <v>17687273</v>
      </c>
      <c r="P75" s="70">
        <f t="shared" ref="P75:R75" si="42">SUM(P62:P74)</f>
        <v>0</v>
      </c>
      <c r="Q75" s="70">
        <f t="shared" si="42"/>
        <v>0</v>
      </c>
      <c r="R75" s="233">
        <f t="shared" si="42"/>
        <v>17687273</v>
      </c>
    </row>
    <row r="76" spans="1:18" s="46" customFormat="1" ht="15.75" x14ac:dyDescent="0.25">
      <c r="A76" s="75" t="s">
        <v>6</v>
      </c>
      <c r="B76" s="76"/>
      <c r="C76" s="77">
        <f>SUM(C75+C61+C52+C27+C26)</f>
        <v>79411168</v>
      </c>
      <c r="D76" s="77">
        <f t="shared" ref="D76:F76" si="43">SUM(D75+D61+D52+D27+D26)</f>
        <v>0</v>
      </c>
      <c r="E76" s="77">
        <f t="shared" si="43"/>
        <v>13000</v>
      </c>
      <c r="F76" s="77">
        <f t="shared" si="43"/>
        <v>79424168</v>
      </c>
      <c r="G76" s="77">
        <f>SUM(G75+G61+G52+G27+G26)</f>
        <v>79252168</v>
      </c>
      <c r="H76" s="77">
        <f t="shared" ref="H76:J76" si="44">SUM(H75+H61+H52+H27+H26)</f>
        <v>0</v>
      </c>
      <c r="I76" s="77">
        <f t="shared" si="44"/>
        <v>13000</v>
      </c>
      <c r="J76" s="180">
        <f t="shared" si="44"/>
        <v>79265168</v>
      </c>
      <c r="K76" s="157">
        <f>SUM(K75+K61+K52+K27+K26)</f>
        <v>70123671</v>
      </c>
      <c r="L76" s="77">
        <f t="shared" ref="L76:N76" si="45">SUM(L75+L61+L52+L27+L26)</f>
        <v>0</v>
      </c>
      <c r="M76" s="77">
        <f t="shared" si="45"/>
        <v>13000</v>
      </c>
      <c r="N76" s="190">
        <f t="shared" si="45"/>
        <v>70136671</v>
      </c>
      <c r="O76" s="182">
        <f>SUM(O75+O61+O52+O27+O26)</f>
        <v>80667374</v>
      </c>
      <c r="P76" s="183">
        <f t="shared" ref="P76:R76" si="46">SUM(P75+P61+P52+P27+P26)</f>
        <v>0</v>
      </c>
      <c r="Q76" s="183">
        <f t="shared" si="46"/>
        <v>13000</v>
      </c>
      <c r="R76" s="183">
        <f t="shared" si="46"/>
        <v>80680374</v>
      </c>
    </row>
    <row r="77" spans="1:18" x14ac:dyDescent="0.25">
      <c r="A77" s="27" t="s">
        <v>116</v>
      </c>
      <c r="B77" s="23" t="s">
        <v>117</v>
      </c>
      <c r="C77" s="58">
        <f>SUM('1. melléklet'!C77+'2. melléklet'!C77)</f>
        <v>0</v>
      </c>
      <c r="D77" s="58">
        <f>SUM('1. melléklet'!D77+'2. melléklet'!D77)</f>
        <v>0</v>
      </c>
      <c r="E77" s="58">
        <f>SUM('1. melléklet'!E77+'2. melléklet'!E77)</f>
        <v>0</v>
      </c>
      <c r="F77" s="110">
        <f t="shared" si="38"/>
        <v>0</v>
      </c>
      <c r="G77" s="58">
        <f>SUM('1. melléklet'!G77+'2. melléklet'!G77)</f>
        <v>0</v>
      </c>
      <c r="H77" s="58">
        <f>SUM('1. melléklet'!H77+'2. melléklet'!H77)</f>
        <v>0</v>
      </c>
      <c r="I77" s="58">
        <f>SUM('1. melléklet'!I77+'2. melléklet'!I77)</f>
        <v>0</v>
      </c>
      <c r="J77" s="179">
        <f>SUM('1. melléklet'!J77+'2. melléklet'!J77)</f>
        <v>0</v>
      </c>
      <c r="K77" s="150">
        <f>SUM('1. melléklet'!K77+'2. melléklet'!K77)</f>
        <v>0</v>
      </c>
      <c r="L77" s="58">
        <f>SUM('1. melléklet'!L77+'2. melléklet'!L77)</f>
        <v>0</v>
      </c>
      <c r="M77" s="58">
        <f>SUM('1. melléklet'!M77+'2. melléklet'!M77)</f>
        <v>0</v>
      </c>
      <c r="N77" s="188">
        <f>SUM('1. melléklet'!N77+'2. melléklet'!N77)</f>
        <v>0</v>
      </c>
      <c r="O77" s="149">
        <f>SUM('1. melléklet'!O77+'2. melléklet'!O77)</f>
        <v>0</v>
      </c>
      <c r="P77" s="56">
        <f>SUM('1. melléklet'!P77+'2. melléklet'!P77)</f>
        <v>0</v>
      </c>
      <c r="Q77" s="56">
        <f>SUM('1. melléklet'!Q77+'2. melléklet'!Q77)</f>
        <v>0</v>
      </c>
      <c r="R77" s="56">
        <f>SUM('1. melléklet'!R77+'2. melléklet'!R77)</f>
        <v>0</v>
      </c>
    </row>
    <row r="78" spans="1:18" x14ac:dyDescent="0.25">
      <c r="A78" s="27" t="s">
        <v>344</v>
      </c>
      <c r="B78" s="23" t="s">
        <v>118</v>
      </c>
      <c r="C78" s="58">
        <f>SUM('1. melléklet'!C78+'2. melléklet'!C78)</f>
        <v>0</v>
      </c>
      <c r="D78" s="58">
        <f>SUM('1. melléklet'!D78+'2. melléklet'!D78)</f>
        <v>0</v>
      </c>
      <c r="E78" s="58">
        <f>SUM('1. melléklet'!E78+'2. melléklet'!E78)</f>
        <v>0</v>
      </c>
      <c r="F78" s="110">
        <f t="shared" si="38"/>
        <v>0</v>
      </c>
      <c r="G78" s="58">
        <f>SUM('1. melléklet'!G78+'2. melléklet'!G78)</f>
        <v>0</v>
      </c>
      <c r="H78" s="58">
        <f>SUM('1. melléklet'!H78+'2. melléklet'!H78)</f>
        <v>0</v>
      </c>
      <c r="I78" s="58">
        <f>SUM('1. melléklet'!I78+'2. melléklet'!I78)</f>
        <v>0</v>
      </c>
      <c r="J78" s="179">
        <f>SUM('1. melléklet'!J78+'2. melléklet'!J78)</f>
        <v>0</v>
      </c>
      <c r="K78" s="150">
        <f>SUM('1. melléklet'!K78+'2. melléklet'!K78)</f>
        <v>0</v>
      </c>
      <c r="L78" s="58">
        <f>SUM('1. melléklet'!L78+'2. melléklet'!L78)</f>
        <v>0</v>
      </c>
      <c r="M78" s="58">
        <f>SUM('1. melléklet'!M78+'2. melléklet'!M78)</f>
        <v>0</v>
      </c>
      <c r="N78" s="188">
        <f>SUM('1. melléklet'!N78+'2. melléklet'!N78)</f>
        <v>0</v>
      </c>
      <c r="O78" s="154">
        <f>SUM('1. melléklet'!O78+'2. melléklet'!O78)</f>
        <v>4551353</v>
      </c>
      <c r="P78" s="56">
        <f>SUM('1. melléklet'!P78+'2. melléklet'!P78)</f>
        <v>0</v>
      </c>
      <c r="Q78" s="56">
        <f>SUM('1. melléklet'!Q78+'2. melléklet'!Q78)</f>
        <v>0</v>
      </c>
      <c r="R78" s="56">
        <f>SUM('1. melléklet'!R78+'2. melléklet'!R78)</f>
        <v>4551353</v>
      </c>
    </row>
    <row r="79" spans="1:18" x14ac:dyDescent="0.25">
      <c r="A79" s="27" t="s">
        <v>119</v>
      </c>
      <c r="B79" s="23" t="s">
        <v>120</v>
      </c>
      <c r="C79" s="58">
        <f>SUM('1. melléklet'!C79+'2. melléklet'!C79)</f>
        <v>0</v>
      </c>
      <c r="D79" s="58">
        <f>SUM('1. melléklet'!D79+'2. melléklet'!D79)</f>
        <v>0</v>
      </c>
      <c r="E79" s="58">
        <f>SUM('1. melléklet'!E79+'2. melléklet'!E79)</f>
        <v>0</v>
      </c>
      <c r="F79" s="110">
        <f t="shared" si="38"/>
        <v>0</v>
      </c>
      <c r="G79" s="58">
        <f>SUM('1. melléklet'!G79+'2. melléklet'!G79)</f>
        <v>0</v>
      </c>
      <c r="H79" s="58">
        <f>SUM('1. melléklet'!H79+'2. melléklet'!H79)</f>
        <v>0</v>
      </c>
      <c r="I79" s="58">
        <f>SUM('1. melléklet'!I79+'2. melléklet'!I79)</f>
        <v>0</v>
      </c>
      <c r="J79" s="179">
        <f>SUM('1. melléklet'!J79+'2. melléklet'!J79)</f>
        <v>0</v>
      </c>
      <c r="K79" s="150">
        <f>SUM('1. melléklet'!K79+'2. melléklet'!K79)</f>
        <v>2590510</v>
      </c>
      <c r="L79" s="58">
        <f>SUM('1. melléklet'!L79+'2. melléklet'!L79)</f>
        <v>0</v>
      </c>
      <c r="M79" s="58">
        <f>SUM('1. melléklet'!M79+'2. melléklet'!M79)</f>
        <v>0</v>
      </c>
      <c r="N79" s="188">
        <f>SUM('1. melléklet'!N79+'2. melléklet'!N79)</f>
        <v>2590510</v>
      </c>
      <c r="O79" s="154">
        <f>SUM('1. melléklet'!O79+'2. melléklet'!O79)</f>
        <v>196800</v>
      </c>
      <c r="P79" s="56">
        <f>SUM('1. melléklet'!P79+'2. melléklet'!P79)</f>
        <v>0</v>
      </c>
      <c r="Q79" s="56">
        <f>SUM('1. melléklet'!Q79+'2. melléklet'!Q79)</f>
        <v>0</v>
      </c>
      <c r="R79" s="56">
        <f>SUM('1. melléklet'!R79+'2. melléklet'!R79)</f>
        <v>196800</v>
      </c>
    </row>
    <row r="80" spans="1:18" x14ac:dyDescent="0.25">
      <c r="A80" s="27" t="s">
        <v>121</v>
      </c>
      <c r="B80" s="23" t="s">
        <v>122</v>
      </c>
      <c r="C80" s="58">
        <f>SUM('1. melléklet'!C80+'2. melléklet'!C80)</f>
        <v>1824803</v>
      </c>
      <c r="D80" s="58">
        <f>SUM('1. melléklet'!D80+'2. melléklet'!D80)</f>
        <v>0</v>
      </c>
      <c r="E80" s="58">
        <f>SUM('1. melléklet'!E80+'2. melléklet'!E80)</f>
        <v>0</v>
      </c>
      <c r="F80" s="110">
        <f t="shared" si="38"/>
        <v>1824803</v>
      </c>
      <c r="G80" s="58">
        <f>SUM('1. melléklet'!G80+'2. melléklet'!G80)</f>
        <v>1950000</v>
      </c>
      <c r="H80" s="58">
        <f>SUM('1. melléklet'!H80+'2. melléklet'!H80)</f>
        <v>0</v>
      </c>
      <c r="I80" s="58">
        <f>SUM('1. melléklet'!I80+'2. melléklet'!I80)</f>
        <v>0</v>
      </c>
      <c r="J80" s="179">
        <f>SUM('1. melléklet'!J80+'2. melléklet'!J80)</f>
        <v>1950000</v>
      </c>
      <c r="K80" s="150">
        <f>SUM('1. melléklet'!K80+'2. melléklet'!K80)</f>
        <v>237386</v>
      </c>
      <c r="L80" s="58">
        <f>SUM('1. melléklet'!L80+'2. melléklet'!L80)</f>
        <v>0</v>
      </c>
      <c r="M80" s="58">
        <f>SUM('1. melléklet'!M80+'2. melléklet'!M80)</f>
        <v>0</v>
      </c>
      <c r="N80" s="188">
        <f>SUM('1. melléklet'!N80+'2. melléklet'!N80)</f>
        <v>237386</v>
      </c>
      <c r="O80" s="154">
        <f>SUM('1. melléklet'!O80+'2. melléklet'!O80)</f>
        <v>332044</v>
      </c>
      <c r="P80" s="56">
        <f>SUM('1. melléklet'!P80+'2. melléklet'!P80)</f>
        <v>0</v>
      </c>
      <c r="Q80" s="56">
        <f>SUM('1. melléklet'!Q80+'2. melléklet'!Q80)</f>
        <v>0</v>
      </c>
      <c r="R80" s="56">
        <f>SUM('1. melléklet'!R80+'2. melléklet'!R80)</f>
        <v>332044</v>
      </c>
    </row>
    <row r="81" spans="1:18" x14ac:dyDescent="0.25">
      <c r="A81" s="6" t="s">
        <v>123</v>
      </c>
      <c r="B81" s="23" t="s">
        <v>124</v>
      </c>
      <c r="C81" s="58">
        <f>SUM('1. melléklet'!C81+'2. melléklet'!C81)</f>
        <v>0</v>
      </c>
      <c r="D81" s="58">
        <f>SUM('1. melléklet'!D81+'2. melléklet'!D81)</f>
        <v>0</v>
      </c>
      <c r="E81" s="58">
        <f>SUM('1. melléklet'!E81+'2. melléklet'!E81)</f>
        <v>0</v>
      </c>
      <c r="F81" s="110">
        <f t="shared" si="38"/>
        <v>0</v>
      </c>
      <c r="G81" s="58">
        <f>SUM('1. melléklet'!G81+'2. melléklet'!G81)</f>
        <v>0</v>
      </c>
      <c r="H81" s="58">
        <f>SUM('1. melléklet'!H81+'2. melléklet'!H81)</f>
        <v>0</v>
      </c>
      <c r="I81" s="58">
        <f>SUM('1. melléklet'!I81+'2. melléklet'!I81)</f>
        <v>0</v>
      </c>
      <c r="J81" s="179">
        <f>SUM('1. melléklet'!J81+'2. melléklet'!J81)</f>
        <v>0</v>
      </c>
      <c r="K81" s="150">
        <f>SUM('1. melléklet'!K81+'2. melléklet'!K81)</f>
        <v>0</v>
      </c>
      <c r="L81" s="58">
        <f>SUM('1. melléklet'!L81+'2. melléklet'!L81)</f>
        <v>0</v>
      </c>
      <c r="M81" s="58">
        <f>SUM('1. melléklet'!M81+'2. melléklet'!M81)</f>
        <v>0</v>
      </c>
      <c r="N81" s="188">
        <f>SUM('1. melléklet'!N81+'2. melléklet'!N81)</f>
        <v>0</v>
      </c>
      <c r="O81" s="149">
        <f>SUM('1. melléklet'!O81+'2. melléklet'!O81)</f>
        <v>0</v>
      </c>
      <c r="P81" s="56">
        <f>SUM('1. melléklet'!P81+'2. melléklet'!P81)</f>
        <v>0</v>
      </c>
      <c r="Q81" s="56">
        <f>SUM('1. melléklet'!Q81+'2. melléklet'!Q81)</f>
        <v>0</v>
      </c>
      <c r="R81" s="56">
        <f>SUM('1. melléklet'!R81+'2. melléklet'!R81)</f>
        <v>0</v>
      </c>
    </row>
    <row r="82" spans="1:18" x14ac:dyDescent="0.25">
      <c r="A82" s="6" t="s">
        <v>125</v>
      </c>
      <c r="B82" s="23" t="s">
        <v>126</v>
      </c>
      <c r="C82" s="58">
        <f>SUM('1. melléklet'!C82+'2. melléklet'!C82)</f>
        <v>0</v>
      </c>
      <c r="D82" s="58">
        <f>SUM('1. melléklet'!D82+'2. melléklet'!D82)</f>
        <v>0</v>
      </c>
      <c r="E82" s="58">
        <f>SUM('1. melléklet'!E82+'2. melléklet'!E82)</f>
        <v>0</v>
      </c>
      <c r="F82" s="110">
        <f t="shared" si="38"/>
        <v>0</v>
      </c>
      <c r="G82" s="58">
        <f>SUM('1. melléklet'!G82+'2. melléklet'!G82)</f>
        <v>0</v>
      </c>
      <c r="H82" s="58">
        <f>SUM('1. melléklet'!H82+'2. melléklet'!H82)</f>
        <v>0</v>
      </c>
      <c r="I82" s="58">
        <f>SUM('1. melléklet'!I82+'2. melléklet'!I82)</f>
        <v>0</v>
      </c>
      <c r="J82" s="179">
        <f>SUM('1. melléklet'!J82+'2. melléklet'!J82)</f>
        <v>0</v>
      </c>
      <c r="K82" s="150">
        <f>SUM('1. melléklet'!K82+'2. melléklet'!K82)</f>
        <v>0</v>
      </c>
      <c r="L82" s="58">
        <f>SUM('1. melléklet'!L82+'2. melléklet'!L82)</f>
        <v>0</v>
      </c>
      <c r="M82" s="58">
        <f>SUM('1. melléklet'!M82+'2. melléklet'!M82)</f>
        <v>0</v>
      </c>
      <c r="N82" s="188">
        <f>SUM('1. melléklet'!N82+'2. melléklet'!N82)</f>
        <v>0</v>
      </c>
      <c r="O82" s="149">
        <f>SUM('1. melléklet'!O82+'2. melléklet'!O82)</f>
        <v>0</v>
      </c>
      <c r="P82" s="56">
        <f>SUM('1. melléklet'!P82+'2. melléklet'!P82)</f>
        <v>0</v>
      </c>
      <c r="Q82" s="56">
        <f>SUM('1. melléklet'!Q82+'2. melléklet'!Q82)</f>
        <v>0</v>
      </c>
      <c r="R82" s="56">
        <f>SUM('1. melléklet'!R82+'2. melléklet'!R82)</f>
        <v>0</v>
      </c>
    </row>
    <row r="83" spans="1:18" x14ac:dyDescent="0.25">
      <c r="A83" s="6" t="s">
        <v>127</v>
      </c>
      <c r="B83" s="23" t="s">
        <v>128</v>
      </c>
      <c r="C83" s="58">
        <f>SUM('1. melléklet'!C83+'2. melléklet'!C83)</f>
        <v>494197</v>
      </c>
      <c r="D83" s="58">
        <f>SUM('1. melléklet'!D83+'2. melléklet'!D83)</f>
        <v>0</v>
      </c>
      <c r="E83" s="58">
        <f>SUM('1. melléklet'!E83+'2. melléklet'!E83)</f>
        <v>0</v>
      </c>
      <c r="F83" s="110">
        <f t="shared" si="38"/>
        <v>494197</v>
      </c>
      <c r="G83" s="58">
        <f>SUM('1. melléklet'!G83+'2. melléklet'!G83)</f>
        <v>528000</v>
      </c>
      <c r="H83" s="58">
        <f>SUM('1. melléklet'!H83+'2. melléklet'!H83)</f>
        <v>0</v>
      </c>
      <c r="I83" s="58">
        <f>SUM('1. melléklet'!I83+'2. melléklet'!I83)</f>
        <v>0</v>
      </c>
      <c r="J83" s="179">
        <f>SUM('1. melléklet'!J83+'2. melléklet'!J83)</f>
        <v>528000</v>
      </c>
      <c r="K83" s="150">
        <f>SUM('1. melléklet'!K83+'2. melléklet'!K83)</f>
        <v>765032</v>
      </c>
      <c r="L83" s="58">
        <f>SUM('1. melléklet'!L83+'2. melléklet'!L83)</f>
        <v>0</v>
      </c>
      <c r="M83" s="58">
        <f>SUM('1. melléklet'!M83+'2. melléklet'!M83)</f>
        <v>0</v>
      </c>
      <c r="N83" s="188">
        <f>SUM('1. melléklet'!N83+'2. melléklet'!N83)</f>
        <v>765032</v>
      </c>
      <c r="O83" s="154">
        <f>SUM('1. melléklet'!O83+'2. melléklet'!O83)</f>
        <v>1373154</v>
      </c>
      <c r="P83" s="56">
        <f>SUM('1. melléklet'!P83+'2. melléklet'!P83)</f>
        <v>0</v>
      </c>
      <c r="Q83" s="56">
        <f>SUM('1. melléklet'!Q83+'2. melléklet'!Q83)</f>
        <v>0</v>
      </c>
      <c r="R83" s="56">
        <f>SUM('1. melléklet'!R83+'2. melléklet'!R83)</f>
        <v>1373154</v>
      </c>
    </row>
    <row r="84" spans="1:18" s="46" customFormat="1" ht="15.75" x14ac:dyDescent="0.25">
      <c r="A84" s="36" t="s">
        <v>313</v>
      </c>
      <c r="B84" s="38" t="s">
        <v>129</v>
      </c>
      <c r="C84" s="60">
        <f>SUM(C77:C83)</f>
        <v>2319000</v>
      </c>
      <c r="D84" s="60">
        <f t="shared" ref="D84:E84" si="47">SUM(D77:D83)</f>
        <v>0</v>
      </c>
      <c r="E84" s="60">
        <f t="shared" si="47"/>
        <v>0</v>
      </c>
      <c r="F84" s="103">
        <f t="shared" si="38"/>
        <v>2319000</v>
      </c>
      <c r="G84" s="60">
        <f>SUM(G77:G83)</f>
        <v>2478000</v>
      </c>
      <c r="H84" s="60">
        <f t="shared" ref="H84:J84" si="48">SUM(H77:H83)</f>
        <v>0</v>
      </c>
      <c r="I84" s="60">
        <f t="shared" si="48"/>
        <v>0</v>
      </c>
      <c r="J84" s="103">
        <f t="shared" si="48"/>
        <v>2478000</v>
      </c>
      <c r="K84" s="152">
        <f>SUM(K77:K83)</f>
        <v>3592928</v>
      </c>
      <c r="L84" s="60">
        <f t="shared" ref="L84:N84" si="49">SUM(L77:L83)</f>
        <v>0</v>
      </c>
      <c r="M84" s="60">
        <f t="shared" si="49"/>
        <v>0</v>
      </c>
      <c r="N84" s="235">
        <f t="shared" si="49"/>
        <v>3592928</v>
      </c>
      <c r="O84" s="153">
        <f>SUM(O77:O83)</f>
        <v>6453351</v>
      </c>
      <c r="P84" s="70">
        <f t="shared" ref="P84:R84" si="50">SUM(P77:P83)</f>
        <v>0</v>
      </c>
      <c r="Q84" s="70">
        <f t="shared" si="50"/>
        <v>0</v>
      </c>
      <c r="R84" s="233">
        <f t="shared" si="50"/>
        <v>6453351</v>
      </c>
    </row>
    <row r="85" spans="1:18" x14ac:dyDescent="0.25">
      <c r="A85" s="12" t="s">
        <v>130</v>
      </c>
      <c r="B85" s="23" t="s">
        <v>131</v>
      </c>
      <c r="C85" s="58">
        <f>SUM('1. melléklet'!C85+'2. melléklet'!C85)</f>
        <v>1600000</v>
      </c>
      <c r="D85" s="58">
        <f>SUM('1. melléklet'!D85+'2. melléklet'!D85)</f>
        <v>0</v>
      </c>
      <c r="E85" s="58">
        <f>SUM('1. melléklet'!E85+'2. melléklet'!E85)</f>
        <v>0</v>
      </c>
      <c r="F85" s="110">
        <f t="shared" si="38"/>
        <v>1600000</v>
      </c>
      <c r="G85" s="58">
        <f>SUM('1. melléklet'!G85+'2. melléklet'!G85)</f>
        <v>1600000</v>
      </c>
      <c r="H85" s="58">
        <f>SUM('1. melléklet'!H85+'2. melléklet'!H85)</f>
        <v>0</v>
      </c>
      <c r="I85" s="58">
        <f>SUM('1. melléklet'!I85+'2. melléklet'!I85)</f>
        <v>0</v>
      </c>
      <c r="J85" s="179">
        <f>SUM('1. melléklet'!J85+'2. melléklet'!J85)</f>
        <v>1600000</v>
      </c>
      <c r="K85" s="150">
        <f>SUM('1. melléklet'!K85+'2. melléklet'!K85)</f>
        <v>5759433</v>
      </c>
      <c r="L85" s="58">
        <f>SUM('1. melléklet'!L85+'2. melléklet'!L85)</f>
        <v>0</v>
      </c>
      <c r="M85" s="58">
        <f>SUM('1. melléklet'!M85+'2. melléklet'!M85)</f>
        <v>0</v>
      </c>
      <c r="N85" s="188">
        <f>SUM('1. melléklet'!N85+'2. melléklet'!N85)</f>
        <v>5759433</v>
      </c>
      <c r="O85" s="154">
        <f>SUM('1. melléklet'!O85+'2. melléklet'!O85)</f>
        <v>6748228</v>
      </c>
      <c r="P85" s="56">
        <f>SUM('1. melléklet'!P85+'2. melléklet'!P85)</f>
        <v>0</v>
      </c>
      <c r="Q85" s="56">
        <f>SUM('1. melléklet'!Q85+'2. melléklet'!Q85)</f>
        <v>0</v>
      </c>
      <c r="R85" s="56">
        <f>SUM('1. melléklet'!R85+'2. melléklet'!R85)</f>
        <v>6748228</v>
      </c>
    </row>
    <row r="86" spans="1:18" x14ac:dyDescent="0.25">
      <c r="A86" s="12" t="s">
        <v>132</v>
      </c>
      <c r="B86" s="23" t="s">
        <v>133</v>
      </c>
      <c r="C86" s="58">
        <f>SUM('1. melléklet'!C86+'2. melléklet'!C86)</f>
        <v>0</v>
      </c>
      <c r="D86" s="58">
        <f>SUM('1. melléklet'!D86+'2. melléklet'!D86)</f>
        <v>0</v>
      </c>
      <c r="E86" s="58">
        <f>SUM('1. melléklet'!E86+'2. melléklet'!E86)</f>
        <v>0</v>
      </c>
      <c r="F86" s="110">
        <f t="shared" si="38"/>
        <v>0</v>
      </c>
      <c r="G86" s="58">
        <f>SUM('1. melléklet'!G86+'2. melléklet'!G86)</f>
        <v>0</v>
      </c>
      <c r="H86" s="58">
        <f>SUM('1. melléklet'!H86+'2. melléklet'!H86)</f>
        <v>0</v>
      </c>
      <c r="I86" s="58">
        <f>SUM('1. melléklet'!I86+'2. melléklet'!I86)</f>
        <v>0</v>
      </c>
      <c r="J86" s="179">
        <f>SUM('1. melléklet'!J86+'2. melléklet'!J86)</f>
        <v>0</v>
      </c>
      <c r="K86" s="150">
        <f>SUM('1. melléklet'!K86+'2. melléklet'!K86)</f>
        <v>0</v>
      </c>
      <c r="L86" s="58">
        <f>SUM('1. melléklet'!L86+'2. melléklet'!L86)</f>
        <v>0</v>
      </c>
      <c r="M86" s="58">
        <f>SUM('1. melléklet'!M86+'2. melléklet'!M86)</f>
        <v>0</v>
      </c>
      <c r="N86" s="188">
        <f>SUM('1. melléklet'!N86+'2. melléklet'!N86)</f>
        <v>0</v>
      </c>
      <c r="O86" s="149">
        <f>SUM('1. melléklet'!O86+'2. melléklet'!O86)</f>
        <v>0</v>
      </c>
      <c r="P86" s="56">
        <f>SUM('1. melléklet'!P86+'2. melléklet'!P86)</f>
        <v>0</v>
      </c>
      <c r="Q86" s="56">
        <f>SUM('1. melléklet'!Q86+'2. melléklet'!Q86)</f>
        <v>0</v>
      </c>
      <c r="R86" s="56">
        <f>SUM('1. melléklet'!R86+'2. melléklet'!R86)</f>
        <v>0</v>
      </c>
    </row>
    <row r="87" spans="1:18" x14ac:dyDescent="0.25">
      <c r="A87" s="12" t="s">
        <v>134</v>
      </c>
      <c r="B87" s="23" t="s">
        <v>135</v>
      </c>
      <c r="C87" s="58">
        <f>SUM('1. melléklet'!C87+'2. melléklet'!C87)</f>
        <v>0</v>
      </c>
      <c r="D87" s="58">
        <f>SUM('1. melléklet'!D87+'2. melléklet'!D87)</f>
        <v>0</v>
      </c>
      <c r="E87" s="58">
        <f>SUM('1. melléklet'!E87+'2. melléklet'!E87)</f>
        <v>0</v>
      </c>
      <c r="F87" s="110">
        <f t="shared" si="38"/>
        <v>0</v>
      </c>
      <c r="G87" s="58">
        <f>SUM('1. melléklet'!G87+'2. melléklet'!G87)</f>
        <v>0</v>
      </c>
      <c r="H87" s="58">
        <f>SUM('1. melléklet'!H87+'2. melléklet'!H87)</f>
        <v>0</v>
      </c>
      <c r="I87" s="58">
        <f>SUM('1. melléklet'!I87+'2. melléklet'!I87)</f>
        <v>0</v>
      </c>
      <c r="J87" s="179">
        <f>SUM('1. melléklet'!J87+'2. melléklet'!J87)</f>
        <v>0</v>
      </c>
      <c r="K87" s="150">
        <f>SUM('1. melléklet'!K87+'2. melléklet'!K87)</f>
        <v>0</v>
      </c>
      <c r="L87" s="58">
        <f>SUM('1. melléklet'!L87+'2. melléklet'!L87)</f>
        <v>0</v>
      </c>
      <c r="M87" s="58">
        <f>SUM('1. melléklet'!M87+'2. melléklet'!M87)</f>
        <v>0</v>
      </c>
      <c r="N87" s="188">
        <f>SUM('1. melléklet'!N87+'2. melléklet'!N87)</f>
        <v>0</v>
      </c>
      <c r="O87" s="149">
        <f>SUM('1. melléklet'!O87+'2. melléklet'!O87)</f>
        <v>0</v>
      </c>
      <c r="P87" s="56">
        <f>SUM('1. melléklet'!P87+'2. melléklet'!P87)</f>
        <v>0</v>
      </c>
      <c r="Q87" s="56">
        <f>SUM('1. melléklet'!Q87+'2. melléklet'!Q87)</f>
        <v>0</v>
      </c>
      <c r="R87" s="56">
        <f>SUM('1. melléklet'!R87+'2. melléklet'!R87)</f>
        <v>0</v>
      </c>
    </row>
    <row r="88" spans="1:18" x14ac:dyDescent="0.25">
      <c r="A88" s="12" t="s">
        <v>136</v>
      </c>
      <c r="B88" s="23" t="s">
        <v>137</v>
      </c>
      <c r="C88" s="58">
        <f>SUM('1. melléklet'!C88+'2. melléklet'!C88)</f>
        <v>432000</v>
      </c>
      <c r="D88" s="58">
        <f>SUM('1. melléklet'!D88+'2. melléklet'!D88)</f>
        <v>0</v>
      </c>
      <c r="E88" s="58">
        <f>SUM('1. melléklet'!E88+'2. melléklet'!E88)</f>
        <v>0</v>
      </c>
      <c r="F88" s="110">
        <f t="shared" si="38"/>
        <v>432000</v>
      </c>
      <c r="G88" s="58">
        <f>SUM('1. melléklet'!G88+'2. melléklet'!G88)</f>
        <v>432000</v>
      </c>
      <c r="H88" s="58">
        <f>SUM('1. melléklet'!H88+'2. melléklet'!H88)</f>
        <v>0</v>
      </c>
      <c r="I88" s="58">
        <f>SUM('1. melléklet'!I88+'2. melléklet'!I88)</f>
        <v>0</v>
      </c>
      <c r="J88" s="179">
        <f>SUM('1. melléklet'!J88+'2. melléklet'!J88)</f>
        <v>432000</v>
      </c>
      <c r="K88" s="150">
        <f>SUM('1. melléklet'!K88+'2. melléklet'!K88)</f>
        <v>1555047</v>
      </c>
      <c r="L88" s="58">
        <f>SUM('1. melléklet'!L88+'2. melléklet'!L88)</f>
        <v>0</v>
      </c>
      <c r="M88" s="58">
        <f>SUM('1. melléklet'!M88+'2. melléklet'!M88)</f>
        <v>0</v>
      </c>
      <c r="N88" s="188">
        <f>SUM('1. melléklet'!N88+'2. melléklet'!N88)</f>
        <v>1555047</v>
      </c>
      <c r="O88" s="154">
        <f>SUM('1. melléklet'!O88+'2. melléklet'!O88)</f>
        <v>1663047</v>
      </c>
      <c r="P88" s="56">
        <f>SUM('1. melléklet'!P88+'2. melléklet'!P88)</f>
        <v>0</v>
      </c>
      <c r="Q88" s="56">
        <f>SUM('1. melléklet'!Q88+'2. melléklet'!Q88)</f>
        <v>0</v>
      </c>
      <c r="R88" s="56">
        <f>SUM('1. melléklet'!R88+'2. melléklet'!R88)</f>
        <v>1663047</v>
      </c>
    </row>
    <row r="89" spans="1:18" s="46" customFormat="1" ht="15.75" x14ac:dyDescent="0.25">
      <c r="A89" s="35" t="s">
        <v>314</v>
      </c>
      <c r="B89" s="38" t="s">
        <v>138</v>
      </c>
      <c r="C89" s="60">
        <f>SUM(C85:C88)</f>
        <v>2032000</v>
      </c>
      <c r="D89" s="60">
        <f t="shared" ref="D89:E89" si="51">SUM(D85:D88)</f>
        <v>0</v>
      </c>
      <c r="E89" s="60">
        <f t="shared" si="51"/>
        <v>0</v>
      </c>
      <c r="F89" s="103">
        <f t="shared" si="38"/>
        <v>2032000</v>
      </c>
      <c r="G89" s="60">
        <f>SUM(G85:G88)</f>
        <v>2032000</v>
      </c>
      <c r="H89" s="60">
        <f t="shared" ref="H89:J89" si="52">SUM(H85:H88)</f>
        <v>0</v>
      </c>
      <c r="I89" s="60">
        <f t="shared" si="52"/>
        <v>0</v>
      </c>
      <c r="J89" s="103">
        <f t="shared" si="52"/>
        <v>2032000</v>
      </c>
      <c r="K89" s="152">
        <f>SUM(K85:K88)</f>
        <v>7314480</v>
      </c>
      <c r="L89" s="60">
        <f t="shared" ref="L89:N89" si="53">SUM(L85:L88)</f>
        <v>0</v>
      </c>
      <c r="M89" s="60">
        <f t="shared" si="53"/>
        <v>0</v>
      </c>
      <c r="N89" s="235">
        <f t="shared" si="53"/>
        <v>7314480</v>
      </c>
      <c r="O89" s="153">
        <f>SUM(O85:O88)</f>
        <v>8411275</v>
      </c>
      <c r="P89" s="70">
        <f t="shared" ref="P89:R89" si="54">SUM(P85:P88)</f>
        <v>0</v>
      </c>
      <c r="Q89" s="70">
        <f t="shared" si="54"/>
        <v>0</v>
      </c>
      <c r="R89" s="233">
        <f t="shared" si="54"/>
        <v>8411275</v>
      </c>
    </row>
    <row r="90" spans="1:18" ht="30" x14ac:dyDescent="0.25">
      <c r="A90" s="12" t="s">
        <v>139</v>
      </c>
      <c r="B90" s="23" t="s">
        <v>140</v>
      </c>
      <c r="C90" s="58">
        <f>SUM('1. melléklet'!C90+'2. melléklet'!C90)</f>
        <v>0</v>
      </c>
      <c r="D90" s="58">
        <f>SUM('1. melléklet'!D90+'2. melléklet'!D90)</f>
        <v>0</v>
      </c>
      <c r="E90" s="58">
        <f>SUM('1. melléklet'!E90+'2. melléklet'!E90)</f>
        <v>0</v>
      </c>
      <c r="F90" s="110">
        <f t="shared" si="38"/>
        <v>0</v>
      </c>
      <c r="G90" s="58">
        <f>SUM('1. melléklet'!G90+'2. melléklet'!G90)</f>
        <v>0</v>
      </c>
      <c r="H90" s="58">
        <f>SUM('1. melléklet'!H90+'2. melléklet'!H90)</f>
        <v>0</v>
      </c>
      <c r="I90" s="58">
        <f>SUM('1. melléklet'!I90+'2. melléklet'!I90)</f>
        <v>0</v>
      </c>
      <c r="J90" s="179">
        <f>SUM('1. melléklet'!J90+'2. melléklet'!J90)</f>
        <v>0</v>
      </c>
      <c r="K90" s="150">
        <f>SUM('1. melléklet'!K90+'2. melléklet'!K90)</f>
        <v>0</v>
      </c>
      <c r="L90" s="58">
        <f>SUM('1. melléklet'!L90+'2. melléklet'!L90)</f>
        <v>0</v>
      </c>
      <c r="M90" s="58">
        <f>SUM('1. melléklet'!M90+'2. melléklet'!M90)</f>
        <v>0</v>
      </c>
      <c r="N90" s="188">
        <f>SUM('1. melléklet'!N90+'2. melléklet'!N90)</f>
        <v>0</v>
      </c>
      <c r="O90" s="149">
        <f>SUM('1. melléklet'!O90+'2. melléklet'!O90)</f>
        <v>0</v>
      </c>
      <c r="P90" s="56">
        <f>SUM('1. melléklet'!P90+'2. melléklet'!P90)</f>
        <v>0</v>
      </c>
      <c r="Q90" s="56">
        <f>SUM('1. melléklet'!Q90+'2. melléklet'!Q90)</f>
        <v>0</v>
      </c>
      <c r="R90" s="56">
        <f>SUM('1. melléklet'!R90+'2. melléklet'!R90)</f>
        <v>0</v>
      </c>
    </row>
    <row r="91" spans="1:18" ht="30" x14ac:dyDescent="0.25">
      <c r="A91" s="12" t="s">
        <v>345</v>
      </c>
      <c r="B91" s="23" t="s">
        <v>141</v>
      </c>
      <c r="C91" s="58">
        <f>SUM('1. melléklet'!C91+'2. melléklet'!C91)</f>
        <v>0</v>
      </c>
      <c r="D91" s="58">
        <f>SUM('1. melléklet'!D91+'2. melléklet'!D91)</f>
        <v>0</v>
      </c>
      <c r="E91" s="58">
        <f>SUM('1. melléklet'!E91+'2. melléklet'!E91)</f>
        <v>0</v>
      </c>
      <c r="F91" s="110">
        <f t="shared" si="38"/>
        <v>0</v>
      </c>
      <c r="G91" s="58">
        <f>SUM('1. melléklet'!G91+'2. melléklet'!G91)</f>
        <v>0</v>
      </c>
      <c r="H91" s="58">
        <f>SUM('1. melléklet'!H91+'2. melléklet'!H91)</f>
        <v>0</v>
      </c>
      <c r="I91" s="58">
        <f>SUM('1. melléklet'!I91+'2. melléklet'!I91)</f>
        <v>0</v>
      </c>
      <c r="J91" s="179">
        <f>SUM('1. melléklet'!J91+'2. melléklet'!J91)</f>
        <v>0</v>
      </c>
      <c r="K91" s="150">
        <f>SUM('1. melléklet'!K91+'2. melléklet'!K91)</f>
        <v>0</v>
      </c>
      <c r="L91" s="58">
        <f>SUM('1. melléklet'!L91+'2. melléklet'!L91)</f>
        <v>0</v>
      </c>
      <c r="M91" s="58">
        <f>SUM('1. melléklet'!M91+'2. melléklet'!M91)</f>
        <v>0</v>
      </c>
      <c r="N91" s="188">
        <f>SUM('1. melléklet'!N91+'2. melléklet'!N91)</f>
        <v>0</v>
      </c>
      <c r="O91" s="149">
        <f>SUM('1. melléklet'!O91+'2. melléklet'!O91)</f>
        <v>0</v>
      </c>
      <c r="P91" s="56">
        <f>SUM('1. melléklet'!P91+'2. melléklet'!P91)</f>
        <v>0</v>
      </c>
      <c r="Q91" s="56">
        <f>SUM('1. melléklet'!Q91+'2. melléklet'!Q91)</f>
        <v>0</v>
      </c>
      <c r="R91" s="56">
        <f>SUM('1. melléklet'!R91+'2. melléklet'!R91)</f>
        <v>0</v>
      </c>
    </row>
    <row r="92" spans="1:18" ht="30" x14ac:dyDescent="0.25">
      <c r="A92" s="12" t="s">
        <v>346</v>
      </c>
      <c r="B92" s="23" t="s">
        <v>142</v>
      </c>
      <c r="C92" s="58">
        <f>SUM('1. melléklet'!C92+'2. melléklet'!C92)</f>
        <v>0</v>
      </c>
      <c r="D92" s="58">
        <f>SUM('1. melléklet'!D92+'2. melléklet'!D92)</f>
        <v>0</v>
      </c>
      <c r="E92" s="58">
        <f>SUM('1. melléklet'!E92+'2. melléklet'!E92)</f>
        <v>0</v>
      </c>
      <c r="F92" s="110">
        <f t="shared" si="38"/>
        <v>0</v>
      </c>
      <c r="G92" s="58">
        <f>SUM('1. melléklet'!G92+'2. melléklet'!G92)</f>
        <v>0</v>
      </c>
      <c r="H92" s="58">
        <f>SUM('1. melléklet'!H92+'2. melléklet'!H92)</f>
        <v>0</v>
      </c>
      <c r="I92" s="58">
        <f>SUM('1. melléklet'!I92+'2. melléklet'!I92)</f>
        <v>0</v>
      </c>
      <c r="J92" s="179">
        <f>SUM('1. melléklet'!J92+'2. melléklet'!J92)</f>
        <v>0</v>
      </c>
      <c r="K92" s="150">
        <f>SUM('1. melléklet'!K92+'2. melléklet'!K92)</f>
        <v>0</v>
      </c>
      <c r="L92" s="58">
        <f>SUM('1. melléklet'!L92+'2. melléklet'!L92)</f>
        <v>0</v>
      </c>
      <c r="M92" s="58">
        <f>SUM('1. melléklet'!M92+'2. melléklet'!M92)</f>
        <v>0</v>
      </c>
      <c r="N92" s="188">
        <f>SUM('1. melléklet'!N92+'2. melléklet'!N92)</f>
        <v>0</v>
      </c>
      <c r="O92" s="149">
        <f>SUM('1. melléklet'!O92+'2. melléklet'!O92)</f>
        <v>0</v>
      </c>
      <c r="P92" s="56">
        <f>SUM('1. melléklet'!P92+'2. melléklet'!P92)</f>
        <v>0</v>
      </c>
      <c r="Q92" s="56">
        <f>SUM('1. melléklet'!Q92+'2. melléklet'!Q92)</f>
        <v>0</v>
      </c>
      <c r="R92" s="56">
        <f>SUM('1. melléklet'!R92+'2. melléklet'!R92)</f>
        <v>0</v>
      </c>
    </row>
    <row r="93" spans="1:18" x14ac:dyDescent="0.25">
      <c r="A93" s="12" t="s">
        <v>347</v>
      </c>
      <c r="B93" s="23" t="s">
        <v>143</v>
      </c>
      <c r="C93" s="58">
        <f>SUM('1. melléklet'!C93+'2. melléklet'!C93)</f>
        <v>0</v>
      </c>
      <c r="D93" s="58">
        <f>SUM('1. melléklet'!D93+'2. melléklet'!D93)</f>
        <v>0</v>
      </c>
      <c r="E93" s="58">
        <f>SUM('1. melléklet'!E93+'2. melléklet'!E93)</f>
        <v>0</v>
      </c>
      <c r="F93" s="110">
        <f t="shared" si="38"/>
        <v>0</v>
      </c>
      <c r="G93" s="58">
        <f>SUM('1. melléklet'!G93+'2. melléklet'!G93)</f>
        <v>0</v>
      </c>
      <c r="H93" s="58">
        <f>SUM('1. melléklet'!H93+'2. melléklet'!H93)</f>
        <v>0</v>
      </c>
      <c r="I93" s="58">
        <f>SUM('1. melléklet'!I93+'2. melléklet'!I93)</f>
        <v>0</v>
      </c>
      <c r="J93" s="179">
        <f>SUM('1. melléklet'!J93+'2. melléklet'!J93)</f>
        <v>0</v>
      </c>
      <c r="K93" s="150">
        <f>SUM('1. melléklet'!K93+'2. melléklet'!K93)</f>
        <v>0</v>
      </c>
      <c r="L93" s="58">
        <f>SUM('1. melléklet'!L93+'2. melléklet'!L93)</f>
        <v>0</v>
      </c>
      <c r="M93" s="58">
        <f>SUM('1. melléklet'!M93+'2. melléklet'!M93)</f>
        <v>0</v>
      </c>
      <c r="N93" s="188">
        <f>SUM('1. melléklet'!N93+'2. melléklet'!N93)</f>
        <v>0</v>
      </c>
      <c r="O93" s="149">
        <f>SUM('1. melléklet'!O93+'2. melléklet'!O93)</f>
        <v>0</v>
      </c>
      <c r="P93" s="56">
        <f>SUM('1. melléklet'!P93+'2. melléklet'!P93)</f>
        <v>0</v>
      </c>
      <c r="Q93" s="56">
        <f>SUM('1. melléklet'!Q93+'2. melléklet'!Q93)</f>
        <v>0</v>
      </c>
      <c r="R93" s="56">
        <f>SUM('1. melléklet'!R93+'2. melléklet'!R93)</f>
        <v>0</v>
      </c>
    </row>
    <row r="94" spans="1:18" ht="30" x14ac:dyDescent="0.25">
      <c r="A94" s="12" t="s">
        <v>348</v>
      </c>
      <c r="B94" s="23" t="s">
        <v>144</v>
      </c>
      <c r="C94" s="58">
        <f>SUM('1. melléklet'!C94+'2. melléklet'!C94)</f>
        <v>0</v>
      </c>
      <c r="D94" s="58">
        <f>SUM('1. melléklet'!D94+'2. melléklet'!D94)</f>
        <v>0</v>
      </c>
      <c r="E94" s="58">
        <f>SUM('1. melléklet'!E94+'2. melléklet'!E94)</f>
        <v>0</v>
      </c>
      <c r="F94" s="110">
        <f t="shared" si="38"/>
        <v>0</v>
      </c>
      <c r="G94" s="58">
        <f>SUM('1. melléklet'!G94+'2. melléklet'!G94)</f>
        <v>0</v>
      </c>
      <c r="H94" s="58">
        <f>SUM('1. melléklet'!H94+'2. melléklet'!H94)</f>
        <v>0</v>
      </c>
      <c r="I94" s="58">
        <f>SUM('1. melléklet'!I94+'2. melléklet'!I94)</f>
        <v>0</v>
      </c>
      <c r="J94" s="179">
        <f>SUM('1. melléklet'!J94+'2. melléklet'!J94)</f>
        <v>0</v>
      </c>
      <c r="K94" s="150">
        <f>SUM('1. melléklet'!K94+'2. melléklet'!K94)</f>
        <v>0</v>
      </c>
      <c r="L94" s="58">
        <f>SUM('1. melléklet'!L94+'2. melléklet'!L94)</f>
        <v>0</v>
      </c>
      <c r="M94" s="58">
        <f>SUM('1. melléklet'!M94+'2. melléklet'!M94)</f>
        <v>0</v>
      </c>
      <c r="N94" s="188">
        <f>SUM('1. melléklet'!N94+'2. melléklet'!N94)</f>
        <v>0</v>
      </c>
      <c r="O94" s="149">
        <f>SUM('1. melléklet'!O94+'2. melléklet'!O94)</f>
        <v>0</v>
      </c>
      <c r="P94" s="56">
        <f>SUM('1. melléklet'!P94+'2. melléklet'!P94)</f>
        <v>0</v>
      </c>
      <c r="Q94" s="56">
        <f>SUM('1. melléklet'!Q94+'2. melléklet'!Q94)</f>
        <v>0</v>
      </c>
      <c r="R94" s="56">
        <f>SUM('1. melléklet'!R94+'2. melléklet'!R94)</f>
        <v>0</v>
      </c>
    </row>
    <row r="95" spans="1:18" ht="30" x14ac:dyDescent="0.25">
      <c r="A95" s="12" t="s">
        <v>349</v>
      </c>
      <c r="B95" s="23" t="s">
        <v>145</v>
      </c>
      <c r="C95" s="58">
        <f>SUM('1. melléklet'!C95+'2. melléklet'!C95)</f>
        <v>0</v>
      </c>
      <c r="D95" s="58">
        <f>SUM('1. melléklet'!D95+'2. melléklet'!D95)</f>
        <v>0</v>
      </c>
      <c r="E95" s="58">
        <f>SUM('1. melléklet'!E95+'2. melléklet'!E95)</f>
        <v>0</v>
      </c>
      <c r="F95" s="110">
        <f t="shared" si="38"/>
        <v>0</v>
      </c>
      <c r="G95" s="58">
        <f>SUM('1. melléklet'!G95+'2. melléklet'!G95)</f>
        <v>0</v>
      </c>
      <c r="H95" s="58">
        <f>SUM('1. melléklet'!H95+'2. melléklet'!H95)</f>
        <v>0</v>
      </c>
      <c r="I95" s="58">
        <f>SUM('1. melléklet'!I95+'2. melléklet'!I95)</f>
        <v>0</v>
      </c>
      <c r="J95" s="179">
        <f>SUM('1. melléklet'!J95+'2. melléklet'!J95)</f>
        <v>0</v>
      </c>
      <c r="K95" s="150">
        <f>SUM('1. melléklet'!K95+'2. melléklet'!K95)</f>
        <v>0</v>
      </c>
      <c r="L95" s="58">
        <f>SUM('1. melléklet'!L95+'2. melléklet'!L95)</f>
        <v>0</v>
      </c>
      <c r="M95" s="58">
        <f>SUM('1. melléklet'!M95+'2. melléklet'!M95)</f>
        <v>0</v>
      </c>
      <c r="N95" s="188">
        <f>SUM('1. melléklet'!N95+'2. melléklet'!N95)</f>
        <v>0</v>
      </c>
      <c r="O95" s="149">
        <f>SUM('1. melléklet'!O95+'2. melléklet'!O95)</f>
        <v>0</v>
      </c>
      <c r="P95" s="56">
        <f>SUM('1. melléklet'!P95+'2. melléklet'!P95)</f>
        <v>0</v>
      </c>
      <c r="Q95" s="56">
        <f>SUM('1. melléklet'!Q95+'2. melléklet'!Q95)</f>
        <v>0</v>
      </c>
      <c r="R95" s="56">
        <f>SUM('1. melléklet'!R95+'2. melléklet'!R95)</f>
        <v>0</v>
      </c>
    </row>
    <row r="96" spans="1:18" x14ac:dyDescent="0.25">
      <c r="A96" s="12" t="s">
        <v>146</v>
      </c>
      <c r="B96" s="23" t="s">
        <v>147</v>
      </c>
      <c r="C96" s="58">
        <f>SUM('1. melléklet'!C96+'2. melléklet'!C96)</f>
        <v>0</v>
      </c>
      <c r="D96" s="58">
        <f>SUM('1. melléklet'!D96+'2. melléklet'!D96)</f>
        <v>0</v>
      </c>
      <c r="E96" s="58">
        <f>SUM('1. melléklet'!E96+'2. melléklet'!E96)</f>
        <v>0</v>
      </c>
      <c r="F96" s="110">
        <f t="shared" si="38"/>
        <v>0</v>
      </c>
      <c r="G96" s="58">
        <f>SUM('1. melléklet'!G96+'2. melléklet'!G96)</f>
        <v>0</v>
      </c>
      <c r="H96" s="58">
        <f>SUM('1. melléklet'!H96+'2. melléklet'!H96)</f>
        <v>0</v>
      </c>
      <c r="I96" s="58">
        <f>SUM('1. melléklet'!I96+'2. melléklet'!I96)</f>
        <v>0</v>
      </c>
      <c r="J96" s="179">
        <f>SUM('1. melléklet'!J96+'2. melléklet'!J96)</f>
        <v>0</v>
      </c>
      <c r="K96" s="150">
        <f>SUM('1. melléklet'!K96+'2. melléklet'!K96)</f>
        <v>0</v>
      </c>
      <c r="L96" s="58">
        <f>SUM('1. melléklet'!L96+'2. melléklet'!L96)</f>
        <v>0</v>
      </c>
      <c r="M96" s="58">
        <f>SUM('1. melléklet'!M96+'2. melléklet'!M96)</f>
        <v>0</v>
      </c>
      <c r="N96" s="188">
        <f>SUM('1. melléklet'!N96+'2. melléklet'!N96)</f>
        <v>0</v>
      </c>
      <c r="O96" s="149">
        <f>SUM('1. melléklet'!O96+'2. melléklet'!O96)</f>
        <v>0</v>
      </c>
      <c r="P96" s="56">
        <f>SUM('1. melléklet'!P96+'2. melléklet'!P96)</f>
        <v>0</v>
      </c>
      <c r="Q96" s="56">
        <f>SUM('1. melléklet'!Q96+'2. melléklet'!Q96)</f>
        <v>0</v>
      </c>
      <c r="R96" s="56">
        <f>SUM('1. melléklet'!R96+'2. melléklet'!R96)</f>
        <v>0</v>
      </c>
    </row>
    <row r="97" spans="1:18" x14ac:dyDescent="0.25">
      <c r="A97" s="12" t="s">
        <v>482</v>
      </c>
      <c r="B97" s="23" t="s">
        <v>148</v>
      </c>
      <c r="C97" s="58">
        <f>SUM('1. melléklet'!C97+'2. melléklet'!C97)</f>
        <v>0</v>
      </c>
      <c r="D97" s="58">
        <f>SUM('1. melléklet'!D97+'2. melléklet'!D97)</f>
        <v>0</v>
      </c>
      <c r="E97" s="58">
        <f>SUM('1. melléklet'!E97+'2. melléklet'!E97)</f>
        <v>0</v>
      </c>
      <c r="F97" s="110">
        <f t="shared" si="38"/>
        <v>0</v>
      </c>
      <c r="G97" s="58">
        <f>SUM('1. melléklet'!G97+'2. melléklet'!G97)</f>
        <v>0</v>
      </c>
      <c r="H97" s="58">
        <f>SUM('1. melléklet'!H97+'2. melléklet'!H97)</f>
        <v>0</v>
      </c>
      <c r="I97" s="58">
        <f>SUM('1. melléklet'!I97+'2. melléklet'!I97)</f>
        <v>0</v>
      </c>
      <c r="J97" s="179">
        <f>SUM('1. melléklet'!J97+'2. melléklet'!J97)</f>
        <v>0</v>
      </c>
      <c r="K97" s="150">
        <f>SUM('1. melléklet'!K97+'2. melléklet'!K97)</f>
        <v>0</v>
      </c>
      <c r="L97" s="58">
        <f>SUM('1. melléklet'!L97+'2. melléklet'!L97)</f>
        <v>0</v>
      </c>
      <c r="M97" s="58">
        <f>SUM('1. melléklet'!M97+'2. melléklet'!M97)</f>
        <v>0</v>
      </c>
      <c r="N97" s="188">
        <f>SUM('1. melléklet'!N97+'2. melléklet'!N97)</f>
        <v>0</v>
      </c>
      <c r="O97" s="149">
        <f>SUM('1. melléklet'!O97+'2. melléklet'!O97)</f>
        <v>0</v>
      </c>
      <c r="P97" s="56">
        <f>SUM('1. melléklet'!P97+'2. melléklet'!P97)</f>
        <v>0</v>
      </c>
      <c r="Q97" s="56">
        <f>SUM('1. melléklet'!Q97+'2. melléklet'!Q97)</f>
        <v>0</v>
      </c>
      <c r="R97" s="56">
        <f>SUM('1. melléklet'!R97+'2. melléklet'!R97)</f>
        <v>0</v>
      </c>
    </row>
    <row r="98" spans="1:18" x14ac:dyDescent="0.25">
      <c r="A98" s="12" t="s">
        <v>483</v>
      </c>
      <c r="B98" s="23" t="s">
        <v>484</v>
      </c>
      <c r="C98" s="58">
        <f>SUM('1. melléklet'!C98+'2. melléklet'!C98)</f>
        <v>0</v>
      </c>
      <c r="D98" s="58">
        <f>SUM('1. melléklet'!D98+'2. melléklet'!D98)</f>
        <v>0</v>
      </c>
      <c r="E98" s="58">
        <f>SUM('1. melléklet'!E98+'2. melléklet'!E98)</f>
        <v>0</v>
      </c>
      <c r="F98" s="110">
        <f t="shared" si="38"/>
        <v>0</v>
      </c>
      <c r="G98" s="58">
        <f>SUM('1. melléklet'!G98+'2. melléklet'!G98)</f>
        <v>0</v>
      </c>
      <c r="H98" s="58">
        <f>SUM('1. melléklet'!H98+'2. melléklet'!H98)</f>
        <v>0</v>
      </c>
      <c r="I98" s="58">
        <f>SUM('1. melléklet'!I98+'2. melléklet'!I98)</f>
        <v>0</v>
      </c>
      <c r="J98" s="179">
        <f>SUM('1. melléklet'!J98+'2. melléklet'!J98)</f>
        <v>0</v>
      </c>
      <c r="K98" s="150">
        <f>SUM('1. melléklet'!K98+'2. melléklet'!K98)</f>
        <v>0</v>
      </c>
      <c r="L98" s="58">
        <f>SUM('1. melléklet'!L98+'2. melléklet'!L98)</f>
        <v>0</v>
      </c>
      <c r="M98" s="58">
        <f>SUM('1. melléklet'!M98+'2. melléklet'!M98)</f>
        <v>0</v>
      </c>
      <c r="N98" s="188">
        <f>SUM('1. melléklet'!N98+'2. melléklet'!N98)</f>
        <v>0</v>
      </c>
      <c r="O98" s="149">
        <f>SUM('1. melléklet'!O98+'2. melléklet'!O98)</f>
        <v>0</v>
      </c>
      <c r="P98" s="56">
        <f>SUM('1. melléklet'!P98+'2. melléklet'!P98)</f>
        <v>0</v>
      </c>
      <c r="Q98" s="56">
        <f>SUM('1. melléklet'!Q98+'2. melléklet'!Q98)</f>
        <v>0</v>
      </c>
      <c r="R98" s="56">
        <f>SUM('1. melléklet'!R98+'2. melléklet'!R98)</f>
        <v>0</v>
      </c>
    </row>
    <row r="99" spans="1:18" s="46" customFormat="1" ht="15.75" x14ac:dyDescent="0.25">
      <c r="A99" s="35" t="s">
        <v>315</v>
      </c>
      <c r="B99" s="38" t="s">
        <v>149</v>
      </c>
      <c r="C99" s="60">
        <f>SUM(C90:C98)</f>
        <v>0</v>
      </c>
      <c r="D99" s="60">
        <f t="shared" ref="D99:E99" si="55">SUM(D90:D98)</f>
        <v>0</v>
      </c>
      <c r="E99" s="60">
        <f t="shared" si="55"/>
        <v>0</v>
      </c>
      <c r="F99" s="103">
        <f t="shared" si="38"/>
        <v>0</v>
      </c>
      <c r="G99" s="58">
        <f>SUM('1. melléklet'!G99+'2. melléklet'!G99)</f>
        <v>0</v>
      </c>
      <c r="H99" s="58">
        <f>SUM('1. melléklet'!H99+'2. melléklet'!H99)</f>
        <v>0</v>
      </c>
      <c r="I99" s="58">
        <f>SUM('1. melléklet'!I99+'2. melléklet'!I99)</f>
        <v>0</v>
      </c>
      <c r="J99" s="179">
        <f>SUM('1. melléklet'!J99+'2. melléklet'!J99)</f>
        <v>0</v>
      </c>
      <c r="K99" s="150">
        <f>SUM('1. melléklet'!K99+'2. melléklet'!K99)</f>
        <v>0</v>
      </c>
      <c r="L99" s="58">
        <f>SUM('1. melléklet'!L99+'2. melléklet'!L99)</f>
        <v>0</v>
      </c>
      <c r="M99" s="58">
        <f>SUM('1. melléklet'!M99+'2. melléklet'!M99)</f>
        <v>0</v>
      </c>
      <c r="N99" s="188">
        <f>SUM('1. melléklet'!N99+'2. melléklet'!N99)</f>
        <v>0</v>
      </c>
      <c r="O99" s="149">
        <f>SUM('1. melléklet'!O99+'2. melléklet'!O99)</f>
        <v>0</v>
      </c>
      <c r="P99" s="56">
        <f>SUM('1. melléklet'!P99+'2. melléklet'!P99)</f>
        <v>0</v>
      </c>
      <c r="Q99" s="56">
        <f>SUM('1. melléklet'!Q99+'2. melléklet'!Q99)</f>
        <v>0</v>
      </c>
      <c r="R99" s="56">
        <f>SUM('1. melléklet'!R99+'2. melléklet'!R99)</f>
        <v>0</v>
      </c>
    </row>
    <row r="100" spans="1:18" s="46" customFormat="1" ht="15.75" x14ac:dyDescent="0.25">
      <c r="A100" s="75" t="s">
        <v>7</v>
      </c>
      <c r="B100" s="76"/>
      <c r="C100" s="77">
        <f>SUM(C84+C89+C99)</f>
        <v>4351000</v>
      </c>
      <c r="D100" s="77">
        <f t="shared" ref="D100:J100" si="56">SUM(D84+D89+D99)</f>
        <v>0</v>
      </c>
      <c r="E100" s="77">
        <f t="shared" si="56"/>
        <v>0</v>
      </c>
      <c r="F100" s="77">
        <f t="shared" si="56"/>
        <v>4351000</v>
      </c>
      <c r="G100" s="77">
        <f t="shared" si="56"/>
        <v>4510000</v>
      </c>
      <c r="H100" s="77">
        <f t="shared" si="56"/>
        <v>0</v>
      </c>
      <c r="I100" s="77">
        <f t="shared" si="56"/>
        <v>0</v>
      </c>
      <c r="J100" s="180">
        <f t="shared" si="56"/>
        <v>4510000</v>
      </c>
      <c r="K100" s="157">
        <f t="shared" ref="K100:N100" si="57">SUM(K84+K89+K99)</f>
        <v>10907408</v>
      </c>
      <c r="L100" s="77">
        <f t="shared" si="57"/>
        <v>0</v>
      </c>
      <c r="M100" s="77">
        <f t="shared" si="57"/>
        <v>0</v>
      </c>
      <c r="N100" s="190">
        <f t="shared" si="57"/>
        <v>10907408</v>
      </c>
      <c r="O100" s="182">
        <f t="shared" ref="O100:R100" si="58">SUM(O84+O89+O99)</f>
        <v>14864626</v>
      </c>
      <c r="P100" s="183">
        <f t="shared" si="58"/>
        <v>0</v>
      </c>
      <c r="Q100" s="183">
        <f t="shared" si="58"/>
        <v>0</v>
      </c>
      <c r="R100" s="183">
        <f t="shared" si="58"/>
        <v>14864626</v>
      </c>
    </row>
    <row r="101" spans="1:18" s="46" customFormat="1" ht="17.25" x14ac:dyDescent="0.3">
      <c r="A101" s="80" t="s">
        <v>357</v>
      </c>
      <c r="B101" s="81" t="s">
        <v>150</v>
      </c>
      <c r="C101" s="82">
        <f>SUM(C26+C27+C52+C61+C75+C84+C89+C99)</f>
        <v>83762168</v>
      </c>
      <c r="D101" s="82">
        <f t="shared" ref="D101:E101" si="59">SUM(D26+D27+D52+D61+D75+D84+D89+D99)</f>
        <v>0</v>
      </c>
      <c r="E101" s="82">
        <f t="shared" si="59"/>
        <v>13000</v>
      </c>
      <c r="F101" s="105">
        <f t="shared" si="38"/>
        <v>83775168</v>
      </c>
      <c r="G101" s="82">
        <f>SUM(G26+G27+G52+G61+G75+G84+G89+G99)</f>
        <v>83762168</v>
      </c>
      <c r="H101" s="82">
        <f t="shared" ref="H101:J101" si="60">SUM(H26+H27+H52+H61+H75+H84+H89+H99)</f>
        <v>0</v>
      </c>
      <c r="I101" s="82">
        <f t="shared" si="60"/>
        <v>13000</v>
      </c>
      <c r="J101" s="181">
        <f t="shared" si="60"/>
        <v>83775168</v>
      </c>
      <c r="K101" s="158">
        <f>SUM(K26+K27+K52+K61+K75+K84+K89+K99)</f>
        <v>81031079</v>
      </c>
      <c r="L101" s="82">
        <f t="shared" ref="L101:N101" si="61">SUM(L26+L27+L52+L61+L75+L84+L89+L99)</f>
        <v>0</v>
      </c>
      <c r="M101" s="82">
        <f t="shared" si="61"/>
        <v>13000</v>
      </c>
      <c r="N101" s="191">
        <f t="shared" si="61"/>
        <v>81044079</v>
      </c>
      <c r="O101" s="161">
        <f>SUM(O26+O27+O52+O61+O75+O84+O89+O99)</f>
        <v>95532000</v>
      </c>
      <c r="P101" s="87">
        <f t="shared" ref="P101:R101" si="62">SUM(P26+P27+P52+P61+P75+P84+P89+P99)</f>
        <v>0</v>
      </c>
      <c r="Q101" s="87">
        <f t="shared" si="62"/>
        <v>13000</v>
      </c>
      <c r="R101" s="87">
        <f t="shared" si="62"/>
        <v>95545000</v>
      </c>
    </row>
    <row r="102" spans="1:18" x14ac:dyDescent="0.25">
      <c r="A102" s="12" t="s">
        <v>485</v>
      </c>
      <c r="B102" s="5" t="s">
        <v>151</v>
      </c>
      <c r="C102" s="58">
        <f>SUM('1. melléklet'!C102+'2. melléklet'!C102)</f>
        <v>0</v>
      </c>
      <c r="D102" s="58">
        <f>SUM('1. melléklet'!D102+'2. melléklet'!D102)</f>
        <v>0</v>
      </c>
      <c r="E102" s="58">
        <f>SUM('1. melléklet'!E102+'2. melléklet'!E102)</f>
        <v>0</v>
      </c>
      <c r="F102" s="110">
        <f>SUM(C102:E102)</f>
        <v>0</v>
      </c>
      <c r="G102" s="58">
        <v>0</v>
      </c>
      <c r="H102" s="58">
        <v>0</v>
      </c>
      <c r="I102" s="58">
        <v>0</v>
      </c>
      <c r="J102" s="179">
        <v>0</v>
      </c>
      <c r="K102" s="150">
        <v>0</v>
      </c>
      <c r="L102" s="58">
        <v>0</v>
      </c>
      <c r="M102" s="58">
        <v>0</v>
      </c>
      <c r="N102" s="188">
        <v>0</v>
      </c>
      <c r="O102" s="149">
        <v>0</v>
      </c>
      <c r="P102" s="56">
        <v>0</v>
      </c>
      <c r="Q102" s="56">
        <v>0</v>
      </c>
      <c r="R102" s="56">
        <v>0</v>
      </c>
    </row>
    <row r="103" spans="1:18" x14ac:dyDescent="0.25">
      <c r="A103" s="12" t="s">
        <v>152</v>
      </c>
      <c r="B103" s="5" t="s">
        <v>153</v>
      </c>
      <c r="C103" s="58">
        <f>SUM('1. melléklet'!C103+'2. melléklet'!C103)</f>
        <v>0</v>
      </c>
      <c r="D103" s="58">
        <f>SUM('1. melléklet'!D103+'2. melléklet'!D103)</f>
        <v>0</v>
      </c>
      <c r="E103" s="58">
        <f>SUM('1. melléklet'!E103+'2. melléklet'!E103)</f>
        <v>0</v>
      </c>
      <c r="F103" s="110">
        <f t="shared" ref="F103:F104" si="63">SUM(C103:E103)</f>
        <v>0</v>
      </c>
      <c r="G103" s="58">
        <v>0</v>
      </c>
      <c r="H103" s="58">
        <v>0</v>
      </c>
      <c r="I103" s="58">
        <v>0</v>
      </c>
      <c r="J103" s="179">
        <v>0</v>
      </c>
      <c r="K103" s="150">
        <v>0</v>
      </c>
      <c r="L103" s="58">
        <v>0</v>
      </c>
      <c r="M103" s="58">
        <v>0</v>
      </c>
      <c r="N103" s="188">
        <v>0</v>
      </c>
      <c r="O103" s="149">
        <v>0</v>
      </c>
      <c r="P103" s="56">
        <v>0</v>
      </c>
      <c r="Q103" s="56">
        <v>0</v>
      </c>
      <c r="R103" s="56">
        <v>0</v>
      </c>
    </row>
    <row r="104" spans="1:18" x14ac:dyDescent="0.25">
      <c r="A104" s="12" t="s">
        <v>351</v>
      </c>
      <c r="B104" s="5" t="s">
        <v>154</v>
      </c>
      <c r="C104" s="58">
        <f>SUM('1. melléklet'!C104+'2. melléklet'!C104)</f>
        <v>0</v>
      </c>
      <c r="D104" s="58">
        <f>SUM('1. melléklet'!D104+'2. melléklet'!D104)</f>
        <v>0</v>
      </c>
      <c r="E104" s="58">
        <f>SUM('1. melléklet'!E104+'2. melléklet'!E104)</f>
        <v>0</v>
      </c>
      <c r="F104" s="110">
        <f t="shared" si="63"/>
        <v>0</v>
      </c>
      <c r="G104" s="58">
        <v>0</v>
      </c>
      <c r="H104" s="58">
        <v>0</v>
      </c>
      <c r="I104" s="58">
        <v>0</v>
      </c>
      <c r="J104" s="179">
        <v>0</v>
      </c>
      <c r="K104" s="150">
        <v>0</v>
      </c>
      <c r="L104" s="58">
        <v>0</v>
      </c>
      <c r="M104" s="58">
        <v>0</v>
      </c>
      <c r="N104" s="188">
        <v>0</v>
      </c>
      <c r="O104" s="149">
        <v>0</v>
      </c>
      <c r="P104" s="56">
        <v>0</v>
      </c>
      <c r="Q104" s="56">
        <v>0</v>
      </c>
      <c r="R104" s="56">
        <v>0</v>
      </c>
    </row>
    <row r="105" spans="1:18" s="46" customFormat="1" x14ac:dyDescent="0.25">
      <c r="A105" s="14" t="s">
        <v>320</v>
      </c>
      <c r="B105" s="7" t="s">
        <v>155</v>
      </c>
      <c r="C105" s="47">
        <f>SUM(C102:C104)</f>
        <v>0</v>
      </c>
      <c r="D105" s="47">
        <f t="shared" ref="D105:F105" si="64">SUM(D102:D104)</f>
        <v>0</v>
      </c>
      <c r="E105" s="47">
        <f t="shared" si="64"/>
        <v>0</v>
      </c>
      <c r="F105" s="47">
        <f t="shared" si="64"/>
        <v>0</v>
      </c>
      <c r="G105" s="58">
        <v>0</v>
      </c>
      <c r="H105" s="58">
        <v>0</v>
      </c>
      <c r="I105" s="58">
        <v>0</v>
      </c>
      <c r="J105" s="179">
        <v>0</v>
      </c>
      <c r="K105" s="150">
        <v>0</v>
      </c>
      <c r="L105" s="58">
        <v>0</v>
      </c>
      <c r="M105" s="58">
        <v>0</v>
      </c>
      <c r="N105" s="188">
        <v>0</v>
      </c>
      <c r="O105" s="149">
        <v>0</v>
      </c>
      <c r="P105" s="56">
        <v>0</v>
      </c>
      <c r="Q105" s="56">
        <v>0</v>
      </c>
      <c r="R105" s="56">
        <v>0</v>
      </c>
    </row>
    <row r="106" spans="1:18" x14ac:dyDescent="0.25">
      <c r="A106" s="28" t="s">
        <v>352</v>
      </c>
      <c r="B106" s="5" t="s">
        <v>156</v>
      </c>
      <c r="C106" s="58">
        <f>SUM('1. melléklet'!C106+'2. melléklet'!C106)</f>
        <v>0</v>
      </c>
      <c r="D106" s="58">
        <f>SUM('1. melléklet'!D106+'2. melléklet'!D106)</f>
        <v>0</v>
      </c>
      <c r="E106" s="58">
        <f>SUM('1. melléklet'!E106+'2. melléklet'!E106)</f>
        <v>0</v>
      </c>
      <c r="F106" s="110">
        <f>SUM(C106:E106)</f>
        <v>0</v>
      </c>
      <c r="G106" s="58">
        <v>0</v>
      </c>
      <c r="H106" s="58">
        <v>0</v>
      </c>
      <c r="I106" s="58">
        <v>0</v>
      </c>
      <c r="J106" s="179">
        <v>0</v>
      </c>
      <c r="K106" s="150">
        <v>0</v>
      </c>
      <c r="L106" s="58">
        <v>0</v>
      </c>
      <c r="M106" s="58">
        <v>0</v>
      </c>
      <c r="N106" s="188">
        <v>0</v>
      </c>
      <c r="O106" s="149">
        <v>0</v>
      </c>
      <c r="P106" s="56">
        <v>0</v>
      </c>
      <c r="Q106" s="56">
        <v>0</v>
      </c>
      <c r="R106" s="56">
        <v>0</v>
      </c>
    </row>
    <row r="107" spans="1:18" x14ac:dyDescent="0.25">
      <c r="A107" s="28" t="s">
        <v>323</v>
      </c>
      <c r="B107" s="5" t="s">
        <v>157</v>
      </c>
      <c r="C107" s="58">
        <f>SUM('1. melléklet'!C107+'2. melléklet'!C107)</f>
        <v>0</v>
      </c>
      <c r="D107" s="58">
        <f>SUM('1. melléklet'!D107+'2. melléklet'!D107)</f>
        <v>0</v>
      </c>
      <c r="E107" s="58">
        <f>SUM('1. melléklet'!E107+'2. melléklet'!E107)</f>
        <v>0</v>
      </c>
      <c r="F107" s="110">
        <f t="shared" ref="F107:F109" si="65">SUM(C107:E107)</f>
        <v>0</v>
      </c>
      <c r="G107" s="58">
        <v>0</v>
      </c>
      <c r="H107" s="58">
        <v>0</v>
      </c>
      <c r="I107" s="58">
        <v>0</v>
      </c>
      <c r="J107" s="179">
        <v>0</v>
      </c>
      <c r="K107" s="150">
        <v>0</v>
      </c>
      <c r="L107" s="58">
        <v>0</v>
      </c>
      <c r="M107" s="58">
        <v>0</v>
      </c>
      <c r="N107" s="188">
        <v>0</v>
      </c>
      <c r="O107" s="149">
        <v>0</v>
      </c>
      <c r="P107" s="56">
        <v>0</v>
      </c>
      <c r="Q107" s="56">
        <v>0</v>
      </c>
      <c r="R107" s="56">
        <v>0</v>
      </c>
    </row>
    <row r="108" spans="1:18" x14ac:dyDescent="0.25">
      <c r="A108" s="12" t="s">
        <v>158</v>
      </c>
      <c r="B108" s="5" t="s">
        <v>159</v>
      </c>
      <c r="C108" s="58">
        <f>SUM('1. melléklet'!C108+'2. melléklet'!C108)</f>
        <v>0</v>
      </c>
      <c r="D108" s="58">
        <f>SUM('1. melléklet'!D108+'2. melléklet'!D108)</f>
        <v>0</v>
      </c>
      <c r="E108" s="58">
        <f>SUM('1. melléklet'!E108+'2. melléklet'!E108)</f>
        <v>0</v>
      </c>
      <c r="F108" s="110">
        <f t="shared" si="65"/>
        <v>0</v>
      </c>
      <c r="G108" s="58">
        <v>0</v>
      </c>
      <c r="H108" s="58">
        <v>0</v>
      </c>
      <c r="I108" s="58">
        <v>0</v>
      </c>
      <c r="J108" s="179">
        <v>0</v>
      </c>
      <c r="K108" s="150">
        <v>0</v>
      </c>
      <c r="L108" s="58">
        <v>0</v>
      </c>
      <c r="M108" s="58">
        <v>0</v>
      </c>
      <c r="N108" s="188">
        <v>0</v>
      </c>
      <c r="O108" s="149">
        <v>0</v>
      </c>
      <c r="P108" s="56">
        <v>0</v>
      </c>
      <c r="Q108" s="56">
        <v>0</v>
      </c>
      <c r="R108" s="56">
        <v>0</v>
      </c>
    </row>
    <row r="109" spans="1:18" x14ac:dyDescent="0.25">
      <c r="A109" s="12" t="s">
        <v>353</v>
      </c>
      <c r="B109" s="5" t="s">
        <v>160</v>
      </c>
      <c r="C109" s="58">
        <f>SUM('1. melléklet'!C109+'2. melléklet'!C109)</f>
        <v>0</v>
      </c>
      <c r="D109" s="58">
        <f>SUM('1. melléklet'!D109+'2. melléklet'!D109)</f>
        <v>0</v>
      </c>
      <c r="E109" s="58">
        <f>SUM('1. melléklet'!E109+'2. melléklet'!E109)</f>
        <v>0</v>
      </c>
      <c r="F109" s="110">
        <f t="shared" si="65"/>
        <v>0</v>
      </c>
      <c r="G109" s="58">
        <v>0</v>
      </c>
      <c r="H109" s="58">
        <v>0</v>
      </c>
      <c r="I109" s="58">
        <v>0</v>
      </c>
      <c r="J109" s="179">
        <v>0</v>
      </c>
      <c r="K109" s="150">
        <v>0</v>
      </c>
      <c r="L109" s="58">
        <v>0</v>
      </c>
      <c r="M109" s="58">
        <v>0</v>
      </c>
      <c r="N109" s="188">
        <v>0</v>
      </c>
      <c r="O109" s="149">
        <v>0</v>
      </c>
      <c r="P109" s="56">
        <v>0</v>
      </c>
      <c r="Q109" s="56">
        <v>0</v>
      </c>
      <c r="R109" s="56">
        <v>0</v>
      </c>
    </row>
    <row r="110" spans="1:18" s="46" customFormat="1" x14ac:dyDescent="0.25">
      <c r="A110" s="13" t="s">
        <v>321</v>
      </c>
      <c r="B110" s="7" t="s">
        <v>161</v>
      </c>
      <c r="C110" s="47">
        <f>SUM(C106:C109)</f>
        <v>0</v>
      </c>
      <c r="D110" s="47">
        <f t="shared" ref="D110:F110" si="66">SUM(D106:D109)</f>
        <v>0</v>
      </c>
      <c r="E110" s="47">
        <f t="shared" si="66"/>
        <v>0</v>
      </c>
      <c r="F110" s="47">
        <f t="shared" si="66"/>
        <v>0</v>
      </c>
      <c r="G110" s="58">
        <v>0</v>
      </c>
      <c r="H110" s="58">
        <v>0</v>
      </c>
      <c r="I110" s="58">
        <v>0</v>
      </c>
      <c r="J110" s="179">
        <v>0</v>
      </c>
      <c r="K110" s="150">
        <v>0</v>
      </c>
      <c r="L110" s="58">
        <v>0</v>
      </c>
      <c r="M110" s="58">
        <v>0</v>
      </c>
      <c r="N110" s="188">
        <v>0</v>
      </c>
      <c r="O110" s="149">
        <v>0</v>
      </c>
      <c r="P110" s="56">
        <v>0</v>
      </c>
      <c r="Q110" s="56">
        <v>0</v>
      </c>
      <c r="R110" s="56">
        <v>0</v>
      </c>
    </row>
    <row r="111" spans="1:18" s="46" customFormat="1" x14ac:dyDescent="0.25">
      <c r="A111" s="13" t="s">
        <v>162</v>
      </c>
      <c r="B111" s="7" t="s">
        <v>163</v>
      </c>
      <c r="C111" s="47">
        <f>SUM('1. melléklet'!C110+'2. melléklet'!C110)</f>
        <v>0</v>
      </c>
      <c r="D111" s="47">
        <f>SUM('1. melléklet'!D110+'2. melléklet'!D110)</f>
        <v>0</v>
      </c>
      <c r="E111" s="47">
        <f>SUM('1. melléklet'!E110+'2. melléklet'!E110)</f>
        <v>0</v>
      </c>
      <c r="F111" s="101">
        <f t="shared" si="38"/>
        <v>0</v>
      </c>
      <c r="G111" s="58">
        <v>0</v>
      </c>
      <c r="H111" s="58">
        <v>0</v>
      </c>
      <c r="I111" s="58">
        <v>0</v>
      </c>
      <c r="J111" s="179">
        <v>0</v>
      </c>
      <c r="K111" s="150">
        <v>0</v>
      </c>
      <c r="L111" s="58">
        <v>0</v>
      </c>
      <c r="M111" s="58">
        <v>0</v>
      </c>
      <c r="N111" s="188">
        <v>0</v>
      </c>
      <c r="O111" s="149">
        <v>0</v>
      </c>
      <c r="P111" s="56">
        <v>0</v>
      </c>
      <c r="Q111" s="56">
        <v>0</v>
      </c>
      <c r="R111" s="56">
        <v>0</v>
      </c>
    </row>
    <row r="112" spans="1:18" s="46" customFormat="1" x14ac:dyDescent="0.25">
      <c r="A112" s="13" t="s">
        <v>164</v>
      </c>
      <c r="B112" s="7" t="s">
        <v>165</v>
      </c>
      <c r="C112" s="47">
        <f>SUM('1. melléklet'!C112)</f>
        <v>1265953</v>
      </c>
      <c r="D112" s="47">
        <f>SUM('1. melléklet'!D112)</f>
        <v>0</v>
      </c>
      <c r="E112" s="47">
        <f>SUM('1. melléklet'!E112)</f>
        <v>0</v>
      </c>
      <c r="F112" s="101">
        <f t="shared" si="38"/>
        <v>1265953</v>
      </c>
      <c r="G112" s="47">
        <f>SUM('1. melléklet'!G112)</f>
        <v>1265953</v>
      </c>
      <c r="H112" s="47">
        <f>SUM('1. melléklet'!H112)</f>
        <v>0</v>
      </c>
      <c r="I112" s="47">
        <f>SUM('1. melléklet'!I112)</f>
        <v>0</v>
      </c>
      <c r="J112" s="101">
        <f>SUM('1. melléklet'!J112)</f>
        <v>1265953</v>
      </c>
      <c r="K112" s="151">
        <f>SUM('1. melléklet'!K112)</f>
        <v>1265953</v>
      </c>
      <c r="L112" s="47">
        <f>SUM('1. melléklet'!L112)</f>
        <v>0</v>
      </c>
      <c r="M112" s="47">
        <f>SUM('1. melléklet'!M112)</f>
        <v>0</v>
      </c>
      <c r="N112" s="166">
        <f>SUM('1. melléklet'!N112)</f>
        <v>1265953</v>
      </c>
      <c r="O112" s="149">
        <f>SUM('1. melléklet'!O112)</f>
        <v>1265953</v>
      </c>
      <c r="P112" s="56">
        <f>SUM('1. melléklet'!P112)</f>
        <v>0</v>
      </c>
      <c r="Q112" s="56">
        <f>SUM('1. melléklet'!Q112)</f>
        <v>0</v>
      </c>
      <c r="R112" s="56">
        <f>SUM('1. melléklet'!R112)</f>
        <v>1265953</v>
      </c>
    </row>
    <row r="113" spans="1:18" s="46" customFormat="1" x14ac:dyDescent="0.25">
      <c r="A113" s="13" t="s">
        <v>166</v>
      </c>
      <c r="B113" s="7" t="s">
        <v>167</v>
      </c>
      <c r="C113" s="47">
        <v>0</v>
      </c>
      <c r="D113" s="47">
        <f>SUM('1. melléklet'!D113)</f>
        <v>0</v>
      </c>
      <c r="E113" s="47">
        <f>SUM('1. melléklet'!E113)</f>
        <v>0</v>
      </c>
      <c r="F113" s="101">
        <f t="shared" si="38"/>
        <v>0</v>
      </c>
      <c r="G113" s="47">
        <v>0</v>
      </c>
      <c r="H113" s="47">
        <v>0</v>
      </c>
      <c r="I113" s="47">
        <v>0</v>
      </c>
      <c r="J113" s="101">
        <v>0</v>
      </c>
      <c r="K113" s="151">
        <v>0</v>
      </c>
      <c r="L113" s="47">
        <v>0</v>
      </c>
      <c r="M113" s="47">
        <v>0</v>
      </c>
      <c r="N113" s="166">
        <v>0</v>
      </c>
      <c r="O113" s="154"/>
      <c r="P113" s="56">
        <v>0</v>
      </c>
      <c r="Q113" s="56">
        <v>0</v>
      </c>
      <c r="R113" s="56"/>
    </row>
    <row r="114" spans="1:18" s="46" customFormat="1" x14ac:dyDescent="0.25">
      <c r="A114" s="13" t="s">
        <v>168</v>
      </c>
      <c r="B114" s="7" t="s">
        <v>169</v>
      </c>
      <c r="C114" s="69">
        <f>SUM('1. melléklet'!C114+'2. melléklet'!C114)</f>
        <v>0</v>
      </c>
      <c r="D114" s="69">
        <f>SUM('1. melléklet'!D114+'2. melléklet'!D114)</f>
        <v>0</v>
      </c>
      <c r="E114" s="69">
        <f>SUM('1. melléklet'!E114+'2. melléklet'!E114)</f>
        <v>0</v>
      </c>
      <c r="F114" s="69">
        <f>SUM('1. melléklet'!F114+'2. melléklet'!F114)</f>
        <v>0</v>
      </c>
      <c r="G114" s="47">
        <v>0</v>
      </c>
      <c r="H114" s="47">
        <v>0</v>
      </c>
      <c r="I114" s="47">
        <v>0</v>
      </c>
      <c r="J114" s="101">
        <v>0</v>
      </c>
      <c r="K114" s="151">
        <v>0</v>
      </c>
      <c r="L114" s="47">
        <v>0</v>
      </c>
      <c r="M114" s="47">
        <v>0</v>
      </c>
      <c r="N114" s="166">
        <v>0</v>
      </c>
      <c r="O114" s="149">
        <v>0</v>
      </c>
      <c r="P114" s="56">
        <v>0</v>
      </c>
      <c r="Q114" s="56">
        <v>0</v>
      </c>
      <c r="R114" s="56">
        <v>0</v>
      </c>
    </row>
    <row r="115" spans="1:18" s="46" customFormat="1" x14ac:dyDescent="0.25">
      <c r="A115" s="13" t="s">
        <v>170</v>
      </c>
      <c r="B115" s="7" t="s">
        <v>171</v>
      </c>
      <c r="C115" s="69">
        <f>SUM('1. melléklet'!C115+'2. melléklet'!C115)</f>
        <v>0</v>
      </c>
      <c r="D115" s="69">
        <f>SUM('1. melléklet'!D115+'2. melléklet'!D115)</f>
        <v>0</v>
      </c>
      <c r="E115" s="69">
        <f>SUM('1. melléklet'!E115+'2. melléklet'!E115)</f>
        <v>0</v>
      </c>
      <c r="F115" s="69">
        <f>SUM('1. melléklet'!F115+'2. melléklet'!F115)</f>
        <v>0</v>
      </c>
      <c r="G115" s="47">
        <v>0</v>
      </c>
      <c r="H115" s="47">
        <v>0</v>
      </c>
      <c r="I115" s="47">
        <v>0</v>
      </c>
      <c r="J115" s="101">
        <v>0</v>
      </c>
      <c r="K115" s="151">
        <v>0</v>
      </c>
      <c r="L115" s="47">
        <v>0</v>
      </c>
      <c r="M115" s="47">
        <v>0</v>
      </c>
      <c r="N115" s="166">
        <v>0</v>
      </c>
      <c r="O115" s="149">
        <v>0</v>
      </c>
      <c r="P115" s="56">
        <v>0</v>
      </c>
      <c r="Q115" s="56">
        <v>0</v>
      </c>
      <c r="R115" s="56">
        <v>0</v>
      </c>
    </row>
    <row r="116" spans="1:18" s="46" customFormat="1" x14ac:dyDescent="0.25">
      <c r="A116" s="13" t="s">
        <v>172</v>
      </c>
      <c r="B116" s="7" t="s">
        <v>173</v>
      </c>
      <c r="C116" s="69">
        <f>SUM('1. melléklet'!C116+'2. melléklet'!C116)</f>
        <v>0</v>
      </c>
      <c r="D116" s="69">
        <f>SUM('1. melléklet'!D116+'2. melléklet'!D116)</f>
        <v>0</v>
      </c>
      <c r="E116" s="69">
        <f>SUM('1. melléklet'!E116+'2. melléklet'!E116)</f>
        <v>0</v>
      </c>
      <c r="F116" s="69">
        <f>SUM('1. melléklet'!F116+'2. melléklet'!F116)</f>
        <v>0</v>
      </c>
      <c r="G116" s="47">
        <v>0</v>
      </c>
      <c r="H116" s="47">
        <v>0</v>
      </c>
      <c r="I116" s="47">
        <v>0</v>
      </c>
      <c r="J116" s="101">
        <v>0</v>
      </c>
      <c r="K116" s="151">
        <v>0</v>
      </c>
      <c r="L116" s="47">
        <v>0</v>
      </c>
      <c r="M116" s="47">
        <v>0</v>
      </c>
      <c r="N116" s="166">
        <v>0</v>
      </c>
      <c r="O116" s="149">
        <v>0</v>
      </c>
      <c r="P116" s="56">
        <v>0</v>
      </c>
      <c r="Q116" s="56">
        <v>0</v>
      </c>
      <c r="R116" s="56">
        <v>0</v>
      </c>
    </row>
    <row r="117" spans="1:18" s="46" customFormat="1" ht="15.75" x14ac:dyDescent="0.25">
      <c r="A117" s="29" t="s">
        <v>322</v>
      </c>
      <c r="B117" s="30" t="s">
        <v>174</v>
      </c>
      <c r="C117" s="70">
        <f>SUM(C105+C110+C111+C112+C113+C114+C115+C116)</f>
        <v>1265953</v>
      </c>
      <c r="D117" s="70">
        <f t="shared" ref="D117:F117" si="67">SUM(D105+D110+D111+D112+D113+D114+D115+D116)</f>
        <v>0</v>
      </c>
      <c r="E117" s="70">
        <f t="shared" si="67"/>
        <v>0</v>
      </c>
      <c r="F117" s="114">
        <f t="shared" si="67"/>
        <v>1265953</v>
      </c>
      <c r="G117" s="70">
        <f>SUM(G105+G110+G111+G112+G113+G114+G115+G116)</f>
        <v>1265953</v>
      </c>
      <c r="H117" s="70">
        <f t="shared" ref="H117:J117" si="68">SUM(H105+H110+H111+H112+H113+H114+H115+H116)</f>
        <v>0</v>
      </c>
      <c r="I117" s="70">
        <f t="shared" si="68"/>
        <v>0</v>
      </c>
      <c r="J117" s="114">
        <f t="shared" si="68"/>
        <v>1265953</v>
      </c>
      <c r="K117" s="160">
        <f>SUM(K105+K110+K111+K112+K113+K114+K115+K116)</f>
        <v>1265953</v>
      </c>
      <c r="L117" s="70">
        <f t="shared" ref="L117:N117" si="69">SUM(L105+L110+L111+L112+L113+L114+L115+L116)</f>
        <v>0</v>
      </c>
      <c r="M117" s="70">
        <f t="shared" si="69"/>
        <v>0</v>
      </c>
      <c r="N117" s="169">
        <f t="shared" si="69"/>
        <v>1265953</v>
      </c>
      <c r="O117" s="149">
        <f>SUM(O105+O110+O111+O112+O113+O114+O115+O116)</f>
        <v>1265953</v>
      </c>
      <c r="P117" s="56">
        <f t="shared" ref="P117:R117" si="70">SUM(P105+P110+P111+P112+P113+P114+P115+P116)</f>
        <v>0</v>
      </c>
      <c r="Q117" s="56">
        <f t="shared" si="70"/>
        <v>0</v>
      </c>
      <c r="R117" s="56">
        <f t="shared" si="70"/>
        <v>1265953</v>
      </c>
    </row>
    <row r="118" spans="1:18" x14ac:dyDescent="0.25">
      <c r="A118" s="28" t="s">
        <v>175</v>
      </c>
      <c r="B118" s="5" t="s">
        <v>176</v>
      </c>
      <c r="C118" s="58">
        <f>SUM('1. melléklet'!C118+'2. melléklet'!C118)</f>
        <v>0</v>
      </c>
      <c r="D118" s="58">
        <f>SUM('1. melléklet'!D118+'2. melléklet'!D118)</f>
        <v>0</v>
      </c>
      <c r="E118" s="58">
        <f>SUM('1. melléklet'!E118+'2. melléklet'!E118)</f>
        <v>0</v>
      </c>
      <c r="F118" s="58">
        <f>SUM('1. melléklet'!F118+'2. melléklet'!F118)</f>
        <v>0</v>
      </c>
      <c r="G118" s="58">
        <v>0</v>
      </c>
      <c r="H118" s="58">
        <v>0</v>
      </c>
      <c r="I118" s="58">
        <v>0</v>
      </c>
      <c r="J118" s="179">
        <v>0</v>
      </c>
      <c r="K118" s="150">
        <v>0</v>
      </c>
      <c r="L118" s="58">
        <v>0</v>
      </c>
      <c r="M118" s="58">
        <v>0</v>
      </c>
      <c r="N118" s="188">
        <v>0</v>
      </c>
      <c r="O118" s="149">
        <v>0</v>
      </c>
      <c r="P118" s="56">
        <v>0</v>
      </c>
      <c r="Q118" s="56">
        <v>0</v>
      </c>
      <c r="R118" s="56">
        <v>0</v>
      </c>
    </row>
    <row r="119" spans="1:18" x14ac:dyDescent="0.25">
      <c r="A119" s="12" t="s">
        <v>177</v>
      </c>
      <c r="B119" s="5" t="s">
        <v>178</v>
      </c>
      <c r="C119" s="58">
        <f>SUM('1. melléklet'!C119+'2. melléklet'!C119)</f>
        <v>0</v>
      </c>
      <c r="D119" s="58">
        <f>SUM('1. melléklet'!D119+'2. melléklet'!D119)</f>
        <v>0</v>
      </c>
      <c r="E119" s="58">
        <f>SUM('1. melléklet'!E119+'2. melléklet'!E119)</f>
        <v>0</v>
      </c>
      <c r="F119" s="58">
        <f>SUM('1. melléklet'!F119+'2. melléklet'!F119)</f>
        <v>0</v>
      </c>
      <c r="G119" s="58">
        <v>0</v>
      </c>
      <c r="H119" s="58">
        <v>0</v>
      </c>
      <c r="I119" s="58">
        <v>0</v>
      </c>
      <c r="J119" s="179">
        <v>0</v>
      </c>
      <c r="K119" s="150">
        <v>0</v>
      </c>
      <c r="L119" s="58">
        <v>0</v>
      </c>
      <c r="M119" s="58">
        <v>0</v>
      </c>
      <c r="N119" s="188">
        <v>0</v>
      </c>
      <c r="O119" s="149">
        <v>0</v>
      </c>
      <c r="P119" s="56">
        <v>0</v>
      </c>
      <c r="Q119" s="56">
        <v>0</v>
      </c>
      <c r="R119" s="56">
        <v>0</v>
      </c>
    </row>
    <row r="120" spans="1:18" x14ac:dyDescent="0.25">
      <c r="A120" s="28" t="s">
        <v>354</v>
      </c>
      <c r="B120" s="5" t="s">
        <v>179</v>
      </c>
      <c r="C120" s="58">
        <f>SUM('1. melléklet'!C120+'2. melléklet'!C120)</f>
        <v>0</v>
      </c>
      <c r="D120" s="58">
        <f>SUM('1. melléklet'!D120+'2. melléklet'!D120)</f>
        <v>0</v>
      </c>
      <c r="E120" s="58">
        <f>SUM('1. melléklet'!E120+'2. melléklet'!E120)</f>
        <v>0</v>
      </c>
      <c r="F120" s="58">
        <f>SUM('1. melléklet'!F120+'2. melléklet'!F120)</f>
        <v>0</v>
      </c>
      <c r="G120" s="58">
        <v>0</v>
      </c>
      <c r="H120" s="58">
        <v>0</v>
      </c>
      <c r="I120" s="58">
        <v>0</v>
      </c>
      <c r="J120" s="179">
        <v>0</v>
      </c>
      <c r="K120" s="150">
        <v>0</v>
      </c>
      <c r="L120" s="58">
        <v>0</v>
      </c>
      <c r="M120" s="58">
        <v>0</v>
      </c>
      <c r="N120" s="188">
        <v>0</v>
      </c>
      <c r="O120" s="149">
        <v>0</v>
      </c>
      <c r="P120" s="56">
        <v>0</v>
      </c>
      <c r="Q120" s="56">
        <v>0</v>
      </c>
      <c r="R120" s="56">
        <v>0</v>
      </c>
    </row>
    <row r="121" spans="1:18" x14ac:dyDescent="0.25">
      <c r="A121" s="28" t="s">
        <v>324</v>
      </c>
      <c r="B121" s="5" t="s">
        <v>180</v>
      </c>
      <c r="C121" s="58">
        <f>SUM('1. melléklet'!C121+'2. melléklet'!C121)</f>
        <v>0</v>
      </c>
      <c r="D121" s="58">
        <f>SUM('1. melléklet'!D121+'2. melléklet'!D121)</f>
        <v>0</v>
      </c>
      <c r="E121" s="58">
        <f>SUM('1. melléklet'!E121+'2. melléklet'!E121)</f>
        <v>0</v>
      </c>
      <c r="F121" s="58">
        <f>SUM('1. melléklet'!F121+'2. melléklet'!F121)</f>
        <v>0</v>
      </c>
      <c r="G121" s="58">
        <v>0</v>
      </c>
      <c r="H121" s="58">
        <v>0</v>
      </c>
      <c r="I121" s="58">
        <v>0</v>
      </c>
      <c r="J121" s="179">
        <v>0</v>
      </c>
      <c r="K121" s="150">
        <v>0</v>
      </c>
      <c r="L121" s="58">
        <v>0</v>
      </c>
      <c r="M121" s="58">
        <v>0</v>
      </c>
      <c r="N121" s="188">
        <v>0</v>
      </c>
      <c r="O121" s="149">
        <v>0</v>
      </c>
      <c r="P121" s="56">
        <v>0</v>
      </c>
      <c r="Q121" s="56">
        <v>0</v>
      </c>
      <c r="R121" s="56">
        <v>0</v>
      </c>
    </row>
    <row r="122" spans="1:18" s="46" customFormat="1" x14ac:dyDescent="0.25">
      <c r="A122" s="29" t="s">
        <v>325</v>
      </c>
      <c r="B122" s="30" t="s">
        <v>181</v>
      </c>
      <c r="C122" s="47">
        <f>SUM(C118:C121)</f>
        <v>0</v>
      </c>
      <c r="D122" s="47">
        <f t="shared" ref="D122:F122" si="71">SUM(D118:D121)</f>
        <v>0</v>
      </c>
      <c r="E122" s="47">
        <f t="shared" si="71"/>
        <v>0</v>
      </c>
      <c r="F122" s="47">
        <f t="shared" si="71"/>
        <v>0</v>
      </c>
      <c r="G122" s="47">
        <f>SUM(G118:G121)</f>
        <v>0</v>
      </c>
      <c r="H122" s="47">
        <f t="shared" ref="H122:J122" si="72">SUM(H118:H121)</f>
        <v>0</v>
      </c>
      <c r="I122" s="47">
        <f t="shared" si="72"/>
        <v>0</v>
      </c>
      <c r="J122" s="101">
        <f t="shared" si="72"/>
        <v>0</v>
      </c>
      <c r="K122" s="151">
        <f>SUM(K118:K121)</f>
        <v>0</v>
      </c>
      <c r="L122" s="47">
        <f t="shared" ref="L122:N122" si="73">SUM(L118:L121)</f>
        <v>0</v>
      </c>
      <c r="M122" s="47">
        <f t="shared" si="73"/>
        <v>0</v>
      </c>
      <c r="N122" s="166">
        <f t="shared" si="73"/>
        <v>0</v>
      </c>
      <c r="O122" s="149">
        <f>SUM(O118:O121)</f>
        <v>0</v>
      </c>
      <c r="P122" s="56">
        <f t="shared" ref="P122:R122" si="74">SUM(P118:P121)</f>
        <v>0</v>
      </c>
      <c r="Q122" s="56">
        <f t="shared" si="74"/>
        <v>0</v>
      </c>
      <c r="R122" s="56">
        <f t="shared" si="74"/>
        <v>0</v>
      </c>
    </row>
    <row r="123" spans="1:18" x14ac:dyDescent="0.25">
      <c r="A123" s="12" t="s">
        <v>182</v>
      </c>
      <c r="B123" s="5" t="s">
        <v>183</v>
      </c>
      <c r="C123" s="58">
        <f>SUM('1. melléklet'!C123+'2. melléklet'!C123)</f>
        <v>0</v>
      </c>
      <c r="D123" s="58">
        <f>SUM('1. melléklet'!D123+'2. melléklet'!D123)</f>
        <v>0</v>
      </c>
      <c r="E123" s="58">
        <f>SUM('1. melléklet'!E123+'2. melléklet'!E123)</f>
        <v>0</v>
      </c>
      <c r="F123" s="58">
        <f>SUM('1. melléklet'!F123+'2. melléklet'!F123)</f>
        <v>0</v>
      </c>
      <c r="G123" s="58">
        <v>0</v>
      </c>
      <c r="H123" s="58">
        <v>0</v>
      </c>
      <c r="I123" s="58">
        <v>0</v>
      </c>
      <c r="J123" s="179">
        <v>0</v>
      </c>
      <c r="K123" s="150">
        <v>0</v>
      </c>
      <c r="L123" s="58">
        <v>0</v>
      </c>
      <c r="M123" s="58">
        <v>0</v>
      </c>
      <c r="N123" s="188">
        <v>0</v>
      </c>
      <c r="O123" s="149">
        <v>0</v>
      </c>
      <c r="P123" s="56">
        <v>0</v>
      </c>
      <c r="Q123" s="56">
        <v>0</v>
      </c>
      <c r="R123" s="56">
        <v>0</v>
      </c>
    </row>
    <row r="124" spans="1:18" s="46" customFormat="1" ht="15.75" x14ac:dyDescent="0.25">
      <c r="A124" s="85" t="s">
        <v>358</v>
      </c>
      <c r="B124" s="86" t="s">
        <v>184</v>
      </c>
      <c r="C124" s="87">
        <f>SUM(C117+C122+C123)</f>
        <v>1265953</v>
      </c>
      <c r="D124" s="87">
        <f t="shared" ref="D124:E124" si="75">SUM(D117+D122+D123)</f>
        <v>0</v>
      </c>
      <c r="E124" s="87">
        <f t="shared" si="75"/>
        <v>0</v>
      </c>
      <c r="F124" s="115">
        <f t="shared" si="38"/>
        <v>1265953</v>
      </c>
      <c r="G124" s="87">
        <f>SUM(G117+G122+G123)</f>
        <v>1265953</v>
      </c>
      <c r="H124" s="87">
        <f t="shared" ref="H124:J124" si="76">SUM(H117+H122+H123)</f>
        <v>0</v>
      </c>
      <c r="I124" s="87">
        <f t="shared" si="76"/>
        <v>0</v>
      </c>
      <c r="J124" s="115">
        <f t="shared" si="76"/>
        <v>1265953</v>
      </c>
      <c r="K124" s="161">
        <f>SUM(K117+K122+K123)</f>
        <v>1265953</v>
      </c>
      <c r="L124" s="87">
        <f t="shared" ref="L124:N124" si="77">SUM(L117+L122+L123)</f>
        <v>0</v>
      </c>
      <c r="M124" s="87">
        <f t="shared" si="77"/>
        <v>0</v>
      </c>
      <c r="N124" s="175">
        <f t="shared" si="77"/>
        <v>1265953</v>
      </c>
      <c r="O124" s="184">
        <f>SUM(O117+O122+O123)</f>
        <v>1265953</v>
      </c>
      <c r="P124" s="185">
        <f t="shared" ref="P124:R124" si="78">SUM(P117+P122+P123)</f>
        <v>0</v>
      </c>
      <c r="Q124" s="185">
        <f t="shared" si="78"/>
        <v>0</v>
      </c>
      <c r="R124" s="185">
        <f t="shared" si="78"/>
        <v>1265953</v>
      </c>
    </row>
    <row r="125" spans="1:18" s="46" customFormat="1" ht="17.25" x14ac:dyDescent="0.3">
      <c r="A125" s="89" t="s">
        <v>394</v>
      </c>
      <c r="B125" s="89"/>
      <c r="C125" s="88">
        <f>SUM(C101+C124)</f>
        <v>85028121</v>
      </c>
      <c r="D125" s="88">
        <f t="shared" ref="D125:F125" si="79">SUM(D101+D124)</f>
        <v>0</v>
      </c>
      <c r="E125" s="88">
        <f t="shared" si="79"/>
        <v>13000</v>
      </c>
      <c r="F125" s="117">
        <f t="shared" si="79"/>
        <v>85041121</v>
      </c>
      <c r="G125" s="88">
        <f>SUM(G101+G124)</f>
        <v>85028121</v>
      </c>
      <c r="H125" s="88">
        <f t="shared" ref="H125:J125" si="80">SUM(H101+H124)</f>
        <v>0</v>
      </c>
      <c r="I125" s="88">
        <f t="shared" si="80"/>
        <v>13000</v>
      </c>
      <c r="J125" s="117">
        <f t="shared" si="80"/>
        <v>85041121</v>
      </c>
      <c r="K125" s="162">
        <f>SUM(K101+K124)</f>
        <v>82297032</v>
      </c>
      <c r="L125" s="88">
        <f t="shared" ref="L125:N125" si="81">SUM(L101+L124)</f>
        <v>0</v>
      </c>
      <c r="M125" s="88">
        <f t="shared" si="81"/>
        <v>13000</v>
      </c>
      <c r="N125" s="192">
        <f t="shared" si="81"/>
        <v>82310032</v>
      </c>
      <c r="O125" s="186">
        <f>SUM(O101+O124)</f>
        <v>96797953</v>
      </c>
      <c r="P125" s="187">
        <f t="shared" ref="P125:R125" si="82">SUM(P101+P124)</f>
        <v>0</v>
      </c>
      <c r="Q125" s="88">
        <f t="shared" si="82"/>
        <v>13000</v>
      </c>
      <c r="R125" s="88">
        <f t="shared" si="82"/>
        <v>96810953</v>
      </c>
    </row>
    <row r="126" spans="1:18" x14ac:dyDescent="0.25">
      <c r="B126" s="19"/>
      <c r="C126" s="19"/>
      <c r="D126" s="19"/>
      <c r="E126" s="19"/>
      <c r="F126" s="19"/>
    </row>
    <row r="127" spans="1:18" x14ac:dyDescent="0.25">
      <c r="B127" s="19"/>
      <c r="C127" s="19"/>
      <c r="D127" s="19"/>
      <c r="E127" s="19"/>
      <c r="F127" s="19"/>
    </row>
    <row r="128" spans="1:18" x14ac:dyDescent="0.25">
      <c r="B128" s="19"/>
      <c r="C128" s="19"/>
      <c r="D128" s="19"/>
      <c r="E128" s="19"/>
      <c r="F128" s="19"/>
    </row>
    <row r="129" spans="2:6" x14ac:dyDescent="0.25">
      <c r="B129" s="19"/>
      <c r="C129" s="19"/>
      <c r="D129" s="19"/>
      <c r="E129" s="19"/>
      <c r="F129" s="19"/>
    </row>
    <row r="130" spans="2:6" x14ac:dyDescent="0.25">
      <c r="B130" s="19"/>
      <c r="C130" s="19"/>
      <c r="D130" s="19"/>
      <c r="E130" s="19"/>
      <c r="F130" s="19"/>
    </row>
    <row r="131" spans="2:6" x14ac:dyDescent="0.25">
      <c r="B131" s="19"/>
      <c r="C131" s="19"/>
      <c r="D131" s="19"/>
      <c r="E131" s="19"/>
      <c r="F131" s="19"/>
    </row>
    <row r="132" spans="2:6" x14ac:dyDescent="0.25">
      <c r="B132" s="19"/>
      <c r="C132" s="19"/>
      <c r="D132" s="19"/>
      <c r="E132" s="19"/>
      <c r="F132" s="19"/>
    </row>
    <row r="133" spans="2:6" x14ac:dyDescent="0.25">
      <c r="B133" s="19"/>
      <c r="C133" s="19"/>
      <c r="D133" s="19"/>
      <c r="E133" s="19"/>
      <c r="F133" s="19"/>
    </row>
    <row r="134" spans="2:6" x14ac:dyDescent="0.25">
      <c r="B134" s="19"/>
      <c r="C134" s="19"/>
      <c r="D134" s="19"/>
      <c r="E134" s="19"/>
      <c r="F134" s="19"/>
    </row>
    <row r="135" spans="2:6" x14ac:dyDescent="0.25">
      <c r="B135" s="19"/>
      <c r="C135" s="19"/>
      <c r="D135" s="19"/>
      <c r="E135" s="19"/>
      <c r="F135" s="19"/>
    </row>
    <row r="136" spans="2:6" x14ac:dyDescent="0.25">
      <c r="B136" s="19"/>
      <c r="C136" s="19"/>
      <c r="D136" s="19"/>
      <c r="E136" s="19"/>
      <c r="F136" s="19"/>
    </row>
    <row r="137" spans="2:6" x14ac:dyDescent="0.25">
      <c r="B137" s="19"/>
      <c r="C137" s="19"/>
      <c r="D137" s="19"/>
      <c r="E137" s="19"/>
      <c r="F137" s="19"/>
    </row>
    <row r="138" spans="2:6" x14ac:dyDescent="0.25">
      <c r="B138" s="19"/>
      <c r="C138" s="19"/>
      <c r="D138" s="19"/>
      <c r="E138" s="19"/>
      <c r="F138" s="19"/>
    </row>
    <row r="139" spans="2:6" x14ac:dyDescent="0.25">
      <c r="B139" s="19"/>
      <c r="C139" s="19"/>
      <c r="D139" s="19"/>
      <c r="E139" s="19"/>
      <c r="F139" s="19"/>
    </row>
    <row r="140" spans="2:6" x14ac:dyDescent="0.25">
      <c r="B140" s="19"/>
      <c r="C140" s="19"/>
      <c r="D140" s="19"/>
      <c r="E140" s="19"/>
      <c r="F140" s="19"/>
    </row>
    <row r="141" spans="2:6" x14ac:dyDescent="0.25">
      <c r="B141" s="19"/>
      <c r="C141" s="19"/>
      <c r="D141" s="19"/>
      <c r="E141" s="19"/>
      <c r="F141" s="19"/>
    </row>
    <row r="142" spans="2:6" x14ac:dyDescent="0.25">
      <c r="B142" s="19"/>
      <c r="C142" s="19"/>
      <c r="D142" s="19"/>
      <c r="E142" s="19"/>
      <c r="F142" s="19"/>
    </row>
    <row r="143" spans="2:6" x14ac:dyDescent="0.25">
      <c r="B143" s="19"/>
      <c r="C143" s="19"/>
      <c r="D143" s="19"/>
      <c r="E143" s="19"/>
      <c r="F143" s="19"/>
    </row>
    <row r="144" spans="2:6" x14ac:dyDescent="0.25">
      <c r="B144" s="19"/>
      <c r="C144" s="19"/>
      <c r="D144" s="19"/>
      <c r="E144" s="19"/>
      <c r="F144" s="19"/>
    </row>
    <row r="145" spans="2:6" x14ac:dyDescent="0.25">
      <c r="B145" s="19"/>
      <c r="C145" s="19"/>
      <c r="D145" s="19"/>
      <c r="E145" s="19"/>
      <c r="F145" s="19"/>
    </row>
    <row r="146" spans="2:6" x14ac:dyDescent="0.25">
      <c r="B146" s="19"/>
      <c r="C146" s="19"/>
      <c r="D146" s="19"/>
      <c r="E146" s="19"/>
      <c r="F146" s="19"/>
    </row>
    <row r="147" spans="2:6" x14ac:dyDescent="0.25">
      <c r="B147" s="19"/>
      <c r="C147" s="19"/>
      <c r="D147" s="19"/>
      <c r="E147" s="19"/>
      <c r="F147" s="19"/>
    </row>
    <row r="148" spans="2:6" x14ac:dyDescent="0.25">
      <c r="B148" s="19"/>
      <c r="C148" s="19"/>
      <c r="D148" s="19"/>
      <c r="E148" s="19"/>
      <c r="F148" s="19"/>
    </row>
    <row r="149" spans="2:6" x14ac:dyDescent="0.25">
      <c r="B149" s="19"/>
      <c r="C149" s="19"/>
      <c r="D149" s="19"/>
      <c r="E149" s="19"/>
      <c r="F149" s="19"/>
    </row>
    <row r="150" spans="2:6" x14ac:dyDescent="0.25">
      <c r="B150" s="19"/>
      <c r="C150" s="19"/>
      <c r="D150" s="19"/>
      <c r="E150" s="19"/>
      <c r="F150" s="19"/>
    </row>
    <row r="151" spans="2:6" x14ac:dyDescent="0.25">
      <c r="B151" s="19"/>
      <c r="C151" s="19"/>
      <c r="D151" s="19"/>
      <c r="E151" s="19"/>
      <c r="F151" s="19"/>
    </row>
    <row r="152" spans="2:6" x14ac:dyDescent="0.25">
      <c r="B152" s="19"/>
      <c r="C152" s="19"/>
      <c r="D152" s="19"/>
      <c r="E152" s="19"/>
      <c r="F152" s="19"/>
    </row>
    <row r="153" spans="2:6" x14ac:dyDescent="0.25">
      <c r="B153" s="19"/>
      <c r="C153" s="19"/>
      <c r="D153" s="19"/>
      <c r="E153" s="19"/>
      <c r="F153" s="19"/>
    </row>
    <row r="154" spans="2:6" x14ac:dyDescent="0.25">
      <c r="B154" s="19"/>
      <c r="C154" s="19"/>
      <c r="D154" s="19"/>
      <c r="E154" s="19"/>
      <c r="F154" s="19"/>
    </row>
    <row r="155" spans="2:6" x14ac:dyDescent="0.25">
      <c r="B155" s="19"/>
      <c r="C155" s="19"/>
      <c r="D155" s="19"/>
      <c r="E155" s="19"/>
      <c r="F155" s="19"/>
    </row>
    <row r="156" spans="2:6" x14ac:dyDescent="0.25">
      <c r="B156" s="19"/>
      <c r="C156" s="19"/>
      <c r="D156" s="19"/>
      <c r="E156" s="19"/>
      <c r="F156" s="19"/>
    </row>
    <row r="157" spans="2:6" x14ac:dyDescent="0.25">
      <c r="B157" s="19"/>
      <c r="C157" s="19"/>
      <c r="D157" s="19"/>
      <c r="E157" s="19"/>
      <c r="F157" s="19"/>
    </row>
    <row r="158" spans="2:6" x14ac:dyDescent="0.25">
      <c r="B158" s="19"/>
      <c r="C158" s="19"/>
      <c r="D158" s="19"/>
      <c r="E158" s="19"/>
      <c r="F158" s="19"/>
    </row>
    <row r="159" spans="2:6" x14ac:dyDescent="0.25">
      <c r="B159" s="19"/>
      <c r="C159" s="19"/>
      <c r="D159" s="19"/>
      <c r="E159" s="19"/>
      <c r="F159" s="19"/>
    </row>
    <row r="160" spans="2:6" x14ac:dyDescent="0.25">
      <c r="B160" s="19"/>
      <c r="C160" s="19"/>
      <c r="D160" s="19"/>
      <c r="E160" s="19"/>
      <c r="F160" s="19"/>
    </row>
    <row r="161" spans="2:6" x14ac:dyDescent="0.25">
      <c r="B161" s="19"/>
      <c r="C161" s="19"/>
      <c r="D161" s="19"/>
      <c r="E161" s="19"/>
      <c r="F161" s="19"/>
    </row>
    <row r="162" spans="2:6" x14ac:dyDescent="0.25">
      <c r="B162" s="19"/>
      <c r="C162" s="19"/>
      <c r="D162" s="19"/>
      <c r="E162" s="19"/>
      <c r="F162" s="19"/>
    </row>
    <row r="163" spans="2:6" x14ac:dyDescent="0.25">
      <c r="B163" s="19"/>
      <c r="C163" s="19"/>
      <c r="D163" s="19"/>
      <c r="E163" s="19"/>
      <c r="F163" s="19"/>
    </row>
    <row r="164" spans="2:6" x14ac:dyDescent="0.25">
      <c r="B164" s="19"/>
      <c r="C164" s="19"/>
      <c r="D164" s="19"/>
      <c r="E164" s="19"/>
      <c r="F164" s="19"/>
    </row>
    <row r="165" spans="2:6" x14ac:dyDescent="0.25">
      <c r="B165" s="19"/>
      <c r="C165" s="19"/>
      <c r="D165" s="19"/>
      <c r="E165" s="19"/>
      <c r="F165" s="19"/>
    </row>
    <row r="166" spans="2:6" x14ac:dyDescent="0.25">
      <c r="B166" s="19"/>
      <c r="C166" s="19"/>
      <c r="D166" s="19"/>
      <c r="E166" s="19"/>
      <c r="F166" s="19"/>
    </row>
    <row r="167" spans="2:6" x14ac:dyDescent="0.25">
      <c r="B167" s="19"/>
      <c r="C167" s="19"/>
      <c r="D167" s="19"/>
      <c r="E167" s="19"/>
      <c r="F167" s="19"/>
    </row>
    <row r="168" spans="2:6" x14ac:dyDescent="0.25">
      <c r="B168" s="19"/>
      <c r="C168" s="19"/>
      <c r="D168" s="19"/>
      <c r="E168" s="19"/>
      <c r="F168" s="19"/>
    </row>
    <row r="169" spans="2:6" x14ac:dyDescent="0.25">
      <c r="B169" s="19"/>
      <c r="C169" s="19"/>
      <c r="D169" s="19"/>
      <c r="E169" s="19"/>
      <c r="F169" s="19"/>
    </row>
    <row r="170" spans="2:6" x14ac:dyDescent="0.25">
      <c r="B170" s="19"/>
      <c r="C170" s="19"/>
      <c r="D170" s="19"/>
      <c r="E170" s="19"/>
      <c r="F170" s="19"/>
    </row>
    <row r="171" spans="2:6" x14ac:dyDescent="0.25">
      <c r="B171" s="19"/>
      <c r="C171" s="19"/>
      <c r="D171" s="19"/>
      <c r="E171" s="19"/>
      <c r="F171" s="19"/>
    </row>
    <row r="172" spans="2:6" x14ac:dyDescent="0.25">
      <c r="B172" s="19"/>
      <c r="C172" s="19"/>
      <c r="D172" s="19"/>
      <c r="E172" s="19"/>
      <c r="F172" s="19"/>
    </row>
    <row r="173" spans="2:6" x14ac:dyDescent="0.25">
      <c r="B173" s="19"/>
      <c r="C173" s="19"/>
      <c r="D173" s="19"/>
      <c r="E173" s="19"/>
      <c r="F173" s="19"/>
    </row>
    <row r="174" spans="2:6" x14ac:dyDescent="0.25">
      <c r="B174" s="19"/>
      <c r="C174" s="19"/>
      <c r="D174" s="19"/>
      <c r="E174" s="19"/>
      <c r="F174" s="19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3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R98"/>
  <sheetViews>
    <sheetView view="pageBreakPreview" zoomScale="80" zoomScaleNormal="100" zoomScaleSheetLayoutView="80" workbookViewId="0">
      <selection activeCell="B1" sqref="B1:F1"/>
    </sheetView>
  </sheetViews>
  <sheetFormatPr defaultRowHeight="15" x14ac:dyDescent="0.25"/>
  <cols>
    <col min="1" max="1" width="89.1406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4.140625" bestFit="1" customWidth="1"/>
    <col min="12" max="12" width="11.42578125" customWidth="1"/>
    <col min="13" max="13" width="11.140625" customWidth="1"/>
    <col min="14" max="15" width="14.140625" bestFit="1" customWidth="1"/>
    <col min="18" max="18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245" t="s">
        <v>507</v>
      </c>
      <c r="C1" s="245"/>
      <c r="D1" s="245"/>
      <c r="E1" s="245"/>
      <c r="F1" s="245"/>
      <c r="G1" s="1"/>
      <c r="H1" s="1"/>
      <c r="I1" s="1"/>
      <c r="J1" s="1"/>
    </row>
    <row r="3" spans="1:18" ht="24" customHeight="1" x14ac:dyDescent="0.25">
      <c r="A3" s="252" t="s">
        <v>497</v>
      </c>
      <c r="B3" s="256"/>
      <c r="C3" s="256"/>
      <c r="D3" s="256"/>
      <c r="E3" s="256"/>
      <c r="F3" s="254"/>
    </row>
    <row r="4" spans="1:18" ht="24" customHeight="1" x14ac:dyDescent="0.25">
      <c r="A4" s="255" t="s">
        <v>492</v>
      </c>
      <c r="B4" s="253"/>
      <c r="C4" s="253"/>
      <c r="D4" s="253"/>
      <c r="E4" s="253"/>
      <c r="F4" s="254"/>
      <c r="H4" s="41"/>
    </row>
    <row r="5" spans="1:18" ht="18" x14ac:dyDescent="0.25">
      <c r="A5" s="51"/>
    </row>
    <row r="6" spans="1:18" x14ac:dyDescent="0.25">
      <c r="A6" s="45" t="s">
        <v>487</v>
      </c>
      <c r="C6" s="249" t="s">
        <v>475</v>
      </c>
      <c r="D6" s="249"/>
      <c r="E6" s="249"/>
      <c r="F6" s="246"/>
      <c r="G6" s="246" t="s">
        <v>499</v>
      </c>
      <c r="H6" s="247"/>
      <c r="I6" s="247"/>
      <c r="J6" s="247"/>
      <c r="K6" s="250" t="s">
        <v>501</v>
      </c>
      <c r="L6" s="247"/>
      <c r="M6" s="247"/>
      <c r="N6" s="251"/>
      <c r="O6" s="248" t="s">
        <v>503</v>
      </c>
      <c r="P6" s="249"/>
      <c r="Q6" s="249"/>
      <c r="R6" s="249"/>
    </row>
    <row r="7" spans="1:18" ht="60" x14ac:dyDescent="0.3">
      <c r="A7" s="2" t="s">
        <v>13</v>
      </c>
      <c r="B7" s="3" t="s">
        <v>5</v>
      </c>
      <c r="C7" s="52" t="s">
        <v>421</v>
      </c>
      <c r="D7" s="52" t="s">
        <v>422</v>
      </c>
      <c r="E7" s="52" t="s">
        <v>8</v>
      </c>
      <c r="F7" s="99" t="s">
        <v>3</v>
      </c>
      <c r="G7" s="52" t="s">
        <v>421</v>
      </c>
      <c r="H7" s="52" t="s">
        <v>422</v>
      </c>
      <c r="I7" s="52" t="s">
        <v>8</v>
      </c>
      <c r="J7" s="99" t="s">
        <v>3</v>
      </c>
      <c r="K7" s="147" t="s">
        <v>421</v>
      </c>
      <c r="L7" s="52" t="s">
        <v>422</v>
      </c>
      <c r="M7" s="52" t="s">
        <v>8</v>
      </c>
      <c r="N7" s="163" t="s">
        <v>3</v>
      </c>
      <c r="O7" s="147" t="s">
        <v>421</v>
      </c>
      <c r="P7" s="52" t="s">
        <v>422</v>
      </c>
      <c r="Q7" s="52" t="s">
        <v>8</v>
      </c>
      <c r="R7" s="148" t="s">
        <v>3</v>
      </c>
    </row>
    <row r="8" spans="1:18" ht="15" customHeight="1" x14ac:dyDescent="0.25">
      <c r="A8" s="24" t="s">
        <v>185</v>
      </c>
      <c r="B8" s="6" t="s">
        <v>186</v>
      </c>
      <c r="C8" s="44">
        <v>13368394</v>
      </c>
      <c r="D8" s="44">
        <v>0</v>
      </c>
      <c r="E8" s="44">
        <v>0</v>
      </c>
      <c r="F8" s="100">
        <f>SUM(C8:E8)</f>
        <v>13368394</v>
      </c>
      <c r="G8" s="44">
        <v>13368394</v>
      </c>
      <c r="H8" s="44">
        <v>0</v>
      </c>
      <c r="I8" s="44">
        <v>0</v>
      </c>
      <c r="J8" s="100">
        <f>SUM(G8:I8)</f>
        <v>13368394</v>
      </c>
      <c r="K8" s="193">
        <v>13368394</v>
      </c>
      <c r="L8" s="44">
        <v>0</v>
      </c>
      <c r="M8" s="44">
        <v>0</v>
      </c>
      <c r="N8" s="200">
        <f>SUM(K8:M8)</f>
        <v>13368394</v>
      </c>
      <c r="O8" s="193">
        <v>13368394</v>
      </c>
      <c r="P8" s="44">
        <v>0</v>
      </c>
      <c r="Q8" s="44">
        <v>0</v>
      </c>
      <c r="R8" s="44">
        <f>SUM(O8:Q8)</f>
        <v>13368394</v>
      </c>
    </row>
    <row r="9" spans="1:18" ht="15" customHeight="1" x14ac:dyDescent="0.25">
      <c r="A9" s="5" t="s">
        <v>187</v>
      </c>
      <c r="B9" s="6" t="s">
        <v>188</v>
      </c>
      <c r="C9" s="44">
        <v>13356868</v>
      </c>
      <c r="D9" s="44">
        <v>0</v>
      </c>
      <c r="E9" s="44">
        <v>0</v>
      </c>
      <c r="F9" s="100">
        <f t="shared" ref="F9:F72" si="0">SUM(C9:E9)</f>
        <v>13356868</v>
      </c>
      <c r="G9" s="44">
        <v>13356868</v>
      </c>
      <c r="H9" s="44">
        <v>0</v>
      </c>
      <c r="I9" s="44">
        <v>0</v>
      </c>
      <c r="J9" s="100">
        <f t="shared" ref="J9:J31" si="1">SUM(G9:I9)</f>
        <v>13356868</v>
      </c>
      <c r="K9" s="194">
        <v>13551868</v>
      </c>
      <c r="L9" s="44">
        <v>0</v>
      </c>
      <c r="M9" s="44">
        <v>0</v>
      </c>
      <c r="N9" s="200">
        <f t="shared" ref="N9:N31" si="2">SUM(K9:M9)</f>
        <v>13551868</v>
      </c>
      <c r="O9" s="195">
        <v>13551868</v>
      </c>
      <c r="P9" s="44">
        <v>0</v>
      </c>
      <c r="Q9" s="44">
        <v>0</v>
      </c>
      <c r="R9" s="44">
        <f t="shared" ref="R9:R31" si="3">SUM(O9:Q9)</f>
        <v>13551868</v>
      </c>
    </row>
    <row r="10" spans="1:18" ht="15" customHeight="1" x14ac:dyDescent="0.25">
      <c r="A10" s="5" t="s">
        <v>189</v>
      </c>
      <c r="B10" s="6" t="s">
        <v>190</v>
      </c>
      <c r="C10" s="44">
        <v>8077897</v>
      </c>
      <c r="D10" s="44">
        <v>0</v>
      </c>
      <c r="E10" s="44">
        <v>0</v>
      </c>
      <c r="F10" s="100">
        <f t="shared" si="0"/>
        <v>8077897</v>
      </c>
      <c r="G10" s="44">
        <v>8077897</v>
      </c>
      <c r="H10" s="44">
        <v>0</v>
      </c>
      <c r="I10" s="44">
        <v>0</v>
      </c>
      <c r="J10" s="100">
        <f t="shared" si="1"/>
        <v>8077897</v>
      </c>
      <c r="K10" s="194">
        <v>8043634</v>
      </c>
      <c r="L10" s="44">
        <v>0</v>
      </c>
      <c r="M10" s="44">
        <v>0</v>
      </c>
      <c r="N10" s="200">
        <f t="shared" si="2"/>
        <v>8043634</v>
      </c>
      <c r="O10" s="194">
        <v>8192949</v>
      </c>
      <c r="P10" s="44">
        <v>0</v>
      </c>
      <c r="Q10" s="44">
        <v>0</v>
      </c>
      <c r="R10" s="44">
        <f t="shared" si="3"/>
        <v>8192949</v>
      </c>
    </row>
    <row r="11" spans="1:18" ht="15" customHeight="1" x14ac:dyDescent="0.25">
      <c r="A11" s="5" t="s">
        <v>191</v>
      </c>
      <c r="B11" s="6" t="s">
        <v>192</v>
      </c>
      <c r="C11" s="44">
        <v>1800000</v>
      </c>
      <c r="D11" s="44">
        <v>0</v>
      </c>
      <c r="E11" s="44">
        <v>0</v>
      </c>
      <c r="F11" s="100">
        <f t="shared" si="0"/>
        <v>1800000</v>
      </c>
      <c r="G11" s="44">
        <v>1800000</v>
      </c>
      <c r="H11" s="44">
        <v>0</v>
      </c>
      <c r="I11" s="44">
        <v>0</v>
      </c>
      <c r="J11" s="100">
        <f t="shared" si="1"/>
        <v>1800000</v>
      </c>
      <c r="K11" s="193">
        <v>1800000</v>
      </c>
      <c r="L11" s="44">
        <v>0</v>
      </c>
      <c r="M11" s="44">
        <v>0</v>
      </c>
      <c r="N11" s="200">
        <f t="shared" si="2"/>
        <v>1800000</v>
      </c>
      <c r="O11" s="193">
        <v>1800000</v>
      </c>
      <c r="P11" s="44">
        <v>0</v>
      </c>
      <c r="Q11" s="44">
        <v>0</v>
      </c>
      <c r="R11" s="44">
        <f t="shared" si="3"/>
        <v>1800000</v>
      </c>
    </row>
    <row r="12" spans="1:18" ht="15" customHeight="1" x14ac:dyDescent="0.25">
      <c r="A12" s="5" t="s">
        <v>193</v>
      </c>
      <c r="B12" s="6" t="s">
        <v>194</v>
      </c>
      <c r="C12" s="44">
        <v>0</v>
      </c>
      <c r="D12" s="44">
        <v>0</v>
      </c>
      <c r="E12" s="44">
        <v>0</v>
      </c>
      <c r="F12" s="100">
        <f t="shared" si="0"/>
        <v>0</v>
      </c>
      <c r="G12" s="44">
        <v>0</v>
      </c>
      <c r="H12" s="44">
        <v>0</v>
      </c>
      <c r="I12" s="44">
        <v>0</v>
      </c>
      <c r="J12" s="100">
        <f t="shared" si="1"/>
        <v>0</v>
      </c>
      <c r="K12" s="193">
        <v>0</v>
      </c>
      <c r="L12" s="44">
        <v>0</v>
      </c>
      <c r="M12" s="44">
        <v>0</v>
      </c>
      <c r="N12" s="200">
        <f t="shared" si="2"/>
        <v>0</v>
      </c>
      <c r="O12" s="195">
        <v>0</v>
      </c>
      <c r="P12" s="73">
        <v>0</v>
      </c>
      <c r="Q12" s="73">
        <v>0</v>
      </c>
      <c r="R12" s="73">
        <f t="shared" si="3"/>
        <v>0</v>
      </c>
    </row>
    <row r="13" spans="1:18" ht="15" customHeight="1" x14ac:dyDescent="0.25">
      <c r="A13" s="5" t="s">
        <v>486</v>
      </c>
      <c r="B13" s="6" t="s">
        <v>195</v>
      </c>
      <c r="C13" s="44">
        <v>0</v>
      </c>
      <c r="D13" s="44">
        <v>0</v>
      </c>
      <c r="E13" s="44">
        <v>0</v>
      </c>
      <c r="F13" s="100">
        <f t="shared" si="0"/>
        <v>0</v>
      </c>
      <c r="G13" s="44">
        <v>0</v>
      </c>
      <c r="H13" s="44">
        <v>0</v>
      </c>
      <c r="I13" s="44">
        <v>0</v>
      </c>
      <c r="J13" s="100">
        <f t="shared" si="1"/>
        <v>0</v>
      </c>
      <c r="K13" s="193">
        <v>0</v>
      </c>
      <c r="L13" s="44">
        <v>0</v>
      </c>
      <c r="M13" s="44">
        <v>0</v>
      </c>
      <c r="N13" s="200">
        <f t="shared" si="2"/>
        <v>0</v>
      </c>
      <c r="O13" s="194">
        <v>0</v>
      </c>
      <c r="P13" s="73">
        <v>0</v>
      </c>
      <c r="Q13" s="73">
        <v>0</v>
      </c>
      <c r="R13" s="73">
        <f t="shared" si="3"/>
        <v>0</v>
      </c>
    </row>
    <row r="14" spans="1:18" s="46" customFormat="1" ht="15" customHeight="1" x14ac:dyDescent="0.25">
      <c r="A14" s="7" t="s">
        <v>396</v>
      </c>
      <c r="B14" s="8" t="s">
        <v>196</v>
      </c>
      <c r="C14" s="47">
        <f>SUM(C8:C13)</f>
        <v>36603159</v>
      </c>
      <c r="D14" s="47">
        <f>SUM(D8:D13)</f>
        <v>0</v>
      </c>
      <c r="E14" s="47">
        <f>SUM(E8:E13)</f>
        <v>0</v>
      </c>
      <c r="F14" s="101">
        <f t="shared" si="0"/>
        <v>36603159</v>
      </c>
      <c r="G14" s="47">
        <f>SUM(G8:G13)</f>
        <v>36603159</v>
      </c>
      <c r="H14" s="47">
        <f>SUM(H8:H13)</f>
        <v>0</v>
      </c>
      <c r="I14" s="47">
        <f>SUM(I8:I13)</f>
        <v>0</v>
      </c>
      <c r="J14" s="101">
        <f t="shared" si="1"/>
        <v>36603159</v>
      </c>
      <c r="K14" s="151">
        <f>SUM(K8:K13)</f>
        <v>36763896</v>
      </c>
      <c r="L14" s="47">
        <f>SUM(L8:L13)</f>
        <v>0</v>
      </c>
      <c r="M14" s="47">
        <f>SUM(M8:M13)</f>
        <v>0</v>
      </c>
      <c r="N14" s="166">
        <f t="shared" si="2"/>
        <v>36763896</v>
      </c>
      <c r="O14" s="177">
        <f>SUM(O8:O13)</f>
        <v>36913211</v>
      </c>
      <c r="P14" s="69">
        <f>SUM(P8:P13)</f>
        <v>0</v>
      </c>
      <c r="Q14" s="69">
        <f>SUM(Q8:Q13)</f>
        <v>0</v>
      </c>
      <c r="R14" s="69">
        <f t="shared" si="3"/>
        <v>36913211</v>
      </c>
    </row>
    <row r="15" spans="1:18" ht="15" customHeight="1" x14ac:dyDescent="0.25">
      <c r="A15" s="5" t="s">
        <v>197</v>
      </c>
      <c r="B15" s="6" t="s">
        <v>198</v>
      </c>
      <c r="C15" s="44">
        <v>0</v>
      </c>
      <c r="D15" s="44">
        <v>0</v>
      </c>
      <c r="E15" s="44">
        <v>0</v>
      </c>
      <c r="F15" s="100">
        <f t="shared" si="0"/>
        <v>0</v>
      </c>
      <c r="G15" s="44">
        <v>0</v>
      </c>
      <c r="H15" s="44">
        <v>0</v>
      </c>
      <c r="I15" s="44">
        <v>0</v>
      </c>
      <c r="J15" s="100">
        <f t="shared" si="1"/>
        <v>0</v>
      </c>
      <c r="K15" s="193">
        <v>0</v>
      </c>
      <c r="L15" s="44">
        <v>0</v>
      </c>
      <c r="M15" s="44">
        <v>0</v>
      </c>
      <c r="N15" s="200">
        <f t="shared" si="2"/>
        <v>0</v>
      </c>
      <c r="O15" s="195">
        <v>0</v>
      </c>
      <c r="P15" s="73">
        <v>0</v>
      </c>
      <c r="Q15" s="73">
        <v>0</v>
      </c>
      <c r="R15" s="73">
        <f t="shared" si="3"/>
        <v>0</v>
      </c>
    </row>
    <row r="16" spans="1:18" ht="15" customHeight="1" x14ac:dyDescent="0.25">
      <c r="A16" s="5" t="s">
        <v>199</v>
      </c>
      <c r="B16" s="6" t="s">
        <v>200</v>
      </c>
      <c r="C16" s="44">
        <v>0</v>
      </c>
      <c r="D16" s="44">
        <v>0</v>
      </c>
      <c r="E16" s="44">
        <v>0</v>
      </c>
      <c r="F16" s="100">
        <f t="shared" si="0"/>
        <v>0</v>
      </c>
      <c r="G16" s="44">
        <v>0</v>
      </c>
      <c r="H16" s="44">
        <v>0</v>
      </c>
      <c r="I16" s="44">
        <v>0</v>
      </c>
      <c r="J16" s="100">
        <f t="shared" si="1"/>
        <v>0</v>
      </c>
      <c r="K16" s="193">
        <v>0</v>
      </c>
      <c r="L16" s="44">
        <v>0</v>
      </c>
      <c r="M16" s="44">
        <v>0</v>
      </c>
      <c r="N16" s="200">
        <f t="shared" si="2"/>
        <v>0</v>
      </c>
      <c r="O16" s="195">
        <v>0</v>
      </c>
      <c r="P16" s="73">
        <v>0</v>
      </c>
      <c r="Q16" s="73">
        <v>0</v>
      </c>
      <c r="R16" s="73">
        <f t="shared" si="3"/>
        <v>0</v>
      </c>
    </row>
    <row r="17" spans="1:18" ht="15" customHeight="1" x14ac:dyDescent="0.25">
      <c r="A17" s="5" t="s">
        <v>359</v>
      </c>
      <c r="B17" s="6" t="s">
        <v>201</v>
      </c>
      <c r="C17" s="44">
        <v>0</v>
      </c>
      <c r="D17" s="44">
        <v>0</v>
      </c>
      <c r="E17" s="44">
        <v>0</v>
      </c>
      <c r="F17" s="100">
        <f t="shared" si="0"/>
        <v>0</v>
      </c>
      <c r="G17" s="44">
        <v>0</v>
      </c>
      <c r="H17" s="44">
        <v>0</v>
      </c>
      <c r="I17" s="44">
        <v>0</v>
      </c>
      <c r="J17" s="100">
        <f t="shared" si="1"/>
        <v>0</v>
      </c>
      <c r="K17" s="193">
        <v>0</v>
      </c>
      <c r="L17" s="44">
        <v>0</v>
      </c>
      <c r="M17" s="44">
        <v>0</v>
      </c>
      <c r="N17" s="200">
        <f t="shared" si="2"/>
        <v>0</v>
      </c>
      <c r="O17" s="195">
        <v>0</v>
      </c>
      <c r="P17" s="73">
        <v>0</v>
      </c>
      <c r="Q17" s="73">
        <v>0</v>
      </c>
      <c r="R17" s="73">
        <f t="shared" si="3"/>
        <v>0</v>
      </c>
    </row>
    <row r="18" spans="1:18" ht="15" customHeight="1" x14ac:dyDescent="0.25">
      <c r="A18" s="5" t="s">
        <v>360</v>
      </c>
      <c r="B18" s="6" t="s">
        <v>202</v>
      </c>
      <c r="C18" s="44">
        <v>0</v>
      </c>
      <c r="D18" s="44">
        <v>0</v>
      </c>
      <c r="E18" s="44">
        <v>0</v>
      </c>
      <c r="F18" s="100">
        <f t="shared" si="0"/>
        <v>0</v>
      </c>
      <c r="G18" s="44">
        <v>0</v>
      </c>
      <c r="H18" s="44">
        <v>0</v>
      </c>
      <c r="I18" s="44">
        <v>0</v>
      </c>
      <c r="J18" s="100">
        <f t="shared" si="1"/>
        <v>0</v>
      </c>
      <c r="K18" s="193">
        <v>0</v>
      </c>
      <c r="L18" s="44">
        <v>0</v>
      </c>
      <c r="M18" s="44">
        <v>0</v>
      </c>
      <c r="N18" s="200">
        <f t="shared" si="2"/>
        <v>0</v>
      </c>
      <c r="O18" s="193">
        <v>0</v>
      </c>
      <c r="P18" s="44">
        <v>0</v>
      </c>
      <c r="Q18" s="44">
        <v>0</v>
      </c>
      <c r="R18" s="44">
        <f t="shared" si="3"/>
        <v>0</v>
      </c>
    </row>
    <row r="19" spans="1:18" ht="15" customHeight="1" x14ac:dyDescent="0.25">
      <c r="A19" s="5" t="s">
        <v>361</v>
      </c>
      <c r="B19" s="6" t="s">
        <v>203</v>
      </c>
      <c r="C19" s="44">
        <v>0</v>
      </c>
      <c r="D19" s="44">
        <v>0</v>
      </c>
      <c r="E19" s="44">
        <v>0</v>
      </c>
      <c r="F19" s="100">
        <f t="shared" si="0"/>
        <v>0</v>
      </c>
      <c r="G19" s="44">
        <v>0</v>
      </c>
      <c r="H19" s="44">
        <v>0</v>
      </c>
      <c r="I19" s="44">
        <v>0</v>
      </c>
      <c r="J19" s="100">
        <f t="shared" si="1"/>
        <v>0</v>
      </c>
      <c r="K19" s="194">
        <v>31000</v>
      </c>
      <c r="L19" s="44">
        <v>0</v>
      </c>
      <c r="M19" s="44">
        <v>0</v>
      </c>
      <c r="N19" s="200">
        <f t="shared" si="2"/>
        <v>31000</v>
      </c>
      <c r="O19" s="194">
        <v>12607558</v>
      </c>
      <c r="P19" s="44">
        <v>0</v>
      </c>
      <c r="Q19" s="44">
        <v>0</v>
      </c>
      <c r="R19" s="44">
        <f t="shared" si="3"/>
        <v>12607558</v>
      </c>
    </row>
    <row r="20" spans="1:18" s="46" customFormat="1" ht="15" customHeight="1" x14ac:dyDescent="0.25">
      <c r="A20" s="30" t="s">
        <v>397</v>
      </c>
      <c r="B20" s="36" t="s">
        <v>204</v>
      </c>
      <c r="C20" s="61">
        <f>SUM(C14:C19)</f>
        <v>36603159</v>
      </c>
      <c r="D20" s="61">
        <f>SUM(D14:D19)</f>
        <v>0</v>
      </c>
      <c r="E20" s="61">
        <f>SUM(E14:E19)</f>
        <v>0</v>
      </c>
      <c r="F20" s="101">
        <f t="shared" si="0"/>
        <v>36603159</v>
      </c>
      <c r="G20" s="61">
        <f>SUM(G14:G19)</f>
        <v>36603159</v>
      </c>
      <c r="H20" s="61">
        <f>SUM(H14:H19)</f>
        <v>0</v>
      </c>
      <c r="I20" s="61">
        <f>SUM(I14:I19)</f>
        <v>0</v>
      </c>
      <c r="J20" s="101">
        <f t="shared" si="1"/>
        <v>36603159</v>
      </c>
      <c r="K20" s="196">
        <f>SUM(K14:K19)</f>
        <v>36794896</v>
      </c>
      <c r="L20" s="61">
        <f>SUM(L14:L19)</f>
        <v>0</v>
      </c>
      <c r="M20" s="61">
        <f>SUM(M14:M19)</f>
        <v>0</v>
      </c>
      <c r="N20" s="166">
        <f t="shared" si="2"/>
        <v>36794896</v>
      </c>
      <c r="O20" s="153">
        <f>SUM(O14:O19)</f>
        <v>49520769</v>
      </c>
      <c r="P20" s="60">
        <f>SUM(P14:P19)</f>
        <v>0</v>
      </c>
      <c r="Q20" s="60">
        <f>SUM(Q14:Q19)</f>
        <v>0</v>
      </c>
      <c r="R20" s="47">
        <f t="shared" si="3"/>
        <v>49520769</v>
      </c>
    </row>
    <row r="21" spans="1:18" ht="15" customHeight="1" x14ac:dyDescent="0.25">
      <c r="A21" s="5" t="s">
        <v>365</v>
      </c>
      <c r="B21" s="6" t="s">
        <v>213</v>
      </c>
      <c r="C21" s="44">
        <v>0</v>
      </c>
      <c r="D21" s="44">
        <v>0</v>
      </c>
      <c r="E21" s="44">
        <v>0</v>
      </c>
      <c r="F21" s="100">
        <f t="shared" si="0"/>
        <v>0</v>
      </c>
      <c r="G21" s="44">
        <v>0</v>
      </c>
      <c r="H21" s="44">
        <v>0</v>
      </c>
      <c r="I21" s="44">
        <v>0</v>
      </c>
      <c r="J21" s="100">
        <f t="shared" si="1"/>
        <v>0</v>
      </c>
      <c r="K21" s="193">
        <v>0</v>
      </c>
      <c r="L21" s="44">
        <v>0</v>
      </c>
      <c r="M21" s="44">
        <v>0</v>
      </c>
      <c r="N21" s="200">
        <f t="shared" si="2"/>
        <v>0</v>
      </c>
      <c r="O21" s="193">
        <v>0</v>
      </c>
      <c r="P21" s="44">
        <v>0</v>
      </c>
      <c r="Q21" s="44">
        <v>0</v>
      </c>
      <c r="R21" s="44">
        <f t="shared" si="3"/>
        <v>0</v>
      </c>
    </row>
    <row r="22" spans="1:18" ht="15" customHeight="1" x14ac:dyDescent="0.25">
      <c r="A22" s="5" t="s">
        <v>366</v>
      </c>
      <c r="B22" s="6" t="s">
        <v>214</v>
      </c>
      <c r="C22" s="44">
        <v>0</v>
      </c>
      <c r="D22" s="44">
        <v>0</v>
      </c>
      <c r="E22" s="44">
        <v>0</v>
      </c>
      <c r="F22" s="100">
        <f t="shared" si="0"/>
        <v>0</v>
      </c>
      <c r="G22" s="44">
        <v>0</v>
      </c>
      <c r="H22" s="44">
        <v>0</v>
      </c>
      <c r="I22" s="44">
        <v>0</v>
      </c>
      <c r="J22" s="100">
        <f t="shared" si="1"/>
        <v>0</v>
      </c>
      <c r="K22" s="193">
        <v>0</v>
      </c>
      <c r="L22" s="44">
        <v>0</v>
      </c>
      <c r="M22" s="44">
        <v>0</v>
      </c>
      <c r="N22" s="200">
        <f t="shared" si="2"/>
        <v>0</v>
      </c>
      <c r="O22" s="193">
        <v>0</v>
      </c>
      <c r="P22" s="44">
        <v>0</v>
      </c>
      <c r="Q22" s="44">
        <v>0</v>
      </c>
      <c r="R22" s="44">
        <f t="shared" si="3"/>
        <v>0</v>
      </c>
    </row>
    <row r="23" spans="1:18" s="46" customFormat="1" ht="15" customHeight="1" x14ac:dyDescent="0.25">
      <c r="A23" s="7" t="s">
        <v>399</v>
      </c>
      <c r="B23" s="8" t="s">
        <v>215</v>
      </c>
      <c r="C23" s="47">
        <f>SUM(C21:C22)</f>
        <v>0</v>
      </c>
      <c r="D23" s="47">
        <f>SUM(D21:D22)</f>
        <v>0</v>
      </c>
      <c r="E23" s="47">
        <f>SUM(E21:E22)</f>
        <v>0</v>
      </c>
      <c r="F23" s="101">
        <f t="shared" si="0"/>
        <v>0</v>
      </c>
      <c r="G23" s="47">
        <f>SUM(G21:G22)</f>
        <v>0</v>
      </c>
      <c r="H23" s="47">
        <f>SUM(H21:H22)</f>
        <v>0</v>
      </c>
      <c r="I23" s="47">
        <f>SUM(I21:I22)</f>
        <v>0</v>
      </c>
      <c r="J23" s="101">
        <f t="shared" si="1"/>
        <v>0</v>
      </c>
      <c r="K23" s="151">
        <f>SUM(K21:K22)</f>
        <v>0</v>
      </c>
      <c r="L23" s="47">
        <f>SUM(L21:L22)</f>
        <v>0</v>
      </c>
      <c r="M23" s="47">
        <f>SUM(M21:M22)</f>
        <v>0</v>
      </c>
      <c r="N23" s="166">
        <f t="shared" si="2"/>
        <v>0</v>
      </c>
      <c r="O23" s="151">
        <f>SUM(O21:O22)</f>
        <v>0</v>
      </c>
      <c r="P23" s="47">
        <f>SUM(P21:P22)</f>
        <v>0</v>
      </c>
      <c r="Q23" s="47">
        <f>SUM(Q21:Q22)</f>
        <v>0</v>
      </c>
      <c r="R23" s="47">
        <f t="shared" si="3"/>
        <v>0</v>
      </c>
    </row>
    <row r="24" spans="1:18" ht="15" customHeight="1" x14ac:dyDescent="0.25">
      <c r="A24" s="7" t="s">
        <v>367</v>
      </c>
      <c r="B24" s="8" t="s">
        <v>216</v>
      </c>
      <c r="C24" s="47">
        <v>0</v>
      </c>
      <c r="D24" s="47">
        <v>0</v>
      </c>
      <c r="E24" s="47">
        <v>0</v>
      </c>
      <c r="F24" s="101">
        <f t="shared" si="0"/>
        <v>0</v>
      </c>
      <c r="G24" s="47">
        <v>0</v>
      </c>
      <c r="H24" s="47">
        <v>0</v>
      </c>
      <c r="I24" s="47">
        <v>0</v>
      </c>
      <c r="J24" s="101">
        <f t="shared" si="1"/>
        <v>0</v>
      </c>
      <c r="K24" s="151">
        <v>0</v>
      </c>
      <c r="L24" s="47">
        <v>0</v>
      </c>
      <c r="M24" s="47">
        <v>0</v>
      </c>
      <c r="N24" s="166">
        <f t="shared" si="2"/>
        <v>0</v>
      </c>
      <c r="O24" s="151">
        <v>0</v>
      </c>
      <c r="P24" s="47">
        <v>0</v>
      </c>
      <c r="Q24" s="47">
        <v>0</v>
      </c>
      <c r="R24" s="47">
        <f t="shared" si="3"/>
        <v>0</v>
      </c>
    </row>
    <row r="25" spans="1:18" ht="15" customHeight="1" x14ac:dyDescent="0.25">
      <c r="A25" s="7" t="s">
        <v>368</v>
      </c>
      <c r="B25" s="8" t="s">
        <v>217</v>
      </c>
      <c r="C25" s="47">
        <v>0</v>
      </c>
      <c r="D25" s="47">
        <v>0</v>
      </c>
      <c r="E25" s="47">
        <v>0</v>
      </c>
      <c r="F25" s="101">
        <f t="shared" si="0"/>
        <v>0</v>
      </c>
      <c r="G25" s="47">
        <v>0</v>
      </c>
      <c r="H25" s="47">
        <v>0</v>
      </c>
      <c r="I25" s="47">
        <v>0</v>
      </c>
      <c r="J25" s="101">
        <f t="shared" si="1"/>
        <v>0</v>
      </c>
      <c r="K25" s="151">
        <v>0</v>
      </c>
      <c r="L25" s="47">
        <v>0</v>
      </c>
      <c r="M25" s="47">
        <v>0</v>
      </c>
      <c r="N25" s="166">
        <f t="shared" si="2"/>
        <v>0</v>
      </c>
      <c r="O25" s="151">
        <v>0</v>
      </c>
      <c r="P25" s="47">
        <v>0</v>
      </c>
      <c r="Q25" s="47">
        <v>0</v>
      </c>
      <c r="R25" s="47">
        <f t="shared" si="3"/>
        <v>0</v>
      </c>
    </row>
    <row r="26" spans="1:18" ht="15" customHeight="1" x14ac:dyDescent="0.25">
      <c r="A26" s="7" t="s">
        <v>369</v>
      </c>
      <c r="B26" s="8" t="s">
        <v>218</v>
      </c>
      <c r="C26" s="47">
        <v>1000000</v>
      </c>
      <c r="D26" s="47">
        <v>0</v>
      </c>
      <c r="E26" s="47">
        <v>0</v>
      </c>
      <c r="F26" s="101">
        <f t="shared" si="0"/>
        <v>1000000</v>
      </c>
      <c r="G26" s="47">
        <v>1000000</v>
      </c>
      <c r="H26" s="47">
        <v>0</v>
      </c>
      <c r="I26" s="47">
        <v>0</v>
      </c>
      <c r="J26" s="101">
        <f t="shared" si="1"/>
        <v>1000000</v>
      </c>
      <c r="K26" s="151">
        <v>1000000</v>
      </c>
      <c r="L26" s="47">
        <v>0</v>
      </c>
      <c r="M26" s="47">
        <v>0</v>
      </c>
      <c r="N26" s="166">
        <f t="shared" si="2"/>
        <v>1000000</v>
      </c>
      <c r="O26" s="151">
        <v>1000000</v>
      </c>
      <c r="P26" s="47">
        <v>0</v>
      </c>
      <c r="Q26" s="47">
        <v>0</v>
      </c>
      <c r="R26" s="47">
        <f t="shared" si="3"/>
        <v>1000000</v>
      </c>
    </row>
    <row r="27" spans="1:18" ht="15" customHeight="1" x14ac:dyDescent="0.25">
      <c r="A27" s="5" t="s">
        <v>370</v>
      </c>
      <c r="B27" s="6" t="s">
        <v>219</v>
      </c>
      <c r="C27" s="44">
        <v>10500000</v>
      </c>
      <c r="D27" s="44">
        <v>0</v>
      </c>
      <c r="E27" s="44">
        <v>0</v>
      </c>
      <c r="F27" s="100">
        <f t="shared" si="0"/>
        <v>10500000</v>
      </c>
      <c r="G27" s="44">
        <v>10500000</v>
      </c>
      <c r="H27" s="44">
        <v>0</v>
      </c>
      <c r="I27" s="44">
        <v>0</v>
      </c>
      <c r="J27" s="100">
        <f t="shared" si="1"/>
        <v>10500000</v>
      </c>
      <c r="K27" s="193">
        <v>10500000</v>
      </c>
      <c r="L27" s="44">
        <v>0</v>
      </c>
      <c r="M27" s="44">
        <v>0</v>
      </c>
      <c r="N27" s="200">
        <f t="shared" si="2"/>
        <v>10500000</v>
      </c>
      <c r="O27" s="193">
        <v>10500000</v>
      </c>
      <c r="P27" s="44">
        <v>0</v>
      </c>
      <c r="Q27" s="44">
        <v>0</v>
      </c>
      <c r="R27" s="44">
        <f t="shared" si="3"/>
        <v>10500000</v>
      </c>
    </row>
    <row r="28" spans="1:18" ht="15" customHeight="1" x14ac:dyDescent="0.25">
      <c r="A28" s="5" t="s">
        <v>371</v>
      </c>
      <c r="B28" s="6" t="s">
        <v>220</v>
      </c>
      <c r="C28" s="44">
        <v>0</v>
      </c>
      <c r="D28" s="44">
        <v>0</v>
      </c>
      <c r="E28" s="44">
        <v>0</v>
      </c>
      <c r="F28" s="100">
        <f t="shared" si="0"/>
        <v>0</v>
      </c>
      <c r="G28" s="44">
        <v>0</v>
      </c>
      <c r="H28" s="44">
        <v>0</v>
      </c>
      <c r="I28" s="44">
        <v>0</v>
      </c>
      <c r="J28" s="100">
        <f t="shared" si="1"/>
        <v>0</v>
      </c>
      <c r="K28" s="193">
        <v>0</v>
      </c>
      <c r="L28" s="44">
        <v>0</v>
      </c>
      <c r="M28" s="44">
        <v>0</v>
      </c>
      <c r="N28" s="200">
        <f t="shared" si="2"/>
        <v>0</v>
      </c>
      <c r="O28" s="193">
        <v>0</v>
      </c>
      <c r="P28" s="44">
        <v>0</v>
      </c>
      <c r="Q28" s="44">
        <v>0</v>
      </c>
      <c r="R28" s="44">
        <f t="shared" si="3"/>
        <v>0</v>
      </c>
    </row>
    <row r="29" spans="1:18" ht="15" customHeight="1" x14ac:dyDescent="0.25">
      <c r="A29" s="5" t="s">
        <v>221</v>
      </c>
      <c r="B29" s="6" t="s">
        <v>222</v>
      </c>
      <c r="C29" s="44">
        <v>0</v>
      </c>
      <c r="D29" s="44">
        <v>0</v>
      </c>
      <c r="E29" s="44">
        <v>0</v>
      </c>
      <c r="F29" s="100">
        <f t="shared" si="0"/>
        <v>0</v>
      </c>
      <c r="G29" s="44">
        <v>0</v>
      </c>
      <c r="H29" s="44">
        <v>0</v>
      </c>
      <c r="I29" s="44">
        <v>0</v>
      </c>
      <c r="J29" s="100">
        <f t="shared" si="1"/>
        <v>0</v>
      </c>
      <c r="K29" s="193">
        <v>0</v>
      </c>
      <c r="L29" s="44">
        <v>0</v>
      </c>
      <c r="M29" s="44">
        <v>0</v>
      </c>
      <c r="N29" s="200">
        <f t="shared" si="2"/>
        <v>0</v>
      </c>
      <c r="O29" s="193">
        <v>0</v>
      </c>
      <c r="P29" s="44">
        <v>0</v>
      </c>
      <c r="Q29" s="44">
        <v>0</v>
      </c>
      <c r="R29" s="44">
        <f t="shared" si="3"/>
        <v>0</v>
      </c>
    </row>
    <row r="30" spans="1:18" ht="15" customHeight="1" x14ac:dyDescent="0.25">
      <c r="A30" s="5" t="s">
        <v>372</v>
      </c>
      <c r="B30" s="6" t="s">
        <v>223</v>
      </c>
      <c r="C30" s="44">
        <v>1900000</v>
      </c>
      <c r="D30" s="44">
        <v>0</v>
      </c>
      <c r="E30" s="44">
        <v>0</v>
      </c>
      <c r="F30" s="100">
        <f t="shared" si="0"/>
        <v>1900000</v>
      </c>
      <c r="G30" s="44">
        <v>1900000</v>
      </c>
      <c r="H30" s="44">
        <v>0</v>
      </c>
      <c r="I30" s="44">
        <v>0</v>
      </c>
      <c r="J30" s="100">
        <f t="shared" si="1"/>
        <v>1900000</v>
      </c>
      <c r="K30" s="193">
        <v>1900000</v>
      </c>
      <c r="L30" s="44">
        <v>0</v>
      </c>
      <c r="M30" s="44">
        <v>0</v>
      </c>
      <c r="N30" s="200">
        <f t="shared" si="2"/>
        <v>1900000</v>
      </c>
      <c r="O30" s="193">
        <v>1900000</v>
      </c>
      <c r="P30" s="44">
        <v>0</v>
      </c>
      <c r="Q30" s="44">
        <v>0</v>
      </c>
      <c r="R30" s="44">
        <f t="shared" si="3"/>
        <v>1900000</v>
      </c>
    </row>
    <row r="31" spans="1:18" ht="15" customHeight="1" x14ac:dyDescent="0.25">
      <c r="A31" s="5" t="s">
        <v>373</v>
      </c>
      <c r="B31" s="6" t="s">
        <v>224</v>
      </c>
      <c r="C31" s="44">
        <v>0</v>
      </c>
      <c r="D31" s="44">
        <v>0</v>
      </c>
      <c r="E31" s="44">
        <v>0</v>
      </c>
      <c r="F31" s="100">
        <f t="shared" si="0"/>
        <v>0</v>
      </c>
      <c r="G31" s="44">
        <v>0</v>
      </c>
      <c r="H31" s="44">
        <v>0</v>
      </c>
      <c r="I31" s="44">
        <v>0</v>
      </c>
      <c r="J31" s="100">
        <f t="shared" si="1"/>
        <v>0</v>
      </c>
      <c r="K31" s="193">
        <v>0</v>
      </c>
      <c r="L31" s="44">
        <v>0</v>
      </c>
      <c r="M31" s="44">
        <v>0</v>
      </c>
      <c r="N31" s="200">
        <f t="shared" si="2"/>
        <v>0</v>
      </c>
      <c r="O31" s="193">
        <v>0</v>
      </c>
      <c r="P31" s="44">
        <v>0</v>
      </c>
      <c r="Q31" s="44">
        <v>0</v>
      </c>
      <c r="R31" s="44">
        <f t="shared" si="3"/>
        <v>0</v>
      </c>
    </row>
    <row r="32" spans="1:18" s="46" customFormat="1" ht="15" customHeight="1" x14ac:dyDescent="0.25">
      <c r="A32" s="7" t="s">
        <v>400</v>
      </c>
      <c r="B32" s="8" t="s">
        <v>225</v>
      </c>
      <c r="C32" s="47">
        <f>SUM(C27:C31)</f>
        <v>12400000</v>
      </c>
      <c r="D32" s="47">
        <f t="shared" ref="D32:F32" si="4">SUM(D27:D31)</f>
        <v>0</v>
      </c>
      <c r="E32" s="47">
        <f t="shared" si="4"/>
        <v>0</v>
      </c>
      <c r="F32" s="101">
        <f t="shared" si="4"/>
        <v>12400000</v>
      </c>
      <c r="G32" s="47">
        <f>SUM(G27:G31)</f>
        <v>12400000</v>
      </c>
      <c r="H32" s="47">
        <f t="shared" ref="H32:J32" si="5">SUM(H27:H31)</f>
        <v>0</v>
      </c>
      <c r="I32" s="47">
        <f t="shared" si="5"/>
        <v>0</v>
      </c>
      <c r="J32" s="101">
        <f t="shared" si="5"/>
        <v>12400000</v>
      </c>
      <c r="K32" s="151">
        <f>SUM(K27:K31)</f>
        <v>12400000</v>
      </c>
      <c r="L32" s="47">
        <f t="shared" ref="L32:N32" si="6">SUM(L27:L31)</f>
        <v>0</v>
      </c>
      <c r="M32" s="47">
        <f t="shared" si="6"/>
        <v>0</v>
      </c>
      <c r="N32" s="166">
        <f t="shared" si="6"/>
        <v>12400000</v>
      </c>
      <c r="O32" s="151">
        <f>SUM(O27:O31)</f>
        <v>12400000</v>
      </c>
      <c r="P32" s="47">
        <f t="shared" ref="P32:R32" si="7">SUM(P27:P31)</f>
        <v>0</v>
      </c>
      <c r="Q32" s="47">
        <f t="shared" si="7"/>
        <v>0</v>
      </c>
      <c r="R32" s="47">
        <f t="shared" si="7"/>
        <v>12400000</v>
      </c>
    </row>
    <row r="33" spans="1:18" ht="15" customHeight="1" x14ac:dyDescent="0.25">
      <c r="A33" s="7" t="s">
        <v>374</v>
      </c>
      <c r="B33" s="8" t="s">
        <v>226</v>
      </c>
      <c r="C33" s="47">
        <v>180000</v>
      </c>
      <c r="D33" s="47">
        <v>0</v>
      </c>
      <c r="E33" s="47">
        <v>20000</v>
      </c>
      <c r="F33" s="101">
        <f t="shared" si="0"/>
        <v>200000</v>
      </c>
      <c r="G33" s="47">
        <v>180000</v>
      </c>
      <c r="H33" s="47">
        <v>0</v>
      </c>
      <c r="I33" s="47">
        <v>20000</v>
      </c>
      <c r="J33" s="101">
        <f t="shared" ref="J33" si="8">SUM(G33:I33)</f>
        <v>200000</v>
      </c>
      <c r="K33" s="151">
        <v>180000</v>
      </c>
      <c r="L33" s="47">
        <v>0</v>
      </c>
      <c r="M33" s="47">
        <v>20000</v>
      </c>
      <c r="N33" s="166">
        <f t="shared" ref="N33" si="9">SUM(K33:M33)</f>
        <v>200000</v>
      </c>
      <c r="O33" s="151">
        <v>180000</v>
      </c>
      <c r="P33" s="47">
        <v>0</v>
      </c>
      <c r="Q33" s="47">
        <v>20000</v>
      </c>
      <c r="R33" s="47">
        <f t="shared" ref="R33" si="10">SUM(O33:Q33)</f>
        <v>200000</v>
      </c>
    </row>
    <row r="34" spans="1:18" s="46" customFormat="1" ht="15" customHeight="1" x14ac:dyDescent="0.25">
      <c r="A34" s="30" t="s">
        <v>401</v>
      </c>
      <c r="B34" s="36" t="s">
        <v>227</v>
      </c>
      <c r="C34" s="61">
        <f>SUM(C33+C32+C26+C25+C24+C23)</f>
        <v>13580000</v>
      </c>
      <c r="D34" s="61">
        <f t="shared" ref="D34:F34" si="11">SUM(D33+D32+D26+D25+D24+D23)</f>
        <v>0</v>
      </c>
      <c r="E34" s="61">
        <f t="shared" si="11"/>
        <v>20000</v>
      </c>
      <c r="F34" s="102">
        <f t="shared" si="11"/>
        <v>13600000</v>
      </c>
      <c r="G34" s="61">
        <f>SUM(G33+G32+G26+G25+G24+G23)</f>
        <v>13580000</v>
      </c>
      <c r="H34" s="61">
        <f t="shared" ref="H34:J34" si="12">SUM(H33+H32+H26+H25+H24+H23)</f>
        <v>0</v>
      </c>
      <c r="I34" s="61">
        <f t="shared" si="12"/>
        <v>20000</v>
      </c>
      <c r="J34" s="102">
        <f t="shared" si="12"/>
        <v>13600000</v>
      </c>
      <c r="K34" s="196">
        <f>SUM(K33+K32+K26+K25+K24+K23)</f>
        <v>13580000</v>
      </c>
      <c r="L34" s="61">
        <f t="shared" ref="L34:N34" si="13">SUM(L33+L32+L26+L25+L24+L23)</f>
        <v>0</v>
      </c>
      <c r="M34" s="61">
        <f t="shared" si="13"/>
        <v>20000</v>
      </c>
      <c r="N34" s="168">
        <f t="shared" si="13"/>
        <v>13600000</v>
      </c>
      <c r="O34" s="196">
        <f>SUM(O33+O32+O26+O25+O24+O23)</f>
        <v>13580000</v>
      </c>
      <c r="P34" s="61">
        <f t="shared" ref="P34:R34" si="14">SUM(P33+P32+P26+P25+P24+P23)</f>
        <v>0</v>
      </c>
      <c r="Q34" s="61">
        <f t="shared" si="14"/>
        <v>20000</v>
      </c>
      <c r="R34" s="61">
        <f t="shared" si="14"/>
        <v>13600000</v>
      </c>
    </row>
    <row r="35" spans="1:18" ht="15" customHeight="1" x14ac:dyDescent="0.25">
      <c r="A35" s="12" t="s">
        <v>228</v>
      </c>
      <c r="B35" s="6" t="s">
        <v>229</v>
      </c>
      <c r="C35" s="44">
        <v>0</v>
      </c>
      <c r="D35" s="44">
        <v>0</v>
      </c>
      <c r="E35" s="44">
        <v>0</v>
      </c>
      <c r="F35" s="100">
        <f t="shared" si="0"/>
        <v>0</v>
      </c>
      <c r="G35" s="44">
        <v>0</v>
      </c>
      <c r="H35" s="44">
        <v>0</v>
      </c>
      <c r="I35" s="44">
        <v>0</v>
      </c>
      <c r="J35" s="100">
        <f t="shared" ref="J35:J49" si="15">SUM(G35:I35)</f>
        <v>0</v>
      </c>
      <c r="K35" s="193">
        <v>0</v>
      </c>
      <c r="L35" s="44">
        <v>0</v>
      </c>
      <c r="M35" s="44">
        <v>0</v>
      </c>
      <c r="N35" s="200">
        <f t="shared" ref="N35:N49" si="16">SUM(K35:M35)</f>
        <v>0</v>
      </c>
      <c r="O35" s="193">
        <v>0</v>
      </c>
      <c r="P35" s="44">
        <v>0</v>
      </c>
      <c r="Q35" s="44">
        <v>0</v>
      </c>
      <c r="R35" s="44">
        <f t="shared" ref="R35:R49" si="17">SUM(O35:Q35)</f>
        <v>0</v>
      </c>
    </row>
    <row r="36" spans="1:18" ht="15" customHeight="1" x14ac:dyDescent="0.25">
      <c r="A36" s="12" t="s">
        <v>375</v>
      </c>
      <c r="B36" s="6" t="s">
        <v>230</v>
      </c>
      <c r="C36" s="44">
        <v>0</v>
      </c>
      <c r="D36" s="44">
        <v>0</v>
      </c>
      <c r="E36" s="44">
        <v>0</v>
      </c>
      <c r="F36" s="100">
        <f t="shared" si="0"/>
        <v>0</v>
      </c>
      <c r="G36" s="44">
        <v>0</v>
      </c>
      <c r="H36" s="44">
        <v>0</v>
      </c>
      <c r="I36" s="44">
        <v>0</v>
      </c>
      <c r="J36" s="100">
        <f t="shared" si="15"/>
        <v>0</v>
      </c>
      <c r="K36" s="193">
        <v>0</v>
      </c>
      <c r="L36" s="44">
        <v>0</v>
      </c>
      <c r="M36" s="44">
        <v>0</v>
      </c>
      <c r="N36" s="200">
        <f t="shared" si="16"/>
        <v>0</v>
      </c>
      <c r="O36" s="193">
        <v>0</v>
      </c>
      <c r="P36" s="44">
        <v>0</v>
      </c>
      <c r="Q36" s="44">
        <v>0</v>
      </c>
      <c r="R36" s="44">
        <f t="shared" si="17"/>
        <v>0</v>
      </c>
    </row>
    <row r="37" spans="1:18" ht="15" customHeight="1" x14ac:dyDescent="0.25">
      <c r="A37" s="12" t="s">
        <v>376</v>
      </c>
      <c r="B37" s="6" t="s">
        <v>231</v>
      </c>
      <c r="C37" s="44">
        <v>1350000</v>
      </c>
      <c r="D37" s="44">
        <v>0</v>
      </c>
      <c r="E37" s="44">
        <v>0</v>
      </c>
      <c r="F37" s="100">
        <f t="shared" si="0"/>
        <v>1350000</v>
      </c>
      <c r="G37" s="44">
        <v>1350000</v>
      </c>
      <c r="H37" s="44">
        <v>0</v>
      </c>
      <c r="I37" s="44">
        <v>0</v>
      </c>
      <c r="J37" s="100">
        <f t="shared" si="15"/>
        <v>1350000</v>
      </c>
      <c r="K37" s="193">
        <v>1350000</v>
      </c>
      <c r="L37" s="44">
        <v>0</v>
      </c>
      <c r="M37" s="44">
        <v>0</v>
      </c>
      <c r="N37" s="200">
        <f t="shared" si="16"/>
        <v>1350000</v>
      </c>
      <c r="O37" s="193">
        <v>1350000</v>
      </c>
      <c r="P37" s="44">
        <v>0</v>
      </c>
      <c r="Q37" s="44">
        <v>0</v>
      </c>
      <c r="R37" s="44">
        <f t="shared" si="17"/>
        <v>1350000</v>
      </c>
    </row>
    <row r="38" spans="1:18" ht="15" customHeight="1" x14ac:dyDescent="0.25">
      <c r="A38" s="12" t="s">
        <v>377</v>
      </c>
      <c r="B38" s="6" t="s">
        <v>232</v>
      </c>
      <c r="C38" s="44">
        <v>1070000</v>
      </c>
      <c r="D38" s="44">
        <v>0</v>
      </c>
      <c r="E38" s="44">
        <v>0</v>
      </c>
      <c r="F38" s="100">
        <f t="shared" si="0"/>
        <v>1070000</v>
      </c>
      <c r="G38" s="44">
        <v>1070000</v>
      </c>
      <c r="H38" s="44">
        <v>0</v>
      </c>
      <c r="I38" s="44">
        <v>0</v>
      </c>
      <c r="J38" s="100">
        <f t="shared" si="15"/>
        <v>1070000</v>
      </c>
      <c r="K38" s="193">
        <v>1070000</v>
      </c>
      <c r="L38" s="44">
        <v>0</v>
      </c>
      <c r="M38" s="44">
        <v>0</v>
      </c>
      <c r="N38" s="200">
        <f t="shared" si="16"/>
        <v>1070000</v>
      </c>
      <c r="O38" s="193">
        <v>1070000</v>
      </c>
      <c r="P38" s="44">
        <v>0</v>
      </c>
      <c r="Q38" s="44">
        <v>0</v>
      </c>
      <c r="R38" s="44">
        <f t="shared" si="17"/>
        <v>1070000</v>
      </c>
    </row>
    <row r="39" spans="1:18" ht="15" customHeight="1" x14ac:dyDescent="0.25">
      <c r="A39" s="12" t="s">
        <v>233</v>
      </c>
      <c r="B39" s="6" t="s">
        <v>234</v>
      </c>
      <c r="C39" s="44">
        <v>450000</v>
      </c>
      <c r="D39" s="44">
        <v>0</v>
      </c>
      <c r="E39" s="44">
        <v>0</v>
      </c>
      <c r="F39" s="100">
        <f t="shared" si="0"/>
        <v>450000</v>
      </c>
      <c r="G39" s="44">
        <v>450000</v>
      </c>
      <c r="H39" s="44">
        <v>0</v>
      </c>
      <c r="I39" s="44">
        <v>0</v>
      </c>
      <c r="J39" s="100">
        <f t="shared" si="15"/>
        <v>450000</v>
      </c>
      <c r="K39" s="193">
        <v>450000</v>
      </c>
      <c r="L39" s="44">
        <v>0</v>
      </c>
      <c r="M39" s="44">
        <v>0</v>
      </c>
      <c r="N39" s="200">
        <f t="shared" si="16"/>
        <v>450000</v>
      </c>
      <c r="O39" s="193">
        <v>450000</v>
      </c>
      <c r="P39" s="44">
        <v>0</v>
      </c>
      <c r="Q39" s="44">
        <v>0</v>
      </c>
      <c r="R39" s="44">
        <f t="shared" si="17"/>
        <v>450000</v>
      </c>
    </row>
    <row r="40" spans="1:18" ht="15" customHeight="1" x14ac:dyDescent="0.25">
      <c r="A40" s="12" t="s">
        <v>235</v>
      </c>
      <c r="B40" s="6" t="s">
        <v>236</v>
      </c>
      <c r="C40" s="44">
        <v>0</v>
      </c>
      <c r="D40" s="44">
        <v>0</v>
      </c>
      <c r="E40" s="44">
        <v>0</v>
      </c>
      <c r="F40" s="100">
        <f t="shared" si="0"/>
        <v>0</v>
      </c>
      <c r="G40" s="44">
        <v>0</v>
      </c>
      <c r="H40" s="44">
        <v>0</v>
      </c>
      <c r="I40" s="44">
        <v>0</v>
      </c>
      <c r="J40" s="100">
        <f t="shared" si="15"/>
        <v>0</v>
      </c>
      <c r="K40" s="193">
        <v>0</v>
      </c>
      <c r="L40" s="44">
        <v>0</v>
      </c>
      <c r="M40" s="44">
        <v>0</v>
      </c>
      <c r="N40" s="200">
        <f t="shared" si="16"/>
        <v>0</v>
      </c>
      <c r="O40" s="193">
        <v>0</v>
      </c>
      <c r="P40" s="44">
        <v>0</v>
      </c>
      <c r="Q40" s="44">
        <v>0</v>
      </c>
      <c r="R40" s="44">
        <f t="shared" si="17"/>
        <v>0</v>
      </c>
    </row>
    <row r="41" spans="1:18" ht="15" customHeight="1" x14ac:dyDescent="0.25">
      <c r="A41" s="12" t="s">
        <v>237</v>
      </c>
      <c r="B41" s="6" t="s">
        <v>238</v>
      </c>
      <c r="C41" s="44">
        <v>0</v>
      </c>
      <c r="D41" s="44">
        <v>0</v>
      </c>
      <c r="E41" s="44">
        <v>0</v>
      </c>
      <c r="F41" s="100">
        <f t="shared" si="0"/>
        <v>0</v>
      </c>
      <c r="G41" s="44">
        <v>0</v>
      </c>
      <c r="H41" s="44">
        <v>0</v>
      </c>
      <c r="I41" s="44">
        <v>0</v>
      </c>
      <c r="J41" s="100">
        <f t="shared" si="15"/>
        <v>0</v>
      </c>
      <c r="K41" s="193">
        <v>0</v>
      </c>
      <c r="L41" s="44">
        <v>0</v>
      </c>
      <c r="M41" s="44">
        <v>0</v>
      </c>
      <c r="N41" s="200">
        <f t="shared" si="16"/>
        <v>0</v>
      </c>
      <c r="O41" s="193">
        <v>0</v>
      </c>
      <c r="P41" s="44">
        <v>0</v>
      </c>
      <c r="Q41" s="44">
        <v>0</v>
      </c>
      <c r="R41" s="44">
        <f t="shared" si="17"/>
        <v>0</v>
      </c>
    </row>
    <row r="42" spans="1:18" ht="15" customHeight="1" x14ac:dyDescent="0.25">
      <c r="A42" s="12" t="s">
        <v>378</v>
      </c>
      <c r="B42" s="6" t="s">
        <v>239</v>
      </c>
      <c r="C42" s="44">
        <v>0</v>
      </c>
      <c r="D42" s="44">
        <v>0</v>
      </c>
      <c r="E42" s="44">
        <v>0</v>
      </c>
      <c r="F42" s="100">
        <f t="shared" si="0"/>
        <v>0</v>
      </c>
      <c r="G42" s="44">
        <v>0</v>
      </c>
      <c r="H42" s="44">
        <v>0</v>
      </c>
      <c r="I42" s="44">
        <v>0</v>
      </c>
      <c r="J42" s="100">
        <f t="shared" si="15"/>
        <v>0</v>
      </c>
      <c r="K42" s="193">
        <v>0</v>
      </c>
      <c r="L42" s="44">
        <v>0</v>
      </c>
      <c r="M42" s="44">
        <v>0</v>
      </c>
      <c r="N42" s="200">
        <f t="shared" si="16"/>
        <v>0</v>
      </c>
      <c r="O42" s="193">
        <v>0</v>
      </c>
      <c r="P42" s="44">
        <v>0</v>
      </c>
      <c r="Q42" s="44">
        <v>0</v>
      </c>
      <c r="R42" s="44">
        <f t="shared" si="17"/>
        <v>0</v>
      </c>
    </row>
    <row r="43" spans="1:18" ht="15" customHeight="1" x14ac:dyDescent="0.25">
      <c r="A43" s="12" t="s">
        <v>379</v>
      </c>
      <c r="B43" s="6" t="s">
        <v>240</v>
      </c>
      <c r="C43" s="44">
        <v>0</v>
      </c>
      <c r="D43" s="44">
        <v>0</v>
      </c>
      <c r="E43" s="44">
        <v>0</v>
      </c>
      <c r="F43" s="100">
        <f t="shared" si="0"/>
        <v>0</v>
      </c>
      <c r="G43" s="44">
        <v>0</v>
      </c>
      <c r="H43" s="44">
        <v>0</v>
      </c>
      <c r="I43" s="44">
        <v>0</v>
      </c>
      <c r="J43" s="100">
        <f t="shared" si="15"/>
        <v>0</v>
      </c>
      <c r="K43" s="193">
        <v>0</v>
      </c>
      <c r="L43" s="44">
        <v>0</v>
      </c>
      <c r="M43" s="44">
        <v>0</v>
      </c>
      <c r="N43" s="200">
        <f t="shared" si="16"/>
        <v>0</v>
      </c>
      <c r="O43" s="193">
        <v>0</v>
      </c>
      <c r="P43" s="44">
        <v>0</v>
      </c>
      <c r="Q43" s="44">
        <v>0</v>
      </c>
      <c r="R43" s="44">
        <f t="shared" si="17"/>
        <v>0</v>
      </c>
    </row>
    <row r="44" spans="1:18" ht="15" customHeight="1" x14ac:dyDescent="0.25">
      <c r="A44" s="12" t="s">
        <v>380</v>
      </c>
      <c r="B44" s="6" t="s">
        <v>498</v>
      </c>
      <c r="C44" s="44">
        <v>0</v>
      </c>
      <c r="D44" s="44">
        <v>0</v>
      </c>
      <c r="E44" s="44">
        <v>0</v>
      </c>
      <c r="F44" s="100">
        <f t="shared" si="0"/>
        <v>0</v>
      </c>
      <c r="G44" s="44">
        <v>0</v>
      </c>
      <c r="H44" s="44">
        <v>0</v>
      </c>
      <c r="I44" s="44">
        <v>0</v>
      </c>
      <c r="J44" s="100">
        <f t="shared" si="15"/>
        <v>0</v>
      </c>
      <c r="K44" s="193">
        <v>0</v>
      </c>
      <c r="L44" s="44">
        <v>0</v>
      </c>
      <c r="M44" s="44">
        <v>0</v>
      </c>
      <c r="N44" s="200">
        <f t="shared" si="16"/>
        <v>0</v>
      </c>
      <c r="O44" s="193">
        <v>0</v>
      </c>
      <c r="P44" s="44">
        <v>0</v>
      </c>
      <c r="Q44" s="44">
        <v>0</v>
      </c>
      <c r="R44" s="44">
        <f t="shared" si="17"/>
        <v>0</v>
      </c>
    </row>
    <row r="45" spans="1:18" s="46" customFormat="1" ht="15" customHeight="1" x14ac:dyDescent="0.25">
      <c r="A45" s="35" t="s">
        <v>402</v>
      </c>
      <c r="B45" s="36" t="s">
        <v>241</v>
      </c>
      <c r="C45" s="61">
        <f>SUM(C35:C44)</f>
        <v>2870000</v>
      </c>
      <c r="D45" s="61">
        <f>SUM(D35:D44)</f>
        <v>0</v>
      </c>
      <c r="E45" s="61">
        <f>SUM(E35:E44)</f>
        <v>0</v>
      </c>
      <c r="F45" s="102">
        <f t="shared" si="0"/>
        <v>2870000</v>
      </c>
      <c r="G45" s="61">
        <f>SUM(G35:G44)</f>
        <v>2870000</v>
      </c>
      <c r="H45" s="61">
        <f>SUM(H35:H44)</f>
        <v>0</v>
      </c>
      <c r="I45" s="61">
        <f>SUM(I35:I44)</f>
        <v>0</v>
      </c>
      <c r="J45" s="102">
        <f t="shared" si="15"/>
        <v>2870000</v>
      </c>
      <c r="K45" s="196">
        <f>SUM(K35:K44)</f>
        <v>2870000</v>
      </c>
      <c r="L45" s="61">
        <f>SUM(L35:L44)</f>
        <v>0</v>
      </c>
      <c r="M45" s="61">
        <f>SUM(M35:M44)</f>
        <v>0</v>
      </c>
      <c r="N45" s="168">
        <f t="shared" si="16"/>
        <v>2870000</v>
      </c>
      <c r="O45" s="152">
        <f>SUM(O35:O44)</f>
        <v>2870000</v>
      </c>
      <c r="P45" s="60">
        <f>SUM(P35:P44)</f>
        <v>0</v>
      </c>
      <c r="Q45" s="60">
        <f>SUM(Q35:Q44)</f>
        <v>0</v>
      </c>
      <c r="R45" s="60">
        <f t="shared" si="17"/>
        <v>2870000</v>
      </c>
    </row>
    <row r="46" spans="1:18" ht="15" customHeight="1" x14ac:dyDescent="0.25">
      <c r="A46" s="12" t="s">
        <v>250</v>
      </c>
      <c r="B46" s="6" t="s">
        <v>251</v>
      </c>
      <c r="C46" s="44">
        <v>0</v>
      </c>
      <c r="D46" s="44">
        <v>0</v>
      </c>
      <c r="E46" s="44">
        <v>0</v>
      </c>
      <c r="F46" s="100">
        <f t="shared" si="0"/>
        <v>0</v>
      </c>
      <c r="G46" s="44">
        <v>0</v>
      </c>
      <c r="H46" s="44">
        <v>0</v>
      </c>
      <c r="I46" s="44">
        <v>0</v>
      </c>
      <c r="J46" s="100">
        <f t="shared" si="15"/>
        <v>0</v>
      </c>
      <c r="K46" s="193">
        <v>0</v>
      </c>
      <c r="L46" s="44">
        <v>0</v>
      </c>
      <c r="M46" s="44">
        <v>0</v>
      </c>
      <c r="N46" s="200">
        <f t="shared" si="16"/>
        <v>0</v>
      </c>
      <c r="O46" s="193">
        <v>0</v>
      </c>
      <c r="P46" s="44">
        <v>0</v>
      </c>
      <c r="Q46" s="44">
        <v>0</v>
      </c>
      <c r="R46" s="44">
        <f t="shared" si="17"/>
        <v>0</v>
      </c>
    </row>
    <row r="47" spans="1:18" ht="15" customHeight="1" x14ac:dyDescent="0.25">
      <c r="A47" s="5" t="s">
        <v>384</v>
      </c>
      <c r="B47" s="6" t="s">
        <v>252</v>
      </c>
      <c r="C47" s="44">
        <v>0</v>
      </c>
      <c r="D47" s="44">
        <v>0</v>
      </c>
      <c r="E47" s="44">
        <v>0</v>
      </c>
      <c r="F47" s="100">
        <f t="shared" si="0"/>
        <v>0</v>
      </c>
      <c r="G47" s="44">
        <v>0</v>
      </c>
      <c r="H47" s="44">
        <v>0</v>
      </c>
      <c r="I47" s="44">
        <v>0</v>
      </c>
      <c r="J47" s="100">
        <f t="shared" si="15"/>
        <v>0</v>
      </c>
      <c r="K47" s="193">
        <v>0</v>
      </c>
      <c r="L47" s="44">
        <v>0</v>
      </c>
      <c r="M47" s="44">
        <v>0</v>
      </c>
      <c r="N47" s="200">
        <f t="shared" si="16"/>
        <v>0</v>
      </c>
      <c r="O47" s="193">
        <v>0</v>
      </c>
      <c r="P47" s="44">
        <v>0</v>
      </c>
      <c r="Q47" s="44">
        <v>0</v>
      </c>
      <c r="R47" s="44">
        <f t="shared" si="17"/>
        <v>0</v>
      </c>
    </row>
    <row r="48" spans="1:18" ht="15" customHeight="1" x14ac:dyDescent="0.25">
      <c r="A48" s="12" t="s">
        <v>385</v>
      </c>
      <c r="B48" s="6" t="s">
        <v>253</v>
      </c>
      <c r="C48" s="44">
        <v>0</v>
      </c>
      <c r="D48" s="44">
        <v>0</v>
      </c>
      <c r="E48" s="44">
        <v>0</v>
      </c>
      <c r="F48" s="100">
        <f t="shared" si="0"/>
        <v>0</v>
      </c>
      <c r="G48" s="44">
        <v>0</v>
      </c>
      <c r="H48" s="44">
        <v>0</v>
      </c>
      <c r="I48" s="44">
        <v>0</v>
      </c>
      <c r="J48" s="100">
        <f t="shared" si="15"/>
        <v>0</v>
      </c>
      <c r="K48" s="193">
        <v>0</v>
      </c>
      <c r="L48" s="44">
        <v>0</v>
      </c>
      <c r="M48" s="44">
        <v>0</v>
      </c>
      <c r="N48" s="200">
        <f t="shared" si="16"/>
        <v>0</v>
      </c>
      <c r="O48" s="193">
        <v>0</v>
      </c>
      <c r="P48" s="44">
        <v>0</v>
      </c>
      <c r="Q48" s="44">
        <v>0</v>
      </c>
      <c r="R48" s="44">
        <f t="shared" si="17"/>
        <v>0</v>
      </c>
    </row>
    <row r="49" spans="1:18" s="46" customFormat="1" ht="15" customHeight="1" x14ac:dyDescent="0.25">
      <c r="A49" s="30" t="s">
        <v>404</v>
      </c>
      <c r="B49" s="36" t="s">
        <v>254</v>
      </c>
      <c r="C49" s="61">
        <f>SUM(C46:C48)</f>
        <v>0</v>
      </c>
      <c r="D49" s="61">
        <f>SUM(D46:D48)</f>
        <v>0</v>
      </c>
      <c r="E49" s="61">
        <f>SUM(E46:E48)</f>
        <v>0</v>
      </c>
      <c r="F49" s="102">
        <f t="shared" si="0"/>
        <v>0</v>
      </c>
      <c r="G49" s="61">
        <f>SUM(G46:G48)</f>
        <v>0</v>
      </c>
      <c r="H49" s="61">
        <f>SUM(H46:H48)</f>
        <v>0</v>
      </c>
      <c r="I49" s="61">
        <f>SUM(I46:I48)</f>
        <v>0</v>
      </c>
      <c r="J49" s="102">
        <f t="shared" si="15"/>
        <v>0</v>
      </c>
      <c r="K49" s="196">
        <f>SUM(K46:K48)</f>
        <v>0</v>
      </c>
      <c r="L49" s="61">
        <f>SUM(L46:L48)</f>
        <v>0</v>
      </c>
      <c r="M49" s="61">
        <f>SUM(M46:M48)</f>
        <v>0</v>
      </c>
      <c r="N49" s="168">
        <f t="shared" si="16"/>
        <v>0</v>
      </c>
      <c r="O49" s="152">
        <f>SUM(O46:O48)</f>
        <v>0</v>
      </c>
      <c r="P49" s="60">
        <f>SUM(P46:P48)</f>
        <v>0</v>
      </c>
      <c r="Q49" s="60">
        <f>SUM(Q46:Q48)</f>
        <v>0</v>
      </c>
      <c r="R49" s="60">
        <f t="shared" si="17"/>
        <v>0</v>
      </c>
    </row>
    <row r="50" spans="1:18" s="46" customFormat="1" ht="15" customHeight="1" x14ac:dyDescent="0.25">
      <c r="A50" s="75" t="s">
        <v>9</v>
      </c>
      <c r="B50" s="93"/>
      <c r="C50" s="94">
        <f>SUM(C49+C45+C34+C20)</f>
        <v>53053159</v>
      </c>
      <c r="D50" s="94">
        <f t="shared" ref="D50:F50" si="18">D20+D34+D45+D49</f>
        <v>0</v>
      </c>
      <c r="E50" s="94">
        <f t="shared" si="18"/>
        <v>20000</v>
      </c>
      <c r="F50" s="104">
        <f t="shared" si="18"/>
        <v>53073159</v>
      </c>
      <c r="G50" s="94">
        <f>SUM(G49+G45+G34+G20)</f>
        <v>53053159</v>
      </c>
      <c r="H50" s="94">
        <f t="shared" ref="H50:J50" si="19">H20+H34+H45+H49</f>
        <v>0</v>
      </c>
      <c r="I50" s="94">
        <f t="shared" si="19"/>
        <v>20000</v>
      </c>
      <c r="J50" s="104">
        <f t="shared" si="19"/>
        <v>53073159</v>
      </c>
      <c r="K50" s="197">
        <f>SUM(K49+K45+K34+K20)</f>
        <v>53244896</v>
      </c>
      <c r="L50" s="94">
        <f t="shared" ref="L50:N50" si="20">L20+L34+L45+L49</f>
        <v>0</v>
      </c>
      <c r="M50" s="94">
        <f t="shared" si="20"/>
        <v>20000</v>
      </c>
      <c r="N50" s="201">
        <f t="shared" si="20"/>
        <v>53264896</v>
      </c>
      <c r="O50" s="197">
        <f>SUM(O49+O45+O34+O20)</f>
        <v>65970769</v>
      </c>
      <c r="P50" s="94">
        <f t="shared" ref="P50:R50" si="21">P20+P34+P45+P49</f>
        <v>0</v>
      </c>
      <c r="Q50" s="94">
        <f t="shared" si="21"/>
        <v>20000</v>
      </c>
      <c r="R50" s="94">
        <f t="shared" si="21"/>
        <v>65990769</v>
      </c>
    </row>
    <row r="51" spans="1:18" ht="15" customHeight="1" x14ac:dyDescent="0.25">
      <c r="A51" s="5" t="s">
        <v>205</v>
      </c>
      <c r="B51" s="6" t="s">
        <v>206</v>
      </c>
      <c r="C51" s="44">
        <v>0</v>
      </c>
      <c r="D51" s="44">
        <v>0</v>
      </c>
      <c r="E51" s="44">
        <v>0</v>
      </c>
      <c r="F51" s="100">
        <f t="shared" si="0"/>
        <v>0</v>
      </c>
      <c r="G51" s="44">
        <v>0</v>
      </c>
      <c r="H51" s="44">
        <v>0</v>
      </c>
      <c r="I51" s="44">
        <v>0</v>
      </c>
      <c r="J51" s="100">
        <f t="shared" ref="J51:J66" si="22">SUM(G51:I51)</f>
        <v>0</v>
      </c>
      <c r="K51" s="193">
        <v>0</v>
      </c>
      <c r="L51" s="44">
        <v>0</v>
      </c>
      <c r="M51" s="44">
        <v>0</v>
      </c>
      <c r="N51" s="200">
        <f t="shared" ref="N51:N66" si="23">SUM(K51:M51)</f>
        <v>0</v>
      </c>
      <c r="O51" s="194">
        <v>0</v>
      </c>
      <c r="P51" s="44">
        <v>0</v>
      </c>
      <c r="Q51" s="44">
        <v>0</v>
      </c>
      <c r="R51" s="44">
        <f t="shared" ref="R51:R66" si="24">SUM(O51:Q51)</f>
        <v>0</v>
      </c>
    </row>
    <row r="52" spans="1:18" ht="15" customHeight="1" x14ac:dyDescent="0.25">
      <c r="A52" s="5" t="s">
        <v>207</v>
      </c>
      <c r="B52" s="6" t="s">
        <v>208</v>
      </c>
      <c r="C52" s="44">
        <v>0</v>
      </c>
      <c r="D52" s="44">
        <v>0</v>
      </c>
      <c r="E52" s="44">
        <v>0</v>
      </c>
      <c r="F52" s="100">
        <f t="shared" si="0"/>
        <v>0</v>
      </c>
      <c r="G52" s="44">
        <v>0</v>
      </c>
      <c r="H52" s="44">
        <v>0</v>
      </c>
      <c r="I52" s="44">
        <v>0</v>
      </c>
      <c r="J52" s="100">
        <f t="shared" si="22"/>
        <v>0</v>
      </c>
      <c r="K52" s="193">
        <v>0</v>
      </c>
      <c r="L52" s="44">
        <v>0</v>
      </c>
      <c r="M52" s="44">
        <v>0</v>
      </c>
      <c r="N52" s="200">
        <f t="shared" si="23"/>
        <v>0</v>
      </c>
      <c r="O52" s="193">
        <v>0</v>
      </c>
      <c r="P52" s="44">
        <v>0</v>
      </c>
      <c r="Q52" s="44">
        <v>0</v>
      </c>
      <c r="R52" s="44">
        <f t="shared" si="24"/>
        <v>0</v>
      </c>
    </row>
    <row r="53" spans="1:18" ht="15" customHeight="1" x14ac:dyDescent="0.25">
      <c r="A53" s="5" t="s">
        <v>362</v>
      </c>
      <c r="B53" s="6" t="s">
        <v>209</v>
      </c>
      <c r="C53" s="44">
        <v>0</v>
      </c>
      <c r="D53" s="44">
        <v>0</v>
      </c>
      <c r="E53" s="44">
        <v>0</v>
      </c>
      <c r="F53" s="100">
        <f t="shared" si="0"/>
        <v>0</v>
      </c>
      <c r="G53" s="44">
        <v>0</v>
      </c>
      <c r="H53" s="44">
        <v>0</v>
      </c>
      <c r="I53" s="44">
        <v>0</v>
      </c>
      <c r="J53" s="100">
        <f t="shared" si="22"/>
        <v>0</v>
      </c>
      <c r="K53" s="193">
        <v>0</v>
      </c>
      <c r="L53" s="44">
        <v>0</v>
      </c>
      <c r="M53" s="44">
        <v>0</v>
      </c>
      <c r="N53" s="200">
        <f t="shared" si="23"/>
        <v>0</v>
      </c>
      <c r="O53" s="193">
        <v>0</v>
      </c>
      <c r="P53" s="44">
        <v>0</v>
      </c>
      <c r="Q53" s="44">
        <v>0</v>
      </c>
      <c r="R53" s="44">
        <f t="shared" si="24"/>
        <v>0</v>
      </c>
    </row>
    <row r="54" spans="1:18" ht="15" customHeight="1" x14ac:dyDescent="0.25">
      <c r="A54" s="5" t="s">
        <v>363</v>
      </c>
      <c r="B54" s="6" t="s">
        <v>210</v>
      </c>
      <c r="C54" s="44">
        <v>0</v>
      </c>
      <c r="D54" s="44">
        <v>0</v>
      </c>
      <c r="E54" s="44">
        <v>0</v>
      </c>
      <c r="F54" s="100">
        <f t="shared" si="0"/>
        <v>0</v>
      </c>
      <c r="G54" s="44">
        <v>0</v>
      </c>
      <c r="H54" s="44">
        <v>0</v>
      </c>
      <c r="I54" s="44">
        <v>0</v>
      </c>
      <c r="J54" s="100">
        <f t="shared" si="22"/>
        <v>0</v>
      </c>
      <c r="K54" s="193">
        <v>0</v>
      </c>
      <c r="L54" s="44">
        <v>0</v>
      </c>
      <c r="M54" s="44">
        <v>0</v>
      </c>
      <c r="N54" s="200">
        <f t="shared" si="23"/>
        <v>0</v>
      </c>
      <c r="O54" s="193">
        <v>0</v>
      </c>
      <c r="P54" s="44">
        <v>0</v>
      </c>
      <c r="Q54" s="44">
        <v>0</v>
      </c>
      <c r="R54" s="44">
        <f t="shared" si="24"/>
        <v>0</v>
      </c>
    </row>
    <row r="55" spans="1:18" ht="15" customHeight="1" x14ac:dyDescent="0.25">
      <c r="A55" s="5" t="s">
        <v>364</v>
      </c>
      <c r="B55" s="6" t="s">
        <v>211</v>
      </c>
      <c r="C55" s="44">
        <v>0</v>
      </c>
      <c r="D55" s="44">
        <v>0</v>
      </c>
      <c r="E55" s="44">
        <v>0</v>
      </c>
      <c r="F55" s="100">
        <f t="shared" si="0"/>
        <v>0</v>
      </c>
      <c r="G55" s="44">
        <v>0</v>
      </c>
      <c r="H55" s="44">
        <v>0</v>
      </c>
      <c r="I55" s="44">
        <v>0</v>
      </c>
      <c r="J55" s="100">
        <f t="shared" si="22"/>
        <v>0</v>
      </c>
      <c r="K55" s="193">
        <v>0</v>
      </c>
      <c r="L55" s="44">
        <v>0</v>
      </c>
      <c r="M55" s="44">
        <v>0</v>
      </c>
      <c r="N55" s="200">
        <f t="shared" si="23"/>
        <v>0</v>
      </c>
      <c r="O55" s="194">
        <v>1775048</v>
      </c>
      <c r="P55" s="44">
        <v>0</v>
      </c>
      <c r="Q55" s="44">
        <v>0</v>
      </c>
      <c r="R55" s="44">
        <f t="shared" si="24"/>
        <v>1775048</v>
      </c>
    </row>
    <row r="56" spans="1:18" s="46" customFormat="1" ht="15" customHeight="1" x14ac:dyDescent="0.25">
      <c r="A56" s="30" t="s">
        <v>398</v>
      </c>
      <c r="B56" s="36" t="s">
        <v>212</v>
      </c>
      <c r="C56" s="47">
        <f>SUM(C51:C55)</f>
        <v>0</v>
      </c>
      <c r="D56" s="47">
        <f>SUM(D51:D55)</f>
        <v>0</v>
      </c>
      <c r="E56" s="47">
        <f>SUM(E51:E55)</f>
        <v>0</v>
      </c>
      <c r="F56" s="101">
        <f t="shared" si="0"/>
        <v>0</v>
      </c>
      <c r="G56" s="47">
        <f>SUM(G51:G55)</f>
        <v>0</v>
      </c>
      <c r="H56" s="47">
        <f>SUM(H51:H55)</f>
        <v>0</v>
      </c>
      <c r="I56" s="47">
        <f>SUM(I51:I55)</f>
        <v>0</v>
      </c>
      <c r="J56" s="101">
        <f t="shared" si="22"/>
        <v>0</v>
      </c>
      <c r="K56" s="151">
        <f>SUM(K51:K55)</f>
        <v>0</v>
      </c>
      <c r="L56" s="47">
        <f>SUM(L51:L55)</f>
        <v>0</v>
      </c>
      <c r="M56" s="47">
        <f>SUM(M51:M55)</f>
        <v>0</v>
      </c>
      <c r="N56" s="166">
        <f t="shared" si="23"/>
        <v>0</v>
      </c>
      <c r="O56" s="177">
        <f>SUM(O51:O55)</f>
        <v>1775048</v>
      </c>
      <c r="P56" s="47">
        <f>SUM(P51:P55)</f>
        <v>0</v>
      </c>
      <c r="Q56" s="47">
        <f>SUM(Q51:Q55)</f>
        <v>0</v>
      </c>
      <c r="R56" s="47">
        <f t="shared" si="24"/>
        <v>1775048</v>
      </c>
    </row>
    <row r="57" spans="1:18" ht="15" customHeight="1" x14ac:dyDescent="0.25">
      <c r="A57" s="12" t="s">
        <v>381</v>
      </c>
      <c r="B57" s="6" t="s">
        <v>242</v>
      </c>
      <c r="C57" s="44">
        <v>0</v>
      </c>
      <c r="D57" s="44">
        <v>0</v>
      </c>
      <c r="E57" s="44">
        <v>0</v>
      </c>
      <c r="F57" s="100">
        <f t="shared" si="0"/>
        <v>0</v>
      </c>
      <c r="G57" s="44">
        <v>0</v>
      </c>
      <c r="H57" s="44">
        <v>0</v>
      </c>
      <c r="I57" s="44">
        <v>0</v>
      </c>
      <c r="J57" s="100">
        <f t="shared" si="22"/>
        <v>0</v>
      </c>
      <c r="K57" s="193">
        <v>0</v>
      </c>
      <c r="L57" s="44">
        <v>0</v>
      </c>
      <c r="M57" s="44">
        <v>0</v>
      </c>
      <c r="N57" s="200">
        <f t="shared" si="23"/>
        <v>0</v>
      </c>
      <c r="O57" s="193">
        <v>0</v>
      </c>
      <c r="P57" s="44">
        <v>0</v>
      </c>
      <c r="Q57" s="44">
        <v>0</v>
      </c>
      <c r="R57" s="44">
        <f t="shared" si="24"/>
        <v>0</v>
      </c>
    </row>
    <row r="58" spans="1:18" ht="15" customHeight="1" x14ac:dyDescent="0.25">
      <c r="A58" s="12" t="s">
        <v>382</v>
      </c>
      <c r="B58" s="6" t="s">
        <v>243</v>
      </c>
      <c r="C58" s="44">
        <v>0</v>
      </c>
      <c r="D58" s="44">
        <v>0</v>
      </c>
      <c r="E58" s="44">
        <v>0</v>
      </c>
      <c r="F58" s="100">
        <f t="shared" si="0"/>
        <v>0</v>
      </c>
      <c r="G58" s="44">
        <v>0</v>
      </c>
      <c r="H58" s="44">
        <v>0</v>
      </c>
      <c r="I58" s="44">
        <v>0</v>
      </c>
      <c r="J58" s="100">
        <f t="shared" si="22"/>
        <v>0</v>
      </c>
      <c r="K58" s="193">
        <v>0</v>
      </c>
      <c r="L58" s="44">
        <v>0</v>
      </c>
      <c r="M58" s="44">
        <v>0</v>
      </c>
      <c r="N58" s="200">
        <f t="shared" si="23"/>
        <v>0</v>
      </c>
      <c r="O58" s="193">
        <v>0</v>
      </c>
      <c r="P58" s="44">
        <v>0</v>
      </c>
      <c r="Q58" s="44">
        <v>0</v>
      </c>
      <c r="R58" s="44">
        <f t="shared" si="24"/>
        <v>0</v>
      </c>
    </row>
    <row r="59" spans="1:18" ht="15" customHeight="1" x14ac:dyDescent="0.25">
      <c r="A59" s="12" t="s">
        <v>244</v>
      </c>
      <c r="B59" s="6" t="s">
        <v>245</v>
      </c>
      <c r="C59" s="44">
        <v>0</v>
      </c>
      <c r="D59" s="44">
        <v>0</v>
      </c>
      <c r="E59" s="44">
        <v>0</v>
      </c>
      <c r="F59" s="100">
        <f t="shared" si="0"/>
        <v>0</v>
      </c>
      <c r="G59" s="44">
        <v>0</v>
      </c>
      <c r="H59" s="44">
        <v>0</v>
      </c>
      <c r="I59" s="44">
        <v>0</v>
      </c>
      <c r="J59" s="100">
        <f t="shared" si="22"/>
        <v>0</v>
      </c>
      <c r="K59" s="193">
        <v>0</v>
      </c>
      <c r="L59" s="44">
        <v>0</v>
      </c>
      <c r="M59" s="44">
        <v>0</v>
      </c>
      <c r="N59" s="200">
        <f t="shared" si="23"/>
        <v>0</v>
      </c>
      <c r="O59" s="193">
        <v>0</v>
      </c>
      <c r="P59" s="44">
        <v>0</v>
      </c>
      <c r="Q59" s="44">
        <v>0</v>
      </c>
      <c r="R59" s="44">
        <f t="shared" si="24"/>
        <v>0</v>
      </c>
    </row>
    <row r="60" spans="1:18" ht="15" customHeight="1" x14ac:dyDescent="0.25">
      <c r="A60" s="12" t="s">
        <v>383</v>
      </c>
      <c r="B60" s="6" t="s">
        <v>246</v>
      </c>
      <c r="C60" s="44">
        <v>0</v>
      </c>
      <c r="D60" s="44">
        <v>0</v>
      </c>
      <c r="E60" s="44">
        <v>0</v>
      </c>
      <c r="F60" s="100">
        <f t="shared" si="0"/>
        <v>0</v>
      </c>
      <c r="G60" s="44">
        <v>0</v>
      </c>
      <c r="H60" s="44">
        <v>0</v>
      </c>
      <c r="I60" s="44">
        <v>0</v>
      </c>
      <c r="J60" s="100">
        <f t="shared" si="22"/>
        <v>0</v>
      </c>
      <c r="K60" s="193">
        <v>0</v>
      </c>
      <c r="L60" s="44">
        <v>0</v>
      </c>
      <c r="M60" s="44">
        <v>0</v>
      </c>
      <c r="N60" s="200">
        <f t="shared" si="23"/>
        <v>0</v>
      </c>
      <c r="O60" s="193">
        <v>0</v>
      </c>
      <c r="P60" s="44">
        <v>0</v>
      </c>
      <c r="Q60" s="44">
        <v>0</v>
      </c>
      <c r="R60" s="44">
        <f t="shared" si="24"/>
        <v>0</v>
      </c>
    </row>
    <row r="61" spans="1:18" ht="15" customHeight="1" x14ac:dyDescent="0.25">
      <c r="A61" s="12" t="s">
        <v>247</v>
      </c>
      <c r="B61" s="6" t="s">
        <v>248</v>
      </c>
      <c r="C61" s="44">
        <v>0</v>
      </c>
      <c r="D61" s="44">
        <v>0</v>
      </c>
      <c r="E61" s="44">
        <v>0</v>
      </c>
      <c r="F61" s="100">
        <f t="shared" si="0"/>
        <v>0</v>
      </c>
      <c r="G61" s="44">
        <v>0</v>
      </c>
      <c r="H61" s="44">
        <v>0</v>
      </c>
      <c r="I61" s="44">
        <v>0</v>
      </c>
      <c r="J61" s="100">
        <f t="shared" si="22"/>
        <v>0</v>
      </c>
      <c r="K61" s="193">
        <v>0</v>
      </c>
      <c r="L61" s="44">
        <v>0</v>
      </c>
      <c r="M61" s="44">
        <v>0</v>
      </c>
      <c r="N61" s="200">
        <f t="shared" si="23"/>
        <v>0</v>
      </c>
      <c r="O61" s="193">
        <v>0</v>
      </c>
      <c r="P61" s="44">
        <v>0</v>
      </c>
      <c r="Q61" s="44">
        <v>0</v>
      </c>
      <c r="R61" s="44">
        <f t="shared" si="24"/>
        <v>0</v>
      </c>
    </row>
    <row r="62" spans="1:18" s="46" customFormat="1" ht="15" customHeight="1" x14ac:dyDescent="0.25">
      <c r="A62" s="30" t="s">
        <v>403</v>
      </c>
      <c r="B62" s="36" t="s">
        <v>249</v>
      </c>
      <c r="C62" s="47">
        <f>SUM(C57:C61)</f>
        <v>0</v>
      </c>
      <c r="D62" s="47">
        <f>SUM(D57:D61)</f>
        <v>0</v>
      </c>
      <c r="E62" s="47">
        <f>SUM(E57:E61)</f>
        <v>0</v>
      </c>
      <c r="F62" s="101">
        <f t="shared" si="0"/>
        <v>0</v>
      </c>
      <c r="G62" s="47">
        <f>SUM(G57:G61)</f>
        <v>0</v>
      </c>
      <c r="H62" s="47">
        <f>SUM(H57:H61)</f>
        <v>0</v>
      </c>
      <c r="I62" s="47">
        <f>SUM(I57:I61)</f>
        <v>0</v>
      </c>
      <c r="J62" s="101">
        <f t="shared" si="22"/>
        <v>0</v>
      </c>
      <c r="K62" s="151">
        <f>SUM(K57:K61)</f>
        <v>0</v>
      </c>
      <c r="L62" s="47">
        <f>SUM(L57:L61)</f>
        <v>0</v>
      </c>
      <c r="M62" s="47">
        <f>SUM(M57:M61)</f>
        <v>0</v>
      </c>
      <c r="N62" s="166">
        <f t="shared" si="23"/>
        <v>0</v>
      </c>
      <c r="O62" s="151">
        <f>SUM(O57:O61)</f>
        <v>0</v>
      </c>
      <c r="P62" s="47">
        <f>SUM(P57:P61)</f>
        <v>0</v>
      </c>
      <c r="Q62" s="47">
        <f>SUM(Q57:Q61)</f>
        <v>0</v>
      </c>
      <c r="R62" s="47">
        <f t="shared" si="24"/>
        <v>0</v>
      </c>
    </row>
    <row r="63" spans="1:18" ht="15" customHeight="1" x14ac:dyDescent="0.25">
      <c r="A63" s="12" t="s">
        <v>255</v>
      </c>
      <c r="B63" s="6" t="s">
        <v>256</v>
      </c>
      <c r="C63" s="44">
        <v>0</v>
      </c>
      <c r="D63" s="44">
        <v>0</v>
      </c>
      <c r="E63" s="44">
        <v>0</v>
      </c>
      <c r="F63" s="100">
        <f t="shared" si="0"/>
        <v>0</v>
      </c>
      <c r="G63" s="44">
        <v>0</v>
      </c>
      <c r="H63" s="44">
        <v>0</v>
      </c>
      <c r="I63" s="44">
        <v>0</v>
      </c>
      <c r="J63" s="100">
        <f t="shared" si="22"/>
        <v>0</v>
      </c>
      <c r="K63" s="193">
        <v>0</v>
      </c>
      <c r="L63" s="44">
        <v>0</v>
      </c>
      <c r="M63" s="44">
        <v>0</v>
      </c>
      <c r="N63" s="200">
        <f t="shared" si="23"/>
        <v>0</v>
      </c>
      <c r="O63" s="193">
        <v>0</v>
      </c>
      <c r="P63" s="44">
        <v>0</v>
      </c>
      <c r="Q63" s="44">
        <v>0</v>
      </c>
      <c r="R63" s="44">
        <f t="shared" si="24"/>
        <v>0</v>
      </c>
    </row>
    <row r="64" spans="1:18" ht="15" customHeight="1" x14ac:dyDescent="0.25">
      <c r="A64" s="5" t="s">
        <v>386</v>
      </c>
      <c r="B64" s="6" t="s">
        <v>257</v>
      </c>
      <c r="C64" s="44">
        <v>0</v>
      </c>
      <c r="D64" s="44">
        <v>0</v>
      </c>
      <c r="E64" s="44">
        <v>0</v>
      </c>
      <c r="F64" s="100">
        <f t="shared" si="0"/>
        <v>0</v>
      </c>
      <c r="G64" s="44">
        <v>0</v>
      </c>
      <c r="H64" s="44">
        <v>0</v>
      </c>
      <c r="I64" s="44">
        <v>0</v>
      </c>
      <c r="J64" s="100">
        <f t="shared" si="22"/>
        <v>0</v>
      </c>
      <c r="K64" s="193">
        <v>0</v>
      </c>
      <c r="L64" s="44">
        <v>0</v>
      </c>
      <c r="M64" s="44">
        <v>0</v>
      </c>
      <c r="N64" s="200">
        <f t="shared" si="23"/>
        <v>0</v>
      </c>
      <c r="O64" s="193">
        <v>0</v>
      </c>
      <c r="P64" s="44">
        <v>0</v>
      </c>
      <c r="Q64" s="44">
        <v>0</v>
      </c>
      <c r="R64" s="44">
        <f t="shared" si="24"/>
        <v>0</v>
      </c>
    </row>
    <row r="65" spans="1:18" ht="15" customHeight="1" x14ac:dyDescent="0.25">
      <c r="A65" s="12" t="s">
        <v>387</v>
      </c>
      <c r="B65" s="6" t="s">
        <v>258</v>
      </c>
      <c r="C65" s="44">
        <v>0</v>
      </c>
      <c r="D65" s="44">
        <v>0</v>
      </c>
      <c r="E65" s="44">
        <v>0</v>
      </c>
      <c r="F65" s="100">
        <f t="shared" si="0"/>
        <v>0</v>
      </c>
      <c r="G65" s="44">
        <v>0</v>
      </c>
      <c r="H65" s="44">
        <v>0</v>
      </c>
      <c r="I65" s="44">
        <v>0</v>
      </c>
      <c r="J65" s="100">
        <f t="shared" si="22"/>
        <v>0</v>
      </c>
      <c r="K65" s="193">
        <v>0</v>
      </c>
      <c r="L65" s="44">
        <v>0</v>
      </c>
      <c r="M65" s="44">
        <v>0</v>
      </c>
      <c r="N65" s="200">
        <f t="shared" si="23"/>
        <v>0</v>
      </c>
      <c r="O65" s="193">
        <v>0</v>
      </c>
      <c r="P65" s="44">
        <v>0</v>
      </c>
      <c r="Q65" s="44">
        <v>0</v>
      </c>
      <c r="R65" s="44">
        <f t="shared" si="24"/>
        <v>0</v>
      </c>
    </row>
    <row r="66" spans="1:18" s="46" customFormat="1" ht="15" customHeight="1" x14ac:dyDescent="0.25">
      <c r="A66" s="30" t="s">
        <v>406</v>
      </c>
      <c r="B66" s="36" t="s">
        <v>259</v>
      </c>
      <c r="C66" s="47">
        <f>SUM(C63:C65)</f>
        <v>0</v>
      </c>
      <c r="D66" s="47">
        <f>SUM(D63:D65)</f>
        <v>0</v>
      </c>
      <c r="E66" s="47">
        <f>SUM(E63:E65)</f>
        <v>0</v>
      </c>
      <c r="F66" s="101">
        <f t="shared" si="0"/>
        <v>0</v>
      </c>
      <c r="G66" s="47">
        <f>SUM(G63:G65)</f>
        <v>0</v>
      </c>
      <c r="H66" s="47">
        <f>SUM(H63:H65)</f>
        <v>0</v>
      </c>
      <c r="I66" s="47">
        <f>SUM(I63:I65)</f>
        <v>0</v>
      </c>
      <c r="J66" s="101">
        <f t="shared" si="22"/>
        <v>0</v>
      </c>
      <c r="K66" s="151">
        <f>SUM(K63:K65)</f>
        <v>0</v>
      </c>
      <c r="L66" s="47">
        <f>SUM(L63:L65)</f>
        <v>0</v>
      </c>
      <c r="M66" s="47">
        <f>SUM(M63:M65)</f>
        <v>0</v>
      </c>
      <c r="N66" s="166">
        <f t="shared" si="23"/>
        <v>0</v>
      </c>
      <c r="O66" s="151">
        <f>SUM(O63:O65)</f>
        <v>0</v>
      </c>
      <c r="P66" s="47">
        <f>SUM(P63:P65)</f>
        <v>0</v>
      </c>
      <c r="Q66" s="47">
        <f>SUM(Q63:Q65)</f>
        <v>0</v>
      </c>
      <c r="R66" s="47">
        <f t="shared" si="24"/>
        <v>0</v>
      </c>
    </row>
    <row r="67" spans="1:18" s="79" customFormat="1" ht="15" customHeight="1" x14ac:dyDescent="0.25">
      <c r="A67" s="75" t="s">
        <v>10</v>
      </c>
      <c r="B67" s="93"/>
      <c r="C67" s="94">
        <f>C56+C62+C66</f>
        <v>0</v>
      </c>
      <c r="D67" s="94">
        <f t="shared" ref="D67:F67" si="25">D56+D62+D66</f>
        <v>0</v>
      </c>
      <c r="E67" s="94">
        <f t="shared" si="25"/>
        <v>0</v>
      </c>
      <c r="F67" s="104">
        <f t="shared" si="25"/>
        <v>0</v>
      </c>
      <c r="G67" s="94">
        <f>G56+G62+G66</f>
        <v>0</v>
      </c>
      <c r="H67" s="94">
        <f t="shared" ref="H67:J67" si="26">H56+H62+H66</f>
        <v>0</v>
      </c>
      <c r="I67" s="94">
        <f t="shared" si="26"/>
        <v>0</v>
      </c>
      <c r="J67" s="104">
        <f t="shared" si="26"/>
        <v>0</v>
      </c>
      <c r="K67" s="197">
        <f>K56+K62+K66</f>
        <v>0</v>
      </c>
      <c r="L67" s="94">
        <f t="shared" ref="L67:N67" si="27">L56+L62+L66</f>
        <v>0</v>
      </c>
      <c r="M67" s="94">
        <f t="shared" si="27"/>
        <v>0</v>
      </c>
      <c r="N67" s="201">
        <f t="shared" si="27"/>
        <v>0</v>
      </c>
      <c r="O67" s="197">
        <f>O56+O62+O66</f>
        <v>1775048</v>
      </c>
      <c r="P67" s="94">
        <f t="shared" ref="P67:R67" si="28">P56+P62+P66</f>
        <v>0</v>
      </c>
      <c r="Q67" s="94">
        <f t="shared" si="28"/>
        <v>0</v>
      </c>
      <c r="R67" s="94">
        <f t="shared" si="28"/>
        <v>1775048</v>
      </c>
    </row>
    <row r="68" spans="1:18" s="46" customFormat="1" ht="15.75" x14ac:dyDescent="0.25">
      <c r="A68" s="95" t="s">
        <v>405</v>
      </c>
      <c r="B68" s="80" t="s">
        <v>260</v>
      </c>
      <c r="C68" s="83">
        <f>C20+C34+C45+C49+C56+C62+C66</f>
        <v>53053159</v>
      </c>
      <c r="D68" s="83">
        <f>D20+D34+D45+D49+D56+D62+D66</f>
        <v>0</v>
      </c>
      <c r="E68" s="83">
        <f>E20+E34+E45+E49+E56+E62+E66</f>
        <v>20000</v>
      </c>
      <c r="F68" s="113">
        <f t="shared" si="0"/>
        <v>53073159</v>
      </c>
      <c r="G68" s="83">
        <f>G20+G34+G45+G49+G56+G62+G66</f>
        <v>53053159</v>
      </c>
      <c r="H68" s="83">
        <f>H20+H34+H45+H49+H56+H62+H66</f>
        <v>0</v>
      </c>
      <c r="I68" s="83">
        <f>I20+I34+I45+I49+I56+I62+I66</f>
        <v>20000</v>
      </c>
      <c r="J68" s="113">
        <f t="shared" ref="J68" si="29">SUM(G68:I68)</f>
        <v>53073159</v>
      </c>
      <c r="K68" s="202">
        <f>K20+K34+K45+K49+K56+K62+K66</f>
        <v>53244896</v>
      </c>
      <c r="L68" s="83">
        <f>L20+L34+L45+L49+L56+L62+L66</f>
        <v>0</v>
      </c>
      <c r="M68" s="83">
        <f>M20+M34+M45+M49+M56+M62+M66</f>
        <v>20000</v>
      </c>
      <c r="N68" s="174">
        <f t="shared" ref="N68" si="30">SUM(K68:M68)</f>
        <v>53264896</v>
      </c>
      <c r="O68" s="198">
        <f>O20+O34+O45+O49+O56+O62+O66</f>
        <v>67745817</v>
      </c>
      <c r="P68" s="84">
        <f>P20+P34+P45+P49+P56+P62+P66</f>
        <v>0</v>
      </c>
      <c r="Q68" s="84">
        <f>Q20+Q34+Q45+Q49+Q56+Q62+Q66</f>
        <v>20000</v>
      </c>
      <c r="R68" s="84">
        <f t="shared" ref="R68" si="31">SUM(O68:Q68)</f>
        <v>67765817</v>
      </c>
    </row>
    <row r="69" spans="1:18" s="46" customFormat="1" ht="15.75" x14ac:dyDescent="0.25">
      <c r="A69" s="96" t="s">
        <v>11</v>
      </c>
      <c r="B69" s="97"/>
      <c r="C69" s="98">
        <f>C50-'1. melléklet'!C76</f>
        <v>-7144929</v>
      </c>
      <c r="D69" s="98">
        <f>D50-'1. melléklet'!D76</f>
        <v>0</v>
      </c>
      <c r="E69" s="98">
        <f>E50-'1. melléklet'!E76</f>
        <v>7000</v>
      </c>
      <c r="F69" s="118">
        <f>F50-'1. melléklet'!F76</f>
        <v>-7137929</v>
      </c>
      <c r="G69" s="98">
        <f>G50-'1. melléklet'!G76</f>
        <v>-6985929</v>
      </c>
      <c r="H69" s="98">
        <f>H50-'1. melléklet'!H76</f>
        <v>0</v>
      </c>
      <c r="I69" s="98">
        <f>I50-'1. melléklet'!I76</f>
        <v>7000</v>
      </c>
      <c r="J69" s="118">
        <f>J50-'1. melléklet'!J76</f>
        <v>-6978929</v>
      </c>
      <c r="K69" s="199">
        <f>K50-'1. melléklet'!K76</f>
        <v>2334246</v>
      </c>
      <c r="L69" s="98">
        <f>L50-'1. melléklet'!L76</f>
        <v>0</v>
      </c>
      <c r="M69" s="98">
        <f>M50-'1. melléklet'!M76</f>
        <v>7000</v>
      </c>
      <c r="N69" s="203">
        <f>N50-'1. melléklet'!N76</f>
        <v>2341246</v>
      </c>
      <c r="O69" s="199">
        <f>O50-'[1]2. melléklet'!O76</f>
        <v>65970769</v>
      </c>
      <c r="P69" s="98">
        <f>P50-'[1]2. melléklet'!P76</f>
        <v>0</v>
      </c>
      <c r="Q69" s="98">
        <f>Q50-'[1]2. melléklet'!Q76</f>
        <v>20000</v>
      </c>
      <c r="R69" s="98">
        <f>R50-'[1]2. melléklet'!R76</f>
        <v>65990769</v>
      </c>
    </row>
    <row r="70" spans="1:18" s="46" customFormat="1" ht="15.75" x14ac:dyDescent="0.25">
      <c r="A70" s="96" t="s">
        <v>12</v>
      </c>
      <c r="B70" s="97"/>
      <c r="C70" s="98">
        <f>C67-'1. melléklet'!C100</f>
        <v>-4286000</v>
      </c>
      <c r="D70" s="98">
        <f>D67-'1. melléklet'!D100</f>
        <v>0</v>
      </c>
      <c r="E70" s="98">
        <f>E67-'1. melléklet'!E100</f>
        <v>0</v>
      </c>
      <c r="F70" s="118">
        <f>F67-'1. melléklet'!F100</f>
        <v>-4286000</v>
      </c>
      <c r="G70" s="98">
        <f>G67-'1. melléklet'!G100</f>
        <v>-4445000</v>
      </c>
      <c r="H70" s="98">
        <f>H67-'1. melléklet'!H100</f>
        <v>0</v>
      </c>
      <c r="I70" s="98">
        <f>I67-'1. melléklet'!I100</f>
        <v>0</v>
      </c>
      <c r="J70" s="118">
        <f>J67-'1. melléklet'!J100</f>
        <v>-4445000</v>
      </c>
      <c r="K70" s="199">
        <f>K67-'1. melléklet'!K100</f>
        <v>-10842408</v>
      </c>
      <c r="L70" s="98">
        <f>L67-'1. melléklet'!L100</f>
        <v>0</v>
      </c>
      <c r="M70" s="98">
        <f>M67-'1. melléklet'!M100</f>
        <v>0</v>
      </c>
      <c r="N70" s="203">
        <f>N67-'1. melléklet'!N100</f>
        <v>-10842408</v>
      </c>
      <c r="O70" s="199">
        <f>O67-'[1]2. melléklet'!O100</f>
        <v>1775048</v>
      </c>
      <c r="P70" s="98">
        <f>P67-'[1]2. melléklet'!P100</f>
        <v>0</v>
      </c>
      <c r="Q70" s="98">
        <f>Q67-'[1]2. melléklet'!Q100</f>
        <v>0</v>
      </c>
      <c r="R70" s="98">
        <f>R67-'[1]2. melléklet'!R100</f>
        <v>1775048</v>
      </c>
    </row>
    <row r="71" spans="1:18" x14ac:dyDescent="0.25">
      <c r="A71" s="28" t="s">
        <v>388</v>
      </c>
      <c r="B71" s="5" t="s">
        <v>261</v>
      </c>
      <c r="C71" s="44">
        <v>0</v>
      </c>
      <c r="D71" s="44">
        <v>0</v>
      </c>
      <c r="E71" s="44">
        <v>0</v>
      </c>
      <c r="F71" s="100">
        <f t="shared" si="0"/>
        <v>0</v>
      </c>
      <c r="G71" s="44">
        <v>0</v>
      </c>
      <c r="H71" s="44">
        <v>0</v>
      </c>
      <c r="I71" s="44">
        <v>0</v>
      </c>
      <c r="J71" s="100">
        <f t="shared" ref="J71:J72" si="32">SUM(G71:I71)</f>
        <v>0</v>
      </c>
      <c r="K71" s="193">
        <v>0</v>
      </c>
      <c r="L71" s="44">
        <v>0</v>
      </c>
      <c r="M71" s="44">
        <v>0</v>
      </c>
      <c r="N71" s="200">
        <f t="shared" ref="N71:N72" si="33">SUM(K71:M71)</f>
        <v>0</v>
      </c>
      <c r="O71" s="193">
        <v>0</v>
      </c>
      <c r="P71" s="44">
        <v>0</v>
      </c>
      <c r="Q71" s="44">
        <v>0</v>
      </c>
      <c r="R71" s="44">
        <f t="shared" ref="R71:R72" si="34">SUM(O71:Q71)</f>
        <v>0</v>
      </c>
    </row>
    <row r="72" spans="1:18" x14ac:dyDescent="0.25">
      <c r="A72" s="12" t="s">
        <v>262</v>
      </c>
      <c r="B72" s="5" t="s">
        <v>263</v>
      </c>
      <c r="C72" s="44">
        <v>0</v>
      </c>
      <c r="D72" s="44">
        <v>0</v>
      </c>
      <c r="E72" s="44">
        <v>0</v>
      </c>
      <c r="F72" s="100">
        <f t="shared" si="0"/>
        <v>0</v>
      </c>
      <c r="G72" s="44">
        <v>0</v>
      </c>
      <c r="H72" s="44">
        <v>0</v>
      </c>
      <c r="I72" s="44">
        <v>0</v>
      </c>
      <c r="J72" s="100">
        <f t="shared" si="32"/>
        <v>0</v>
      </c>
      <c r="K72" s="193">
        <v>0</v>
      </c>
      <c r="L72" s="44">
        <v>0</v>
      </c>
      <c r="M72" s="44">
        <v>0</v>
      </c>
      <c r="N72" s="200">
        <f t="shared" si="33"/>
        <v>0</v>
      </c>
      <c r="O72" s="193">
        <v>0</v>
      </c>
      <c r="P72" s="44">
        <v>0</v>
      </c>
      <c r="Q72" s="44">
        <v>0</v>
      </c>
      <c r="R72" s="44">
        <f t="shared" si="34"/>
        <v>0</v>
      </c>
    </row>
    <row r="73" spans="1:18" x14ac:dyDescent="0.25">
      <c r="A73" s="28" t="s">
        <v>389</v>
      </c>
      <c r="B73" s="5" t="s">
        <v>264</v>
      </c>
      <c r="C73" s="44">
        <v>0</v>
      </c>
      <c r="D73" s="44">
        <v>0</v>
      </c>
      <c r="E73" s="44">
        <v>0</v>
      </c>
      <c r="F73" s="100">
        <f t="shared" ref="F73:F98" si="35">SUM(C73:E73)</f>
        <v>0</v>
      </c>
      <c r="G73" s="44">
        <v>0</v>
      </c>
      <c r="H73" s="44">
        <v>0</v>
      </c>
      <c r="I73" s="44">
        <v>0</v>
      </c>
      <c r="J73" s="100">
        <f t="shared" ref="J73:J98" si="36">SUM(G73:I73)</f>
        <v>0</v>
      </c>
      <c r="K73" s="193">
        <v>0</v>
      </c>
      <c r="L73" s="44">
        <v>0</v>
      </c>
      <c r="M73" s="44">
        <v>0</v>
      </c>
      <c r="N73" s="200">
        <f t="shared" ref="N73:N98" si="37">SUM(K73:M73)</f>
        <v>0</v>
      </c>
      <c r="O73" s="193">
        <v>0</v>
      </c>
      <c r="P73" s="44">
        <v>0</v>
      </c>
      <c r="Q73" s="44">
        <v>0</v>
      </c>
      <c r="R73" s="44">
        <f t="shared" ref="R73:R98" si="38">SUM(O73:Q73)</f>
        <v>0</v>
      </c>
    </row>
    <row r="74" spans="1:18" s="46" customFormat="1" x14ac:dyDescent="0.25">
      <c r="A74" s="14" t="s">
        <v>407</v>
      </c>
      <c r="B74" s="7" t="s">
        <v>265</v>
      </c>
      <c r="C74" s="47">
        <f>SUM(C71:C73)</f>
        <v>0</v>
      </c>
      <c r="D74" s="47">
        <f>SUM(D71:D73)</f>
        <v>0</v>
      </c>
      <c r="E74" s="47">
        <f>SUM(E71:E73)</f>
        <v>0</v>
      </c>
      <c r="F74" s="101">
        <f t="shared" si="35"/>
        <v>0</v>
      </c>
      <c r="G74" s="47">
        <f>SUM(G71:G73)</f>
        <v>0</v>
      </c>
      <c r="H74" s="47">
        <f>SUM(H71:H73)</f>
        <v>0</v>
      </c>
      <c r="I74" s="47">
        <f>SUM(I71:I73)</f>
        <v>0</v>
      </c>
      <c r="J74" s="101">
        <f t="shared" si="36"/>
        <v>0</v>
      </c>
      <c r="K74" s="151">
        <f>SUM(K71:K73)</f>
        <v>0</v>
      </c>
      <c r="L74" s="47">
        <f>SUM(L71:L73)</f>
        <v>0</v>
      </c>
      <c r="M74" s="47">
        <f>SUM(M71:M73)</f>
        <v>0</v>
      </c>
      <c r="N74" s="166">
        <f t="shared" si="37"/>
        <v>0</v>
      </c>
      <c r="O74" s="151">
        <f>SUM(O71:O73)</f>
        <v>0</v>
      </c>
      <c r="P74" s="47">
        <f>SUM(P71:P73)</f>
        <v>0</v>
      </c>
      <c r="Q74" s="47">
        <f>SUM(Q71:Q73)</f>
        <v>0</v>
      </c>
      <c r="R74" s="47">
        <f t="shared" si="38"/>
        <v>0</v>
      </c>
    </row>
    <row r="75" spans="1:18" x14ac:dyDescent="0.25">
      <c r="A75" s="12" t="s">
        <v>390</v>
      </c>
      <c r="B75" s="5" t="s">
        <v>266</v>
      </c>
      <c r="C75" s="44">
        <v>0</v>
      </c>
      <c r="D75" s="44">
        <v>0</v>
      </c>
      <c r="E75" s="44">
        <v>0</v>
      </c>
      <c r="F75" s="100">
        <f t="shared" si="35"/>
        <v>0</v>
      </c>
      <c r="G75" s="44">
        <v>0</v>
      </c>
      <c r="H75" s="44">
        <v>0</v>
      </c>
      <c r="I75" s="44">
        <v>0</v>
      </c>
      <c r="J75" s="100">
        <f t="shared" si="36"/>
        <v>0</v>
      </c>
      <c r="K75" s="193">
        <v>0</v>
      </c>
      <c r="L75" s="44">
        <v>0</v>
      </c>
      <c r="M75" s="44">
        <v>0</v>
      </c>
      <c r="N75" s="200">
        <f t="shared" si="37"/>
        <v>0</v>
      </c>
      <c r="O75" s="193">
        <v>0</v>
      </c>
      <c r="P75" s="44">
        <v>0</v>
      </c>
      <c r="Q75" s="44">
        <v>0</v>
      </c>
      <c r="R75" s="44">
        <f t="shared" si="38"/>
        <v>0</v>
      </c>
    </row>
    <row r="76" spans="1:18" x14ac:dyDescent="0.25">
      <c r="A76" s="28" t="s">
        <v>267</v>
      </c>
      <c r="B76" s="5" t="s">
        <v>268</v>
      </c>
      <c r="C76" s="44">
        <v>0</v>
      </c>
      <c r="D76" s="44">
        <v>0</v>
      </c>
      <c r="E76" s="44">
        <v>0</v>
      </c>
      <c r="F76" s="100">
        <f t="shared" si="35"/>
        <v>0</v>
      </c>
      <c r="G76" s="44">
        <v>0</v>
      </c>
      <c r="H76" s="44">
        <v>0</v>
      </c>
      <c r="I76" s="44">
        <v>0</v>
      </c>
      <c r="J76" s="100">
        <f t="shared" si="36"/>
        <v>0</v>
      </c>
      <c r="K76" s="193">
        <v>0</v>
      </c>
      <c r="L76" s="44">
        <v>0</v>
      </c>
      <c r="M76" s="44">
        <v>0</v>
      </c>
      <c r="N76" s="200">
        <f t="shared" si="37"/>
        <v>0</v>
      </c>
      <c r="O76" s="193">
        <v>0</v>
      </c>
      <c r="P76" s="44">
        <v>0</v>
      </c>
      <c r="Q76" s="44">
        <v>0</v>
      </c>
      <c r="R76" s="44">
        <f t="shared" si="38"/>
        <v>0</v>
      </c>
    </row>
    <row r="77" spans="1:18" x14ac:dyDescent="0.25">
      <c r="A77" s="12" t="s">
        <v>391</v>
      </c>
      <c r="B77" s="5" t="s">
        <v>269</v>
      </c>
      <c r="C77" s="44">
        <v>0</v>
      </c>
      <c r="D77" s="44">
        <v>0</v>
      </c>
      <c r="E77" s="44">
        <v>0</v>
      </c>
      <c r="F77" s="100">
        <f t="shared" si="35"/>
        <v>0</v>
      </c>
      <c r="G77" s="44">
        <v>0</v>
      </c>
      <c r="H77" s="44">
        <v>0</v>
      </c>
      <c r="I77" s="44">
        <v>0</v>
      </c>
      <c r="J77" s="100">
        <f t="shared" si="36"/>
        <v>0</v>
      </c>
      <c r="K77" s="193">
        <v>0</v>
      </c>
      <c r="L77" s="44">
        <v>0</v>
      </c>
      <c r="M77" s="44">
        <v>0</v>
      </c>
      <c r="N77" s="200">
        <f t="shared" si="37"/>
        <v>0</v>
      </c>
      <c r="O77" s="193">
        <v>0</v>
      </c>
      <c r="P77" s="44">
        <v>0</v>
      </c>
      <c r="Q77" s="44">
        <v>0</v>
      </c>
      <c r="R77" s="44">
        <f t="shared" si="38"/>
        <v>0</v>
      </c>
    </row>
    <row r="78" spans="1:18" x14ac:dyDescent="0.25">
      <c r="A78" s="28" t="s">
        <v>270</v>
      </c>
      <c r="B78" s="5" t="s">
        <v>271</v>
      </c>
      <c r="C78" s="44">
        <v>0</v>
      </c>
      <c r="D78" s="44">
        <v>0</v>
      </c>
      <c r="E78" s="44">
        <v>0</v>
      </c>
      <c r="F78" s="100">
        <f t="shared" si="35"/>
        <v>0</v>
      </c>
      <c r="G78" s="44">
        <v>0</v>
      </c>
      <c r="H78" s="44">
        <v>0</v>
      </c>
      <c r="I78" s="44">
        <v>0</v>
      </c>
      <c r="J78" s="100">
        <f t="shared" si="36"/>
        <v>0</v>
      </c>
      <c r="K78" s="193">
        <v>0</v>
      </c>
      <c r="L78" s="44">
        <v>0</v>
      </c>
      <c r="M78" s="44">
        <v>0</v>
      </c>
      <c r="N78" s="200">
        <f t="shared" si="37"/>
        <v>0</v>
      </c>
      <c r="O78" s="193">
        <v>0</v>
      </c>
      <c r="P78" s="44">
        <v>0</v>
      </c>
      <c r="Q78" s="44">
        <v>0</v>
      </c>
      <c r="R78" s="44">
        <f t="shared" si="38"/>
        <v>0</v>
      </c>
    </row>
    <row r="79" spans="1:18" s="46" customFormat="1" x14ac:dyDescent="0.25">
      <c r="A79" s="13" t="s">
        <v>408</v>
      </c>
      <c r="B79" s="7" t="s">
        <v>272</v>
      </c>
      <c r="C79" s="47">
        <f>SUM(C75:C78)</f>
        <v>0</v>
      </c>
      <c r="D79" s="47">
        <f>SUM(D75:D78)</f>
        <v>0</v>
      </c>
      <c r="E79" s="47">
        <f>SUM(E75:E78)</f>
        <v>0</v>
      </c>
      <c r="F79" s="101">
        <f t="shared" si="35"/>
        <v>0</v>
      </c>
      <c r="G79" s="47">
        <f>SUM(G75:G78)</f>
        <v>0</v>
      </c>
      <c r="H79" s="47">
        <f>SUM(H75:H78)</f>
        <v>0</v>
      </c>
      <c r="I79" s="47">
        <f>SUM(I75:I78)</f>
        <v>0</v>
      </c>
      <c r="J79" s="101">
        <f t="shared" si="36"/>
        <v>0</v>
      </c>
      <c r="K79" s="151">
        <f>SUM(K75:K78)</f>
        <v>0</v>
      </c>
      <c r="L79" s="47">
        <f>SUM(L75:L78)</f>
        <v>0</v>
      </c>
      <c r="M79" s="47">
        <f>SUM(M75:M78)</f>
        <v>0</v>
      </c>
      <c r="N79" s="166">
        <f t="shared" si="37"/>
        <v>0</v>
      </c>
      <c r="O79" s="151">
        <f>SUM(O75:O78)</f>
        <v>0</v>
      </c>
      <c r="P79" s="47">
        <f>SUM(P75:P78)</f>
        <v>0</v>
      </c>
      <c r="Q79" s="47">
        <f>SUM(Q75:Q78)</f>
        <v>0</v>
      </c>
      <c r="R79" s="47">
        <f t="shared" si="38"/>
        <v>0</v>
      </c>
    </row>
    <row r="80" spans="1:18" x14ac:dyDescent="0.25">
      <c r="A80" s="5" t="s">
        <v>468</v>
      </c>
      <c r="B80" s="5" t="s">
        <v>273</v>
      </c>
      <c r="C80" s="44">
        <v>31946250</v>
      </c>
      <c r="D80" s="44">
        <v>0</v>
      </c>
      <c r="E80" s="44">
        <v>0</v>
      </c>
      <c r="F80" s="100">
        <f t="shared" si="35"/>
        <v>31946250</v>
      </c>
      <c r="G80" s="44">
        <v>31946250</v>
      </c>
      <c r="H80" s="44">
        <v>0</v>
      </c>
      <c r="I80" s="44">
        <v>0</v>
      </c>
      <c r="J80" s="100">
        <f t="shared" si="36"/>
        <v>31946250</v>
      </c>
      <c r="K80" s="194">
        <v>29023483</v>
      </c>
      <c r="L80" s="44">
        <v>0</v>
      </c>
      <c r="M80" s="44">
        <v>0</v>
      </c>
      <c r="N80" s="200">
        <f t="shared" si="37"/>
        <v>29023483</v>
      </c>
      <c r="O80" s="195">
        <v>29023483</v>
      </c>
      <c r="P80" s="44">
        <v>0</v>
      </c>
      <c r="Q80" s="44">
        <v>0</v>
      </c>
      <c r="R80" s="44">
        <f t="shared" si="38"/>
        <v>29023483</v>
      </c>
    </row>
    <row r="81" spans="1:18" x14ac:dyDescent="0.25">
      <c r="A81" s="5" t="s">
        <v>469</v>
      </c>
      <c r="B81" s="5" t="s">
        <v>273</v>
      </c>
      <c r="C81" s="44">
        <v>0</v>
      </c>
      <c r="D81" s="44">
        <v>0</v>
      </c>
      <c r="E81" s="44">
        <v>0</v>
      </c>
      <c r="F81" s="100">
        <f t="shared" si="35"/>
        <v>0</v>
      </c>
      <c r="G81" s="44">
        <v>0</v>
      </c>
      <c r="H81" s="44">
        <v>0</v>
      </c>
      <c r="I81" s="44">
        <v>0</v>
      </c>
      <c r="J81" s="100">
        <f t="shared" si="36"/>
        <v>0</v>
      </c>
      <c r="K81" s="193">
        <v>0</v>
      </c>
      <c r="L81" s="44">
        <v>0</v>
      </c>
      <c r="M81" s="44">
        <v>0</v>
      </c>
      <c r="N81" s="200">
        <f t="shared" si="37"/>
        <v>0</v>
      </c>
      <c r="O81" s="193">
        <v>0</v>
      </c>
      <c r="P81" s="44">
        <v>0</v>
      </c>
      <c r="Q81" s="44">
        <v>0</v>
      </c>
      <c r="R81" s="44">
        <f t="shared" si="38"/>
        <v>0</v>
      </c>
    </row>
    <row r="82" spans="1:18" x14ac:dyDescent="0.25">
      <c r="A82" s="5" t="s">
        <v>466</v>
      </c>
      <c r="B82" s="5" t="s">
        <v>274</v>
      </c>
      <c r="C82" s="44">
        <v>0</v>
      </c>
      <c r="D82" s="44">
        <v>0</v>
      </c>
      <c r="E82" s="44">
        <v>0</v>
      </c>
      <c r="F82" s="100">
        <f t="shared" si="35"/>
        <v>0</v>
      </c>
      <c r="G82" s="44">
        <v>0</v>
      </c>
      <c r="H82" s="44">
        <v>0</v>
      </c>
      <c r="I82" s="44">
        <v>0</v>
      </c>
      <c r="J82" s="100">
        <f t="shared" si="36"/>
        <v>0</v>
      </c>
      <c r="K82" s="193">
        <v>0</v>
      </c>
      <c r="L82" s="44">
        <v>0</v>
      </c>
      <c r="M82" s="44">
        <v>0</v>
      </c>
      <c r="N82" s="200">
        <f t="shared" si="37"/>
        <v>0</v>
      </c>
      <c r="O82" s="193">
        <v>0</v>
      </c>
      <c r="P82" s="44">
        <v>0</v>
      </c>
      <c r="Q82" s="44">
        <v>0</v>
      </c>
      <c r="R82" s="44">
        <f t="shared" si="38"/>
        <v>0</v>
      </c>
    </row>
    <row r="83" spans="1:18" x14ac:dyDescent="0.25">
      <c r="A83" s="5" t="s">
        <v>467</v>
      </c>
      <c r="B83" s="5" t="s">
        <v>274</v>
      </c>
      <c r="C83" s="44">
        <v>0</v>
      </c>
      <c r="D83" s="44">
        <v>0</v>
      </c>
      <c r="E83" s="44">
        <v>0</v>
      </c>
      <c r="F83" s="100">
        <f t="shared" si="35"/>
        <v>0</v>
      </c>
      <c r="G83" s="44">
        <v>0</v>
      </c>
      <c r="H83" s="44">
        <v>0</v>
      </c>
      <c r="I83" s="44">
        <v>0</v>
      </c>
      <c r="J83" s="100">
        <f t="shared" si="36"/>
        <v>0</v>
      </c>
      <c r="K83" s="193">
        <v>0</v>
      </c>
      <c r="L83" s="44">
        <v>0</v>
      </c>
      <c r="M83" s="44">
        <v>0</v>
      </c>
      <c r="N83" s="200">
        <f t="shared" si="37"/>
        <v>0</v>
      </c>
      <c r="O83" s="193">
        <v>0</v>
      </c>
      <c r="P83" s="44">
        <v>0</v>
      </c>
      <c r="Q83" s="44">
        <v>0</v>
      </c>
      <c r="R83" s="44">
        <f t="shared" si="38"/>
        <v>0</v>
      </c>
    </row>
    <row r="84" spans="1:18" s="46" customFormat="1" x14ac:dyDescent="0.25">
      <c r="A84" s="7" t="s">
        <v>409</v>
      </c>
      <c r="B84" s="7" t="s">
        <v>275</v>
      </c>
      <c r="C84" s="47">
        <f>SUM(C80:C83)</f>
        <v>31946250</v>
      </c>
      <c r="D84" s="47">
        <f>SUM(D80:D83)</f>
        <v>0</v>
      </c>
      <c r="E84" s="47">
        <f>SUM(E80:E83)</f>
        <v>0</v>
      </c>
      <c r="F84" s="101">
        <f t="shared" si="35"/>
        <v>31946250</v>
      </c>
      <c r="G84" s="47">
        <f>SUM(G80:G83)</f>
        <v>31946250</v>
      </c>
      <c r="H84" s="47">
        <f>SUM(H80:H83)</f>
        <v>0</v>
      </c>
      <c r="I84" s="47">
        <f>SUM(I80:I83)</f>
        <v>0</v>
      </c>
      <c r="J84" s="101">
        <f t="shared" si="36"/>
        <v>31946250</v>
      </c>
      <c r="K84" s="151">
        <f>SUM(K80:K83)</f>
        <v>29023483</v>
      </c>
      <c r="L84" s="47">
        <f>SUM(L80:L83)</f>
        <v>0</v>
      </c>
      <c r="M84" s="47">
        <f>SUM(M80:M83)</f>
        <v>0</v>
      </c>
      <c r="N84" s="166">
        <f t="shared" si="37"/>
        <v>29023483</v>
      </c>
      <c r="O84" s="159">
        <f>SUM(O80:O83)</f>
        <v>29023483</v>
      </c>
      <c r="P84" s="47">
        <f>SUM(P80:P83)</f>
        <v>0</v>
      </c>
      <c r="Q84" s="47">
        <f>SUM(Q80:Q83)</f>
        <v>0</v>
      </c>
      <c r="R84" s="47">
        <f t="shared" si="38"/>
        <v>29023483</v>
      </c>
    </row>
    <row r="85" spans="1:18" s="46" customFormat="1" x14ac:dyDescent="0.25">
      <c r="A85" s="13" t="s">
        <v>276</v>
      </c>
      <c r="B85" s="7" t="s">
        <v>277</v>
      </c>
      <c r="C85" s="47">
        <v>0</v>
      </c>
      <c r="D85" s="47">
        <v>0</v>
      </c>
      <c r="E85" s="47">
        <v>0</v>
      </c>
      <c r="F85" s="101">
        <f t="shared" si="35"/>
        <v>0</v>
      </c>
      <c r="G85" s="47">
        <v>0</v>
      </c>
      <c r="H85" s="47">
        <v>0</v>
      </c>
      <c r="I85" s="47">
        <v>0</v>
      </c>
      <c r="J85" s="101">
        <f t="shared" si="36"/>
        <v>0</v>
      </c>
      <c r="K85" s="151">
        <v>0</v>
      </c>
      <c r="L85" s="47">
        <v>0</v>
      </c>
      <c r="M85" s="47">
        <v>0</v>
      </c>
      <c r="N85" s="166">
        <f t="shared" si="37"/>
        <v>0</v>
      </c>
      <c r="O85" s="151">
        <v>0</v>
      </c>
      <c r="P85" s="47">
        <v>0</v>
      </c>
      <c r="Q85" s="47">
        <v>0</v>
      </c>
      <c r="R85" s="47">
        <f t="shared" si="38"/>
        <v>0</v>
      </c>
    </row>
    <row r="86" spans="1:18" s="46" customFormat="1" x14ac:dyDescent="0.25">
      <c r="A86" s="13" t="s">
        <v>278</v>
      </c>
      <c r="B86" s="7" t="s">
        <v>279</v>
      </c>
      <c r="C86" s="47">
        <v>0</v>
      </c>
      <c r="D86" s="47">
        <v>0</v>
      </c>
      <c r="E86" s="47">
        <v>0</v>
      </c>
      <c r="F86" s="101">
        <f t="shared" si="35"/>
        <v>0</v>
      </c>
      <c r="G86" s="47">
        <v>0</v>
      </c>
      <c r="H86" s="47">
        <v>0</v>
      </c>
      <c r="I86" s="47">
        <v>0</v>
      </c>
      <c r="J86" s="101">
        <f t="shared" si="36"/>
        <v>0</v>
      </c>
      <c r="K86" s="151">
        <v>0</v>
      </c>
      <c r="L86" s="47">
        <v>0</v>
      </c>
      <c r="M86" s="47">
        <v>0</v>
      </c>
      <c r="N86" s="166">
        <f t="shared" si="37"/>
        <v>0</v>
      </c>
      <c r="O86" s="151">
        <v>0</v>
      </c>
      <c r="P86" s="47">
        <v>0</v>
      </c>
      <c r="Q86" s="47">
        <v>0</v>
      </c>
      <c r="R86" s="47">
        <f t="shared" si="38"/>
        <v>0</v>
      </c>
    </row>
    <row r="87" spans="1:18" s="46" customFormat="1" x14ac:dyDescent="0.25">
      <c r="A87" s="13" t="s">
        <v>280</v>
      </c>
      <c r="B87" s="7" t="s">
        <v>281</v>
      </c>
      <c r="C87" s="47">
        <v>0</v>
      </c>
      <c r="D87" s="47">
        <v>0</v>
      </c>
      <c r="E87" s="47">
        <v>0</v>
      </c>
      <c r="F87" s="101">
        <f t="shared" si="35"/>
        <v>0</v>
      </c>
      <c r="G87" s="47">
        <v>0</v>
      </c>
      <c r="H87" s="47">
        <v>0</v>
      </c>
      <c r="I87" s="47">
        <v>0</v>
      </c>
      <c r="J87" s="101">
        <f t="shared" si="36"/>
        <v>0</v>
      </c>
      <c r="K87" s="151">
        <v>0</v>
      </c>
      <c r="L87" s="47">
        <v>0</v>
      </c>
      <c r="M87" s="47">
        <v>0</v>
      </c>
      <c r="N87" s="166">
        <f t="shared" si="37"/>
        <v>0</v>
      </c>
      <c r="O87" s="151">
        <v>0</v>
      </c>
      <c r="P87" s="47">
        <v>0</v>
      </c>
      <c r="Q87" s="47">
        <v>0</v>
      </c>
      <c r="R87" s="47">
        <f t="shared" si="38"/>
        <v>0</v>
      </c>
    </row>
    <row r="88" spans="1:18" s="46" customFormat="1" x14ac:dyDescent="0.25">
      <c r="A88" s="13" t="s">
        <v>282</v>
      </c>
      <c r="B88" s="7" t="s">
        <v>283</v>
      </c>
      <c r="C88" s="47">
        <v>0</v>
      </c>
      <c r="D88" s="47">
        <v>0</v>
      </c>
      <c r="E88" s="47">
        <v>0</v>
      </c>
      <c r="F88" s="101">
        <f t="shared" si="35"/>
        <v>0</v>
      </c>
      <c r="G88" s="47">
        <v>0</v>
      </c>
      <c r="H88" s="47">
        <v>0</v>
      </c>
      <c r="I88" s="47">
        <v>0</v>
      </c>
      <c r="J88" s="101">
        <f t="shared" si="36"/>
        <v>0</v>
      </c>
      <c r="K88" s="151">
        <v>0</v>
      </c>
      <c r="L88" s="47">
        <v>0</v>
      </c>
      <c r="M88" s="47">
        <v>0</v>
      </c>
      <c r="N88" s="166">
        <f t="shared" si="37"/>
        <v>0</v>
      </c>
      <c r="O88" s="151">
        <v>0</v>
      </c>
      <c r="P88" s="47">
        <v>0</v>
      </c>
      <c r="Q88" s="47">
        <v>0</v>
      </c>
      <c r="R88" s="47">
        <f t="shared" si="38"/>
        <v>0</v>
      </c>
    </row>
    <row r="89" spans="1:18" s="46" customFormat="1" x14ac:dyDescent="0.25">
      <c r="A89" s="14" t="s">
        <v>392</v>
      </c>
      <c r="B89" s="7" t="s">
        <v>284</v>
      </c>
      <c r="C89" s="47">
        <v>0</v>
      </c>
      <c r="D89" s="47">
        <v>0</v>
      </c>
      <c r="E89" s="47">
        <v>0</v>
      </c>
      <c r="F89" s="101">
        <f t="shared" si="35"/>
        <v>0</v>
      </c>
      <c r="G89" s="47">
        <v>0</v>
      </c>
      <c r="H89" s="47">
        <v>0</v>
      </c>
      <c r="I89" s="47">
        <v>0</v>
      </c>
      <c r="J89" s="101">
        <f t="shared" si="36"/>
        <v>0</v>
      </c>
      <c r="K89" s="151">
        <v>0</v>
      </c>
      <c r="L89" s="47">
        <v>0</v>
      </c>
      <c r="M89" s="47">
        <v>0</v>
      </c>
      <c r="N89" s="166">
        <f t="shared" si="37"/>
        <v>0</v>
      </c>
      <c r="O89" s="151">
        <v>0</v>
      </c>
      <c r="P89" s="47">
        <v>0</v>
      </c>
      <c r="Q89" s="47">
        <v>0</v>
      </c>
      <c r="R89" s="47">
        <f t="shared" si="38"/>
        <v>0</v>
      </c>
    </row>
    <row r="90" spans="1:18" s="46" customFormat="1" ht="15.75" x14ac:dyDescent="0.25">
      <c r="A90" s="35" t="s">
        <v>410</v>
      </c>
      <c r="B90" s="30" t="s">
        <v>285</v>
      </c>
      <c r="C90" s="61">
        <f>C74+C79+C84+C85+C87+C86+C88+C89</f>
        <v>31946250</v>
      </c>
      <c r="D90" s="61">
        <f>D74+D79+D84+D85+D87+D86+D88+D89</f>
        <v>0</v>
      </c>
      <c r="E90" s="61">
        <f>E74+E79+E84+E85+E87+E86+E88+E89</f>
        <v>0</v>
      </c>
      <c r="F90" s="102">
        <f t="shared" si="35"/>
        <v>31946250</v>
      </c>
      <c r="G90" s="61">
        <f>G74+G79+G84+G85+G87+G86+G88+G89</f>
        <v>31946250</v>
      </c>
      <c r="H90" s="61">
        <f>H74+H79+H84+H85+H87+H86+H88+H89</f>
        <v>0</v>
      </c>
      <c r="I90" s="61">
        <f>I74+I79+I84+I85+I87+I86+I88+I89</f>
        <v>0</v>
      </c>
      <c r="J90" s="102">
        <f t="shared" si="36"/>
        <v>31946250</v>
      </c>
      <c r="K90" s="196">
        <f>K74+K79+K84+K85+K87+K86+K88+K89</f>
        <v>29023483</v>
      </c>
      <c r="L90" s="61">
        <f>L74+L79+L84+L85+L87+L86+L88+L89</f>
        <v>0</v>
      </c>
      <c r="M90" s="61">
        <f>M74+M79+M84+M85+M87+M86+M88+M89</f>
        <v>0</v>
      </c>
      <c r="N90" s="168">
        <f t="shared" si="37"/>
        <v>29023483</v>
      </c>
      <c r="O90" s="152">
        <f>O74+O79+O84+O85+O87+O86+O88+O89</f>
        <v>29023483</v>
      </c>
      <c r="P90" s="60">
        <f>P74+P79+P84+P85+P87+P86+P88+P89</f>
        <v>0</v>
      </c>
      <c r="Q90" s="60">
        <f>Q74+Q79+Q84+Q85+Q87+Q86+Q88+Q89</f>
        <v>0</v>
      </c>
      <c r="R90" s="60">
        <f t="shared" si="38"/>
        <v>29023483</v>
      </c>
    </row>
    <row r="91" spans="1:18" x14ac:dyDescent="0.25">
      <c r="A91" s="12" t="s">
        <v>286</v>
      </c>
      <c r="B91" s="5" t="s">
        <v>287</v>
      </c>
      <c r="C91" s="44">
        <v>0</v>
      </c>
      <c r="D91" s="44">
        <v>0</v>
      </c>
      <c r="E91" s="44">
        <v>0</v>
      </c>
      <c r="F91" s="100">
        <f t="shared" si="35"/>
        <v>0</v>
      </c>
      <c r="G91" s="44">
        <v>0</v>
      </c>
      <c r="H91" s="44">
        <v>0</v>
      </c>
      <c r="I91" s="44">
        <v>0</v>
      </c>
      <c r="J91" s="100">
        <f t="shared" si="36"/>
        <v>0</v>
      </c>
      <c r="K91" s="193">
        <v>0</v>
      </c>
      <c r="L91" s="44">
        <v>0</v>
      </c>
      <c r="M91" s="44">
        <v>0</v>
      </c>
      <c r="N91" s="200">
        <f t="shared" si="37"/>
        <v>0</v>
      </c>
      <c r="O91" s="193">
        <v>0</v>
      </c>
      <c r="P91" s="44">
        <v>0</v>
      </c>
      <c r="Q91" s="44">
        <v>0</v>
      </c>
      <c r="R91" s="44">
        <f t="shared" si="38"/>
        <v>0</v>
      </c>
    </row>
    <row r="92" spans="1:18" x14ac:dyDescent="0.25">
      <c r="A92" s="12" t="s">
        <v>288</v>
      </c>
      <c r="B92" s="5" t="s">
        <v>289</v>
      </c>
      <c r="C92" s="44">
        <v>0</v>
      </c>
      <c r="D92" s="44">
        <v>0</v>
      </c>
      <c r="E92" s="44">
        <v>0</v>
      </c>
      <c r="F92" s="100">
        <f t="shared" si="35"/>
        <v>0</v>
      </c>
      <c r="G92" s="44">
        <v>0</v>
      </c>
      <c r="H92" s="44">
        <v>0</v>
      </c>
      <c r="I92" s="44">
        <v>0</v>
      </c>
      <c r="J92" s="100">
        <f t="shared" si="36"/>
        <v>0</v>
      </c>
      <c r="K92" s="193">
        <v>0</v>
      </c>
      <c r="L92" s="44">
        <v>0</v>
      </c>
      <c r="M92" s="44">
        <v>0</v>
      </c>
      <c r="N92" s="200">
        <f t="shared" si="37"/>
        <v>0</v>
      </c>
      <c r="O92" s="193">
        <v>0</v>
      </c>
      <c r="P92" s="44">
        <v>0</v>
      </c>
      <c r="Q92" s="44">
        <v>0</v>
      </c>
      <c r="R92" s="44">
        <f t="shared" si="38"/>
        <v>0</v>
      </c>
    </row>
    <row r="93" spans="1:18" x14ac:dyDescent="0.25">
      <c r="A93" s="28" t="s">
        <v>290</v>
      </c>
      <c r="B93" s="5" t="s">
        <v>291</v>
      </c>
      <c r="C93" s="44">
        <v>0</v>
      </c>
      <c r="D93" s="44">
        <v>0</v>
      </c>
      <c r="E93" s="44">
        <v>0</v>
      </c>
      <c r="F93" s="100">
        <f t="shared" si="35"/>
        <v>0</v>
      </c>
      <c r="G93" s="44">
        <v>0</v>
      </c>
      <c r="H93" s="44">
        <v>0</v>
      </c>
      <c r="I93" s="44">
        <v>0</v>
      </c>
      <c r="J93" s="100">
        <f t="shared" si="36"/>
        <v>0</v>
      </c>
      <c r="K93" s="193">
        <v>0</v>
      </c>
      <c r="L93" s="44">
        <v>0</v>
      </c>
      <c r="M93" s="44">
        <v>0</v>
      </c>
      <c r="N93" s="200">
        <f t="shared" si="37"/>
        <v>0</v>
      </c>
      <c r="O93" s="193">
        <v>0</v>
      </c>
      <c r="P93" s="44">
        <v>0</v>
      </c>
      <c r="Q93" s="44">
        <v>0</v>
      </c>
      <c r="R93" s="44">
        <f t="shared" si="38"/>
        <v>0</v>
      </c>
    </row>
    <row r="94" spans="1:18" x14ac:dyDescent="0.25">
      <c r="A94" s="28" t="s">
        <v>393</v>
      </c>
      <c r="B94" s="5" t="s">
        <v>292</v>
      </c>
      <c r="C94" s="44">
        <v>0</v>
      </c>
      <c r="D94" s="44">
        <v>0</v>
      </c>
      <c r="E94" s="44">
        <v>0</v>
      </c>
      <c r="F94" s="100">
        <f t="shared" si="35"/>
        <v>0</v>
      </c>
      <c r="G94" s="44">
        <v>0</v>
      </c>
      <c r="H94" s="44">
        <v>0</v>
      </c>
      <c r="I94" s="44">
        <v>0</v>
      </c>
      <c r="J94" s="100">
        <f t="shared" si="36"/>
        <v>0</v>
      </c>
      <c r="K94" s="193">
        <v>0</v>
      </c>
      <c r="L94" s="44">
        <v>0</v>
      </c>
      <c r="M94" s="44">
        <v>0</v>
      </c>
      <c r="N94" s="200">
        <f t="shared" si="37"/>
        <v>0</v>
      </c>
      <c r="O94" s="193">
        <v>0</v>
      </c>
      <c r="P94" s="44">
        <v>0</v>
      </c>
      <c r="Q94" s="44">
        <v>0</v>
      </c>
      <c r="R94" s="44">
        <f t="shared" si="38"/>
        <v>0</v>
      </c>
    </row>
    <row r="95" spans="1:18" s="46" customFormat="1" x14ac:dyDescent="0.25">
      <c r="A95" s="13" t="s">
        <v>411</v>
      </c>
      <c r="B95" s="7" t="s">
        <v>293</v>
      </c>
      <c r="C95" s="47">
        <v>0</v>
      </c>
      <c r="D95" s="47">
        <v>0</v>
      </c>
      <c r="E95" s="47">
        <v>0</v>
      </c>
      <c r="F95" s="101">
        <f t="shared" si="35"/>
        <v>0</v>
      </c>
      <c r="G95" s="47">
        <v>0</v>
      </c>
      <c r="H95" s="47">
        <v>0</v>
      </c>
      <c r="I95" s="47">
        <v>0</v>
      </c>
      <c r="J95" s="101">
        <f t="shared" si="36"/>
        <v>0</v>
      </c>
      <c r="K95" s="151">
        <v>0</v>
      </c>
      <c r="L95" s="47">
        <v>0</v>
      </c>
      <c r="M95" s="47">
        <v>0</v>
      </c>
      <c r="N95" s="166">
        <f t="shared" si="37"/>
        <v>0</v>
      </c>
      <c r="O95" s="151">
        <v>0</v>
      </c>
      <c r="P95" s="47">
        <v>0</v>
      </c>
      <c r="Q95" s="47">
        <v>0</v>
      </c>
      <c r="R95" s="47">
        <f t="shared" si="38"/>
        <v>0</v>
      </c>
    </row>
    <row r="96" spans="1:18" s="46" customFormat="1" x14ac:dyDescent="0.25">
      <c r="A96" s="14" t="s">
        <v>294</v>
      </c>
      <c r="B96" s="7" t="s">
        <v>295</v>
      </c>
      <c r="C96" s="47">
        <v>0</v>
      </c>
      <c r="D96" s="47">
        <v>0</v>
      </c>
      <c r="E96" s="47">
        <v>0</v>
      </c>
      <c r="F96" s="101">
        <f t="shared" si="35"/>
        <v>0</v>
      </c>
      <c r="G96" s="47">
        <v>0</v>
      </c>
      <c r="H96" s="47">
        <v>0</v>
      </c>
      <c r="I96" s="47">
        <v>0</v>
      </c>
      <c r="J96" s="101">
        <f t="shared" si="36"/>
        <v>0</v>
      </c>
      <c r="K96" s="151">
        <v>0</v>
      </c>
      <c r="L96" s="47">
        <v>0</v>
      </c>
      <c r="M96" s="47">
        <v>0</v>
      </c>
      <c r="N96" s="166">
        <f t="shared" si="37"/>
        <v>0</v>
      </c>
      <c r="O96" s="151">
        <v>0</v>
      </c>
      <c r="P96" s="47">
        <v>0</v>
      </c>
      <c r="Q96" s="47">
        <v>0</v>
      </c>
      <c r="R96" s="47">
        <f t="shared" si="38"/>
        <v>0</v>
      </c>
    </row>
    <row r="97" spans="1:18" s="46" customFormat="1" ht="15.75" x14ac:dyDescent="0.25">
      <c r="A97" s="31" t="s">
        <v>412</v>
      </c>
      <c r="B97" s="32" t="s">
        <v>296</v>
      </c>
      <c r="C97" s="61">
        <f>C90+C95+C96</f>
        <v>31946250</v>
      </c>
      <c r="D97" s="61">
        <f>D90+D95+D96</f>
        <v>0</v>
      </c>
      <c r="E97" s="61">
        <f>E90+E95+E96</f>
        <v>0</v>
      </c>
      <c r="F97" s="102">
        <f t="shared" si="35"/>
        <v>31946250</v>
      </c>
      <c r="G97" s="61">
        <f>G90+G95+G96</f>
        <v>31946250</v>
      </c>
      <c r="H97" s="61">
        <f>H90+H95+H96</f>
        <v>0</v>
      </c>
      <c r="I97" s="61">
        <f>I90+I95+I96</f>
        <v>0</v>
      </c>
      <c r="J97" s="102">
        <f t="shared" si="36"/>
        <v>31946250</v>
      </c>
      <c r="K97" s="204">
        <f>K90+K95+K96</f>
        <v>29023483</v>
      </c>
      <c r="L97" s="205">
        <f>L90+L95+L96</f>
        <v>0</v>
      </c>
      <c r="M97" s="205">
        <f>M90+M95+M96</f>
        <v>0</v>
      </c>
      <c r="N97" s="206">
        <f t="shared" si="37"/>
        <v>29023483</v>
      </c>
      <c r="O97" s="207">
        <f>O90+O95+O96</f>
        <v>29023483</v>
      </c>
      <c r="P97" s="208">
        <f>P90+P95+P96</f>
        <v>0</v>
      </c>
      <c r="Q97" s="208">
        <f>Q90+Q95+Q96</f>
        <v>0</v>
      </c>
      <c r="R97" s="208">
        <f t="shared" si="38"/>
        <v>29023483</v>
      </c>
    </row>
    <row r="98" spans="1:18" s="46" customFormat="1" ht="17.25" x14ac:dyDescent="0.3">
      <c r="A98" s="48" t="s">
        <v>395</v>
      </c>
      <c r="B98" s="48"/>
      <c r="C98" s="63">
        <f>C68+C97</f>
        <v>84999409</v>
      </c>
      <c r="D98" s="63">
        <f>D68+D97</f>
        <v>0</v>
      </c>
      <c r="E98" s="63">
        <f>E68+E97</f>
        <v>20000</v>
      </c>
      <c r="F98" s="106">
        <f t="shared" si="35"/>
        <v>85019409</v>
      </c>
      <c r="G98" s="63">
        <f>G68+G97</f>
        <v>84999409</v>
      </c>
      <c r="H98" s="63">
        <f>H68+H97</f>
        <v>0</v>
      </c>
      <c r="I98" s="63">
        <f>I68+I97</f>
        <v>20000</v>
      </c>
      <c r="J98" s="106">
        <f t="shared" si="36"/>
        <v>85019409</v>
      </c>
      <c r="K98" s="209">
        <f>K68+K97</f>
        <v>82268379</v>
      </c>
      <c r="L98" s="210">
        <f>L68+L97</f>
        <v>0</v>
      </c>
      <c r="M98" s="210">
        <f>M68+M97</f>
        <v>20000</v>
      </c>
      <c r="N98" s="211">
        <f t="shared" si="37"/>
        <v>82288379</v>
      </c>
      <c r="O98" s="212">
        <f>O68+O97</f>
        <v>96769300</v>
      </c>
      <c r="P98" s="213">
        <f>P68+P97</f>
        <v>0</v>
      </c>
      <c r="Q98" s="213">
        <f>Q68+Q97</f>
        <v>20000</v>
      </c>
      <c r="R98" s="214">
        <f t="shared" si="38"/>
        <v>96789300</v>
      </c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2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R98"/>
  <sheetViews>
    <sheetView view="pageBreakPreview" zoomScale="80" zoomScaleNormal="100" zoomScaleSheetLayoutView="80" workbookViewId="0">
      <selection activeCell="B1" sqref="B1:F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245" t="s">
        <v>508</v>
      </c>
      <c r="C1" s="245"/>
      <c r="D1" s="245"/>
      <c r="E1" s="245"/>
      <c r="F1" s="245"/>
      <c r="G1" s="1"/>
      <c r="H1" s="1"/>
      <c r="I1" s="1"/>
      <c r="J1" s="1"/>
    </row>
    <row r="3" spans="1:18" ht="24" customHeight="1" x14ac:dyDescent="0.25">
      <c r="A3" s="252" t="s">
        <v>497</v>
      </c>
      <c r="B3" s="256"/>
      <c r="C3" s="256"/>
      <c r="D3" s="256"/>
      <c r="E3" s="256"/>
      <c r="F3" s="254"/>
    </row>
    <row r="4" spans="1:18" ht="24" customHeight="1" x14ac:dyDescent="0.25">
      <c r="A4" s="255" t="s">
        <v>492</v>
      </c>
      <c r="B4" s="253"/>
      <c r="C4" s="253"/>
      <c r="D4" s="253"/>
      <c r="E4" s="253"/>
      <c r="F4" s="254"/>
      <c r="H4" s="41"/>
    </row>
    <row r="5" spans="1:18" ht="18" x14ac:dyDescent="0.25">
      <c r="A5" s="51"/>
    </row>
    <row r="6" spans="1:18" x14ac:dyDescent="0.25">
      <c r="A6" s="45" t="s">
        <v>488</v>
      </c>
      <c r="C6" s="249" t="s">
        <v>475</v>
      </c>
      <c r="D6" s="249"/>
      <c r="E6" s="249"/>
      <c r="F6" s="246"/>
      <c r="G6" s="246" t="s">
        <v>499</v>
      </c>
      <c r="H6" s="247"/>
      <c r="I6" s="247"/>
      <c r="J6" s="247"/>
      <c r="K6" s="246" t="s">
        <v>501</v>
      </c>
      <c r="L6" s="247"/>
      <c r="M6" s="247"/>
      <c r="N6" s="247"/>
      <c r="O6" s="248" t="s">
        <v>503</v>
      </c>
      <c r="P6" s="249"/>
      <c r="Q6" s="249"/>
      <c r="R6" s="249"/>
    </row>
    <row r="7" spans="1:18" ht="60" x14ac:dyDescent="0.3">
      <c r="A7" s="2" t="s">
        <v>13</v>
      </c>
      <c r="B7" s="3" t="s">
        <v>5</v>
      </c>
      <c r="C7" s="52" t="s">
        <v>421</v>
      </c>
      <c r="D7" s="52" t="s">
        <v>422</v>
      </c>
      <c r="E7" s="52" t="s">
        <v>8</v>
      </c>
      <c r="F7" s="99" t="s">
        <v>3</v>
      </c>
      <c r="G7" s="52" t="s">
        <v>421</v>
      </c>
      <c r="H7" s="52" t="s">
        <v>422</v>
      </c>
      <c r="I7" s="52" t="s">
        <v>8</v>
      </c>
      <c r="J7" s="99" t="s">
        <v>3</v>
      </c>
      <c r="K7" s="52" t="s">
        <v>421</v>
      </c>
      <c r="L7" s="52" t="s">
        <v>422</v>
      </c>
      <c r="M7" s="52" t="s">
        <v>8</v>
      </c>
      <c r="N7" s="99" t="s">
        <v>3</v>
      </c>
      <c r="O7" s="147" t="s">
        <v>421</v>
      </c>
      <c r="P7" s="52" t="s">
        <v>422</v>
      </c>
      <c r="Q7" s="52" t="s">
        <v>8</v>
      </c>
      <c r="R7" s="148" t="s">
        <v>3</v>
      </c>
    </row>
    <row r="8" spans="1:18" ht="15" customHeight="1" x14ac:dyDescent="0.25">
      <c r="A8" s="24" t="s">
        <v>185</v>
      </c>
      <c r="B8" s="6" t="s">
        <v>186</v>
      </c>
      <c r="C8" s="44">
        <v>0</v>
      </c>
      <c r="D8" s="44">
        <v>0</v>
      </c>
      <c r="E8" s="44">
        <v>0</v>
      </c>
      <c r="F8" s="100">
        <f t="shared" ref="F8:F39" si="0">SUM(C8:E8)</f>
        <v>0</v>
      </c>
      <c r="G8" s="44">
        <v>0</v>
      </c>
      <c r="H8" s="44">
        <v>0</v>
      </c>
      <c r="I8" s="44">
        <v>0</v>
      </c>
      <c r="J8" s="100">
        <f t="shared" ref="J8:J39" si="1">SUM(G8:I8)</f>
        <v>0</v>
      </c>
      <c r="K8" s="44">
        <v>0</v>
      </c>
      <c r="L8" s="44">
        <v>0</v>
      </c>
      <c r="M8" s="44">
        <v>0</v>
      </c>
      <c r="N8" s="100">
        <f t="shared" ref="N8:N49" si="2">SUM(K8:M8)</f>
        <v>0</v>
      </c>
      <c r="O8" s="193">
        <v>0</v>
      </c>
      <c r="P8" s="44">
        <v>0</v>
      </c>
      <c r="Q8" s="44">
        <v>0</v>
      </c>
      <c r="R8" s="44">
        <f t="shared" ref="R8:R39" si="3">SUM(O8:Q8)</f>
        <v>0</v>
      </c>
    </row>
    <row r="9" spans="1:18" ht="15" customHeight="1" x14ac:dyDescent="0.25">
      <c r="A9" s="5" t="s">
        <v>187</v>
      </c>
      <c r="B9" s="6" t="s">
        <v>188</v>
      </c>
      <c r="C9" s="44">
        <v>0</v>
      </c>
      <c r="D9" s="44">
        <v>0</v>
      </c>
      <c r="E9" s="44">
        <v>0</v>
      </c>
      <c r="F9" s="100">
        <f t="shared" si="0"/>
        <v>0</v>
      </c>
      <c r="G9" s="44">
        <v>0</v>
      </c>
      <c r="H9" s="44">
        <v>0</v>
      </c>
      <c r="I9" s="44">
        <v>0</v>
      </c>
      <c r="J9" s="100">
        <f t="shared" si="1"/>
        <v>0</v>
      </c>
      <c r="K9" s="44">
        <v>0</v>
      </c>
      <c r="L9" s="44">
        <v>0</v>
      </c>
      <c r="M9" s="44">
        <v>0</v>
      </c>
      <c r="N9" s="100">
        <f t="shared" si="2"/>
        <v>0</v>
      </c>
      <c r="O9" s="193">
        <v>0</v>
      </c>
      <c r="P9" s="44">
        <v>0</v>
      </c>
      <c r="Q9" s="44">
        <v>0</v>
      </c>
      <c r="R9" s="44">
        <f t="shared" si="3"/>
        <v>0</v>
      </c>
    </row>
    <row r="10" spans="1:18" ht="15" customHeight="1" x14ac:dyDescent="0.25">
      <c r="A10" s="5" t="s">
        <v>189</v>
      </c>
      <c r="B10" s="6" t="s">
        <v>190</v>
      </c>
      <c r="C10" s="44">
        <v>0</v>
      </c>
      <c r="D10" s="44">
        <v>0</v>
      </c>
      <c r="E10" s="44">
        <v>0</v>
      </c>
      <c r="F10" s="100">
        <f t="shared" si="0"/>
        <v>0</v>
      </c>
      <c r="G10" s="44">
        <v>0</v>
      </c>
      <c r="H10" s="44">
        <v>0</v>
      </c>
      <c r="I10" s="44">
        <v>0</v>
      </c>
      <c r="J10" s="100">
        <f t="shared" si="1"/>
        <v>0</v>
      </c>
      <c r="K10" s="44">
        <v>0</v>
      </c>
      <c r="L10" s="44">
        <v>0</v>
      </c>
      <c r="M10" s="44">
        <v>0</v>
      </c>
      <c r="N10" s="100">
        <f t="shared" si="2"/>
        <v>0</v>
      </c>
      <c r="O10" s="193">
        <v>0</v>
      </c>
      <c r="P10" s="44">
        <v>0</v>
      </c>
      <c r="Q10" s="44">
        <v>0</v>
      </c>
      <c r="R10" s="44">
        <f t="shared" si="3"/>
        <v>0</v>
      </c>
    </row>
    <row r="11" spans="1:18" ht="15" customHeight="1" x14ac:dyDescent="0.25">
      <c r="A11" s="5" t="s">
        <v>191</v>
      </c>
      <c r="B11" s="6" t="s">
        <v>192</v>
      </c>
      <c r="C11" s="44">
        <v>0</v>
      </c>
      <c r="D11" s="44">
        <v>0</v>
      </c>
      <c r="E11" s="44">
        <v>0</v>
      </c>
      <c r="F11" s="100">
        <f t="shared" si="0"/>
        <v>0</v>
      </c>
      <c r="G11" s="44">
        <v>0</v>
      </c>
      <c r="H11" s="44">
        <v>0</v>
      </c>
      <c r="I11" s="44">
        <v>0</v>
      </c>
      <c r="J11" s="100">
        <f t="shared" si="1"/>
        <v>0</v>
      </c>
      <c r="K11" s="44">
        <v>0</v>
      </c>
      <c r="L11" s="44">
        <v>0</v>
      </c>
      <c r="M11" s="44">
        <v>0</v>
      </c>
      <c r="N11" s="100">
        <f t="shared" si="2"/>
        <v>0</v>
      </c>
      <c r="O11" s="193">
        <v>0</v>
      </c>
      <c r="P11" s="44">
        <v>0</v>
      </c>
      <c r="Q11" s="44">
        <v>0</v>
      </c>
      <c r="R11" s="44">
        <f t="shared" si="3"/>
        <v>0</v>
      </c>
    </row>
    <row r="12" spans="1:18" ht="15" customHeight="1" x14ac:dyDescent="0.25">
      <c r="A12" s="5" t="s">
        <v>193</v>
      </c>
      <c r="B12" s="6" t="s">
        <v>194</v>
      </c>
      <c r="C12" s="44">
        <v>0</v>
      </c>
      <c r="D12" s="44">
        <v>0</v>
      </c>
      <c r="E12" s="44">
        <v>0</v>
      </c>
      <c r="F12" s="100">
        <f t="shared" si="0"/>
        <v>0</v>
      </c>
      <c r="G12" s="44">
        <v>0</v>
      </c>
      <c r="H12" s="44">
        <v>0</v>
      </c>
      <c r="I12" s="44">
        <v>0</v>
      </c>
      <c r="J12" s="100">
        <f t="shared" si="1"/>
        <v>0</v>
      </c>
      <c r="K12" s="44">
        <v>0</v>
      </c>
      <c r="L12" s="44">
        <v>0</v>
      </c>
      <c r="M12" s="44">
        <v>0</v>
      </c>
      <c r="N12" s="100">
        <f t="shared" si="2"/>
        <v>0</v>
      </c>
      <c r="O12" s="193">
        <v>0</v>
      </c>
      <c r="P12" s="44">
        <v>0</v>
      </c>
      <c r="Q12" s="44">
        <v>0</v>
      </c>
      <c r="R12" s="44">
        <f t="shared" si="3"/>
        <v>0</v>
      </c>
    </row>
    <row r="13" spans="1:18" ht="15" customHeight="1" x14ac:dyDescent="0.25">
      <c r="A13" s="5" t="s">
        <v>486</v>
      </c>
      <c r="B13" s="6" t="s">
        <v>195</v>
      </c>
      <c r="C13" s="44">
        <v>0</v>
      </c>
      <c r="D13" s="44">
        <v>0</v>
      </c>
      <c r="E13" s="44">
        <v>0</v>
      </c>
      <c r="F13" s="100">
        <f t="shared" si="0"/>
        <v>0</v>
      </c>
      <c r="G13" s="44">
        <v>0</v>
      </c>
      <c r="H13" s="44">
        <v>0</v>
      </c>
      <c r="I13" s="44">
        <v>0</v>
      </c>
      <c r="J13" s="100">
        <f t="shared" si="1"/>
        <v>0</v>
      </c>
      <c r="K13" s="44">
        <v>0</v>
      </c>
      <c r="L13" s="44">
        <v>0</v>
      </c>
      <c r="M13" s="44">
        <v>0</v>
      </c>
      <c r="N13" s="100">
        <f t="shared" si="2"/>
        <v>0</v>
      </c>
      <c r="O13" s="193">
        <v>0</v>
      </c>
      <c r="P13" s="44">
        <v>0</v>
      </c>
      <c r="Q13" s="44">
        <v>0</v>
      </c>
      <c r="R13" s="44">
        <f t="shared" si="3"/>
        <v>0</v>
      </c>
    </row>
    <row r="14" spans="1:18" s="46" customFormat="1" ht="15" customHeight="1" x14ac:dyDescent="0.25">
      <c r="A14" s="7" t="s">
        <v>396</v>
      </c>
      <c r="B14" s="8" t="s">
        <v>196</v>
      </c>
      <c r="C14" s="47">
        <f>SUM(C8:C13)</f>
        <v>0</v>
      </c>
      <c r="D14" s="47">
        <f>SUM(D8:D13)</f>
        <v>0</v>
      </c>
      <c r="E14" s="47">
        <f>SUM(E8:E13)</f>
        <v>0</v>
      </c>
      <c r="F14" s="101">
        <f t="shared" si="0"/>
        <v>0</v>
      </c>
      <c r="G14" s="47">
        <f>SUM(G8:G13)</f>
        <v>0</v>
      </c>
      <c r="H14" s="47">
        <f>SUM(H8:H13)</f>
        <v>0</v>
      </c>
      <c r="I14" s="47">
        <f>SUM(I8:I13)</f>
        <v>0</v>
      </c>
      <c r="J14" s="101">
        <f t="shared" si="1"/>
        <v>0</v>
      </c>
      <c r="K14" s="47">
        <f>SUM(K8:K13)</f>
        <v>0</v>
      </c>
      <c r="L14" s="47">
        <f>SUM(L8:L13)</f>
        <v>0</v>
      </c>
      <c r="M14" s="47">
        <f>SUM(M8:M13)</f>
        <v>0</v>
      </c>
      <c r="N14" s="101">
        <f t="shared" si="2"/>
        <v>0</v>
      </c>
      <c r="O14" s="151">
        <f>SUM(O8:O13)</f>
        <v>0</v>
      </c>
      <c r="P14" s="47">
        <f>SUM(P8:P13)</f>
        <v>0</v>
      </c>
      <c r="Q14" s="47">
        <f>SUM(Q8:Q13)</f>
        <v>0</v>
      </c>
      <c r="R14" s="47">
        <f t="shared" si="3"/>
        <v>0</v>
      </c>
    </row>
    <row r="15" spans="1:18" ht="15" customHeight="1" x14ac:dyDescent="0.25">
      <c r="A15" s="5" t="s">
        <v>197</v>
      </c>
      <c r="B15" s="6" t="s">
        <v>198</v>
      </c>
      <c r="C15" s="44">
        <v>0</v>
      </c>
      <c r="D15" s="44">
        <v>0</v>
      </c>
      <c r="E15" s="44">
        <v>0</v>
      </c>
      <c r="F15" s="100">
        <f t="shared" si="0"/>
        <v>0</v>
      </c>
      <c r="G15" s="44">
        <v>0</v>
      </c>
      <c r="H15" s="44">
        <v>0</v>
      </c>
      <c r="I15" s="44">
        <v>0</v>
      </c>
      <c r="J15" s="100">
        <f t="shared" si="1"/>
        <v>0</v>
      </c>
      <c r="K15" s="44">
        <v>0</v>
      </c>
      <c r="L15" s="44">
        <v>0</v>
      </c>
      <c r="M15" s="44">
        <v>0</v>
      </c>
      <c r="N15" s="100">
        <f t="shared" si="2"/>
        <v>0</v>
      </c>
      <c r="O15" s="193">
        <v>0</v>
      </c>
      <c r="P15" s="44">
        <v>0</v>
      </c>
      <c r="Q15" s="44">
        <v>0</v>
      </c>
      <c r="R15" s="44">
        <f t="shared" si="3"/>
        <v>0</v>
      </c>
    </row>
    <row r="16" spans="1:18" ht="15" customHeight="1" x14ac:dyDescent="0.25">
      <c r="A16" s="5" t="s">
        <v>199</v>
      </c>
      <c r="B16" s="6" t="s">
        <v>200</v>
      </c>
      <c r="C16" s="44">
        <v>0</v>
      </c>
      <c r="D16" s="44">
        <v>0</v>
      </c>
      <c r="E16" s="44">
        <v>0</v>
      </c>
      <c r="F16" s="100">
        <f t="shared" si="0"/>
        <v>0</v>
      </c>
      <c r="G16" s="44">
        <v>0</v>
      </c>
      <c r="H16" s="44">
        <v>0</v>
      </c>
      <c r="I16" s="44">
        <v>0</v>
      </c>
      <c r="J16" s="100">
        <f t="shared" si="1"/>
        <v>0</v>
      </c>
      <c r="K16" s="44">
        <v>0</v>
      </c>
      <c r="L16" s="44">
        <v>0</v>
      </c>
      <c r="M16" s="44">
        <v>0</v>
      </c>
      <c r="N16" s="100">
        <f t="shared" si="2"/>
        <v>0</v>
      </c>
      <c r="O16" s="193">
        <v>0</v>
      </c>
      <c r="P16" s="44">
        <v>0</v>
      </c>
      <c r="Q16" s="44">
        <v>0</v>
      </c>
      <c r="R16" s="44">
        <f t="shared" si="3"/>
        <v>0</v>
      </c>
    </row>
    <row r="17" spans="1:18" ht="15" customHeight="1" x14ac:dyDescent="0.25">
      <c r="A17" s="5" t="s">
        <v>359</v>
      </c>
      <c r="B17" s="6" t="s">
        <v>201</v>
      </c>
      <c r="C17" s="44">
        <v>0</v>
      </c>
      <c r="D17" s="44">
        <v>0</v>
      </c>
      <c r="E17" s="44">
        <v>0</v>
      </c>
      <c r="F17" s="100">
        <f t="shared" si="0"/>
        <v>0</v>
      </c>
      <c r="G17" s="44">
        <v>0</v>
      </c>
      <c r="H17" s="44">
        <v>0</v>
      </c>
      <c r="I17" s="44">
        <v>0</v>
      </c>
      <c r="J17" s="100">
        <f t="shared" si="1"/>
        <v>0</v>
      </c>
      <c r="K17" s="44">
        <v>0</v>
      </c>
      <c r="L17" s="44">
        <v>0</v>
      </c>
      <c r="M17" s="44">
        <v>0</v>
      </c>
      <c r="N17" s="100">
        <f t="shared" si="2"/>
        <v>0</v>
      </c>
      <c r="O17" s="193">
        <v>0</v>
      </c>
      <c r="P17" s="44">
        <v>0</v>
      </c>
      <c r="Q17" s="44">
        <v>0</v>
      </c>
      <c r="R17" s="44">
        <f t="shared" si="3"/>
        <v>0</v>
      </c>
    </row>
    <row r="18" spans="1:18" ht="15" customHeight="1" x14ac:dyDescent="0.25">
      <c r="A18" s="5" t="s">
        <v>360</v>
      </c>
      <c r="B18" s="6" t="s">
        <v>202</v>
      </c>
      <c r="C18" s="44">
        <v>0</v>
      </c>
      <c r="D18" s="44">
        <v>0</v>
      </c>
      <c r="E18" s="44">
        <v>0</v>
      </c>
      <c r="F18" s="100">
        <f t="shared" si="0"/>
        <v>0</v>
      </c>
      <c r="G18" s="44">
        <v>0</v>
      </c>
      <c r="H18" s="44">
        <v>0</v>
      </c>
      <c r="I18" s="44">
        <v>0</v>
      </c>
      <c r="J18" s="100">
        <f t="shared" si="1"/>
        <v>0</v>
      </c>
      <c r="K18" s="44">
        <v>0</v>
      </c>
      <c r="L18" s="44">
        <v>0</v>
      </c>
      <c r="M18" s="44">
        <v>0</v>
      </c>
      <c r="N18" s="100">
        <f t="shared" si="2"/>
        <v>0</v>
      </c>
      <c r="O18" s="193">
        <v>0</v>
      </c>
      <c r="P18" s="44">
        <v>0</v>
      </c>
      <c r="Q18" s="44">
        <v>0</v>
      </c>
      <c r="R18" s="44">
        <f t="shared" si="3"/>
        <v>0</v>
      </c>
    </row>
    <row r="19" spans="1:18" ht="15" customHeight="1" x14ac:dyDescent="0.25">
      <c r="A19" s="5" t="s">
        <v>361</v>
      </c>
      <c r="B19" s="6" t="s">
        <v>203</v>
      </c>
      <c r="C19" s="44">
        <v>0</v>
      </c>
      <c r="D19" s="44">
        <v>0</v>
      </c>
      <c r="E19" s="44">
        <v>0</v>
      </c>
      <c r="F19" s="100">
        <f t="shared" si="0"/>
        <v>0</v>
      </c>
      <c r="G19" s="44">
        <v>0</v>
      </c>
      <c r="H19" s="44">
        <v>0</v>
      </c>
      <c r="I19" s="44">
        <v>0</v>
      </c>
      <c r="J19" s="100">
        <f t="shared" si="1"/>
        <v>0</v>
      </c>
      <c r="K19" s="44">
        <v>0</v>
      </c>
      <c r="L19" s="44">
        <v>0</v>
      </c>
      <c r="M19" s="44">
        <v>0</v>
      </c>
      <c r="N19" s="100">
        <f t="shared" si="2"/>
        <v>0</v>
      </c>
      <c r="O19" s="193">
        <v>0</v>
      </c>
      <c r="P19" s="44">
        <v>0</v>
      </c>
      <c r="Q19" s="44">
        <v>0</v>
      </c>
      <c r="R19" s="44">
        <f t="shared" si="3"/>
        <v>0</v>
      </c>
    </row>
    <row r="20" spans="1:18" s="46" customFormat="1" ht="15" customHeight="1" x14ac:dyDescent="0.25">
      <c r="A20" s="30" t="s">
        <v>397</v>
      </c>
      <c r="B20" s="36" t="s">
        <v>204</v>
      </c>
      <c r="C20" s="60">
        <f>SUM(C14:C19)</f>
        <v>0</v>
      </c>
      <c r="D20" s="60">
        <f>SUM(D14:D19)</f>
        <v>0</v>
      </c>
      <c r="E20" s="60">
        <f>SUM(E14:E19)</f>
        <v>0</v>
      </c>
      <c r="F20" s="101">
        <f t="shared" si="0"/>
        <v>0</v>
      </c>
      <c r="G20" s="60">
        <f>SUM(G14:G19)</f>
        <v>0</v>
      </c>
      <c r="H20" s="60">
        <f>SUM(H14:H19)</f>
        <v>0</v>
      </c>
      <c r="I20" s="60">
        <f>SUM(I14:I19)</f>
        <v>0</v>
      </c>
      <c r="J20" s="101">
        <f t="shared" si="1"/>
        <v>0</v>
      </c>
      <c r="K20" s="60">
        <f>SUM(K14:K19)</f>
        <v>0</v>
      </c>
      <c r="L20" s="60">
        <f>SUM(L14:L19)</f>
        <v>0</v>
      </c>
      <c r="M20" s="60">
        <f>SUM(M14:M19)</f>
        <v>0</v>
      </c>
      <c r="N20" s="101">
        <f t="shared" si="2"/>
        <v>0</v>
      </c>
      <c r="O20" s="152">
        <f>SUM(O14:O19)</f>
        <v>0</v>
      </c>
      <c r="P20" s="60">
        <f>SUM(P14:P19)</f>
        <v>0</v>
      </c>
      <c r="Q20" s="60">
        <f>SUM(Q14:Q19)</f>
        <v>0</v>
      </c>
      <c r="R20" s="47">
        <f t="shared" si="3"/>
        <v>0</v>
      </c>
    </row>
    <row r="21" spans="1:18" ht="15" customHeight="1" x14ac:dyDescent="0.25">
      <c r="A21" s="5" t="s">
        <v>365</v>
      </c>
      <c r="B21" s="6" t="s">
        <v>213</v>
      </c>
      <c r="C21" s="44">
        <v>0</v>
      </c>
      <c r="D21" s="44">
        <v>0</v>
      </c>
      <c r="E21" s="44">
        <v>0</v>
      </c>
      <c r="F21" s="100">
        <f t="shared" si="0"/>
        <v>0</v>
      </c>
      <c r="G21" s="44">
        <v>0</v>
      </c>
      <c r="H21" s="44">
        <v>0</v>
      </c>
      <c r="I21" s="44">
        <v>0</v>
      </c>
      <c r="J21" s="100">
        <f t="shared" si="1"/>
        <v>0</v>
      </c>
      <c r="K21" s="44">
        <v>0</v>
      </c>
      <c r="L21" s="44">
        <v>0</v>
      </c>
      <c r="M21" s="44">
        <v>0</v>
      </c>
      <c r="N21" s="100">
        <f t="shared" si="2"/>
        <v>0</v>
      </c>
      <c r="O21" s="193">
        <v>0</v>
      </c>
      <c r="P21" s="44">
        <v>0</v>
      </c>
      <c r="Q21" s="44">
        <v>0</v>
      </c>
      <c r="R21" s="44">
        <f t="shared" si="3"/>
        <v>0</v>
      </c>
    </row>
    <row r="22" spans="1:18" ht="15" customHeight="1" x14ac:dyDescent="0.25">
      <c r="A22" s="5" t="s">
        <v>366</v>
      </c>
      <c r="B22" s="6" t="s">
        <v>214</v>
      </c>
      <c r="C22" s="44">
        <v>0</v>
      </c>
      <c r="D22" s="44">
        <v>0</v>
      </c>
      <c r="E22" s="44">
        <v>0</v>
      </c>
      <c r="F22" s="100">
        <f t="shared" si="0"/>
        <v>0</v>
      </c>
      <c r="G22" s="44">
        <v>0</v>
      </c>
      <c r="H22" s="44">
        <v>0</v>
      </c>
      <c r="I22" s="44">
        <v>0</v>
      </c>
      <c r="J22" s="100">
        <f t="shared" si="1"/>
        <v>0</v>
      </c>
      <c r="K22" s="44">
        <v>0</v>
      </c>
      <c r="L22" s="44">
        <v>0</v>
      </c>
      <c r="M22" s="44">
        <v>0</v>
      </c>
      <c r="N22" s="100">
        <f t="shared" si="2"/>
        <v>0</v>
      </c>
      <c r="O22" s="193">
        <v>0</v>
      </c>
      <c r="P22" s="44">
        <v>0</v>
      </c>
      <c r="Q22" s="44">
        <v>0</v>
      </c>
      <c r="R22" s="44">
        <f t="shared" si="3"/>
        <v>0</v>
      </c>
    </row>
    <row r="23" spans="1:18" s="46" customFormat="1" ht="15" customHeight="1" x14ac:dyDescent="0.25">
      <c r="A23" s="7" t="s">
        <v>399</v>
      </c>
      <c r="B23" s="8" t="s">
        <v>215</v>
      </c>
      <c r="C23" s="47">
        <f>SUM(C21:C22)</f>
        <v>0</v>
      </c>
      <c r="D23" s="47">
        <f>SUM(D21:D22)</f>
        <v>0</v>
      </c>
      <c r="E23" s="47">
        <f>SUM(E21:E22)</f>
        <v>0</v>
      </c>
      <c r="F23" s="101">
        <f t="shared" si="0"/>
        <v>0</v>
      </c>
      <c r="G23" s="47">
        <f>SUM(G21:G22)</f>
        <v>0</v>
      </c>
      <c r="H23" s="47">
        <f>SUM(H21:H22)</f>
        <v>0</v>
      </c>
      <c r="I23" s="47">
        <f>SUM(I21:I22)</f>
        <v>0</v>
      </c>
      <c r="J23" s="101">
        <f t="shared" si="1"/>
        <v>0</v>
      </c>
      <c r="K23" s="47">
        <f>SUM(K21:K22)</f>
        <v>0</v>
      </c>
      <c r="L23" s="47">
        <f>SUM(L21:L22)</f>
        <v>0</v>
      </c>
      <c r="M23" s="47">
        <f>SUM(M21:M22)</f>
        <v>0</v>
      </c>
      <c r="N23" s="101">
        <f t="shared" si="2"/>
        <v>0</v>
      </c>
      <c r="O23" s="151">
        <f>SUM(O21:O22)</f>
        <v>0</v>
      </c>
      <c r="P23" s="47">
        <f>SUM(P21:P22)</f>
        <v>0</v>
      </c>
      <c r="Q23" s="47">
        <f>SUM(Q21:Q22)</f>
        <v>0</v>
      </c>
      <c r="R23" s="47">
        <f t="shared" si="3"/>
        <v>0</v>
      </c>
    </row>
    <row r="24" spans="1:18" ht="15" customHeight="1" x14ac:dyDescent="0.25">
      <c r="A24" s="7" t="s">
        <v>367</v>
      </c>
      <c r="B24" s="8" t="s">
        <v>216</v>
      </c>
      <c r="C24" s="47">
        <v>0</v>
      </c>
      <c r="D24" s="47">
        <v>0</v>
      </c>
      <c r="E24" s="47">
        <v>0</v>
      </c>
      <c r="F24" s="101">
        <f t="shared" si="0"/>
        <v>0</v>
      </c>
      <c r="G24" s="47">
        <v>0</v>
      </c>
      <c r="H24" s="47">
        <v>0</v>
      </c>
      <c r="I24" s="47">
        <v>0</v>
      </c>
      <c r="J24" s="101">
        <f t="shared" si="1"/>
        <v>0</v>
      </c>
      <c r="K24" s="47">
        <v>0</v>
      </c>
      <c r="L24" s="47">
        <v>0</v>
      </c>
      <c r="M24" s="47">
        <v>0</v>
      </c>
      <c r="N24" s="101">
        <f t="shared" si="2"/>
        <v>0</v>
      </c>
      <c r="O24" s="151">
        <v>0</v>
      </c>
      <c r="P24" s="47">
        <v>0</v>
      </c>
      <c r="Q24" s="47">
        <v>0</v>
      </c>
      <c r="R24" s="47">
        <f t="shared" si="3"/>
        <v>0</v>
      </c>
    </row>
    <row r="25" spans="1:18" ht="15" customHeight="1" x14ac:dyDescent="0.25">
      <c r="A25" s="7" t="s">
        <v>368</v>
      </c>
      <c r="B25" s="8" t="s">
        <v>217</v>
      </c>
      <c r="C25" s="47">
        <v>0</v>
      </c>
      <c r="D25" s="47">
        <v>0</v>
      </c>
      <c r="E25" s="47">
        <v>0</v>
      </c>
      <c r="F25" s="101">
        <f t="shared" si="0"/>
        <v>0</v>
      </c>
      <c r="G25" s="47">
        <v>0</v>
      </c>
      <c r="H25" s="47">
        <v>0</v>
      </c>
      <c r="I25" s="47">
        <v>0</v>
      </c>
      <c r="J25" s="101">
        <f t="shared" si="1"/>
        <v>0</v>
      </c>
      <c r="K25" s="47">
        <v>0</v>
      </c>
      <c r="L25" s="47">
        <v>0</v>
      </c>
      <c r="M25" s="47">
        <v>0</v>
      </c>
      <c r="N25" s="101">
        <f t="shared" si="2"/>
        <v>0</v>
      </c>
      <c r="O25" s="151">
        <v>0</v>
      </c>
      <c r="P25" s="47">
        <v>0</v>
      </c>
      <c r="Q25" s="47">
        <v>0</v>
      </c>
      <c r="R25" s="47">
        <f t="shared" si="3"/>
        <v>0</v>
      </c>
    </row>
    <row r="26" spans="1:18" ht="15" customHeight="1" x14ac:dyDescent="0.25">
      <c r="A26" s="7" t="s">
        <v>369</v>
      </c>
      <c r="B26" s="8" t="s">
        <v>218</v>
      </c>
      <c r="C26" s="47">
        <v>0</v>
      </c>
      <c r="D26" s="47">
        <v>0</v>
      </c>
      <c r="E26" s="47">
        <v>0</v>
      </c>
      <c r="F26" s="101">
        <f t="shared" si="0"/>
        <v>0</v>
      </c>
      <c r="G26" s="47">
        <v>0</v>
      </c>
      <c r="H26" s="47">
        <v>0</v>
      </c>
      <c r="I26" s="47">
        <v>0</v>
      </c>
      <c r="J26" s="101">
        <f t="shared" si="1"/>
        <v>0</v>
      </c>
      <c r="K26" s="47">
        <v>0</v>
      </c>
      <c r="L26" s="47">
        <v>0</v>
      </c>
      <c r="M26" s="47">
        <v>0</v>
      </c>
      <c r="N26" s="101">
        <f t="shared" si="2"/>
        <v>0</v>
      </c>
      <c r="O26" s="151">
        <v>0</v>
      </c>
      <c r="P26" s="47">
        <v>0</v>
      </c>
      <c r="Q26" s="47">
        <v>0</v>
      </c>
      <c r="R26" s="47">
        <f t="shared" si="3"/>
        <v>0</v>
      </c>
    </row>
    <row r="27" spans="1:18" ht="15" customHeight="1" x14ac:dyDescent="0.25">
      <c r="A27" s="5" t="s">
        <v>370</v>
      </c>
      <c r="B27" s="6" t="s">
        <v>219</v>
      </c>
      <c r="C27" s="44">
        <v>0</v>
      </c>
      <c r="D27" s="44">
        <v>0</v>
      </c>
      <c r="E27" s="44">
        <v>0</v>
      </c>
      <c r="F27" s="100">
        <f t="shared" si="0"/>
        <v>0</v>
      </c>
      <c r="G27" s="44">
        <v>0</v>
      </c>
      <c r="H27" s="44">
        <v>0</v>
      </c>
      <c r="I27" s="44">
        <v>0</v>
      </c>
      <c r="J27" s="100">
        <f t="shared" si="1"/>
        <v>0</v>
      </c>
      <c r="K27" s="44">
        <v>0</v>
      </c>
      <c r="L27" s="44">
        <v>0</v>
      </c>
      <c r="M27" s="44">
        <v>0</v>
      </c>
      <c r="N27" s="100">
        <f t="shared" si="2"/>
        <v>0</v>
      </c>
      <c r="O27" s="193">
        <v>0</v>
      </c>
      <c r="P27" s="44">
        <v>0</v>
      </c>
      <c r="Q27" s="44">
        <v>0</v>
      </c>
      <c r="R27" s="44">
        <f t="shared" si="3"/>
        <v>0</v>
      </c>
    </row>
    <row r="28" spans="1:18" ht="15" customHeight="1" x14ac:dyDescent="0.25">
      <c r="A28" s="5" t="s">
        <v>371</v>
      </c>
      <c r="B28" s="6" t="s">
        <v>220</v>
      </c>
      <c r="C28" s="44">
        <v>0</v>
      </c>
      <c r="D28" s="44">
        <v>0</v>
      </c>
      <c r="E28" s="44">
        <v>0</v>
      </c>
      <c r="F28" s="100">
        <f t="shared" si="0"/>
        <v>0</v>
      </c>
      <c r="G28" s="44">
        <v>0</v>
      </c>
      <c r="H28" s="44">
        <v>0</v>
      </c>
      <c r="I28" s="44">
        <v>0</v>
      </c>
      <c r="J28" s="100">
        <f t="shared" si="1"/>
        <v>0</v>
      </c>
      <c r="K28" s="44">
        <v>0</v>
      </c>
      <c r="L28" s="44">
        <v>0</v>
      </c>
      <c r="M28" s="44">
        <v>0</v>
      </c>
      <c r="N28" s="100">
        <f t="shared" si="2"/>
        <v>0</v>
      </c>
      <c r="O28" s="193">
        <v>0</v>
      </c>
      <c r="P28" s="44">
        <v>0</v>
      </c>
      <c r="Q28" s="44">
        <v>0</v>
      </c>
      <c r="R28" s="44">
        <f t="shared" si="3"/>
        <v>0</v>
      </c>
    </row>
    <row r="29" spans="1:18" ht="15" customHeight="1" x14ac:dyDescent="0.25">
      <c r="A29" s="5" t="s">
        <v>221</v>
      </c>
      <c r="B29" s="6" t="s">
        <v>222</v>
      </c>
      <c r="C29" s="44">
        <v>0</v>
      </c>
      <c r="D29" s="44">
        <v>0</v>
      </c>
      <c r="E29" s="44">
        <v>0</v>
      </c>
      <c r="F29" s="100">
        <f t="shared" si="0"/>
        <v>0</v>
      </c>
      <c r="G29" s="44">
        <v>0</v>
      </c>
      <c r="H29" s="44">
        <v>0</v>
      </c>
      <c r="I29" s="44">
        <v>0</v>
      </c>
      <c r="J29" s="100">
        <f t="shared" si="1"/>
        <v>0</v>
      </c>
      <c r="K29" s="44">
        <v>0</v>
      </c>
      <c r="L29" s="44">
        <v>0</v>
      </c>
      <c r="M29" s="44">
        <v>0</v>
      </c>
      <c r="N29" s="100">
        <f t="shared" si="2"/>
        <v>0</v>
      </c>
      <c r="O29" s="193">
        <v>0</v>
      </c>
      <c r="P29" s="44">
        <v>0</v>
      </c>
      <c r="Q29" s="44">
        <v>0</v>
      </c>
      <c r="R29" s="44">
        <f t="shared" si="3"/>
        <v>0</v>
      </c>
    </row>
    <row r="30" spans="1:18" ht="15" customHeight="1" x14ac:dyDescent="0.25">
      <c r="A30" s="5" t="s">
        <v>372</v>
      </c>
      <c r="B30" s="6" t="s">
        <v>223</v>
      </c>
      <c r="C30" s="44">
        <v>0</v>
      </c>
      <c r="D30" s="44">
        <v>0</v>
      </c>
      <c r="E30" s="44">
        <v>0</v>
      </c>
      <c r="F30" s="100">
        <f t="shared" si="0"/>
        <v>0</v>
      </c>
      <c r="G30" s="44">
        <v>0</v>
      </c>
      <c r="H30" s="44">
        <v>0</v>
      </c>
      <c r="I30" s="44">
        <v>0</v>
      </c>
      <c r="J30" s="100">
        <f t="shared" si="1"/>
        <v>0</v>
      </c>
      <c r="K30" s="44">
        <v>0</v>
      </c>
      <c r="L30" s="44">
        <v>0</v>
      </c>
      <c r="M30" s="44">
        <v>0</v>
      </c>
      <c r="N30" s="100">
        <f t="shared" si="2"/>
        <v>0</v>
      </c>
      <c r="O30" s="193">
        <v>0</v>
      </c>
      <c r="P30" s="44">
        <v>0</v>
      </c>
      <c r="Q30" s="44">
        <v>0</v>
      </c>
      <c r="R30" s="44">
        <f t="shared" si="3"/>
        <v>0</v>
      </c>
    </row>
    <row r="31" spans="1:18" ht="15" customHeight="1" x14ac:dyDescent="0.25">
      <c r="A31" s="5" t="s">
        <v>373</v>
      </c>
      <c r="B31" s="6" t="s">
        <v>224</v>
      </c>
      <c r="C31" s="44">
        <v>0</v>
      </c>
      <c r="D31" s="44">
        <v>0</v>
      </c>
      <c r="E31" s="44">
        <v>0</v>
      </c>
      <c r="F31" s="100">
        <f t="shared" si="0"/>
        <v>0</v>
      </c>
      <c r="G31" s="44">
        <v>0</v>
      </c>
      <c r="H31" s="44">
        <v>0</v>
      </c>
      <c r="I31" s="44">
        <v>0</v>
      </c>
      <c r="J31" s="100">
        <f t="shared" si="1"/>
        <v>0</v>
      </c>
      <c r="K31" s="44">
        <v>0</v>
      </c>
      <c r="L31" s="44">
        <v>0</v>
      </c>
      <c r="M31" s="44">
        <v>0</v>
      </c>
      <c r="N31" s="100">
        <f t="shared" si="2"/>
        <v>0</v>
      </c>
      <c r="O31" s="193">
        <v>0</v>
      </c>
      <c r="P31" s="44">
        <v>0</v>
      </c>
      <c r="Q31" s="44">
        <v>0</v>
      </c>
      <c r="R31" s="44">
        <f t="shared" si="3"/>
        <v>0</v>
      </c>
    </row>
    <row r="32" spans="1:18" s="46" customFormat="1" ht="15" customHeight="1" x14ac:dyDescent="0.25">
      <c r="A32" s="7" t="s">
        <v>400</v>
      </c>
      <c r="B32" s="8" t="s">
        <v>225</v>
      </c>
      <c r="C32" s="47">
        <f>SUM(C27:C31)</f>
        <v>0</v>
      </c>
      <c r="D32" s="47">
        <f>SUM(D27:D31)</f>
        <v>0</v>
      </c>
      <c r="E32" s="47">
        <f>SUM(E27:E31)</f>
        <v>0</v>
      </c>
      <c r="F32" s="101">
        <f t="shared" si="0"/>
        <v>0</v>
      </c>
      <c r="G32" s="47">
        <f>SUM(G27:G31)</f>
        <v>0</v>
      </c>
      <c r="H32" s="47">
        <f>SUM(H27:H31)</f>
        <v>0</v>
      </c>
      <c r="I32" s="47">
        <f>SUM(I27:I31)</f>
        <v>0</v>
      </c>
      <c r="J32" s="101">
        <f t="shared" si="1"/>
        <v>0</v>
      </c>
      <c r="K32" s="47">
        <f>SUM(K27:K31)</f>
        <v>0</v>
      </c>
      <c r="L32" s="47">
        <f>SUM(L27:L31)</f>
        <v>0</v>
      </c>
      <c r="M32" s="47">
        <f>SUM(M27:M31)</f>
        <v>0</v>
      </c>
      <c r="N32" s="101">
        <f t="shared" si="2"/>
        <v>0</v>
      </c>
      <c r="O32" s="151">
        <f>SUM(O27:O31)</f>
        <v>0</v>
      </c>
      <c r="P32" s="47">
        <f>SUM(P27:P31)</f>
        <v>0</v>
      </c>
      <c r="Q32" s="47">
        <f>SUM(Q27:Q31)</f>
        <v>0</v>
      </c>
      <c r="R32" s="47">
        <f t="shared" si="3"/>
        <v>0</v>
      </c>
    </row>
    <row r="33" spans="1:18" ht="15" customHeight="1" x14ac:dyDescent="0.25">
      <c r="A33" s="7" t="s">
        <v>374</v>
      </c>
      <c r="B33" s="8" t="s">
        <v>226</v>
      </c>
      <c r="C33" s="47">
        <v>0</v>
      </c>
      <c r="D33" s="47">
        <v>0</v>
      </c>
      <c r="E33" s="47">
        <v>0</v>
      </c>
      <c r="F33" s="101">
        <f t="shared" si="0"/>
        <v>0</v>
      </c>
      <c r="G33" s="47">
        <v>0</v>
      </c>
      <c r="H33" s="47">
        <v>0</v>
      </c>
      <c r="I33" s="47">
        <v>0</v>
      </c>
      <c r="J33" s="101">
        <f t="shared" si="1"/>
        <v>0</v>
      </c>
      <c r="K33" s="47">
        <v>0</v>
      </c>
      <c r="L33" s="47">
        <v>0</v>
      </c>
      <c r="M33" s="47">
        <v>0</v>
      </c>
      <c r="N33" s="101">
        <f t="shared" si="2"/>
        <v>0</v>
      </c>
      <c r="O33" s="151">
        <v>0</v>
      </c>
      <c r="P33" s="47">
        <v>0</v>
      </c>
      <c r="Q33" s="47">
        <v>0</v>
      </c>
      <c r="R33" s="47">
        <f t="shared" si="3"/>
        <v>0</v>
      </c>
    </row>
    <row r="34" spans="1:18" s="46" customFormat="1" ht="15" customHeight="1" x14ac:dyDescent="0.25">
      <c r="A34" s="30" t="s">
        <v>401</v>
      </c>
      <c r="B34" s="36" t="s">
        <v>227</v>
      </c>
      <c r="C34" s="60">
        <f>C23+C24+C25+C26+C32+C33</f>
        <v>0</v>
      </c>
      <c r="D34" s="60">
        <f>D23+D24+D25+D26+D32+D33</f>
        <v>0</v>
      </c>
      <c r="E34" s="60">
        <f>E23+E24+E25+E26+E32+E33</f>
        <v>0</v>
      </c>
      <c r="F34" s="103">
        <f t="shared" si="0"/>
        <v>0</v>
      </c>
      <c r="G34" s="60">
        <f>G23+G24+G25+G26+G32+G33</f>
        <v>0</v>
      </c>
      <c r="H34" s="60">
        <f>H23+H24+H25+H26+H32+H33</f>
        <v>0</v>
      </c>
      <c r="I34" s="60">
        <f>I23+I24+I25+I26+I32+I33</f>
        <v>0</v>
      </c>
      <c r="J34" s="103">
        <f t="shared" si="1"/>
        <v>0</v>
      </c>
      <c r="K34" s="60">
        <f>K23+K24+K25+K26+K32+K33</f>
        <v>0</v>
      </c>
      <c r="L34" s="60">
        <f>L23+L24+L25+L26+L32+L33</f>
        <v>0</v>
      </c>
      <c r="M34" s="60">
        <f>M23+M24+M25+M26+M32+M33</f>
        <v>0</v>
      </c>
      <c r="N34" s="103">
        <f t="shared" si="2"/>
        <v>0</v>
      </c>
      <c r="O34" s="152">
        <f>O23+O24+O25+O26+O32+O33</f>
        <v>0</v>
      </c>
      <c r="P34" s="60">
        <f>P23+P24+P25+P26+P32+P33</f>
        <v>0</v>
      </c>
      <c r="Q34" s="60">
        <f>Q23+Q24+Q25+Q26+Q32+Q33</f>
        <v>0</v>
      </c>
      <c r="R34" s="60">
        <f t="shared" si="3"/>
        <v>0</v>
      </c>
    </row>
    <row r="35" spans="1:18" ht="15" customHeight="1" x14ac:dyDescent="0.25">
      <c r="A35" s="12" t="s">
        <v>228</v>
      </c>
      <c r="B35" s="6" t="s">
        <v>229</v>
      </c>
      <c r="C35" s="44">
        <v>0</v>
      </c>
      <c r="D35" s="44">
        <v>0</v>
      </c>
      <c r="E35" s="44">
        <v>0</v>
      </c>
      <c r="F35" s="100">
        <f t="shared" si="0"/>
        <v>0</v>
      </c>
      <c r="G35" s="44">
        <v>0</v>
      </c>
      <c r="H35" s="44">
        <v>0</v>
      </c>
      <c r="I35" s="44">
        <v>0</v>
      </c>
      <c r="J35" s="100">
        <f t="shared" si="1"/>
        <v>0</v>
      </c>
      <c r="K35" s="44">
        <v>0</v>
      </c>
      <c r="L35" s="44">
        <v>0</v>
      </c>
      <c r="M35" s="44">
        <v>0</v>
      </c>
      <c r="N35" s="100">
        <f t="shared" si="2"/>
        <v>0</v>
      </c>
      <c r="O35" s="193">
        <v>0</v>
      </c>
      <c r="P35" s="44">
        <v>0</v>
      </c>
      <c r="Q35" s="44">
        <v>0</v>
      </c>
      <c r="R35" s="44">
        <f t="shared" si="3"/>
        <v>0</v>
      </c>
    </row>
    <row r="36" spans="1:18" ht="15" customHeight="1" x14ac:dyDescent="0.25">
      <c r="A36" s="12" t="s">
        <v>375</v>
      </c>
      <c r="B36" s="6" t="s">
        <v>230</v>
      </c>
      <c r="C36" s="44">
        <v>0</v>
      </c>
      <c r="D36" s="44">
        <v>0</v>
      </c>
      <c r="E36" s="44">
        <v>0</v>
      </c>
      <c r="F36" s="100">
        <f t="shared" si="0"/>
        <v>0</v>
      </c>
      <c r="G36" s="44">
        <v>0</v>
      </c>
      <c r="H36" s="44">
        <v>0</v>
      </c>
      <c r="I36" s="44">
        <v>0</v>
      </c>
      <c r="J36" s="100">
        <f t="shared" si="1"/>
        <v>0</v>
      </c>
      <c r="K36" s="44">
        <v>0</v>
      </c>
      <c r="L36" s="44">
        <v>0</v>
      </c>
      <c r="M36" s="44">
        <v>0</v>
      </c>
      <c r="N36" s="100">
        <f t="shared" si="2"/>
        <v>0</v>
      </c>
      <c r="O36" s="193">
        <v>0</v>
      </c>
      <c r="P36" s="44">
        <v>0</v>
      </c>
      <c r="Q36" s="44">
        <v>0</v>
      </c>
      <c r="R36" s="44">
        <f t="shared" si="3"/>
        <v>0</v>
      </c>
    </row>
    <row r="37" spans="1:18" ht="15" customHeight="1" x14ac:dyDescent="0.25">
      <c r="A37" s="12" t="s">
        <v>376</v>
      </c>
      <c r="B37" s="6" t="s">
        <v>231</v>
      </c>
      <c r="C37" s="44">
        <v>0</v>
      </c>
      <c r="D37" s="44">
        <v>0</v>
      </c>
      <c r="E37" s="44">
        <v>0</v>
      </c>
      <c r="F37" s="100">
        <f t="shared" si="0"/>
        <v>0</v>
      </c>
      <c r="G37" s="44">
        <v>0</v>
      </c>
      <c r="H37" s="44">
        <v>0</v>
      </c>
      <c r="I37" s="44">
        <v>0</v>
      </c>
      <c r="J37" s="100">
        <f t="shared" si="1"/>
        <v>0</v>
      </c>
      <c r="K37" s="44">
        <v>0</v>
      </c>
      <c r="L37" s="44">
        <v>0</v>
      </c>
      <c r="M37" s="44">
        <v>0</v>
      </c>
      <c r="N37" s="100">
        <f t="shared" si="2"/>
        <v>0</v>
      </c>
      <c r="O37" s="193">
        <v>0</v>
      </c>
      <c r="P37" s="44">
        <v>0</v>
      </c>
      <c r="Q37" s="44">
        <v>0</v>
      </c>
      <c r="R37" s="44">
        <f t="shared" si="3"/>
        <v>0</v>
      </c>
    </row>
    <row r="38" spans="1:18" ht="15" customHeight="1" x14ac:dyDescent="0.25">
      <c r="A38" s="12" t="s">
        <v>377</v>
      </c>
      <c r="B38" s="6" t="s">
        <v>232</v>
      </c>
      <c r="C38" s="44">
        <v>0</v>
      </c>
      <c r="D38" s="44">
        <v>0</v>
      </c>
      <c r="E38" s="44">
        <v>0</v>
      </c>
      <c r="F38" s="100">
        <f t="shared" si="0"/>
        <v>0</v>
      </c>
      <c r="G38" s="44">
        <v>0</v>
      </c>
      <c r="H38" s="44">
        <v>0</v>
      </c>
      <c r="I38" s="44">
        <v>0</v>
      </c>
      <c r="J38" s="100">
        <f t="shared" si="1"/>
        <v>0</v>
      </c>
      <c r="K38" s="44">
        <v>0</v>
      </c>
      <c r="L38" s="44">
        <v>0</v>
      </c>
      <c r="M38" s="44">
        <v>0</v>
      </c>
      <c r="N38" s="100">
        <f t="shared" si="2"/>
        <v>0</v>
      </c>
      <c r="O38" s="193">
        <v>0</v>
      </c>
      <c r="P38" s="44">
        <v>0</v>
      </c>
      <c r="Q38" s="44">
        <v>0</v>
      </c>
      <c r="R38" s="44">
        <f t="shared" si="3"/>
        <v>0</v>
      </c>
    </row>
    <row r="39" spans="1:18" ht="15" customHeight="1" x14ac:dyDescent="0.25">
      <c r="A39" s="12" t="s">
        <v>233</v>
      </c>
      <c r="B39" s="6" t="s">
        <v>234</v>
      </c>
      <c r="C39" s="44">
        <v>0</v>
      </c>
      <c r="D39" s="44">
        <v>0</v>
      </c>
      <c r="E39" s="44">
        <v>0</v>
      </c>
      <c r="F39" s="100">
        <f t="shared" si="0"/>
        <v>0</v>
      </c>
      <c r="G39" s="44">
        <v>0</v>
      </c>
      <c r="H39" s="44">
        <v>0</v>
      </c>
      <c r="I39" s="44">
        <v>0</v>
      </c>
      <c r="J39" s="100">
        <f t="shared" si="1"/>
        <v>0</v>
      </c>
      <c r="K39" s="44">
        <v>0</v>
      </c>
      <c r="L39" s="44">
        <v>0</v>
      </c>
      <c r="M39" s="44">
        <v>0</v>
      </c>
      <c r="N39" s="100">
        <f t="shared" si="2"/>
        <v>0</v>
      </c>
      <c r="O39" s="193">
        <v>0</v>
      </c>
      <c r="P39" s="44">
        <v>0</v>
      </c>
      <c r="Q39" s="44">
        <v>0</v>
      </c>
      <c r="R39" s="44">
        <f t="shared" si="3"/>
        <v>0</v>
      </c>
    </row>
    <row r="40" spans="1:18" ht="15" customHeight="1" x14ac:dyDescent="0.25">
      <c r="A40" s="12" t="s">
        <v>235</v>
      </c>
      <c r="B40" s="6" t="s">
        <v>236</v>
      </c>
      <c r="C40" s="44">
        <v>0</v>
      </c>
      <c r="D40" s="44">
        <v>0</v>
      </c>
      <c r="E40" s="44">
        <v>0</v>
      </c>
      <c r="F40" s="100">
        <f t="shared" ref="F40:F71" si="4">SUM(C40:E40)</f>
        <v>0</v>
      </c>
      <c r="G40" s="44">
        <v>0</v>
      </c>
      <c r="H40" s="44">
        <v>0</v>
      </c>
      <c r="I40" s="44">
        <v>0</v>
      </c>
      <c r="J40" s="100">
        <f t="shared" ref="J40:J49" si="5">SUM(G40:I40)</f>
        <v>0</v>
      </c>
      <c r="K40" s="44">
        <v>0</v>
      </c>
      <c r="L40" s="44">
        <v>0</v>
      </c>
      <c r="M40" s="44">
        <v>0</v>
      </c>
      <c r="N40" s="100">
        <f t="shared" si="2"/>
        <v>0</v>
      </c>
      <c r="O40" s="193">
        <v>0</v>
      </c>
      <c r="P40" s="44">
        <v>0</v>
      </c>
      <c r="Q40" s="44">
        <v>0</v>
      </c>
      <c r="R40" s="44">
        <f t="shared" ref="R40:R49" si="6">SUM(O40:Q40)</f>
        <v>0</v>
      </c>
    </row>
    <row r="41" spans="1:18" ht="15" customHeight="1" x14ac:dyDescent="0.25">
      <c r="A41" s="12" t="s">
        <v>237</v>
      </c>
      <c r="B41" s="6" t="s">
        <v>238</v>
      </c>
      <c r="C41" s="44">
        <v>0</v>
      </c>
      <c r="D41" s="44">
        <v>0</v>
      </c>
      <c r="E41" s="44">
        <v>0</v>
      </c>
      <c r="F41" s="100">
        <f t="shared" si="4"/>
        <v>0</v>
      </c>
      <c r="G41" s="44">
        <v>0</v>
      </c>
      <c r="H41" s="44">
        <v>0</v>
      </c>
      <c r="I41" s="44">
        <v>0</v>
      </c>
      <c r="J41" s="100">
        <f t="shared" si="5"/>
        <v>0</v>
      </c>
      <c r="K41" s="44">
        <v>0</v>
      </c>
      <c r="L41" s="44">
        <v>0</v>
      </c>
      <c r="M41" s="44">
        <v>0</v>
      </c>
      <c r="N41" s="100">
        <f t="shared" si="2"/>
        <v>0</v>
      </c>
      <c r="O41" s="193">
        <v>0</v>
      </c>
      <c r="P41" s="44">
        <v>0</v>
      </c>
      <c r="Q41" s="44">
        <v>0</v>
      </c>
      <c r="R41" s="44">
        <f t="shared" si="6"/>
        <v>0</v>
      </c>
    </row>
    <row r="42" spans="1:18" ht="15" customHeight="1" x14ac:dyDescent="0.25">
      <c r="A42" s="12" t="s">
        <v>378</v>
      </c>
      <c r="B42" s="6" t="s">
        <v>239</v>
      </c>
      <c r="C42" s="44">
        <v>0</v>
      </c>
      <c r="D42" s="44">
        <v>0</v>
      </c>
      <c r="E42" s="44">
        <v>0</v>
      </c>
      <c r="F42" s="100">
        <f t="shared" si="4"/>
        <v>0</v>
      </c>
      <c r="G42" s="44">
        <v>0</v>
      </c>
      <c r="H42" s="44">
        <v>0</v>
      </c>
      <c r="I42" s="44">
        <v>0</v>
      </c>
      <c r="J42" s="100">
        <f t="shared" si="5"/>
        <v>0</v>
      </c>
      <c r="K42" s="44">
        <v>0</v>
      </c>
      <c r="L42" s="44">
        <v>0</v>
      </c>
      <c r="M42" s="44">
        <v>0</v>
      </c>
      <c r="N42" s="100">
        <f t="shared" si="2"/>
        <v>0</v>
      </c>
      <c r="O42" s="193">
        <v>0</v>
      </c>
      <c r="P42" s="44">
        <v>0</v>
      </c>
      <c r="Q42" s="44">
        <v>0</v>
      </c>
      <c r="R42" s="44">
        <f t="shared" si="6"/>
        <v>0</v>
      </c>
    </row>
    <row r="43" spans="1:18" ht="15" customHeight="1" x14ac:dyDescent="0.25">
      <c r="A43" s="12" t="s">
        <v>379</v>
      </c>
      <c r="B43" s="6" t="s">
        <v>240</v>
      </c>
      <c r="C43" s="44">
        <v>0</v>
      </c>
      <c r="D43" s="44">
        <v>0</v>
      </c>
      <c r="E43" s="44">
        <v>0</v>
      </c>
      <c r="F43" s="100">
        <f t="shared" si="4"/>
        <v>0</v>
      </c>
      <c r="G43" s="44">
        <v>0</v>
      </c>
      <c r="H43" s="44">
        <v>0</v>
      </c>
      <c r="I43" s="44">
        <v>0</v>
      </c>
      <c r="J43" s="100">
        <f t="shared" si="5"/>
        <v>0</v>
      </c>
      <c r="K43" s="44">
        <v>0</v>
      </c>
      <c r="L43" s="44">
        <v>0</v>
      </c>
      <c r="M43" s="44">
        <v>0</v>
      </c>
      <c r="N43" s="100">
        <f t="shared" si="2"/>
        <v>0</v>
      </c>
      <c r="O43" s="193">
        <v>0</v>
      </c>
      <c r="P43" s="44">
        <v>0</v>
      </c>
      <c r="Q43" s="44">
        <v>0</v>
      </c>
      <c r="R43" s="44">
        <f t="shared" si="6"/>
        <v>0</v>
      </c>
    </row>
    <row r="44" spans="1:18" ht="15" customHeight="1" x14ac:dyDescent="0.25">
      <c r="A44" s="12" t="s">
        <v>380</v>
      </c>
      <c r="B44" s="6" t="s">
        <v>498</v>
      </c>
      <c r="C44" s="44">
        <v>0</v>
      </c>
      <c r="D44" s="44">
        <v>0</v>
      </c>
      <c r="E44" s="44">
        <v>0</v>
      </c>
      <c r="F44" s="100">
        <f t="shared" si="4"/>
        <v>0</v>
      </c>
      <c r="G44" s="44">
        <v>0</v>
      </c>
      <c r="H44" s="44">
        <v>0</v>
      </c>
      <c r="I44" s="44">
        <v>0</v>
      </c>
      <c r="J44" s="100">
        <f t="shared" si="5"/>
        <v>0</v>
      </c>
      <c r="K44" s="44">
        <v>0</v>
      </c>
      <c r="L44" s="44">
        <v>0</v>
      </c>
      <c r="M44" s="44">
        <v>0</v>
      </c>
      <c r="N44" s="100">
        <f t="shared" si="2"/>
        <v>0</v>
      </c>
      <c r="O44" s="193">
        <v>0</v>
      </c>
      <c r="P44" s="44">
        <v>0</v>
      </c>
      <c r="Q44" s="44">
        <v>0</v>
      </c>
      <c r="R44" s="44">
        <f t="shared" si="6"/>
        <v>0</v>
      </c>
    </row>
    <row r="45" spans="1:18" s="46" customFormat="1" ht="15" customHeight="1" x14ac:dyDescent="0.25">
      <c r="A45" s="35" t="s">
        <v>402</v>
      </c>
      <c r="B45" s="36" t="s">
        <v>241</v>
      </c>
      <c r="C45" s="60">
        <f>SUM(C35:C44)</f>
        <v>0</v>
      </c>
      <c r="D45" s="60">
        <f>SUM(D35:D44)</f>
        <v>0</v>
      </c>
      <c r="E45" s="60">
        <f>SUM(E35:E44)</f>
        <v>0</v>
      </c>
      <c r="F45" s="103">
        <f t="shared" si="4"/>
        <v>0</v>
      </c>
      <c r="G45" s="60">
        <f>SUM(G35:G44)</f>
        <v>0</v>
      </c>
      <c r="H45" s="60">
        <f>SUM(H35:H44)</f>
        <v>0</v>
      </c>
      <c r="I45" s="60">
        <f>SUM(I35:I44)</f>
        <v>0</v>
      </c>
      <c r="J45" s="103">
        <f t="shared" si="5"/>
        <v>0</v>
      </c>
      <c r="K45" s="60">
        <f>SUM(K35:K44)</f>
        <v>0</v>
      </c>
      <c r="L45" s="60">
        <f>SUM(L35:L44)</f>
        <v>0</v>
      </c>
      <c r="M45" s="60">
        <f>SUM(M35:M44)</f>
        <v>0</v>
      </c>
      <c r="N45" s="103">
        <f t="shared" si="2"/>
        <v>0</v>
      </c>
      <c r="O45" s="152">
        <f>SUM(O35:O44)</f>
        <v>0</v>
      </c>
      <c r="P45" s="60">
        <f>SUM(P35:P44)</f>
        <v>0</v>
      </c>
      <c r="Q45" s="60">
        <f>SUM(Q35:Q44)</f>
        <v>0</v>
      </c>
      <c r="R45" s="60">
        <f t="shared" si="6"/>
        <v>0</v>
      </c>
    </row>
    <row r="46" spans="1:18" ht="15" customHeight="1" x14ac:dyDescent="0.25">
      <c r="A46" s="12" t="s">
        <v>250</v>
      </c>
      <c r="B46" s="6" t="s">
        <v>251</v>
      </c>
      <c r="C46" s="44">
        <v>0</v>
      </c>
      <c r="D46" s="44">
        <v>0</v>
      </c>
      <c r="E46" s="44">
        <v>0</v>
      </c>
      <c r="F46" s="100">
        <f t="shared" si="4"/>
        <v>0</v>
      </c>
      <c r="G46" s="44">
        <v>0</v>
      </c>
      <c r="H46" s="44">
        <v>0</v>
      </c>
      <c r="I46" s="44">
        <v>0</v>
      </c>
      <c r="J46" s="100">
        <f t="shared" si="5"/>
        <v>0</v>
      </c>
      <c r="K46" s="44">
        <v>0</v>
      </c>
      <c r="L46" s="44">
        <v>0</v>
      </c>
      <c r="M46" s="44">
        <v>0</v>
      </c>
      <c r="N46" s="100">
        <f t="shared" si="2"/>
        <v>0</v>
      </c>
      <c r="O46" s="193">
        <v>0</v>
      </c>
      <c r="P46" s="44">
        <v>0</v>
      </c>
      <c r="Q46" s="44">
        <v>0</v>
      </c>
      <c r="R46" s="44">
        <f t="shared" si="6"/>
        <v>0</v>
      </c>
    </row>
    <row r="47" spans="1:18" ht="15" customHeight="1" x14ac:dyDescent="0.25">
      <c r="A47" s="5" t="s">
        <v>384</v>
      </c>
      <c r="B47" s="6" t="s">
        <v>252</v>
      </c>
      <c r="C47" s="44">
        <v>0</v>
      </c>
      <c r="D47" s="44">
        <v>0</v>
      </c>
      <c r="E47" s="44">
        <v>0</v>
      </c>
      <c r="F47" s="100">
        <f t="shared" si="4"/>
        <v>0</v>
      </c>
      <c r="G47" s="44">
        <v>0</v>
      </c>
      <c r="H47" s="44">
        <v>0</v>
      </c>
      <c r="I47" s="44">
        <v>0</v>
      </c>
      <c r="J47" s="100">
        <f t="shared" si="5"/>
        <v>0</v>
      </c>
      <c r="K47" s="44">
        <v>0</v>
      </c>
      <c r="L47" s="44">
        <v>0</v>
      </c>
      <c r="M47" s="44">
        <v>0</v>
      </c>
      <c r="N47" s="100">
        <f t="shared" si="2"/>
        <v>0</v>
      </c>
      <c r="O47" s="193">
        <v>0</v>
      </c>
      <c r="P47" s="44">
        <v>0</v>
      </c>
      <c r="Q47" s="44">
        <v>0</v>
      </c>
      <c r="R47" s="44">
        <f t="shared" si="6"/>
        <v>0</v>
      </c>
    </row>
    <row r="48" spans="1:18" ht="15" customHeight="1" x14ac:dyDescent="0.25">
      <c r="A48" s="12" t="s">
        <v>385</v>
      </c>
      <c r="B48" s="6" t="s">
        <v>253</v>
      </c>
      <c r="C48" s="44">
        <v>0</v>
      </c>
      <c r="D48" s="44">
        <v>0</v>
      </c>
      <c r="E48" s="44">
        <v>0</v>
      </c>
      <c r="F48" s="100">
        <f t="shared" si="4"/>
        <v>0</v>
      </c>
      <c r="G48" s="44">
        <v>0</v>
      </c>
      <c r="H48" s="44">
        <v>0</v>
      </c>
      <c r="I48" s="44">
        <v>0</v>
      </c>
      <c r="J48" s="100">
        <f t="shared" si="5"/>
        <v>0</v>
      </c>
      <c r="K48" s="44">
        <v>0</v>
      </c>
      <c r="L48" s="44">
        <v>0</v>
      </c>
      <c r="M48" s="44">
        <v>0</v>
      </c>
      <c r="N48" s="100">
        <f t="shared" si="2"/>
        <v>0</v>
      </c>
      <c r="O48" s="193">
        <v>0</v>
      </c>
      <c r="P48" s="44">
        <v>0</v>
      </c>
      <c r="Q48" s="44">
        <v>0</v>
      </c>
      <c r="R48" s="44">
        <f t="shared" si="6"/>
        <v>0</v>
      </c>
    </row>
    <row r="49" spans="1:18" s="46" customFormat="1" ht="15" customHeight="1" x14ac:dyDescent="0.25">
      <c r="A49" s="30" t="s">
        <v>404</v>
      </c>
      <c r="B49" s="36" t="s">
        <v>254</v>
      </c>
      <c r="C49" s="60">
        <f>SUM(C46:C48)</f>
        <v>0</v>
      </c>
      <c r="D49" s="60">
        <f>SUM(D46:D48)</f>
        <v>0</v>
      </c>
      <c r="E49" s="60">
        <f>SUM(E46:E48)</f>
        <v>0</v>
      </c>
      <c r="F49" s="103">
        <f t="shared" si="4"/>
        <v>0</v>
      </c>
      <c r="G49" s="60">
        <f>SUM(G46:G48)</f>
        <v>0</v>
      </c>
      <c r="H49" s="60">
        <f>SUM(H46:H48)</f>
        <v>0</v>
      </c>
      <c r="I49" s="60">
        <f>SUM(I46:I48)</f>
        <v>0</v>
      </c>
      <c r="J49" s="103">
        <f t="shared" si="5"/>
        <v>0</v>
      </c>
      <c r="K49" s="60">
        <f>SUM(K46:K48)</f>
        <v>0</v>
      </c>
      <c r="L49" s="60">
        <f>SUM(L46:L48)</f>
        <v>0</v>
      </c>
      <c r="M49" s="60">
        <f>SUM(M46:M48)</f>
        <v>0</v>
      </c>
      <c r="N49" s="103">
        <f t="shared" si="2"/>
        <v>0</v>
      </c>
      <c r="O49" s="152">
        <f>SUM(O46:O48)</f>
        <v>0</v>
      </c>
      <c r="P49" s="60">
        <f>SUM(P46:P48)</f>
        <v>0</v>
      </c>
      <c r="Q49" s="60">
        <f>SUM(Q46:Q48)</f>
        <v>0</v>
      </c>
      <c r="R49" s="60">
        <f t="shared" si="6"/>
        <v>0</v>
      </c>
    </row>
    <row r="50" spans="1:18" s="46" customFormat="1" ht="15" customHeight="1" x14ac:dyDescent="0.25">
      <c r="A50" s="90" t="s">
        <v>9</v>
      </c>
      <c r="B50" s="91"/>
      <c r="C50" s="92">
        <f>C20+C34+C45+C49</f>
        <v>0</v>
      </c>
      <c r="D50" s="92">
        <f t="shared" ref="D50:F50" si="7">D20+D34+D45+D49</f>
        <v>0</v>
      </c>
      <c r="E50" s="92">
        <f t="shared" si="7"/>
        <v>0</v>
      </c>
      <c r="F50" s="119">
        <f t="shared" si="7"/>
        <v>0</v>
      </c>
      <c r="G50" s="92">
        <f>G20+G34+G45+G49</f>
        <v>0</v>
      </c>
      <c r="H50" s="92">
        <f t="shared" ref="H50:J50" si="8">H20+H34+H45+H49</f>
        <v>0</v>
      </c>
      <c r="I50" s="92">
        <f t="shared" si="8"/>
        <v>0</v>
      </c>
      <c r="J50" s="119">
        <f t="shared" si="8"/>
        <v>0</v>
      </c>
      <c r="K50" s="92">
        <f>K20+K34+K45+K49</f>
        <v>0</v>
      </c>
      <c r="L50" s="92">
        <f t="shared" ref="L50:N50" si="9">L20+L34+L45+L49</f>
        <v>0</v>
      </c>
      <c r="M50" s="92">
        <f t="shared" si="9"/>
        <v>0</v>
      </c>
      <c r="N50" s="119">
        <f t="shared" si="9"/>
        <v>0</v>
      </c>
      <c r="O50" s="215">
        <f>O20+O34+O45+O49</f>
        <v>0</v>
      </c>
      <c r="P50" s="92">
        <f t="shared" ref="P50:R50" si="10">P20+P34+P45+P49</f>
        <v>0</v>
      </c>
      <c r="Q50" s="92">
        <f t="shared" si="10"/>
        <v>0</v>
      </c>
      <c r="R50" s="92">
        <f t="shared" si="10"/>
        <v>0</v>
      </c>
    </row>
    <row r="51" spans="1:18" ht="15" customHeight="1" x14ac:dyDescent="0.25">
      <c r="A51" s="5" t="s">
        <v>205</v>
      </c>
      <c r="B51" s="6" t="s">
        <v>206</v>
      </c>
      <c r="C51" s="44">
        <v>0</v>
      </c>
      <c r="D51" s="44">
        <v>0</v>
      </c>
      <c r="E51" s="44">
        <v>0</v>
      </c>
      <c r="F51" s="100">
        <f t="shared" si="4"/>
        <v>0</v>
      </c>
      <c r="G51" s="44">
        <v>0</v>
      </c>
      <c r="H51" s="44">
        <v>0</v>
      </c>
      <c r="I51" s="44">
        <v>0</v>
      </c>
      <c r="J51" s="100">
        <f t="shared" ref="J51:J66" si="11">SUM(G51:I51)</f>
        <v>0</v>
      </c>
      <c r="K51" s="44">
        <v>0</v>
      </c>
      <c r="L51" s="44">
        <v>0</v>
      </c>
      <c r="M51" s="44">
        <v>0</v>
      </c>
      <c r="N51" s="100">
        <f t="shared" ref="N51:N66" si="12">SUM(K51:M51)</f>
        <v>0</v>
      </c>
      <c r="O51" s="193">
        <v>0</v>
      </c>
      <c r="P51" s="44">
        <v>0</v>
      </c>
      <c r="Q51" s="44">
        <v>0</v>
      </c>
      <c r="R51" s="44">
        <f t="shared" ref="R51:R66" si="13">SUM(O51:Q51)</f>
        <v>0</v>
      </c>
    </row>
    <row r="52" spans="1:18" ht="15" customHeight="1" x14ac:dyDescent="0.25">
      <c r="A52" s="5" t="s">
        <v>207</v>
      </c>
      <c r="B52" s="6" t="s">
        <v>208</v>
      </c>
      <c r="C52" s="44">
        <v>0</v>
      </c>
      <c r="D52" s="44">
        <v>0</v>
      </c>
      <c r="E52" s="44">
        <v>0</v>
      </c>
      <c r="F52" s="100">
        <f t="shared" si="4"/>
        <v>0</v>
      </c>
      <c r="G52" s="44">
        <v>0</v>
      </c>
      <c r="H52" s="44">
        <v>0</v>
      </c>
      <c r="I52" s="44">
        <v>0</v>
      </c>
      <c r="J52" s="100">
        <f t="shared" si="11"/>
        <v>0</v>
      </c>
      <c r="K52" s="44">
        <v>0</v>
      </c>
      <c r="L52" s="44">
        <v>0</v>
      </c>
      <c r="M52" s="44">
        <v>0</v>
      </c>
      <c r="N52" s="100">
        <f t="shared" si="12"/>
        <v>0</v>
      </c>
      <c r="O52" s="193">
        <v>0</v>
      </c>
      <c r="P52" s="44">
        <v>0</v>
      </c>
      <c r="Q52" s="44">
        <v>0</v>
      </c>
      <c r="R52" s="44">
        <f t="shared" si="13"/>
        <v>0</v>
      </c>
    </row>
    <row r="53" spans="1:18" ht="15" customHeight="1" x14ac:dyDescent="0.25">
      <c r="A53" s="5" t="s">
        <v>362</v>
      </c>
      <c r="B53" s="6" t="s">
        <v>209</v>
      </c>
      <c r="C53" s="44">
        <v>0</v>
      </c>
      <c r="D53" s="44">
        <v>0</v>
      </c>
      <c r="E53" s="44">
        <v>0</v>
      </c>
      <c r="F53" s="100">
        <f t="shared" si="4"/>
        <v>0</v>
      </c>
      <c r="G53" s="44">
        <v>0</v>
      </c>
      <c r="H53" s="44">
        <v>0</v>
      </c>
      <c r="I53" s="44">
        <v>0</v>
      </c>
      <c r="J53" s="100">
        <f t="shared" si="11"/>
        <v>0</v>
      </c>
      <c r="K53" s="44">
        <v>0</v>
      </c>
      <c r="L53" s="44">
        <v>0</v>
      </c>
      <c r="M53" s="44">
        <v>0</v>
      </c>
      <c r="N53" s="100">
        <f t="shared" si="12"/>
        <v>0</v>
      </c>
      <c r="O53" s="193">
        <v>0</v>
      </c>
      <c r="P53" s="44">
        <v>0</v>
      </c>
      <c r="Q53" s="44">
        <v>0</v>
      </c>
      <c r="R53" s="44">
        <f t="shared" si="13"/>
        <v>0</v>
      </c>
    </row>
    <row r="54" spans="1:18" ht="15" customHeight="1" x14ac:dyDescent="0.25">
      <c r="A54" s="5" t="s">
        <v>363</v>
      </c>
      <c r="B54" s="6" t="s">
        <v>210</v>
      </c>
      <c r="C54" s="44">
        <v>0</v>
      </c>
      <c r="D54" s="44">
        <v>0</v>
      </c>
      <c r="E54" s="44">
        <v>0</v>
      </c>
      <c r="F54" s="100">
        <f t="shared" si="4"/>
        <v>0</v>
      </c>
      <c r="G54" s="44">
        <v>0</v>
      </c>
      <c r="H54" s="44">
        <v>0</v>
      </c>
      <c r="I54" s="44">
        <v>0</v>
      </c>
      <c r="J54" s="100">
        <f t="shared" si="11"/>
        <v>0</v>
      </c>
      <c r="K54" s="44">
        <v>0</v>
      </c>
      <c r="L54" s="44">
        <v>0</v>
      </c>
      <c r="M54" s="44">
        <v>0</v>
      </c>
      <c r="N54" s="100">
        <f t="shared" si="12"/>
        <v>0</v>
      </c>
      <c r="O54" s="193">
        <v>0</v>
      </c>
      <c r="P54" s="44">
        <v>0</v>
      </c>
      <c r="Q54" s="44">
        <v>0</v>
      </c>
      <c r="R54" s="44">
        <f t="shared" si="13"/>
        <v>0</v>
      </c>
    </row>
    <row r="55" spans="1:18" ht="15" customHeight="1" x14ac:dyDescent="0.25">
      <c r="A55" s="5" t="s">
        <v>364</v>
      </c>
      <c r="B55" s="6" t="s">
        <v>211</v>
      </c>
      <c r="C55" s="44">
        <v>0</v>
      </c>
      <c r="D55" s="44">
        <v>0</v>
      </c>
      <c r="E55" s="44">
        <v>0</v>
      </c>
      <c r="F55" s="100">
        <f t="shared" si="4"/>
        <v>0</v>
      </c>
      <c r="G55" s="44">
        <v>0</v>
      </c>
      <c r="H55" s="44">
        <v>0</v>
      </c>
      <c r="I55" s="44">
        <v>0</v>
      </c>
      <c r="J55" s="100">
        <f t="shared" si="11"/>
        <v>0</v>
      </c>
      <c r="K55" s="44">
        <v>0</v>
      </c>
      <c r="L55" s="44">
        <v>0</v>
      </c>
      <c r="M55" s="44">
        <v>0</v>
      </c>
      <c r="N55" s="100">
        <f t="shared" si="12"/>
        <v>0</v>
      </c>
      <c r="O55" s="193">
        <v>0</v>
      </c>
      <c r="P55" s="44">
        <v>0</v>
      </c>
      <c r="Q55" s="44">
        <v>0</v>
      </c>
      <c r="R55" s="44">
        <f t="shared" si="13"/>
        <v>0</v>
      </c>
    </row>
    <row r="56" spans="1:18" s="46" customFormat="1" ht="15" customHeight="1" x14ac:dyDescent="0.25">
      <c r="A56" s="30" t="s">
        <v>398</v>
      </c>
      <c r="B56" s="36" t="s">
        <v>212</v>
      </c>
      <c r="C56" s="47">
        <f>SUM(C51:C55)</f>
        <v>0</v>
      </c>
      <c r="D56" s="47">
        <f>SUM(D51:D55)</f>
        <v>0</v>
      </c>
      <c r="E56" s="47">
        <f>SUM(E51:E55)</f>
        <v>0</v>
      </c>
      <c r="F56" s="101">
        <f t="shared" si="4"/>
        <v>0</v>
      </c>
      <c r="G56" s="47">
        <f>SUM(G51:G55)</f>
        <v>0</v>
      </c>
      <c r="H56" s="47">
        <f>SUM(H51:H55)</f>
        <v>0</v>
      </c>
      <c r="I56" s="47">
        <f>SUM(I51:I55)</f>
        <v>0</v>
      </c>
      <c r="J56" s="101">
        <f t="shared" si="11"/>
        <v>0</v>
      </c>
      <c r="K56" s="47">
        <f>SUM(K51:K55)</f>
        <v>0</v>
      </c>
      <c r="L56" s="47">
        <f>SUM(L51:L55)</f>
        <v>0</v>
      </c>
      <c r="M56" s="47">
        <f>SUM(M51:M55)</f>
        <v>0</v>
      </c>
      <c r="N56" s="101">
        <f t="shared" si="12"/>
        <v>0</v>
      </c>
      <c r="O56" s="151">
        <f>SUM(O51:O55)</f>
        <v>0</v>
      </c>
      <c r="P56" s="47">
        <f>SUM(P51:P55)</f>
        <v>0</v>
      </c>
      <c r="Q56" s="47">
        <f>SUM(Q51:Q55)</f>
        <v>0</v>
      </c>
      <c r="R56" s="47">
        <f t="shared" si="13"/>
        <v>0</v>
      </c>
    </row>
    <row r="57" spans="1:18" ht="15" customHeight="1" x14ac:dyDescent="0.25">
      <c r="A57" s="12" t="s">
        <v>381</v>
      </c>
      <c r="B57" s="6" t="s">
        <v>242</v>
      </c>
      <c r="C57" s="44">
        <v>0</v>
      </c>
      <c r="D57" s="44">
        <v>0</v>
      </c>
      <c r="E57" s="44">
        <v>0</v>
      </c>
      <c r="F57" s="100">
        <f t="shared" si="4"/>
        <v>0</v>
      </c>
      <c r="G57" s="44">
        <v>0</v>
      </c>
      <c r="H57" s="44">
        <v>0</v>
      </c>
      <c r="I57" s="44">
        <v>0</v>
      </c>
      <c r="J57" s="100">
        <f t="shared" si="11"/>
        <v>0</v>
      </c>
      <c r="K57" s="44">
        <v>0</v>
      </c>
      <c r="L57" s="44">
        <v>0</v>
      </c>
      <c r="M57" s="44">
        <v>0</v>
      </c>
      <c r="N57" s="100">
        <f t="shared" si="12"/>
        <v>0</v>
      </c>
      <c r="O57" s="193">
        <v>0</v>
      </c>
      <c r="P57" s="44">
        <v>0</v>
      </c>
      <c r="Q57" s="44">
        <v>0</v>
      </c>
      <c r="R57" s="44">
        <f t="shared" si="13"/>
        <v>0</v>
      </c>
    </row>
    <row r="58" spans="1:18" ht="15" customHeight="1" x14ac:dyDescent="0.25">
      <c r="A58" s="12" t="s">
        <v>382</v>
      </c>
      <c r="B58" s="6" t="s">
        <v>243</v>
      </c>
      <c r="C58" s="44">
        <v>0</v>
      </c>
      <c r="D58" s="44">
        <v>0</v>
      </c>
      <c r="E58" s="44">
        <v>0</v>
      </c>
      <c r="F58" s="100">
        <f t="shared" si="4"/>
        <v>0</v>
      </c>
      <c r="G58" s="44">
        <v>0</v>
      </c>
      <c r="H58" s="44">
        <v>0</v>
      </c>
      <c r="I58" s="44">
        <v>0</v>
      </c>
      <c r="J58" s="100">
        <f t="shared" si="11"/>
        <v>0</v>
      </c>
      <c r="K58" s="44">
        <v>0</v>
      </c>
      <c r="L58" s="44">
        <v>0</v>
      </c>
      <c r="M58" s="44">
        <v>0</v>
      </c>
      <c r="N58" s="100">
        <f t="shared" si="12"/>
        <v>0</v>
      </c>
      <c r="O58" s="193">
        <v>0</v>
      </c>
      <c r="P58" s="44">
        <v>0</v>
      </c>
      <c r="Q58" s="44">
        <v>0</v>
      </c>
      <c r="R58" s="44">
        <f t="shared" si="13"/>
        <v>0</v>
      </c>
    </row>
    <row r="59" spans="1:18" ht="15" customHeight="1" x14ac:dyDescent="0.25">
      <c r="A59" s="12" t="s">
        <v>244</v>
      </c>
      <c r="B59" s="6" t="s">
        <v>245</v>
      </c>
      <c r="C59" s="44">
        <v>0</v>
      </c>
      <c r="D59" s="44">
        <v>0</v>
      </c>
      <c r="E59" s="44">
        <v>0</v>
      </c>
      <c r="F59" s="100">
        <f t="shared" si="4"/>
        <v>0</v>
      </c>
      <c r="G59" s="44">
        <v>0</v>
      </c>
      <c r="H59" s="44">
        <v>0</v>
      </c>
      <c r="I59" s="44">
        <v>0</v>
      </c>
      <c r="J59" s="100">
        <f t="shared" si="11"/>
        <v>0</v>
      </c>
      <c r="K59" s="44">
        <v>0</v>
      </c>
      <c r="L59" s="44">
        <v>0</v>
      </c>
      <c r="M59" s="44">
        <v>0</v>
      </c>
      <c r="N59" s="100">
        <f t="shared" si="12"/>
        <v>0</v>
      </c>
      <c r="O59" s="193">
        <v>0</v>
      </c>
      <c r="P59" s="44">
        <v>0</v>
      </c>
      <c r="Q59" s="44">
        <v>0</v>
      </c>
      <c r="R59" s="44">
        <f t="shared" si="13"/>
        <v>0</v>
      </c>
    </row>
    <row r="60" spans="1:18" ht="15" customHeight="1" x14ac:dyDescent="0.25">
      <c r="A60" s="12" t="s">
        <v>383</v>
      </c>
      <c r="B60" s="6" t="s">
        <v>246</v>
      </c>
      <c r="C60" s="44">
        <v>0</v>
      </c>
      <c r="D60" s="44">
        <v>0</v>
      </c>
      <c r="E60" s="44">
        <v>0</v>
      </c>
      <c r="F60" s="100">
        <f t="shared" si="4"/>
        <v>0</v>
      </c>
      <c r="G60" s="44">
        <v>0</v>
      </c>
      <c r="H60" s="44">
        <v>0</v>
      </c>
      <c r="I60" s="44">
        <v>0</v>
      </c>
      <c r="J60" s="100">
        <f t="shared" si="11"/>
        <v>0</v>
      </c>
      <c r="K60" s="44">
        <v>0</v>
      </c>
      <c r="L60" s="44">
        <v>0</v>
      </c>
      <c r="M60" s="44">
        <v>0</v>
      </c>
      <c r="N60" s="100">
        <f t="shared" si="12"/>
        <v>0</v>
      </c>
      <c r="O60" s="193">
        <v>0</v>
      </c>
      <c r="P60" s="44">
        <v>0</v>
      </c>
      <c r="Q60" s="44">
        <v>0</v>
      </c>
      <c r="R60" s="44">
        <f t="shared" si="13"/>
        <v>0</v>
      </c>
    </row>
    <row r="61" spans="1:18" ht="15" customHeight="1" x14ac:dyDescent="0.25">
      <c r="A61" s="12" t="s">
        <v>247</v>
      </c>
      <c r="B61" s="6" t="s">
        <v>248</v>
      </c>
      <c r="C61" s="44">
        <v>0</v>
      </c>
      <c r="D61" s="44">
        <v>0</v>
      </c>
      <c r="E61" s="44">
        <v>0</v>
      </c>
      <c r="F61" s="100">
        <f t="shared" si="4"/>
        <v>0</v>
      </c>
      <c r="G61" s="44">
        <v>0</v>
      </c>
      <c r="H61" s="44">
        <v>0</v>
      </c>
      <c r="I61" s="44">
        <v>0</v>
      </c>
      <c r="J61" s="100">
        <f t="shared" si="11"/>
        <v>0</v>
      </c>
      <c r="K61" s="44">
        <v>0</v>
      </c>
      <c r="L61" s="44">
        <v>0</v>
      </c>
      <c r="M61" s="44">
        <v>0</v>
      </c>
      <c r="N61" s="100">
        <f t="shared" si="12"/>
        <v>0</v>
      </c>
      <c r="O61" s="193">
        <v>0</v>
      </c>
      <c r="P61" s="44">
        <v>0</v>
      </c>
      <c r="Q61" s="44">
        <v>0</v>
      </c>
      <c r="R61" s="44">
        <f t="shared" si="13"/>
        <v>0</v>
      </c>
    </row>
    <row r="62" spans="1:18" s="46" customFormat="1" ht="15" customHeight="1" x14ac:dyDescent="0.25">
      <c r="A62" s="30" t="s">
        <v>403</v>
      </c>
      <c r="B62" s="36" t="s">
        <v>249</v>
      </c>
      <c r="C62" s="47">
        <f>SUM(C57:C61)</f>
        <v>0</v>
      </c>
      <c r="D62" s="47">
        <f>SUM(D57:D61)</f>
        <v>0</v>
      </c>
      <c r="E62" s="47">
        <f>SUM(E57:E61)</f>
        <v>0</v>
      </c>
      <c r="F62" s="101">
        <f t="shared" si="4"/>
        <v>0</v>
      </c>
      <c r="G62" s="47">
        <f>SUM(G57:G61)</f>
        <v>0</v>
      </c>
      <c r="H62" s="47">
        <f>SUM(H57:H61)</f>
        <v>0</v>
      </c>
      <c r="I62" s="47">
        <f>SUM(I57:I61)</f>
        <v>0</v>
      </c>
      <c r="J62" s="101">
        <f t="shared" si="11"/>
        <v>0</v>
      </c>
      <c r="K62" s="47">
        <f>SUM(K57:K61)</f>
        <v>0</v>
      </c>
      <c r="L62" s="47">
        <f>SUM(L57:L61)</f>
        <v>0</v>
      </c>
      <c r="M62" s="47">
        <f>SUM(M57:M61)</f>
        <v>0</v>
      </c>
      <c r="N62" s="101">
        <f t="shared" si="12"/>
        <v>0</v>
      </c>
      <c r="O62" s="151">
        <f>SUM(O57:O61)</f>
        <v>0</v>
      </c>
      <c r="P62" s="47">
        <f>SUM(P57:P61)</f>
        <v>0</v>
      </c>
      <c r="Q62" s="47">
        <f>SUM(Q57:Q61)</f>
        <v>0</v>
      </c>
      <c r="R62" s="47">
        <f t="shared" si="13"/>
        <v>0</v>
      </c>
    </row>
    <row r="63" spans="1:18" ht="15" customHeight="1" x14ac:dyDescent="0.25">
      <c r="A63" s="12" t="s">
        <v>255</v>
      </c>
      <c r="B63" s="6" t="s">
        <v>256</v>
      </c>
      <c r="C63" s="44">
        <v>0</v>
      </c>
      <c r="D63" s="44">
        <v>0</v>
      </c>
      <c r="E63" s="44">
        <v>0</v>
      </c>
      <c r="F63" s="100">
        <f t="shared" si="4"/>
        <v>0</v>
      </c>
      <c r="G63" s="44">
        <v>0</v>
      </c>
      <c r="H63" s="44">
        <v>0</v>
      </c>
      <c r="I63" s="44">
        <v>0</v>
      </c>
      <c r="J63" s="100">
        <f t="shared" si="11"/>
        <v>0</v>
      </c>
      <c r="K63" s="44">
        <v>0</v>
      </c>
      <c r="L63" s="44">
        <v>0</v>
      </c>
      <c r="M63" s="44">
        <v>0</v>
      </c>
      <c r="N63" s="100">
        <f t="shared" si="12"/>
        <v>0</v>
      </c>
      <c r="O63" s="193">
        <v>0</v>
      </c>
      <c r="P63" s="44">
        <v>0</v>
      </c>
      <c r="Q63" s="44">
        <v>0</v>
      </c>
      <c r="R63" s="44">
        <f t="shared" si="13"/>
        <v>0</v>
      </c>
    </row>
    <row r="64" spans="1:18" ht="15" customHeight="1" x14ac:dyDescent="0.25">
      <c r="A64" s="5" t="s">
        <v>386</v>
      </c>
      <c r="B64" s="6" t="s">
        <v>257</v>
      </c>
      <c r="C64" s="44">
        <v>0</v>
      </c>
      <c r="D64" s="44">
        <v>0</v>
      </c>
      <c r="E64" s="44">
        <v>0</v>
      </c>
      <c r="F64" s="100">
        <f t="shared" si="4"/>
        <v>0</v>
      </c>
      <c r="G64" s="44">
        <v>0</v>
      </c>
      <c r="H64" s="44">
        <v>0</v>
      </c>
      <c r="I64" s="44">
        <v>0</v>
      </c>
      <c r="J64" s="100">
        <f t="shared" si="11"/>
        <v>0</v>
      </c>
      <c r="K64" s="44">
        <v>0</v>
      </c>
      <c r="L64" s="44">
        <v>0</v>
      </c>
      <c r="M64" s="44">
        <v>0</v>
      </c>
      <c r="N64" s="100">
        <f t="shared" si="12"/>
        <v>0</v>
      </c>
      <c r="O64" s="193">
        <v>0</v>
      </c>
      <c r="P64" s="44">
        <v>0</v>
      </c>
      <c r="Q64" s="44">
        <v>0</v>
      </c>
      <c r="R64" s="44">
        <f t="shared" si="13"/>
        <v>0</v>
      </c>
    </row>
    <row r="65" spans="1:18" ht="15" customHeight="1" x14ac:dyDescent="0.25">
      <c r="A65" s="12" t="s">
        <v>387</v>
      </c>
      <c r="B65" s="6" t="s">
        <v>258</v>
      </c>
      <c r="C65" s="44">
        <v>0</v>
      </c>
      <c r="D65" s="44">
        <v>0</v>
      </c>
      <c r="E65" s="44">
        <v>0</v>
      </c>
      <c r="F65" s="100">
        <f t="shared" si="4"/>
        <v>0</v>
      </c>
      <c r="G65" s="44">
        <v>0</v>
      </c>
      <c r="H65" s="44">
        <v>0</v>
      </c>
      <c r="I65" s="44">
        <v>0</v>
      </c>
      <c r="J65" s="100">
        <f t="shared" si="11"/>
        <v>0</v>
      </c>
      <c r="K65" s="44">
        <v>0</v>
      </c>
      <c r="L65" s="44">
        <v>0</v>
      </c>
      <c r="M65" s="44">
        <v>0</v>
      </c>
      <c r="N65" s="100">
        <f t="shared" si="12"/>
        <v>0</v>
      </c>
      <c r="O65" s="193">
        <v>0</v>
      </c>
      <c r="P65" s="44">
        <v>0</v>
      </c>
      <c r="Q65" s="44">
        <v>0</v>
      </c>
      <c r="R65" s="44">
        <f t="shared" si="13"/>
        <v>0</v>
      </c>
    </row>
    <row r="66" spans="1:18" s="46" customFormat="1" ht="15" customHeight="1" x14ac:dyDescent="0.25">
      <c r="A66" s="30" t="s">
        <v>406</v>
      </c>
      <c r="B66" s="36" t="s">
        <v>259</v>
      </c>
      <c r="C66" s="47">
        <f>SUM(C63:C65)</f>
        <v>0</v>
      </c>
      <c r="D66" s="47">
        <f>SUM(D63:D65)</f>
        <v>0</v>
      </c>
      <c r="E66" s="47">
        <f>SUM(E63:E65)</f>
        <v>0</v>
      </c>
      <c r="F66" s="101">
        <f t="shared" si="4"/>
        <v>0</v>
      </c>
      <c r="G66" s="47">
        <f>SUM(G63:G65)</f>
        <v>0</v>
      </c>
      <c r="H66" s="47">
        <f>SUM(H63:H65)</f>
        <v>0</v>
      </c>
      <c r="I66" s="47">
        <f>SUM(I63:I65)</f>
        <v>0</v>
      </c>
      <c r="J66" s="101">
        <f t="shared" si="11"/>
        <v>0</v>
      </c>
      <c r="K66" s="47">
        <f>SUM(K63:K65)</f>
        <v>0</v>
      </c>
      <c r="L66" s="47">
        <f>SUM(L63:L65)</f>
        <v>0</v>
      </c>
      <c r="M66" s="47">
        <f>SUM(M63:M65)</f>
        <v>0</v>
      </c>
      <c r="N66" s="101">
        <f t="shared" si="12"/>
        <v>0</v>
      </c>
      <c r="O66" s="151">
        <f>SUM(O63:O65)</f>
        <v>0</v>
      </c>
      <c r="P66" s="47">
        <f>SUM(P63:P65)</f>
        <v>0</v>
      </c>
      <c r="Q66" s="47">
        <f>SUM(Q63:Q65)</f>
        <v>0</v>
      </c>
      <c r="R66" s="47">
        <f t="shared" si="13"/>
        <v>0</v>
      </c>
    </row>
    <row r="67" spans="1:18" s="46" customFormat="1" ht="15" customHeight="1" x14ac:dyDescent="0.25">
      <c r="A67" s="90" t="s">
        <v>10</v>
      </c>
      <c r="B67" s="91"/>
      <c r="C67" s="92">
        <f>C56+C62+C66</f>
        <v>0</v>
      </c>
      <c r="D67" s="92">
        <f t="shared" ref="D67:F67" si="14">D56+D62+D66</f>
        <v>0</v>
      </c>
      <c r="E67" s="92">
        <f t="shared" si="14"/>
        <v>0</v>
      </c>
      <c r="F67" s="119">
        <f t="shared" si="14"/>
        <v>0</v>
      </c>
      <c r="G67" s="92">
        <f>G56+G62+G66</f>
        <v>0</v>
      </c>
      <c r="H67" s="92">
        <f t="shared" ref="H67:J67" si="15">H56+H62+H66</f>
        <v>0</v>
      </c>
      <c r="I67" s="92">
        <f t="shared" si="15"/>
        <v>0</v>
      </c>
      <c r="J67" s="119">
        <f t="shared" si="15"/>
        <v>0</v>
      </c>
      <c r="K67" s="92">
        <f>K56+K62+K66</f>
        <v>0</v>
      </c>
      <c r="L67" s="92">
        <f t="shared" ref="L67:N67" si="16">L56+L62+L66</f>
        <v>0</v>
      </c>
      <c r="M67" s="92">
        <f t="shared" si="16"/>
        <v>0</v>
      </c>
      <c r="N67" s="119">
        <f t="shared" si="16"/>
        <v>0</v>
      </c>
      <c r="O67" s="215">
        <f>O56+O62+O66</f>
        <v>0</v>
      </c>
      <c r="P67" s="92">
        <f t="shared" ref="P67:R67" si="17">P56+P62+P66</f>
        <v>0</v>
      </c>
      <c r="Q67" s="92">
        <f t="shared" si="17"/>
        <v>0</v>
      </c>
      <c r="R67" s="92">
        <f t="shared" si="17"/>
        <v>0</v>
      </c>
    </row>
    <row r="68" spans="1:18" s="46" customFormat="1" ht="15.75" x14ac:dyDescent="0.25">
      <c r="A68" s="95" t="s">
        <v>405</v>
      </c>
      <c r="B68" s="80" t="s">
        <v>260</v>
      </c>
      <c r="C68" s="84">
        <f>C20+C34+C45+C49+C56+C62+C66</f>
        <v>0</v>
      </c>
      <c r="D68" s="84">
        <f>D20+D34+D45+D49+D56+D62+D66</f>
        <v>0</v>
      </c>
      <c r="E68" s="84">
        <f>E20+E34+E45+E49+E56+E62+E66</f>
        <v>0</v>
      </c>
      <c r="F68" s="105">
        <f t="shared" si="4"/>
        <v>0</v>
      </c>
      <c r="G68" s="84">
        <f>G20+G34+G45+G49+G56+G62+G66</f>
        <v>0</v>
      </c>
      <c r="H68" s="84">
        <f>H20+H34+H45+H49+H56+H62+H66</f>
        <v>0</v>
      </c>
      <c r="I68" s="84">
        <f>I20+I34+I45+I49+I56+I62+I66</f>
        <v>0</v>
      </c>
      <c r="J68" s="105">
        <f t="shared" ref="J68" si="18">SUM(G68:I68)</f>
        <v>0</v>
      </c>
      <c r="K68" s="84">
        <f>K20+K34+K45+K49+K56+K62+K66</f>
        <v>0</v>
      </c>
      <c r="L68" s="84">
        <f>L20+L34+L45+L49+L56+L62+L66</f>
        <v>0</v>
      </c>
      <c r="M68" s="84">
        <f>M20+M34+M45+M49+M56+M62+M66</f>
        <v>0</v>
      </c>
      <c r="N68" s="105">
        <f t="shared" ref="N68" si="19">SUM(K68:M68)</f>
        <v>0</v>
      </c>
      <c r="O68" s="198">
        <f>O20+O34+O45+O49+O56+O62+O66</f>
        <v>0</v>
      </c>
      <c r="P68" s="84">
        <f>P20+P34+P45+P49+P56+P62+P66</f>
        <v>0</v>
      </c>
      <c r="Q68" s="84">
        <f>Q20+Q34+Q45+Q49+Q56+Q62+Q66</f>
        <v>0</v>
      </c>
      <c r="R68" s="84">
        <f t="shared" ref="R68" si="20">SUM(O68:Q68)</f>
        <v>0</v>
      </c>
    </row>
    <row r="69" spans="1:18" s="46" customFormat="1" ht="15.75" x14ac:dyDescent="0.25">
      <c r="A69" s="107" t="s">
        <v>11</v>
      </c>
      <c r="B69" s="108"/>
      <c r="C69" s="109">
        <f>C50-'2. melléklet'!C76</f>
        <v>-19213080</v>
      </c>
      <c r="D69" s="109">
        <f>D50-'2. melléklet'!D76</f>
        <v>0</v>
      </c>
      <c r="E69" s="109">
        <f>E50-'2. melléklet'!E76</f>
        <v>0</v>
      </c>
      <c r="F69" s="120">
        <f>F50-'2. melléklet'!F76</f>
        <v>-19213080</v>
      </c>
      <c r="G69" s="109">
        <f>G50-'2. melléklet'!G76</f>
        <v>-19213080</v>
      </c>
      <c r="H69" s="109">
        <f>H50-'2. melléklet'!H76</f>
        <v>0</v>
      </c>
      <c r="I69" s="109">
        <f>I50-'2. melléklet'!I76</f>
        <v>0</v>
      </c>
      <c r="J69" s="120">
        <f>J50-'2. melléklet'!J76</f>
        <v>-19213080</v>
      </c>
      <c r="K69" s="109">
        <f>K50-'2. melléklet'!K76</f>
        <v>-19213021</v>
      </c>
      <c r="L69" s="109">
        <f>L50-'2. melléklet'!L76</f>
        <v>0</v>
      </c>
      <c r="M69" s="109">
        <f>M50-'2. melléklet'!M76</f>
        <v>0</v>
      </c>
      <c r="N69" s="120">
        <f>N50-'2. melléklet'!N76</f>
        <v>-19213021</v>
      </c>
      <c r="O69" s="109">
        <f>O50-'2. melléklet'!O76</f>
        <v>-19165188</v>
      </c>
      <c r="P69" s="109">
        <f>P50-'2. melléklet'!P76</f>
        <v>0</v>
      </c>
      <c r="Q69" s="109">
        <f>Q50-'2. melléklet'!Q76</f>
        <v>0</v>
      </c>
      <c r="R69" s="120">
        <f>R50-'2. melléklet'!R76</f>
        <v>-19165188</v>
      </c>
    </row>
    <row r="70" spans="1:18" s="46" customFormat="1" ht="15.75" x14ac:dyDescent="0.25">
      <c r="A70" s="107" t="s">
        <v>12</v>
      </c>
      <c r="B70" s="108"/>
      <c r="C70" s="109">
        <f>C67-'2. melléklet'!C100</f>
        <v>-65000</v>
      </c>
      <c r="D70" s="109">
        <f>D67-'2. melléklet'!D100</f>
        <v>0</v>
      </c>
      <c r="E70" s="109">
        <f>E67-'2. melléklet'!E100</f>
        <v>0</v>
      </c>
      <c r="F70" s="120">
        <f>F67-'2. melléklet'!F100</f>
        <v>-65000</v>
      </c>
      <c r="G70" s="109">
        <f>G67-'2. melléklet'!G100</f>
        <v>-65000</v>
      </c>
      <c r="H70" s="109">
        <f>H67-'2. melléklet'!H100</f>
        <v>0</v>
      </c>
      <c r="I70" s="109">
        <f>I67-'2. melléklet'!I100</f>
        <v>0</v>
      </c>
      <c r="J70" s="120">
        <f>J67-'2. melléklet'!J100</f>
        <v>-65000</v>
      </c>
      <c r="K70" s="109">
        <f>K67-'2. melléklet'!K100</f>
        <v>-65000</v>
      </c>
      <c r="L70" s="109">
        <f>L67-'2. melléklet'!L100</f>
        <v>0</v>
      </c>
      <c r="M70" s="109">
        <f>M67-'2. melléklet'!M100</f>
        <v>0</v>
      </c>
      <c r="N70" s="120">
        <f>N67-'2. melléklet'!N100</f>
        <v>-65000</v>
      </c>
      <c r="O70" s="109">
        <f>O67-'2. melléklet'!O100</f>
        <v>-112833</v>
      </c>
      <c r="P70" s="109">
        <f>P67-'2. melléklet'!P100</f>
        <v>0</v>
      </c>
      <c r="Q70" s="109">
        <f>Q67-'2. melléklet'!Q100</f>
        <v>0</v>
      </c>
      <c r="R70" s="120">
        <f>R67-'2. melléklet'!R100</f>
        <v>-112833</v>
      </c>
    </row>
    <row r="71" spans="1:18" x14ac:dyDescent="0.25">
      <c r="A71" s="28" t="s">
        <v>388</v>
      </c>
      <c r="B71" s="5" t="s">
        <v>261</v>
      </c>
      <c r="C71" s="44">
        <v>0</v>
      </c>
      <c r="D71" s="44">
        <v>0</v>
      </c>
      <c r="E71" s="44">
        <v>0</v>
      </c>
      <c r="F71" s="100">
        <f t="shared" si="4"/>
        <v>0</v>
      </c>
      <c r="G71" s="44">
        <v>0</v>
      </c>
      <c r="H71" s="44">
        <v>0</v>
      </c>
      <c r="I71" s="44">
        <v>0</v>
      </c>
      <c r="J71" s="100">
        <f t="shared" ref="J71" si="21">SUM(G71:I71)</f>
        <v>0</v>
      </c>
      <c r="K71" s="44">
        <v>0</v>
      </c>
      <c r="L71" s="44">
        <v>0</v>
      </c>
      <c r="M71" s="44">
        <v>0</v>
      </c>
      <c r="N71" s="100">
        <f t="shared" ref="N71" si="22">SUM(K71:M71)</f>
        <v>0</v>
      </c>
      <c r="O71" s="193">
        <v>0</v>
      </c>
      <c r="P71" s="44">
        <v>0</v>
      </c>
      <c r="Q71" s="44">
        <v>0</v>
      </c>
      <c r="R71" s="44">
        <f t="shared" ref="R71" si="23">SUM(O71:Q71)</f>
        <v>0</v>
      </c>
    </row>
    <row r="72" spans="1:18" x14ac:dyDescent="0.25">
      <c r="A72" s="12" t="s">
        <v>262</v>
      </c>
      <c r="B72" s="5" t="s">
        <v>263</v>
      </c>
      <c r="C72" s="44">
        <v>0</v>
      </c>
      <c r="D72" s="44">
        <v>0</v>
      </c>
      <c r="E72" s="44">
        <v>0</v>
      </c>
      <c r="F72" s="100">
        <f t="shared" ref="F72:F98" si="24">SUM(C72:E72)</f>
        <v>0</v>
      </c>
      <c r="G72" s="44">
        <v>0</v>
      </c>
      <c r="H72" s="44">
        <v>0</v>
      </c>
      <c r="I72" s="44">
        <v>0</v>
      </c>
      <c r="J72" s="100">
        <f t="shared" ref="J72:J98" si="25">SUM(G72:I72)</f>
        <v>0</v>
      </c>
      <c r="K72" s="44">
        <v>0</v>
      </c>
      <c r="L72" s="44">
        <v>0</v>
      </c>
      <c r="M72" s="44">
        <v>0</v>
      </c>
      <c r="N72" s="100">
        <f t="shared" ref="N72:N98" si="26">SUM(K72:M72)</f>
        <v>0</v>
      </c>
      <c r="O72" s="193">
        <v>0</v>
      </c>
      <c r="P72" s="44">
        <v>0</v>
      </c>
      <c r="Q72" s="44">
        <v>0</v>
      </c>
      <c r="R72" s="44">
        <f t="shared" ref="R72:R98" si="27">SUM(O72:Q72)</f>
        <v>0</v>
      </c>
    </row>
    <row r="73" spans="1:18" x14ac:dyDescent="0.25">
      <c r="A73" s="28" t="s">
        <v>389</v>
      </c>
      <c r="B73" s="5" t="s">
        <v>264</v>
      </c>
      <c r="C73" s="44">
        <v>0</v>
      </c>
      <c r="D73" s="44">
        <v>0</v>
      </c>
      <c r="E73" s="44">
        <v>0</v>
      </c>
      <c r="F73" s="100">
        <f t="shared" si="24"/>
        <v>0</v>
      </c>
      <c r="G73" s="44">
        <v>0</v>
      </c>
      <c r="H73" s="44">
        <v>0</v>
      </c>
      <c r="I73" s="44">
        <v>0</v>
      </c>
      <c r="J73" s="100">
        <f t="shared" si="25"/>
        <v>0</v>
      </c>
      <c r="K73" s="44">
        <v>0</v>
      </c>
      <c r="L73" s="44">
        <v>0</v>
      </c>
      <c r="M73" s="44">
        <v>0</v>
      </c>
      <c r="N73" s="100">
        <f t="shared" si="26"/>
        <v>0</v>
      </c>
      <c r="O73" s="193">
        <v>0</v>
      </c>
      <c r="P73" s="44">
        <v>0</v>
      </c>
      <c r="Q73" s="44">
        <v>0</v>
      </c>
      <c r="R73" s="44">
        <f t="shared" si="27"/>
        <v>0</v>
      </c>
    </row>
    <row r="74" spans="1:18" s="46" customFormat="1" x14ac:dyDescent="0.25">
      <c r="A74" s="14" t="s">
        <v>407</v>
      </c>
      <c r="B74" s="7" t="s">
        <v>265</v>
      </c>
      <c r="C74" s="47">
        <f>SUM(C71:C73)</f>
        <v>0</v>
      </c>
      <c r="D74" s="47">
        <f>SUM(D71:D73)</f>
        <v>0</v>
      </c>
      <c r="E74" s="47">
        <f>SUM(E71:E73)</f>
        <v>0</v>
      </c>
      <c r="F74" s="101">
        <f t="shared" si="24"/>
        <v>0</v>
      </c>
      <c r="G74" s="47">
        <f>SUM(G71:G73)</f>
        <v>0</v>
      </c>
      <c r="H74" s="47">
        <f>SUM(H71:H73)</f>
        <v>0</v>
      </c>
      <c r="I74" s="47">
        <f>SUM(I71:I73)</f>
        <v>0</v>
      </c>
      <c r="J74" s="101">
        <f t="shared" si="25"/>
        <v>0</v>
      </c>
      <c r="K74" s="47">
        <f>SUM(K71:K73)</f>
        <v>0</v>
      </c>
      <c r="L74" s="47">
        <f>SUM(L71:L73)</f>
        <v>0</v>
      </c>
      <c r="M74" s="47">
        <f>SUM(M71:M73)</f>
        <v>0</v>
      </c>
      <c r="N74" s="101">
        <f t="shared" si="26"/>
        <v>0</v>
      </c>
      <c r="O74" s="151">
        <f>SUM(O71:O73)</f>
        <v>0</v>
      </c>
      <c r="P74" s="47">
        <f>SUM(P71:P73)</f>
        <v>0</v>
      </c>
      <c r="Q74" s="47">
        <f>SUM(Q71:Q73)</f>
        <v>0</v>
      </c>
      <c r="R74" s="47">
        <f t="shared" si="27"/>
        <v>0</v>
      </c>
    </row>
    <row r="75" spans="1:18" x14ac:dyDescent="0.25">
      <c r="A75" s="12" t="s">
        <v>390</v>
      </c>
      <c r="B75" s="5" t="s">
        <v>266</v>
      </c>
      <c r="C75" s="44">
        <v>0</v>
      </c>
      <c r="D75" s="44">
        <v>0</v>
      </c>
      <c r="E75" s="44">
        <v>0</v>
      </c>
      <c r="F75" s="100">
        <f t="shared" si="24"/>
        <v>0</v>
      </c>
      <c r="G75" s="44">
        <v>0</v>
      </c>
      <c r="H75" s="44">
        <v>0</v>
      </c>
      <c r="I75" s="44">
        <v>0</v>
      </c>
      <c r="J75" s="100">
        <f t="shared" si="25"/>
        <v>0</v>
      </c>
      <c r="K75" s="44">
        <v>0</v>
      </c>
      <c r="L75" s="44">
        <v>0</v>
      </c>
      <c r="M75" s="44">
        <v>0</v>
      </c>
      <c r="N75" s="100">
        <f t="shared" si="26"/>
        <v>0</v>
      </c>
      <c r="O75" s="193">
        <v>0</v>
      </c>
      <c r="P75" s="44">
        <v>0</v>
      </c>
      <c r="Q75" s="44">
        <v>0</v>
      </c>
      <c r="R75" s="44">
        <f t="shared" si="27"/>
        <v>0</v>
      </c>
    </row>
    <row r="76" spans="1:18" x14ac:dyDescent="0.25">
      <c r="A76" s="28" t="s">
        <v>267</v>
      </c>
      <c r="B76" s="5" t="s">
        <v>268</v>
      </c>
      <c r="C76" s="44">
        <v>0</v>
      </c>
      <c r="D76" s="44">
        <v>0</v>
      </c>
      <c r="E76" s="44">
        <v>0</v>
      </c>
      <c r="F76" s="100">
        <f t="shared" si="24"/>
        <v>0</v>
      </c>
      <c r="G76" s="44">
        <v>0</v>
      </c>
      <c r="H76" s="44">
        <v>0</v>
      </c>
      <c r="I76" s="44">
        <v>0</v>
      </c>
      <c r="J76" s="100">
        <f t="shared" si="25"/>
        <v>0</v>
      </c>
      <c r="K76" s="44">
        <v>0</v>
      </c>
      <c r="L76" s="44">
        <v>0</v>
      </c>
      <c r="M76" s="44">
        <v>0</v>
      </c>
      <c r="N76" s="100">
        <f t="shared" si="26"/>
        <v>0</v>
      </c>
      <c r="O76" s="193">
        <v>0</v>
      </c>
      <c r="P76" s="44">
        <v>0</v>
      </c>
      <c r="Q76" s="44">
        <v>0</v>
      </c>
      <c r="R76" s="44">
        <f t="shared" si="27"/>
        <v>0</v>
      </c>
    </row>
    <row r="77" spans="1:18" x14ac:dyDescent="0.25">
      <c r="A77" s="12" t="s">
        <v>391</v>
      </c>
      <c r="B77" s="5" t="s">
        <v>269</v>
      </c>
      <c r="C77" s="44">
        <v>0</v>
      </c>
      <c r="D77" s="44">
        <v>0</v>
      </c>
      <c r="E77" s="44">
        <v>0</v>
      </c>
      <c r="F77" s="100">
        <f t="shared" si="24"/>
        <v>0</v>
      </c>
      <c r="G77" s="44">
        <v>0</v>
      </c>
      <c r="H77" s="44">
        <v>0</v>
      </c>
      <c r="I77" s="44">
        <v>0</v>
      </c>
      <c r="J77" s="100">
        <f t="shared" si="25"/>
        <v>0</v>
      </c>
      <c r="K77" s="44">
        <v>0</v>
      </c>
      <c r="L77" s="44">
        <v>0</v>
      </c>
      <c r="M77" s="44">
        <v>0</v>
      </c>
      <c r="N77" s="100">
        <f t="shared" si="26"/>
        <v>0</v>
      </c>
      <c r="O77" s="193">
        <v>0</v>
      </c>
      <c r="P77" s="44">
        <v>0</v>
      </c>
      <c r="Q77" s="44">
        <v>0</v>
      </c>
      <c r="R77" s="44">
        <f t="shared" si="27"/>
        <v>0</v>
      </c>
    </row>
    <row r="78" spans="1:18" x14ac:dyDescent="0.25">
      <c r="A78" s="28" t="s">
        <v>270</v>
      </c>
      <c r="B78" s="5" t="s">
        <v>271</v>
      </c>
      <c r="C78" s="44">
        <v>0</v>
      </c>
      <c r="D78" s="44">
        <v>0</v>
      </c>
      <c r="E78" s="44">
        <v>0</v>
      </c>
      <c r="F78" s="100">
        <f t="shared" si="24"/>
        <v>0</v>
      </c>
      <c r="G78" s="44">
        <v>0</v>
      </c>
      <c r="H78" s="44">
        <v>0</v>
      </c>
      <c r="I78" s="44">
        <v>0</v>
      </c>
      <c r="J78" s="100">
        <f t="shared" si="25"/>
        <v>0</v>
      </c>
      <c r="K78" s="44">
        <v>0</v>
      </c>
      <c r="L78" s="44">
        <v>0</v>
      </c>
      <c r="M78" s="44">
        <v>0</v>
      </c>
      <c r="N78" s="100">
        <f t="shared" si="26"/>
        <v>0</v>
      </c>
      <c r="O78" s="193">
        <v>0</v>
      </c>
      <c r="P78" s="44">
        <v>0</v>
      </c>
      <c r="Q78" s="44">
        <v>0</v>
      </c>
      <c r="R78" s="44">
        <f t="shared" si="27"/>
        <v>0</v>
      </c>
    </row>
    <row r="79" spans="1:18" s="46" customFormat="1" x14ac:dyDescent="0.25">
      <c r="A79" s="13" t="s">
        <v>408</v>
      </c>
      <c r="B79" s="7" t="s">
        <v>272</v>
      </c>
      <c r="C79" s="47">
        <f>SUM(C75:C78)</f>
        <v>0</v>
      </c>
      <c r="D79" s="47">
        <f>SUM(D75:D78)</f>
        <v>0</v>
      </c>
      <c r="E79" s="47">
        <f>SUM(E75:E78)</f>
        <v>0</v>
      </c>
      <c r="F79" s="101">
        <f t="shared" si="24"/>
        <v>0</v>
      </c>
      <c r="G79" s="47">
        <f>SUM(G75:G78)</f>
        <v>0</v>
      </c>
      <c r="H79" s="47">
        <f>SUM(H75:H78)</f>
        <v>0</v>
      </c>
      <c r="I79" s="47">
        <f>SUM(I75:I78)</f>
        <v>0</v>
      </c>
      <c r="J79" s="101">
        <f t="shared" si="25"/>
        <v>0</v>
      </c>
      <c r="K79" s="47">
        <f>SUM(K75:K78)</f>
        <v>0</v>
      </c>
      <c r="L79" s="47">
        <f>SUM(L75:L78)</f>
        <v>0</v>
      </c>
      <c r="M79" s="47">
        <f>SUM(M75:M78)</f>
        <v>0</v>
      </c>
      <c r="N79" s="101">
        <f t="shared" si="26"/>
        <v>0</v>
      </c>
      <c r="O79" s="151">
        <f>SUM(O75:O78)</f>
        <v>0</v>
      </c>
      <c r="P79" s="47">
        <f>SUM(P75:P78)</f>
        <v>0</v>
      </c>
      <c r="Q79" s="47">
        <f>SUM(Q75:Q78)</f>
        <v>0</v>
      </c>
      <c r="R79" s="47">
        <f t="shared" si="27"/>
        <v>0</v>
      </c>
    </row>
    <row r="80" spans="1:18" x14ac:dyDescent="0.25">
      <c r="A80" s="5" t="s">
        <v>468</v>
      </c>
      <c r="B80" s="5" t="s">
        <v>273</v>
      </c>
      <c r="C80" s="44">
        <v>0</v>
      </c>
      <c r="D80" s="44">
        <v>0</v>
      </c>
      <c r="E80" s="44">
        <v>0</v>
      </c>
      <c r="F80" s="100">
        <f t="shared" si="24"/>
        <v>0</v>
      </c>
      <c r="G80" s="44">
        <v>0</v>
      </c>
      <c r="H80" s="44">
        <v>0</v>
      </c>
      <c r="I80" s="44">
        <v>0</v>
      </c>
      <c r="J80" s="100">
        <f t="shared" si="25"/>
        <v>0</v>
      </c>
      <c r="K80" s="44">
        <v>0</v>
      </c>
      <c r="L80" s="44">
        <v>0</v>
      </c>
      <c r="M80" s="44">
        <v>0</v>
      </c>
      <c r="N80" s="100">
        <f t="shared" si="26"/>
        <v>0</v>
      </c>
      <c r="O80" s="195">
        <v>0</v>
      </c>
      <c r="P80" s="44">
        <v>0</v>
      </c>
      <c r="Q80" s="44">
        <v>0</v>
      </c>
      <c r="R80" s="44">
        <f t="shared" si="27"/>
        <v>0</v>
      </c>
    </row>
    <row r="81" spans="1:18" x14ac:dyDescent="0.25">
      <c r="A81" s="5" t="s">
        <v>469</v>
      </c>
      <c r="B81" s="5" t="s">
        <v>273</v>
      </c>
      <c r="C81" s="44">
        <v>0</v>
      </c>
      <c r="D81" s="44">
        <v>0</v>
      </c>
      <c r="E81" s="44">
        <v>0</v>
      </c>
      <c r="F81" s="100">
        <f t="shared" si="24"/>
        <v>0</v>
      </c>
      <c r="G81" s="44">
        <v>0</v>
      </c>
      <c r="H81" s="44">
        <v>0</v>
      </c>
      <c r="I81" s="44">
        <v>0</v>
      </c>
      <c r="J81" s="100">
        <f t="shared" si="25"/>
        <v>0</v>
      </c>
      <c r="K81" s="44">
        <v>0</v>
      </c>
      <c r="L81" s="44">
        <v>0</v>
      </c>
      <c r="M81" s="44">
        <v>0</v>
      </c>
      <c r="N81" s="100">
        <f t="shared" si="26"/>
        <v>0</v>
      </c>
      <c r="O81" s="193">
        <v>0</v>
      </c>
      <c r="P81" s="44">
        <v>0</v>
      </c>
      <c r="Q81" s="44">
        <v>0</v>
      </c>
      <c r="R81" s="44">
        <f t="shared" si="27"/>
        <v>0</v>
      </c>
    </row>
    <row r="82" spans="1:18" x14ac:dyDescent="0.25">
      <c r="A82" s="5" t="s">
        <v>466</v>
      </c>
      <c r="B82" s="5" t="s">
        <v>274</v>
      </c>
      <c r="C82" s="44">
        <v>0</v>
      </c>
      <c r="D82" s="44">
        <v>0</v>
      </c>
      <c r="E82" s="44">
        <v>0</v>
      </c>
      <c r="F82" s="100">
        <f t="shared" si="24"/>
        <v>0</v>
      </c>
      <c r="G82" s="44">
        <v>0</v>
      </c>
      <c r="H82" s="44">
        <v>0</v>
      </c>
      <c r="I82" s="44">
        <v>0</v>
      </c>
      <c r="J82" s="100">
        <f t="shared" si="25"/>
        <v>0</v>
      </c>
      <c r="K82" s="44">
        <v>0</v>
      </c>
      <c r="L82" s="44">
        <v>0</v>
      </c>
      <c r="M82" s="44">
        <v>0</v>
      </c>
      <c r="N82" s="100">
        <f t="shared" si="26"/>
        <v>0</v>
      </c>
      <c r="O82" s="193">
        <v>0</v>
      </c>
      <c r="P82" s="44">
        <v>0</v>
      </c>
      <c r="Q82" s="44">
        <v>0</v>
      </c>
      <c r="R82" s="44">
        <f t="shared" si="27"/>
        <v>0</v>
      </c>
    </row>
    <row r="83" spans="1:18" x14ac:dyDescent="0.25">
      <c r="A83" s="5" t="s">
        <v>467</v>
      </c>
      <c r="B83" s="5" t="s">
        <v>274</v>
      </c>
      <c r="C83" s="44">
        <v>0</v>
      </c>
      <c r="D83" s="44">
        <v>0</v>
      </c>
      <c r="E83" s="44">
        <v>0</v>
      </c>
      <c r="F83" s="100">
        <f t="shared" si="24"/>
        <v>0</v>
      </c>
      <c r="G83" s="44">
        <v>0</v>
      </c>
      <c r="H83" s="44">
        <v>0</v>
      </c>
      <c r="I83" s="44">
        <v>0</v>
      </c>
      <c r="J83" s="100">
        <f t="shared" si="25"/>
        <v>0</v>
      </c>
      <c r="K83" s="44">
        <v>0</v>
      </c>
      <c r="L83" s="44">
        <v>0</v>
      </c>
      <c r="M83" s="44">
        <v>0</v>
      </c>
      <c r="N83" s="100">
        <f t="shared" si="26"/>
        <v>0</v>
      </c>
      <c r="O83" s="193">
        <v>0</v>
      </c>
      <c r="P83" s="44">
        <v>0</v>
      </c>
      <c r="Q83" s="44">
        <v>0</v>
      </c>
      <c r="R83" s="44">
        <f t="shared" si="27"/>
        <v>0</v>
      </c>
    </row>
    <row r="84" spans="1:18" s="46" customFormat="1" x14ac:dyDescent="0.25">
      <c r="A84" s="7" t="s">
        <v>409</v>
      </c>
      <c r="B84" s="7" t="s">
        <v>275</v>
      </c>
      <c r="C84" s="47">
        <v>21712</v>
      </c>
      <c r="D84" s="47">
        <f>SUM(D80:D83)</f>
        <v>0</v>
      </c>
      <c r="E84" s="47">
        <f>SUM(E80:E83)</f>
        <v>0</v>
      </c>
      <c r="F84" s="101">
        <f t="shared" si="24"/>
        <v>21712</v>
      </c>
      <c r="G84" s="47">
        <v>21712</v>
      </c>
      <c r="H84" s="47">
        <f>SUM(H80:H83)</f>
        <v>0</v>
      </c>
      <c r="I84" s="47">
        <f>SUM(I80:I83)</f>
        <v>0</v>
      </c>
      <c r="J84" s="101">
        <f t="shared" si="25"/>
        <v>21712</v>
      </c>
      <c r="K84" s="72">
        <v>21653</v>
      </c>
      <c r="L84" s="47">
        <f>SUM(L80:L83)</f>
        <v>0</v>
      </c>
      <c r="M84" s="47">
        <f>SUM(M80:M83)</f>
        <v>0</v>
      </c>
      <c r="N84" s="101">
        <f t="shared" si="26"/>
        <v>21653</v>
      </c>
      <c r="O84" s="151">
        <v>21653</v>
      </c>
      <c r="P84" s="47">
        <f>SUM(P80:P83)</f>
        <v>0</v>
      </c>
      <c r="Q84" s="47">
        <f>SUM(Q80:Q83)</f>
        <v>0</v>
      </c>
      <c r="R84" s="47">
        <f t="shared" si="27"/>
        <v>21653</v>
      </c>
    </row>
    <row r="85" spans="1:18" s="46" customFormat="1" x14ac:dyDescent="0.25">
      <c r="A85" s="13" t="s">
        <v>276</v>
      </c>
      <c r="B85" s="7" t="s">
        <v>277</v>
      </c>
      <c r="C85" s="47">
        <v>0</v>
      </c>
      <c r="D85" s="47">
        <v>0</v>
      </c>
      <c r="E85" s="47">
        <v>0</v>
      </c>
      <c r="F85" s="101">
        <f t="shared" si="24"/>
        <v>0</v>
      </c>
      <c r="G85" s="47">
        <v>0</v>
      </c>
      <c r="H85" s="47">
        <v>0</v>
      </c>
      <c r="I85" s="47">
        <v>0</v>
      </c>
      <c r="J85" s="101">
        <f t="shared" si="25"/>
        <v>0</v>
      </c>
      <c r="K85" s="47">
        <v>0</v>
      </c>
      <c r="L85" s="47">
        <v>0</v>
      </c>
      <c r="M85" s="47">
        <v>0</v>
      </c>
      <c r="N85" s="101">
        <f t="shared" si="26"/>
        <v>0</v>
      </c>
      <c r="O85" s="151">
        <v>0</v>
      </c>
      <c r="P85" s="47">
        <v>0</v>
      </c>
      <c r="Q85" s="47">
        <v>0</v>
      </c>
      <c r="R85" s="47">
        <f t="shared" si="27"/>
        <v>0</v>
      </c>
    </row>
    <row r="86" spans="1:18" s="46" customFormat="1" x14ac:dyDescent="0.25">
      <c r="A86" s="13" t="s">
        <v>278</v>
      </c>
      <c r="B86" s="7" t="s">
        <v>279</v>
      </c>
      <c r="C86" s="47">
        <v>0</v>
      </c>
      <c r="D86" s="47">
        <v>0</v>
      </c>
      <c r="E86" s="47">
        <v>0</v>
      </c>
      <c r="F86" s="101">
        <f t="shared" si="24"/>
        <v>0</v>
      </c>
      <c r="G86" s="47">
        <v>0</v>
      </c>
      <c r="H86" s="47">
        <v>0</v>
      </c>
      <c r="I86" s="47">
        <v>0</v>
      </c>
      <c r="J86" s="101">
        <f t="shared" si="25"/>
        <v>0</v>
      </c>
      <c r="K86" s="47">
        <v>0</v>
      </c>
      <c r="L86" s="47">
        <v>0</v>
      </c>
      <c r="M86" s="47">
        <v>0</v>
      </c>
      <c r="N86" s="101">
        <f t="shared" si="26"/>
        <v>0</v>
      </c>
      <c r="O86" s="151">
        <v>0</v>
      </c>
      <c r="P86" s="47">
        <v>0</v>
      </c>
      <c r="Q86" s="47">
        <v>0</v>
      </c>
      <c r="R86" s="47">
        <f t="shared" si="27"/>
        <v>0</v>
      </c>
    </row>
    <row r="87" spans="1:18" s="46" customFormat="1" x14ac:dyDescent="0.25">
      <c r="A87" s="13" t="s">
        <v>280</v>
      </c>
      <c r="B87" s="7" t="s">
        <v>281</v>
      </c>
      <c r="C87" s="47">
        <v>19256368</v>
      </c>
      <c r="D87" s="47">
        <v>0</v>
      </c>
      <c r="E87" s="47">
        <v>0</v>
      </c>
      <c r="F87" s="101">
        <f t="shared" si="24"/>
        <v>19256368</v>
      </c>
      <c r="G87" s="47">
        <v>19256368</v>
      </c>
      <c r="H87" s="47">
        <v>0</v>
      </c>
      <c r="I87" s="47">
        <v>0</v>
      </c>
      <c r="J87" s="101">
        <f t="shared" si="25"/>
        <v>19256368</v>
      </c>
      <c r="K87" s="47">
        <v>19256368</v>
      </c>
      <c r="L87" s="47">
        <v>0</v>
      </c>
      <c r="M87" s="47">
        <v>0</v>
      </c>
      <c r="N87" s="101">
        <f t="shared" si="26"/>
        <v>19256368</v>
      </c>
      <c r="O87" s="159">
        <v>19256368</v>
      </c>
      <c r="P87" s="69">
        <v>0</v>
      </c>
      <c r="Q87" s="69">
        <v>0</v>
      </c>
      <c r="R87" s="69">
        <f t="shared" si="27"/>
        <v>19256368</v>
      </c>
    </row>
    <row r="88" spans="1:18" s="46" customFormat="1" x14ac:dyDescent="0.25">
      <c r="A88" s="13" t="s">
        <v>282</v>
      </c>
      <c r="B88" s="7" t="s">
        <v>283</v>
      </c>
      <c r="C88" s="47">
        <v>0</v>
      </c>
      <c r="D88" s="47">
        <v>0</v>
      </c>
      <c r="E88" s="47">
        <v>0</v>
      </c>
      <c r="F88" s="101">
        <f t="shared" si="24"/>
        <v>0</v>
      </c>
      <c r="G88" s="47">
        <v>0</v>
      </c>
      <c r="H88" s="47">
        <v>0</v>
      </c>
      <c r="I88" s="47">
        <v>0</v>
      </c>
      <c r="J88" s="101">
        <f t="shared" si="25"/>
        <v>0</v>
      </c>
      <c r="K88" s="47">
        <v>0</v>
      </c>
      <c r="L88" s="47">
        <v>0</v>
      </c>
      <c r="M88" s="47">
        <v>0</v>
      </c>
      <c r="N88" s="101">
        <f t="shared" si="26"/>
        <v>0</v>
      </c>
      <c r="O88" s="151">
        <v>0</v>
      </c>
      <c r="P88" s="47">
        <v>0</v>
      </c>
      <c r="Q88" s="47">
        <v>0</v>
      </c>
      <c r="R88" s="47">
        <f t="shared" si="27"/>
        <v>0</v>
      </c>
    </row>
    <row r="89" spans="1:18" s="46" customFormat="1" x14ac:dyDescent="0.25">
      <c r="A89" s="14" t="s">
        <v>392</v>
      </c>
      <c r="B89" s="7" t="s">
        <v>284</v>
      </c>
      <c r="C89" s="47">
        <v>0</v>
      </c>
      <c r="D89" s="47">
        <v>0</v>
      </c>
      <c r="E89" s="47">
        <v>0</v>
      </c>
      <c r="F89" s="101">
        <f t="shared" si="24"/>
        <v>0</v>
      </c>
      <c r="G89" s="47">
        <v>0</v>
      </c>
      <c r="H89" s="47">
        <v>0</v>
      </c>
      <c r="I89" s="47">
        <v>0</v>
      </c>
      <c r="J89" s="101">
        <f t="shared" si="25"/>
        <v>0</v>
      </c>
      <c r="K89" s="47">
        <v>0</v>
      </c>
      <c r="L89" s="47">
        <v>0</v>
      </c>
      <c r="M89" s="47">
        <v>0</v>
      </c>
      <c r="N89" s="101">
        <f t="shared" si="26"/>
        <v>0</v>
      </c>
      <c r="O89" s="151">
        <v>0</v>
      </c>
      <c r="P89" s="47">
        <v>0</v>
      </c>
      <c r="Q89" s="47">
        <v>0</v>
      </c>
      <c r="R89" s="47">
        <f t="shared" si="27"/>
        <v>0</v>
      </c>
    </row>
    <row r="90" spans="1:18" s="46" customFormat="1" ht="15.75" x14ac:dyDescent="0.25">
      <c r="A90" s="35" t="s">
        <v>410</v>
      </c>
      <c r="B90" s="30" t="s">
        <v>285</v>
      </c>
      <c r="C90" s="60">
        <f>C74+C79+C84+C85+C87+C86+C88+C89</f>
        <v>19278080</v>
      </c>
      <c r="D90" s="60">
        <f>D74+D79+D84+D85+D87+D86+D88+D89</f>
        <v>0</v>
      </c>
      <c r="E90" s="60">
        <f>E74+E79+E84+E85+E87+E86+E88+E89</f>
        <v>0</v>
      </c>
      <c r="F90" s="103">
        <f t="shared" si="24"/>
        <v>19278080</v>
      </c>
      <c r="G90" s="60">
        <f>G74+G79+G84+G85+G87+G86+G88+G89</f>
        <v>19278080</v>
      </c>
      <c r="H90" s="60">
        <f>H74+H79+H84+H85+H87+H86+H88+H89</f>
        <v>0</v>
      </c>
      <c r="I90" s="60">
        <f>I74+I79+I84+I85+I87+I86+I88+I89</f>
        <v>0</v>
      </c>
      <c r="J90" s="103">
        <f t="shared" si="25"/>
        <v>19278080</v>
      </c>
      <c r="K90" s="60">
        <f>K74+K79+K84+K85+K87+K86+K88+K89</f>
        <v>19278021</v>
      </c>
      <c r="L90" s="60">
        <f>L74+L79+L84+L85+L87+L86+L88+L89</f>
        <v>0</v>
      </c>
      <c r="M90" s="60">
        <f>M74+M79+M84+M85+M87+M86+M88+M89</f>
        <v>0</v>
      </c>
      <c r="N90" s="103">
        <f t="shared" si="26"/>
        <v>19278021</v>
      </c>
      <c r="O90" s="152">
        <f>O74+O79+O84+O85+O87+O86+O88+O89</f>
        <v>19278021</v>
      </c>
      <c r="P90" s="60">
        <f>P74+P79+P84+P85+P87+P86+P88+P89</f>
        <v>0</v>
      </c>
      <c r="Q90" s="60">
        <f>Q74+Q79+Q84+Q85+Q87+Q86+Q88+Q89</f>
        <v>0</v>
      </c>
      <c r="R90" s="60">
        <f t="shared" si="27"/>
        <v>19278021</v>
      </c>
    </row>
    <row r="91" spans="1:18" x14ac:dyDescent="0.25">
      <c r="A91" s="12" t="s">
        <v>286</v>
      </c>
      <c r="B91" s="5" t="s">
        <v>287</v>
      </c>
      <c r="C91" s="44">
        <v>0</v>
      </c>
      <c r="D91" s="44">
        <v>0</v>
      </c>
      <c r="E91" s="44">
        <v>0</v>
      </c>
      <c r="F91" s="100">
        <f t="shared" si="24"/>
        <v>0</v>
      </c>
      <c r="G91" s="44">
        <v>0</v>
      </c>
      <c r="H91" s="44">
        <v>0</v>
      </c>
      <c r="I91" s="44">
        <v>0</v>
      </c>
      <c r="J91" s="100">
        <f t="shared" si="25"/>
        <v>0</v>
      </c>
      <c r="K91" s="44">
        <v>0</v>
      </c>
      <c r="L91" s="44">
        <v>0</v>
      </c>
      <c r="M91" s="44">
        <v>0</v>
      </c>
      <c r="N91" s="100">
        <f t="shared" si="26"/>
        <v>0</v>
      </c>
      <c r="O91" s="193">
        <v>0</v>
      </c>
      <c r="P91" s="44">
        <v>0</v>
      </c>
      <c r="Q91" s="44">
        <v>0</v>
      </c>
      <c r="R91" s="44">
        <f t="shared" si="27"/>
        <v>0</v>
      </c>
    </row>
    <row r="92" spans="1:18" x14ac:dyDescent="0.25">
      <c r="A92" s="12" t="s">
        <v>288</v>
      </c>
      <c r="B92" s="5" t="s">
        <v>289</v>
      </c>
      <c r="C92" s="44">
        <v>0</v>
      </c>
      <c r="D92" s="44">
        <v>0</v>
      </c>
      <c r="E92" s="44">
        <v>0</v>
      </c>
      <c r="F92" s="100">
        <f t="shared" si="24"/>
        <v>0</v>
      </c>
      <c r="G92" s="44">
        <v>0</v>
      </c>
      <c r="H92" s="44">
        <v>0</v>
      </c>
      <c r="I92" s="44">
        <v>0</v>
      </c>
      <c r="J92" s="100">
        <f t="shared" si="25"/>
        <v>0</v>
      </c>
      <c r="K92" s="44">
        <v>0</v>
      </c>
      <c r="L92" s="44">
        <v>0</v>
      </c>
      <c r="M92" s="44">
        <v>0</v>
      </c>
      <c r="N92" s="100">
        <f t="shared" si="26"/>
        <v>0</v>
      </c>
      <c r="O92" s="193">
        <v>0</v>
      </c>
      <c r="P92" s="44">
        <v>0</v>
      </c>
      <c r="Q92" s="44">
        <v>0</v>
      </c>
      <c r="R92" s="44">
        <f t="shared" si="27"/>
        <v>0</v>
      </c>
    </row>
    <row r="93" spans="1:18" x14ac:dyDescent="0.25">
      <c r="A93" s="28" t="s">
        <v>290</v>
      </c>
      <c r="B93" s="5" t="s">
        <v>291</v>
      </c>
      <c r="C93" s="44">
        <v>0</v>
      </c>
      <c r="D93" s="44">
        <v>0</v>
      </c>
      <c r="E93" s="44">
        <v>0</v>
      </c>
      <c r="F93" s="100">
        <f t="shared" si="24"/>
        <v>0</v>
      </c>
      <c r="G93" s="44">
        <v>0</v>
      </c>
      <c r="H93" s="44">
        <v>0</v>
      </c>
      <c r="I93" s="44">
        <v>0</v>
      </c>
      <c r="J93" s="100">
        <f t="shared" si="25"/>
        <v>0</v>
      </c>
      <c r="K93" s="44">
        <v>0</v>
      </c>
      <c r="L93" s="44">
        <v>0</v>
      </c>
      <c r="M93" s="44">
        <v>0</v>
      </c>
      <c r="N93" s="100">
        <f t="shared" si="26"/>
        <v>0</v>
      </c>
      <c r="O93" s="193">
        <v>0</v>
      </c>
      <c r="P93" s="44">
        <v>0</v>
      </c>
      <c r="Q93" s="44">
        <v>0</v>
      </c>
      <c r="R93" s="44">
        <f t="shared" si="27"/>
        <v>0</v>
      </c>
    </row>
    <row r="94" spans="1:18" x14ac:dyDescent="0.25">
      <c r="A94" s="28" t="s">
        <v>393</v>
      </c>
      <c r="B94" s="5" t="s">
        <v>292</v>
      </c>
      <c r="C94" s="44">
        <v>0</v>
      </c>
      <c r="D94" s="44">
        <v>0</v>
      </c>
      <c r="E94" s="44">
        <v>0</v>
      </c>
      <c r="F94" s="100">
        <f t="shared" si="24"/>
        <v>0</v>
      </c>
      <c r="G94" s="44">
        <v>0</v>
      </c>
      <c r="H94" s="44">
        <v>0</v>
      </c>
      <c r="I94" s="44">
        <v>0</v>
      </c>
      <c r="J94" s="100">
        <f t="shared" si="25"/>
        <v>0</v>
      </c>
      <c r="K94" s="44">
        <v>0</v>
      </c>
      <c r="L94" s="44">
        <v>0</v>
      </c>
      <c r="M94" s="44">
        <v>0</v>
      </c>
      <c r="N94" s="100">
        <f t="shared" si="26"/>
        <v>0</v>
      </c>
      <c r="O94" s="193">
        <v>0</v>
      </c>
      <c r="P94" s="44">
        <v>0</v>
      </c>
      <c r="Q94" s="44">
        <v>0</v>
      </c>
      <c r="R94" s="44">
        <f t="shared" si="27"/>
        <v>0</v>
      </c>
    </row>
    <row r="95" spans="1:18" s="46" customFormat="1" x14ac:dyDescent="0.25">
      <c r="A95" s="13" t="s">
        <v>411</v>
      </c>
      <c r="B95" s="7" t="s">
        <v>293</v>
      </c>
      <c r="C95" s="47">
        <v>0</v>
      </c>
      <c r="D95" s="47">
        <v>0</v>
      </c>
      <c r="E95" s="47">
        <v>0</v>
      </c>
      <c r="F95" s="101">
        <f t="shared" si="24"/>
        <v>0</v>
      </c>
      <c r="G95" s="47">
        <v>0</v>
      </c>
      <c r="H95" s="47">
        <v>0</v>
      </c>
      <c r="I95" s="47">
        <v>0</v>
      </c>
      <c r="J95" s="101">
        <f t="shared" si="25"/>
        <v>0</v>
      </c>
      <c r="K95" s="47">
        <v>0</v>
      </c>
      <c r="L95" s="47">
        <v>0</v>
      </c>
      <c r="M95" s="47">
        <v>0</v>
      </c>
      <c r="N95" s="101">
        <f t="shared" si="26"/>
        <v>0</v>
      </c>
      <c r="O95" s="151">
        <v>0</v>
      </c>
      <c r="P95" s="47">
        <v>0</v>
      </c>
      <c r="Q95" s="47">
        <v>0</v>
      </c>
      <c r="R95" s="47">
        <f t="shared" si="27"/>
        <v>0</v>
      </c>
    </row>
    <row r="96" spans="1:18" s="46" customFormat="1" x14ac:dyDescent="0.25">
      <c r="A96" s="14" t="s">
        <v>294</v>
      </c>
      <c r="B96" s="7" t="s">
        <v>295</v>
      </c>
      <c r="C96" s="47">
        <v>0</v>
      </c>
      <c r="D96" s="47">
        <v>0</v>
      </c>
      <c r="E96" s="47">
        <v>0</v>
      </c>
      <c r="F96" s="101">
        <f t="shared" si="24"/>
        <v>0</v>
      </c>
      <c r="G96" s="47">
        <v>0</v>
      </c>
      <c r="H96" s="47">
        <v>0</v>
      </c>
      <c r="I96" s="47">
        <v>0</v>
      </c>
      <c r="J96" s="101">
        <f t="shared" si="25"/>
        <v>0</v>
      </c>
      <c r="K96" s="47">
        <v>0</v>
      </c>
      <c r="L96" s="47">
        <v>0</v>
      </c>
      <c r="M96" s="47">
        <v>0</v>
      </c>
      <c r="N96" s="101">
        <f t="shared" si="26"/>
        <v>0</v>
      </c>
      <c r="O96" s="151">
        <v>0</v>
      </c>
      <c r="P96" s="47">
        <v>0</v>
      </c>
      <c r="Q96" s="47">
        <v>0</v>
      </c>
      <c r="R96" s="47">
        <f t="shared" si="27"/>
        <v>0</v>
      </c>
    </row>
    <row r="97" spans="1:18" s="46" customFormat="1" ht="15.75" x14ac:dyDescent="0.25">
      <c r="A97" s="31" t="s">
        <v>412</v>
      </c>
      <c r="B97" s="32" t="s">
        <v>296</v>
      </c>
      <c r="C97" s="60">
        <f>C90+C95+C96</f>
        <v>19278080</v>
      </c>
      <c r="D97" s="60">
        <f>D90+D95+D96</f>
        <v>0</v>
      </c>
      <c r="E97" s="60">
        <f>E90+E95+E96</f>
        <v>0</v>
      </c>
      <c r="F97" s="103">
        <f t="shared" si="24"/>
        <v>19278080</v>
      </c>
      <c r="G97" s="60">
        <f>G90+G95+G96</f>
        <v>19278080</v>
      </c>
      <c r="H97" s="60">
        <f>H90+H95+H96</f>
        <v>0</v>
      </c>
      <c r="I97" s="60">
        <f>I90+I95+I96</f>
        <v>0</v>
      </c>
      <c r="J97" s="103">
        <f t="shared" si="25"/>
        <v>19278080</v>
      </c>
      <c r="K97" s="208">
        <f>K90+K95+K96</f>
        <v>19278021</v>
      </c>
      <c r="L97" s="208">
        <f>L90+L95+L96</f>
        <v>0</v>
      </c>
      <c r="M97" s="208">
        <f>M90+M95+M96</f>
        <v>0</v>
      </c>
      <c r="N97" s="217">
        <f t="shared" si="26"/>
        <v>19278021</v>
      </c>
      <c r="O97" s="207">
        <f>O90+O95+O96</f>
        <v>19278021</v>
      </c>
      <c r="P97" s="208">
        <f>P90+P95+P96</f>
        <v>0</v>
      </c>
      <c r="Q97" s="208">
        <f>Q90+Q95+Q96</f>
        <v>0</v>
      </c>
      <c r="R97" s="208">
        <f t="shared" si="27"/>
        <v>19278021</v>
      </c>
    </row>
    <row r="98" spans="1:18" s="46" customFormat="1" ht="17.25" x14ac:dyDescent="0.3">
      <c r="A98" s="48" t="s">
        <v>395</v>
      </c>
      <c r="B98" s="48"/>
      <c r="C98" s="62">
        <f>C68+C97</f>
        <v>19278080</v>
      </c>
      <c r="D98" s="62">
        <f>D68+D97</f>
        <v>0</v>
      </c>
      <c r="E98" s="62">
        <f>E68+E97</f>
        <v>0</v>
      </c>
      <c r="F98" s="106">
        <f t="shared" si="24"/>
        <v>19278080</v>
      </c>
      <c r="G98" s="62">
        <f>G68+G97</f>
        <v>19278080</v>
      </c>
      <c r="H98" s="62">
        <f>H68+H97</f>
        <v>0</v>
      </c>
      <c r="I98" s="62">
        <f>I68+I97</f>
        <v>0</v>
      </c>
      <c r="J98" s="106">
        <f t="shared" si="25"/>
        <v>19278080</v>
      </c>
      <c r="K98" s="213">
        <f>K68+K97</f>
        <v>19278021</v>
      </c>
      <c r="L98" s="213">
        <f>L68+L97</f>
        <v>0</v>
      </c>
      <c r="M98" s="213">
        <f>M68+M97</f>
        <v>0</v>
      </c>
      <c r="N98" s="216">
        <f t="shared" si="26"/>
        <v>19278021</v>
      </c>
      <c r="O98" s="212">
        <f>O68+O97</f>
        <v>19278021</v>
      </c>
      <c r="P98" s="213">
        <f>P68+P97</f>
        <v>0</v>
      </c>
      <c r="Q98" s="213">
        <f>Q68+Q97</f>
        <v>0</v>
      </c>
      <c r="R98" s="214">
        <f t="shared" si="27"/>
        <v>19278021</v>
      </c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2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V98"/>
  <sheetViews>
    <sheetView view="pageBreakPreview" zoomScale="80" zoomScaleNormal="100" zoomScaleSheetLayoutView="80" workbookViewId="0">
      <selection activeCell="B1" sqref="B1:F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2.7109375" customWidth="1"/>
    <col min="11" max="11" width="12.7109375" bestFit="1" customWidth="1"/>
    <col min="12" max="12" width="11.42578125" customWidth="1"/>
    <col min="13" max="13" width="11.140625" customWidth="1"/>
    <col min="14" max="14" width="12.7109375" bestFit="1" customWidth="1"/>
    <col min="15" max="15" width="15" customWidth="1"/>
    <col min="18" max="18" width="16.42578125" customWidth="1"/>
    <col min="19" max="19" width="14.85546875" customWidth="1"/>
    <col min="22" max="22" width="12.2851562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22" x14ac:dyDescent="0.25">
      <c r="B1" s="245" t="s">
        <v>509</v>
      </c>
      <c r="C1" s="245"/>
      <c r="D1" s="245"/>
      <c r="E1" s="245"/>
      <c r="F1" s="245"/>
      <c r="G1" s="1"/>
      <c r="H1" s="1"/>
      <c r="I1" s="1"/>
      <c r="J1" s="1"/>
    </row>
    <row r="3" spans="1:22" ht="24" customHeight="1" x14ac:dyDescent="0.25">
      <c r="A3" s="252" t="s">
        <v>497</v>
      </c>
      <c r="B3" s="256"/>
      <c r="C3" s="256"/>
      <c r="D3" s="256"/>
      <c r="E3" s="256"/>
      <c r="F3" s="254"/>
    </row>
    <row r="4" spans="1:22" ht="24" customHeight="1" x14ac:dyDescent="0.25">
      <c r="A4" s="255" t="s">
        <v>492</v>
      </c>
      <c r="B4" s="253"/>
      <c r="C4" s="253"/>
      <c r="D4" s="253"/>
      <c r="E4" s="253"/>
      <c r="F4" s="254"/>
      <c r="H4" s="41"/>
    </row>
    <row r="5" spans="1:22" ht="18" x14ac:dyDescent="0.25">
      <c r="A5" s="51"/>
    </row>
    <row r="6" spans="1:22" x14ac:dyDescent="0.25">
      <c r="A6" s="45" t="s">
        <v>490</v>
      </c>
      <c r="C6" s="249" t="s">
        <v>475</v>
      </c>
      <c r="D6" s="249"/>
      <c r="E6" s="249"/>
      <c r="F6" s="246"/>
      <c r="G6" s="246" t="s">
        <v>499</v>
      </c>
      <c r="H6" s="247"/>
      <c r="I6" s="247"/>
      <c r="J6" s="247"/>
      <c r="K6" s="246" t="s">
        <v>501</v>
      </c>
      <c r="L6" s="247"/>
      <c r="M6" s="247"/>
      <c r="N6" s="247"/>
      <c r="O6" s="248" t="s">
        <v>503</v>
      </c>
      <c r="P6" s="249"/>
      <c r="Q6" s="249"/>
      <c r="R6" s="249"/>
    </row>
    <row r="7" spans="1:22" ht="60" x14ac:dyDescent="0.3">
      <c r="A7" s="2" t="s">
        <v>13</v>
      </c>
      <c r="B7" s="3" t="s">
        <v>5</v>
      </c>
      <c r="C7" s="52" t="s">
        <v>421</v>
      </c>
      <c r="D7" s="52" t="s">
        <v>422</v>
      </c>
      <c r="E7" s="52" t="s">
        <v>8</v>
      </c>
      <c r="F7" s="99" t="s">
        <v>3</v>
      </c>
      <c r="G7" s="52" t="s">
        <v>421</v>
      </c>
      <c r="H7" s="52" t="s">
        <v>422</v>
      </c>
      <c r="I7" s="52" t="s">
        <v>8</v>
      </c>
      <c r="J7" s="99" t="s">
        <v>3</v>
      </c>
      <c r="K7" s="52" t="s">
        <v>421</v>
      </c>
      <c r="L7" s="52" t="s">
        <v>422</v>
      </c>
      <c r="M7" s="52" t="s">
        <v>8</v>
      </c>
      <c r="N7" s="99" t="s">
        <v>3</v>
      </c>
      <c r="O7" s="147" t="s">
        <v>421</v>
      </c>
      <c r="P7" s="52" t="s">
        <v>422</v>
      </c>
      <c r="Q7" s="52" t="s">
        <v>8</v>
      </c>
      <c r="R7" s="148" t="s">
        <v>3</v>
      </c>
    </row>
    <row r="8" spans="1:22" ht="15" customHeight="1" x14ac:dyDescent="0.25">
      <c r="A8" s="24" t="s">
        <v>185</v>
      </c>
      <c r="B8" s="6" t="s">
        <v>186</v>
      </c>
      <c r="C8" s="44">
        <f>SUM('4. melléklet'!C8+'5. melléklet '!C8)</f>
        <v>13368394</v>
      </c>
      <c r="D8" s="44">
        <f>SUM('4. melléklet'!D8+'5. melléklet '!D8)</f>
        <v>0</v>
      </c>
      <c r="E8" s="44">
        <f>SUM('4. melléklet'!E8+'5. melléklet '!E8)</f>
        <v>0</v>
      </c>
      <c r="F8" s="44">
        <f>SUM('4. melléklet'!F8+'5. melléklet '!F8)</f>
        <v>13368394</v>
      </c>
      <c r="G8" s="44">
        <f>SUM('4. melléklet'!G8+'5. melléklet '!G8)</f>
        <v>13368394</v>
      </c>
      <c r="H8" s="44">
        <f>SUM('4. melléklet'!H8+'5. melléklet '!H8)</f>
        <v>0</v>
      </c>
      <c r="I8" s="44">
        <f>SUM('4. melléklet'!I8+'5. melléklet '!I8)</f>
        <v>0</v>
      </c>
      <c r="J8" s="44">
        <f>SUM('4. melléklet'!J8+'5. melléklet '!J8)</f>
        <v>13368394</v>
      </c>
      <c r="K8" s="44">
        <f>SUM('4. melléklet'!K8+'5. melléklet '!K8)</f>
        <v>13368394</v>
      </c>
      <c r="L8" s="44">
        <f>SUM('4. melléklet'!L8+'5. melléklet '!L8)</f>
        <v>0</v>
      </c>
      <c r="M8" s="44">
        <f>SUM('4. melléklet'!M8+'5. melléklet '!M8)</f>
        <v>0</v>
      </c>
      <c r="N8" s="100">
        <f>SUM('4. melléklet'!N8+'5. melléklet '!N8)</f>
        <v>13368394</v>
      </c>
      <c r="O8" s="193">
        <f>SUM('4. melléklet'!O8+'5. melléklet '!O8)</f>
        <v>13368394</v>
      </c>
      <c r="P8" s="44">
        <f>SUM('4. melléklet'!P8+'5. melléklet '!P8)</f>
        <v>0</v>
      </c>
      <c r="Q8" s="44">
        <f>SUM('4. melléklet'!Q8+'5. melléklet '!Q8)</f>
        <v>0</v>
      </c>
      <c r="R8" s="44">
        <f>SUM('4. melléklet'!R8+'5. melléklet '!R8)</f>
        <v>13368394</v>
      </c>
      <c r="S8" s="71"/>
      <c r="T8" s="71"/>
      <c r="U8" s="71"/>
      <c r="V8" s="71"/>
    </row>
    <row r="9" spans="1:22" ht="15" customHeight="1" x14ac:dyDescent="0.25">
      <c r="A9" s="5" t="s">
        <v>187</v>
      </c>
      <c r="B9" s="6" t="s">
        <v>188</v>
      </c>
      <c r="C9" s="44">
        <f>SUM('4. melléklet'!C9+'5. melléklet '!C9)</f>
        <v>13356868</v>
      </c>
      <c r="D9" s="44">
        <f>SUM('4. melléklet'!D9+'5. melléklet '!D9)</f>
        <v>0</v>
      </c>
      <c r="E9" s="44">
        <f>SUM('4. melléklet'!E9+'5. melléklet '!E9)</f>
        <v>0</v>
      </c>
      <c r="F9" s="44">
        <f>SUM('4. melléklet'!F9+'5. melléklet '!F9)</f>
        <v>13356868</v>
      </c>
      <c r="G9" s="44">
        <f>SUM('4. melléklet'!G9+'5. melléklet '!G9)</f>
        <v>13356868</v>
      </c>
      <c r="H9" s="44">
        <f>SUM('4. melléklet'!H9+'5. melléklet '!H9)</f>
        <v>0</v>
      </c>
      <c r="I9" s="44">
        <f>SUM('4. melléklet'!I9+'5. melléklet '!I9)</f>
        <v>0</v>
      </c>
      <c r="J9" s="44">
        <f>SUM('4. melléklet'!J9+'5. melléklet '!J9)</f>
        <v>13356868</v>
      </c>
      <c r="K9" s="44">
        <f>SUM('4. melléklet'!K9+'5. melléklet '!K9)</f>
        <v>13551868</v>
      </c>
      <c r="L9" s="44">
        <f>SUM('4. melléklet'!L9+'5. melléklet '!L9)</f>
        <v>0</v>
      </c>
      <c r="M9" s="44">
        <f>SUM('4. melléklet'!M9+'5. melléklet '!M9)</f>
        <v>0</v>
      </c>
      <c r="N9" s="100">
        <f>SUM('4. melléklet'!N9+'5. melléklet '!N9)</f>
        <v>13551868</v>
      </c>
      <c r="O9" s="193">
        <f>SUM('4. melléklet'!O9+'5. melléklet '!O9)</f>
        <v>13551868</v>
      </c>
      <c r="P9" s="44">
        <f>SUM('4. melléklet'!P9+'5. melléklet '!P9)</f>
        <v>0</v>
      </c>
      <c r="Q9" s="44">
        <f>SUM('4. melléklet'!Q9+'5. melléklet '!Q9)</f>
        <v>0</v>
      </c>
      <c r="R9" s="44">
        <f>SUM('4. melléklet'!R9+'5. melléklet '!R9)</f>
        <v>13551868</v>
      </c>
      <c r="S9" s="71"/>
      <c r="T9" s="71"/>
      <c r="U9" s="71"/>
      <c r="V9" s="71"/>
    </row>
    <row r="10" spans="1:22" ht="15" customHeight="1" x14ac:dyDescent="0.25">
      <c r="A10" s="5" t="s">
        <v>189</v>
      </c>
      <c r="B10" s="6" t="s">
        <v>190</v>
      </c>
      <c r="C10" s="44">
        <f>SUM('4. melléklet'!C10+'5. melléklet '!C10)</f>
        <v>8077897</v>
      </c>
      <c r="D10" s="44">
        <f>SUM('4. melléklet'!D10+'5. melléklet '!D10)</f>
        <v>0</v>
      </c>
      <c r="E10" s="44">
        <f>SUM('4. melléklet'!E10+'5. melléklet '!E10)</f>
        <v>0</v>
      </c>
      <c r="F10" s="44">
        <f>SUM('4. melléklet'!F10+'5. melléklet '!F10)</f>
        <v>8077897</v>
      </c>
      <c r="G10" s="44">
        <f>SUM('4. melléklet'!G10+'5. melléklet '!G10)</f>
        <v>8077897</v>
      </c>
      <c r="H10" s="44">
        <f>SUM('4. melléklet'!H10+'5. melléklet '!H10)</f>
        <v>0</v>
      </c>
      <c r="I10" s="44">
        <f>SUM('4. melléklet'!I10+'5. melléklet '!I10)</f>
        <v>0</v>
      </c>
      <c r="J10" s="44">
        <f>SUM('4. melléklet'!J10+'5. melléklet '!J10)</f>
        <v>8077897</v>
      </c>
      <c r="K10" s="44">
        <f>SUM('4. melléklet'!K10+'5. melléklet '!K10)</f>
        <v>8043634</v>
      </c>
      <c r="L10" s="44">
        <f>SUM('4. melléklet'!L10+'5. melléklet '!L10)</f>
        <v>0</v>
      </c>
      <c r="M10" s="44">
        <f>SUM('4. melléklet'!M10+'5. melléklet '!M10)</f>
        <v>0</v>
      </c>
      <c r="N10" s="100">
        <f>SUM('4. melléklet'!N10+'5. melléklet '!N10)</f>
        <v>8043634</v>
      </c>
      <c r="O10" s="194">
        <f>SUM('4. melléklet'!O10+'5. melléklet '!O10)</f>
        <v>8192949</v>
      </c>
      <c r="P10" s="44">
        <f>SUM('4. melléklet'!P10+'5. melléklet '!P10)</f>
        <v>0</v>
      </c>
      <c r="Q10" s="44">
        <f>SUM('4. melléklet'!Q10+'5. melléklet '!Q10)</f>
        <v>0</v>
      </c>
      <c r="R10" s="44">
        <f>SUM('4. melléklet'!R10+'5. melléklet '!R10)</f>
        <v>8192949</v>
      </c>
      <c r="S10" s="71"/>
      <c r="T10" s="71"/>
      <c r="U10" s="71"/>
      <c r="V10" s="71"/>
    </row>
    <row r="11" spans="1:22" ht="15" customHeight="1" x14ac:dyDescent="0.25">
      <c r="A11" s="5" t="s">
        <v>191</v>
      </c>
      <c r="B11" s="6" t="s">
        <v>192</v>
      </c>
      <c r="C11" s="44">
        <f>SUM('4. melléklet'!C11+'5. melléklet '!C11)</f>
        <v>1800000</v>
      </c>
      <c r="D11" s="44">
        <f>SUM('4. melléklet'!D11+'5. melléklet '!D11)</f>
        <v>0</v>
      </c>
      <c r="E11" s="44">
        <f>SUM('4. melléklet'!E11+'5. melléklet '!E11)</f>
        <v>0</v>
      </c>
      <c r="F11" s="44">
        <f>SUM('4. melléklet'!F11+'5. melléklet '!F11)</f>
        <v>1800000</v>
      </c>
      <c r="G11" s="44">
        <f>SUM('4. melléklet'!G11+'5. melléklet '!G11)</f>
        <v>1800000</v>
      </c>
      <c r="H11" s="44">
        <f>SUM('4. melléklet'!H11+'5. melléklet '!H11)</f>
        <v>0</v>
      </c>
      <c r="I11" s="44">
        <f>SUM('4. melléklet'!I11+'5. melléklet '!I11)</f>
        <v>0</v>
      </c>
      <c r="J11" s="44">
        <f>SUM('4. melléklet'!J11+'5. melléklet '!J11)</f>
        <v>1800000</v>
      </c>
      <c r="K11" s="44">
        <f>SUM('4. melléklet'!K11+'5. melléklet '!K11)</f>
        <v>1800000</v>
      </c>
      <c r="L11" s="44">
        <f>SUM('4. melléklet'!L11+'5. melléklet '!L11)</f>
        <v>0</v>
      </c>
      <c r="M11" s="44">
        <f>SUM('4. melléklet'!M11+'5. melléklet '!M11)</f>
        <v>0</v>
      </c>
      <c r="N11" s="100">
        <f>SUM('4. melléklet'!N11+'5. melléklet '!N11)</f>
        <v>1800000</v>
      </c>
      <c r="O11" s="193">
        <f>SUM('4. melléklet'!O11+'5. melléklet '!O11)</f>
        <v>1800000</v>
      </c>
      <c r="P11" s="44">
        <f>SUM('4. melléklet'!P11+'5. melléklet '!P11)</f>
        <v>0</v>
      </c>
      <c r="Q11" s="44">
        <f>SUM('4. melléklet'!Q11+'5. melléklet '!Q11)</f>
        <v>0</v>
      </c>
      <c r="R11" s="44">
        <f>SUM('4. melléklet'!R11+'5. melléklet '!R11)</f>
        <v>1800000</v>
      </c>
      <c r="S11" s="71"/>
      <c r="T11" s="71"/>
      <c r="U11" s="71"/>
      <c r="V11" s="71"/>
    </row>
    <row r="12" spans="1:22" ht="15" customHeight="1" x14ac:dyDescent="0.25">
      <c r="A12" s="5" t="s">
        <v>193</v>
      </c>
      <c r="B12" s="6" t="s">
        <v>194</v>
      </c>
      <c r="C12" s="44">
        <f>SUM('4. melléklet'!C12+'5. melléklet '!C12)</f>
        <v>0</v>
      </c>
      <c r="D12" s="44">
        <f>SUM('4. melléklet'!D12+'5. melléklet '!D12)</f>
        <v>0</v>
      </c>
      <c r="E12" s="44">
        <f>SUM('4. melléklet'!E12+'5. melléklet '!E12)</f>
        <v>0</v>
      </c>
      <c r="F12" s="44">
        <f>SUM('4. melléklet'!F12+'5. melléklet '!F12)</f>
        <v>0</v>
      </c>
      <c r="G12" s="44">
        <f>SUM('4. melléklet'!G12+'5. melléklet '!G12)</f>
        <v>0</v>
      </c>
      <c r="H12" s="44">
        <f>SUM('4. melléklet'!H12+'5. melléklet '!H12)</f>
        <v>0</v>
      </c>
      <c r="I12" s="44">
        <f>SUM('4. melléklet'!I12+'5. melléklet '!I12)</f>
        <v>0</v>
      </c>
      <c r="J12" s="44">
        <f>SUM('4. melléklet'!J12+'5. melléklet '!J12)</f>
        <v>0</v>
      </c>
      <c r="K12" s="44">
        <f>SUM('4. melléklet'!K12+'5. melléklet '!K12)</f>
        <v>0</v>
      </c>
      <c r="L12" s="44">
        <f>SUM('4. melléklet'!L12+'5. melléklet '!L12)</f>
        <v>0</v>
      </c>
      <c r="M12" s="44">
        <f>SUM('4. melléklet'!M12+'5. melléklet '!M12)</f>
        <v>0</v>
      </c>
      <c r="N12" s="100">
        <f>SUM('4. melléklet'!N12+'5. melléklet '!N12)</f>
        <v>0</v>
      </c>
      <c r="O12" s="193">
        <f>SUM('4. melléklet'!O12+'5. melléklet '!O12)</f>
        <v>0</v>
      </c>
      <c r="P12" s="44">
        <f>SUM('4. melléklet'!P12+'5. melléklet '!P12)</f>
        <v>0</v>
      </c>
      <c r="Q12" s="44">
        <f>SUM('4. melléklet'!Q12+'5. melléklet '!Q12)</f>
        <v>0</v>
      </c>
      <c r="R12" s="44">
        <f>SUM('4. melléklet'!R12+'5. melléklet '!R12)</f>
        <v>0</v>
      </c>
      <c r="S12" s="71"/>
      <c r="T12" s="71"/>
      <c r="U12" s="71"/>
      <c r="V12" s="71"/>
    </row>
    <row r="13" spans="1:22" ht="15" customHeight="1" x14ac:dyDescent="0.25">
      <c r="A13" s="5" t="s">
        <v>486</v>
      </c>
      <c r="B13" s="6" t="s">
        <v>195</v>
      </c>
      <c r="C13" s="44">
        <f>SUM('4. melléklet'!C13+'5. melléklet '!C13)</f>
        <v>0</v>
      </c>
      <c r="D13" s="44">
        <f>SUM('4. melléklet'!D13+'5. melléklet '!D13)</f>
        <v>0</v>
      </c>
      <c r="E13" s="44">
        <f>SUM('4. melléklet'!E13+'5. melléklet '!E13)</f>
        <v>0</v>
      </c>
      <c r="F13" s="44">
        <f>SUM('4. melléklet'!F13+'5. melléklet '!F13)</f>
        <v>0</v>
      </c>
      <c r="G13" s="44">
        <f>SUM('4. melléklet'!G13+'5. melléklet '!G13)</f>
        <v>0</v>
      </c>
      <c r="H13" s="44">
        <f>SUM('4. melléklet'!H13+'5. melléklet '!H13)</f>
        <v>0</v>
      </c>
      <c r="I13" s="44">
        <f>SUM('4. melléklet'!I13+'5. melléklet '!I13)</f>
        <v>0</v>
      </c>
      <c r="J13" s="44">
        <f>SUM('4. melléklet'!J13+'5. melléklet '!J13)</f>
        <v>0</v>
      </c>
      <c r="K13" s="44">
        <f>SUM('4. melléklet'!K13+'5. melléklet '!K13)</f>
        <v>0</v>
      </c>
      <c r="L13" s="44">
        <f>SUM('4. melléklet'!L13+'5. melléklet '!L13)</f>
        <v>0</v>
      </c>
      <c r="M13" s="44">
        <f>SUM('4. melléklet'!M13+'5. melléklet '!M13)</f>
        <v>0</v>
      </c>
      <c r="N13" s="100">
        <f>SUM('4. melléklet'!N13+'5. melléklet '!N13)</f>
        <v>0</v>
      </c>
      <c r="O13" s="193">
        <f>SUM('4. melléklet'!O13+'5. melléklet '!O13)</f>
        <v>0</v>
      </c>
      <c r="P13" s="44">
        <f>SUM('4. melléklet'!P13+'5. melléklet '!P13)</f>
        <v>0</v>
      </c>
      <c r="Q13" s="44">
        <f>SUM('4. melléklet'!Q13+'5. melléklet '!Q13)</f>
        <v>0</v>
      </c>
      <c r="R13" s="44">
        <f>SUM('4. melléklet'!R13+'5. melléklet '!R13)</f>
        <v>0</v>
      </c>
      <c r="S13" s="71"/>
      <c r="T13" s="71"/>
      <c r="U13" s="71"/>
      <c r="V13" s="71"/>
    </row>
    <row r="14" spans="1:22" s="46" customFormat="1" ht="15" customHeight="1" x14ac:dyDescent="0.25">
      <c r="A14" s="7" t="s">
        <v>396</v>
      </c>
      <c r="B14" s="8" t="s">
        <v>196</v>
      </c>
      <c r="C14" s="47">
        <f>SUM(C8:C13)</f>
        <v>36603159</v>
      </c>
      <c r="D14" s="47">
        <f t="shared" ref="D14:E14" si="0">SUM(D8:D13)</f>
        <v>0</v>
      </c>
      <c r="E14" s="47">
        <f t="shared" si="0"/>
        <v>0</v>
      </c>
      <c r="F14" s="101">
        <f t="shared" ref="F14:F49" si="1">SUM(C14:E14)</f>
        <v>36603159</v>
      </c>
      <c r="G14" s="47">
        <f>SUM(G8:G13)</f>
        <v>36603159</v>
      </c>
      <c r="H14" s="47">
        <f t="shared" ref="H14:J14" si="2">SUM(H8:H13)</f>
        <v>0</v>
      </c>
      <c r="I14" s="47">
        <f t="shared" si="2"/>
        <v>0</v>
      </c>
      <c r="J14" s="47">
        <f t="shared" si="2"/>
        <v>36603159</v>
      </c>
      <c r="K14" s="47">
        <f>SUM(K8:K13)</f>
        <v>36763896</v>
      </c>
      <c r="L14" s="47">
        <f t="shared" ref="L14:N14" si="3">SUM(L8:L13)</f>
        <v>0</v>
      </c>
      <c r="M14" s="47">
        <f t="shared" si="3"/>
        <v>0</v>
      </c>
      <c r="N14" s="101">
        <f t="shared" si="3"/>
        <v>36763896</v>
      </c>
      <c r="O14" s="226">
        <f>SUM(O8:O13)</f>
        <v>36913211</v>
      </c>
      <c r="P14" s="132">
        <f t="shared" ref="P14:R14" si="4">SUM(P8:P13)</f>
        <v>0</v>
      </c>
      <c r="Q14" s="132">
        <f t="shared" si="4"/>
        <v>0</v>
      </c>
      <c r="R14" s="132">
        <f t="shared" si="4"/>
        <v>36913211</v>
      </c>
      <c r="S14" s="225"/>
      <c r="T14" s="225"/>
      <c r="U14" s="225"/>
      <c r="V14" s="225"/>
    </row>
    <row r="15" spans="1:22" ht="15" customHeight="1" x14ac:dyDescent="0.25">
      <c r="A15" s="5" t="s">
        <v>197</v>
      </c>
      <c r="B15" s="6" t="s">
        <v>198</v>
      </c>
      <c r="C15" s="44">
        <f>SUM('4. melléklet'!C15+'5. melléklet '!C15)</f>
        <v>0</v>
      </c>
      <c r="D15" s="44">
        <f>SUM('4. melléklet'!D15+'5. melléklet '!D15)</f>
        <v>0</v>
      </c>
      <c r="E15" s="44">
        <f>SUM('4. melléklet'!E15+'5. melléklet '!E15)</f>
        <v>0</v>
      </c>
      <c r="F15" s="44">
        <f>SUM('4. melléklet'!F15+'5. melléklet '!F15)</f>
        <v>0</v>
      </c>
      <c r="G15" s="44">
        <f>SUM('4. melléklet'!G15+'5. melléklet '!G15)</f>
        <v>0</v>
      </c>
      <c r="H15" s="44">
        <f>SUM('4. melléklet'!H15+'5. melléklet '!H15)</f>
        <v>0</v>
      </c>
      <c r="I15" s="44">
        <f>SUM('4. melléklet'!I15+'5. melléklet '!I15)</f>
        <v>0</v>
      </c>
      <c r="J15" s="44">
        <f>SUM('4. melléklet'!J15+'5. melléklet '!J15)</f>
        <v>0</v>
      </c>
      <c r="K15" s="44">
        <f>SUM('4. melléklet'!K15+'5. melléklet '!K15)</f>
        <v>0</v>
      </c>
      <c r="L15" s="44">
        <f>SUM('4. melléklet'!L15+'5. melléklet '!L15)</f>
        <v>0</v>
      </c>
      <c r="M15" s="44">
        <f>SUM('4. melléklet'!M15+'5. melléklet '!M15)</f>
        <v>0</v>
      </c>
      <c r="N15" s="100">
        <f>SUM('4. melléklet'!N15+'5. melléklet '!N15)</f>
        <v>0</v>
      </c>
      <c r="O15" s="193">
        <f>SUM('4. melléklet'!O15+'5. melléklet '!O15)</f>
        <v>0</v>
      </c>
      <c r="P15" s="44">
        <f>SUM('4. melléklet'!P15+'5. melléklet '!P15)</f>
        <v>0</v>
      </c>
      <c r="Q15" s="44">
        <f>SUM('4. melléklet'!Q15+'5. melléklet '!Q15)</f>
        <v>0</v>
      </c>
      <c r="R15" s="44">
        <f>SUM('4. melléklet'!R15+'5. melléklet '!R15)</f>
        <v>0</v>
      </c>
      <c r="S15" s="71"/>
      <c r="T15" s="71"/>
      <c r="U15" s="71"/>
      <c r="V15" s="71"/>
    </row>
    <row r="16" spans="1:22" ht="15" customHeight="1" x14ac:dyDescent="0.25">
      <c r="A16" s="5" t="s">
        <v>199</v>
      </c>
      <c r="B16" s="6" t="s">
        <v>200</v>
      </c>
      <c r="C16" s="44">
        <f>SUM('4. melléklet'!C16+'5. melléklet '!C16)</f>
        <v>0</v>
      </c>
      <c r="D16" s="44">
        <f>SUM('4. melléklet'!D16+'5. melléklet '!D16)</f>
        <v>0</v>
      </c>
      <c r="E16" s="44">
        <f>SUM('4. melléklet'!E16+'5. melléklet '!E16)</f>
        <v>0</v>
      </c>
      <c r="F16" s="44">
        <f>SUM('4. melléklet'!F16+'5. melléklet '!F16)</f>
        <v>0</v>
      </c>
      <c r="G16" s="44">
        <f>SUM('4. melléklet'!G16+'5. melléklet '!G16)</f>
        <v>0</v>
      </c>
      <c r="H16" s="44">
        <f>SUM('4. melléklet'!H16+'5. melléklet '!H16)</f>
        <v>0</v>
      </c>
      <c r="I16" s="44">
        <f>SUM('4. melléklet'!I16+'5. melléklet '!I16)</f>
        <v>0</v>
      </c>
      <c r="J16" s="44">
        <f>SUM('4. melléklet'!J16+'5. melléklet '!J16)</f>
        <v>0</v>
      </c>
      <c r="K16" s="44">
        <f>SUM('4. melléklet'!K16+'5. melléklet '!K16)</f>
        <v>0</v>
      </c>
      <c r="L16" s="44">
        <f>SUM('4. melléklet'!L16+'5. melléklet '!L16)</f>
        <v>0</v>
      </c>
      <c r="M16" s="44">
        <f>SUM('4. melléklet'!M16+'5. melléklet '!M16)</f>
        <v>0</v>
      </c>
      <c r="N16" s="100">
        <f>SUM('4. melléklet'!N16+'5. melléklet '!N16)</f>
        <v>0</v>
      </c>
      <c r="O16" s="193">
        <f>SUM('4. melléklet'!O16+'5. melléklet '!O16)</f>
        <v>0</v>
      </c>
      <c r="P16" s="44">
        <f>SUM('4. melléklet'!P16+'5. melléklet '!P16)</f>
        <v>0</v>
      </c>
      <c r="Q16" s="44">
        <f>SUM('4. melléklet'!Q16+'5. melléklet '!Q16)</f>
        <v>0</v>
      </c>
      <c r="R16" s="44">
        <f>SUM('4. melléklet'!R16+'5. melléklet '!R16)</f>
        <v>0</v>
      </c>
      <c r="S16" s="71"/>
      <c r="T16" s="71"/>
      <c r="U16" s="71"/>
      <c r="V16" s="71"/>
    </row>
    <row r="17" spans="1:22" ht="15" customHeight="1" x14ac:dyDescent="0.25">
      <c r="A17" s="5" t="s">
        <v>359</v>
      </c>
      <c r="B17" s="6" t="s">
        <v>201</v>
      </c>
      <c r="C17" s="44">
        <f>SUM('4. melléklet'!C17+'5. melléklet '!C17)</f>
        <v>0</v>
      </c>
      <c r="D17" s="44">
        <f>SUM('4. melléklet'!D17+'5. melléklet '!D17)</f>
        <v>0</v>
      </c>
      <c r="E17" s="44">
        <f>SUM('4. melléklet'!E17+'5. melléklet '!E17)</f>
        <v>0</v>
      </c>
      <c r="F17" s="44">
        <f>SUM('4. melléklet'!F17+'5. melléklet '!F17)</f>
        <v>0</v>
      </c>
      <c r="G17" s="44">
        <f>SUM('4. melléklet'!G17+'5. melléklet '!G17)</f>
        <v>0</v>
      </c>
      <c r="H17" s="44">
        <f>SUM('4. melléklet'!H17+'5. melléklet '!H17)</f>
        <v>0</v>
      </c>
      <c r="I17" s="44">
        <f>SUM('4. melléklet'!I17+'5. melléklet '!I17)</f>
        <v>0</v>
      </c>
      <c r="J17" s="44">
        <f>SUM('4. melléklet'!J17+'5. melléklet '!J17)</f>
        <v>0</v>
      </c>
      <c r="K17" s="44">
        <f>SUM('4. melléklet'!K17+'5. melléklet '!K17)</f>
        <v>0</v>
      </c>
      <c r="L17" s="44">
        <f>SUM('4. melléklet'!L17+'5. melléklet '!L17)</f>
        <v>0</v>
      </c>
      <c r="M17" s="44">
        <f>SUM('4. melléklet'!M17+'5. melléklet '!M17)</f>
        <v>0</v>
      </c>
      <c r="N17" s="100">
        <f>SUM('4. melléklet'!N17+'5. melléklet '!N17)</f>
        <v>0</v>
      </c>
      <c r="O17" s="193">
        <f>SUM('4. melléklet'!O17+'5. melléklet '!O17)</f>
        <v>0</v>
      </c>
      <c r="P17" s="44">
        <f>SUM('4. melléklet'!P17+'5. melléklet '!P17)</f>
        <v>0</v>
      </c>
      <c r="Q17" s="44">
        <f>SUM('4. melléklet'!Q17+'5. melléklet '!Q17)</f>
        <v>0</v>
      </c>
      <c r="R17" s="44">
        <f>SUM('4. melléklet'!R17+'5. melléklet '!R17)</f>
        <v>0</v>
      </c>
      <c r="S17" s="71"/>
      <c r="T17" s="71"/>
      <c r="U17" s="71"/>
      <c r="V17" s="71"/>
    </row>
    <row r="18" spans="1:22" ht="15" customHeight="1" x14ac:dyDescent="0.25">
      <c r="A18" s="5" t="s">
        <v>360</v>
      </c>
      <c r="B18" s="6" t="s">
        <v>202</v>
      </c>
      <c r="C18" s="44">
        <f>SUM('4. melléklet'!C18+'5. melléklet '!C18)</f>
        <v>0</v>
      </c>
      <c r="D18" s="44">
        <f>SUM('4. melléklet'!D18+'5. melléklet '!D18)</f>
        <v>0</v>
      </c>
      <c r="E18" s="44">
        <f>SUM('4. melléklet'!E18+'5. melléklet '!E18)</f>
        <v>0</v>
      </c>
      <c r="F18" s="44">
        <f>SUM('4. melléklet'!F18+'5. melléklet '!F18)</f>
        <v>0</v>
      </c>
      <c r="G18" s="44">
        <f>SUM('4. melléklet'!G18+'5. melléklet '!G18)</f>
        <v>0</v>
      </c>
      <c r="H18" s="44">
        <f>SUM('4. melléklet'!H18+'5. melléklet '!H18)</f>
        <v>0</v>
      </c>
      <c r="I18" s="44">
        <f>SUM('4. melléklet'!I18+'5. melléklet '!I18)</f>
        <v>0</v>
      </c>
      <c r="J18" s="44">
        <f>SUM('4. melléklet'!J18+'5. melléklet '!J18)</f>
        <v>0</v>
      </c>
      <c r="K18" s="44">
        <f>SUM('4. melléklet'!K18+'5. melléklet '!K18)</f>
        <v>0</v>
      </c>
      <c r="L18" s="44">
        <f>SUM('4. melléklet'!L18+'5. melléklet '!L18)</f>
        <v>0</v>
      </c>
      <c r="M18" s="44">
        <f>SUM('4. melléklet'!M18+'5. melléklet '!M18)</f>
        <v>0</v>
      </c>
      <c r="N18" s="100">
        <f>SUM('4. melléklet'!N18+'5. melléklet '!N18)</f>
        <v>0</v>
      </c>
      <c r="O18" s="193">
        <f>SUM('4. melléklet'!O18+'5. melléklet '!O18)</f>
        <v>0</v>
      </c>
      <c r="P18" s="44">
        <f>SUM('4. melléklet'!P18+'5. melléklet '!P18)</f>
        <v>0</v>
      </c>
      <c r="Q18" s="44">
        <f>SUM('4. melléklet'!Q18+'5. melléklet '!Q18)</f>
        <v>0</v>
      </c>
      <c r="R18" s="44">
        <f>SUM('4. melléklet'!R18+'5. melléklet '!R18)</f>
        <v>0</v>
      </c>
      <c r="S18" s="71"/>
      <c r="T18" s="71"/>
      <c r="U18" s="71"/>
      <c r="V18" s="71"/>
    </row>
    <row r="19" spans="1:22" ht="15" customHeight="1" x14ac:dyDescent="0.25">
      <c r="A19" s="5" t="s">
        <v>361</v>
      </c>
      <c r="B19" s="6" t="s">
        <v>203</v>
      </c>
      <c r="C19" s="44">
        <f>SUM('4. melléklet'!C19+'5. melléklet '!C19)</f>
        <v>0</v>
      </c>
      <c r="D19" s="44">
        <f>SUM('4. melléklet'!D19+'5. melléklet '!D19)</f>
        <v>0</v>
      </c>
      <c r="E19" s="44">
        <f>SUM('4. melléklet'!E19+'5. melléklet '!E19)</f>
        <v>0</v>
      </c>
      <c r="F19" s="44">
        <f>SUM('4. melléklet'!F19+'5. melléklet '!F19)</f>
        <v>0</v>
      </c>
      <c r="G19" s="44">
        <f>SUM('4. melléklet'!G19+'5. melléklet '!G19)</f>
        <v>0</v>
      </c>
      <c r="H19" s="44">
        <f>SUM('4. melléklet'!H19+'5. melléklet '!H19)</f>
        <v>0</v>
      </c>
      <c r="I19" s="44">
        <f>SUM('4. melléklet'!I19+'5. melléklet '!I19)</f>
        <v>0</v>
      </c>
      <c r="J19" s="44">
        <f>SUM('4. melléklet'!J19+'5. melléklet '!J19)</f>
        <v>0</v>
      </c>
      <c r="K19" s="44">
        <f>SUM('4. melléklet'!K19+'5. melléklet '!K19)</f>
        <v>31000</v>
      </c>
      <c r="L19" s="44">
        <f>SUM('4. melléklet'!L19+'5. melléklet '!L19)</f>
        <v>0</v>
      </c>
      <c r="M19" s="44">
        <f>SUM('4. melléklet'!M19+'5. melléklet '!M19)</f>
        <v>0</v>
      </c>
      <c r="N19" s="100">
        <f>SUM('4. melléklet'!N19+'5. melléklet '!N19)</f>
        <v>31000</v>
      </c>
      <c r="O19" s="194">
        <f>SUM('4. melléklet'!O19+'5. melléklet '!O19)</f>
        <v>12607558</v>
      </c>
      <c r="P19" s="44">
        <f>SUM('4. melléklet'!P19+'5. melléklet '!P19)</f>
        <v>0</v>
      </c>
      <c r="Q19" s="44">
        <f>SUM('4. melléklet'!Q19+'5. melléklet '!Q19)</f>
        <v>0</v>
      </c>
      <c r="R19" s="44">
        <f>SUM('4. melléklet'!R19+'5. melléklet '!R19)</f>
        <v>12607558</v>
      </c>
      <c r="S19" s="71"/>
      <c r="T19" s="71"/>
      <c r="U19" s="71"/>
      <c r="V19" s="71"/>
    </row>
    <row r="20" spans="1:22" s="46" customFormat="1" ht="15" customHeight="1" x14ac:dyDescent="0.25">
      <c r="A20" s="30" t="s">
        <v>397</v>
      </c>
      <c r="B20" s="36" t="s">
        <v>204</v>
      </c>
      <c r="C20" s="60">
        <f>SUM(C14:C19)</f>
        <v>36603159</v>
      </c>
      <c r="D20" s="60">
        <f t="shared" ref="D20:E20" si="5">SUM(D14:D19)</f>
        <v>0</v>
      </c>
      <c r="E20" s="60">
        <f t="shared" si="5"/>
        <v>0</v>
      </c>
      <c r="F20" s="101">
        <f t="shared" si="1"/>
        <v>36603159</v>
      </c>
      <c r="G20" s="60">
        <f>SUM(G14:G19)</f>
        <v>36603159</v>
      </c>
      <c r="H20" s="60">
        <f t="shared" ref="H20:J20" si="6">SUM(H14:H19)</f>
        <v>0</v>
      </c>
      <c r="I20" s="60">
        <f t="shared" si="6"/>
        <v>0</v>
      </c>
      <c r="J20" s="60">
        <f t="shared" si="6"/>
        <v>36603159</v>
      </c>
      <c r="K20" s="60">
        <f>SUM(K14:K19)</f>
        <v>36794896</v>
      </c>
      <c r="L20" s="60">
        <f t="shared" ref="L20:N20" si="7">SUM(L14:L19)</f>
        <v>0</v>
      </c>
      <c r="M20" s="60">
        <f t="shared" si="7"/>
        <v>0</v>
      </c>
      <c r="N20" s="231">
        <f t="shared" si="7"/>
        <v>36794896</v>
      </c>
      <c r="O20" s="226">
        <f>SUM(O14:O19)</f>
        <v>49520769</v>
      </c>
      <c r="P20" s="132">
        <f t="shared" ref="P20:R20" si="8">SUM(P14:P19)</f>
        <v>0</v>
      </c>
      <c r="Q20" s="132">
        <f t="shared" si="8"/>
        <v>0</v>
      </c>
      <c r="R20" s="230">
        <f t="shared" si="8"/>
        <v>49520769</v>
      </c>
      <c r="S20" s="225"/>
      <c r="T20" s="225"/>
      <c r="U20" s="225"/>
      <c r="V20" s="225"/>
    </row>
    <row r="21" spans="1:22" ht="15" customHeight="1" x14ac:dyDescent="0.25">
      <c r="A21" s="5" t="s">
        <v>365</v>
      </c>
      <c r="B21" s="6" t="s">
        <v>213</v>
      </c>
      <c r="C21" s="44">
        <f>SUM('4. melléklet'!C21+'5. melléklet '!C21)</f>
        <v>0</v>
      </c>
      <c r="D21" s="44">
        <f>SUM('4. melléklet'!D21+'5. melléklet '!D21)</f>
        <v>0</v>
      </c>
      <c r="E21" s="44">
        <f>SUM('4. melléklet'!E21+'5. melléklet '!E21)</f>
        <v>0</v>
      </c>
      <c r="F21" s="44">
        <f>SUM('4. melléklet'!F21+'5. melléklet '!F21)</f>
        <v>0</v>
      </c>
      <c r="G21" s="44">
        <v>0</v>
      </c>
      <c r="H21" s="44">
        <v>0</v>
      </c>
      <c r="I21" s="44">
        <v>0</v>
      </c>
      <c r="J21" s="100">
        <f t="shared" ref="J21:J29" si="9">SUM(G21:I21)</f>
        <v>0</v>
      </c>
      <c r="K21" s="44">
        <v>0</v>
      </c>
      <c r="L21" s="44">
        <v>0</v>
      </c>
      <c r="M21" s="44">
        <v>0</v>
      </c>
      <c r="N21" s="100">
        <f t="shared" ref="N21:N22" si="10">SUM(K21:M21)</f>
        <v>0</v>
      </c>
      <c r="O21" s="193">
        <v>0</v>
      </c>
      <c r="P21" s="44">
        <v>0</v>
      </c>
      <c r="Q21" s="44">
        <v>0</v>
      </c>
      <c r="R21" s="44">
        <f t="shared" ref="R21:R22" si="11">SUM(O21:Q21)</f>
        <v>0</v>
      </c>
      <c r="S21" s="71"/>
      <c r="T21" s="71"/>
      <c r="U21" s="71"/>
      <c r="V21" s="71"/>
    </row>
    <row r="22" spans="1:22" ht="15" customHeight="1" x14ac:dyDescent="0.25">
      <c r="A22" s="5" t="s">
        <v>366</v>
      </c>
      <c r="B22" s="6" t="s">
        <v>214</v>
      </c>
      <c r="C22" s="44">
        <f>SUM('4. melléklet'!C22+'5. melléklet '!C22)</f>
        <v>0</v>
      </c>
      <c r="D22" s="44">
        <f>SUM('4. melléklet'!D22+'5. melléklet '!D22)</f>
        <v>0</v>
      </c>
      <c r="E22" s="44">
        <f>SUM('4. melléklet'!E22+'5. melléklet '!E22)</f>
        <v>0</v>
      </c>
      <c r="F22" s="44">
        <f>SUM('4. melléklet'!F22+'5. melléklet '!F22)</f>
        <v>0</v>
      </c>
      <c r="G22" s="44">
        <v>0</v>
      </c>
      <c r="H22" s="44">
        <v>0</v>
      </c>
      <c r="I22" s="44">
        <v>0</v>
      </c>
      <c r="J22" s="100">
        <f t="shared" si="9"/>
        <v>0</v>
      </c>
      <c r="K22" s="44">
        <v>0</v>
      </c>
      <c r="L22" s="44">
        <v>0</v>
      </c>
      <c r="M22" s="44">
        <v>0</v>
      </c>
      <c r="N22" s="100">
        <f t="shared" si="10"/>
        <v>0</v>
      </c>
      <c r="O22" s="193">
        <v>0</v>
      </c>
      <c r="P22" s="44">
        <v>0</v>
      </c>
      <c r="Q22" s="44">
        <v>0</v>
      </c>
      <c r="R22" s="44">
        <f t="shared" si="11"/>
        <v>0</v>
      </c>
      <c r="S22" s="71"/>
      <c r="T22" s="71"/>
      <c r="U22" s="71"/>
      <c r="V22" s="71"/>
    </row>
    <row r="23" spans="1:22" s="46" customFormat="1" ht="15" customHeight="1" x14ac:dyDescent="0.25">
      <c r="A23" s="7" t="s">
        <v>399</v>
      </c>
      <c r="B23" s="8" t="s">
        <v>215</v>
      </c>
      <c r="C23" s="47">
        <f>SUM(C21:C22)</f>
        <v>0</v>
      </c>
      <c r="D23" s="47">
        <f t="shared" ref="D23:F23" si="12">SUM(D21:D22)</f>
        <v>0</v>
      </c>
      <c r="E23" s="47">
        <f t="shared" si="12"/>
        <v>0</v>
      </c>
      <c r="F23" s="47">
        <f t="shared" si="12"/>
        <v>0</v>
      </c>
      <c r="G23" s="47">
        <f>SUM(G21:G22)</f>
        <v>0</v>
      </c>
      <c r="H23" s="47">
        <f t="shared" ref="H23:J23" si="13">SUM(H21:H22)</f>
        <v>0</v>
      </c>
      <c r="I23" s="47">
        <f t="shared" si="13"/>
        <v>0</v>
      </c>
      <c r="J23" s="47">
        <f t="shared" si="13"/>
        <v>0</v>
      </c>
      <c r="K23" s="47">
        <f>SUM(K21:K22)</f>
        <v>0</v>
      </c>
      <c r="L23" s="47">
        <f t="shared" ref="L23:N23" si="14">SUM(L21:L22)</f>
        <v>0</v>
      </c>
      <c r="M23" s="47">
        <f t="shared" si="14"/>
        <v>0</v>
      </c>
      <c r="N23" s="101">
        <f t="shared" si="14"/>
        <v>0</v>
      </c>
      <c r="O23" s="193">
        <f>SUM(O21:O22)</f>
        <v>0</v>
      </c>
      <c r="P23" s="44">
        <f t="shared" ref="P23:R23" si="15">SUM(P21:P22)</f>
        <v>0</v>
      </c>
      <c r="Q23" s="44">
        <f t="shared" si="15"/>
        <v>0</v>
      </c>
      <c r="R23" s="44">
        <f t="shared" si="15"/>
        <v>0</v>
      </c>
      <c r="S23" s="225"/>
      <c r="T23" s="225"/>
      <c r="U23" s="225"/>
      <c r="V23" s="225"/>
    </row>
    <row r="24" spans="1:22" ht="15" customHeight="1" x14ac:dyDescent="0.25">
      <c r="A24" s="7" t="s">
        <v>367</v>
      </c>
      <c r="B24" s="8" t="s">
        <v>216</v>
      </c>
      <c r="C24" s="47">
        <f>SUM('4. melléklet'!C24+'5. melléklet '!C24)</f>
        <v>0</v>
      </c>
      <c r="D24" s="47">
        <f>SUM('4. melléklet'!D24+'5. melléklet '!D24)</f>
        <v>0</v>
      </c>
      <c r="E24" s="47">
        <f>SUM('4. melléklet'!E24+'5. melléklet '!E24)</f>
        <v>0</v>
      </c>
      <c r="F24" s="47">
        <f>SUM('4. melléklet'!F24+'5. melléklet '!F24)</f>
        <v>0</v>
      </c>
      <c r="G24" s="47">
        <v>0</v>
      </c>
      <c r="H24" s="47">
        <v>0</v>
      </c>
      <c r="I24" s="47">
        <v>0</v>
      </c>
      <c r="J24" s="101">
        <f t="shared" si="9"/>
        <v>0</v>
      </c>
      <c r="K24" s="47">
        <v>0</v>
      </c>
      <c r="L24" s="47">
        <v>0</v>
      </c>
      <c r="M24" s="47">
        <v>0</v>
      </c>
      <c r="N24" s="101">
        <f t="shared" ref="N24:N29" si="16">SUM(K24:M24)</f>
        <v>0</v>
      </c>
      <c r="O24" s="193">
        <v>0</v>
      </c>
      <c r="P24" s="44">
        <v>0</v>
      </c>
      <c r="Q24" s="44">
        <v>0</v>
      </c>
      <c r="R24" s="44">
        <f t="shared" ref="R24:R29" si="17">SUM(O24:Q24)</f>
        <v>0</v>
      </c>
      <c r="S24" s="71"/>
      <c r="T24" s="71"/>
      <c r="U24" s="71"/>
      <c r="V24" s="71"/>
    </row>
    <row r="25" spans="1:22" ht="15" customHeight="1" x14ac:dyDescent="0.25">
      <c r="A25" s="7" t="s">
        <v>368</v>
      </c>
      <c r="B25" s="8" t="s">
        <v>217</v>
      </c>
      <c r="C25" s="47">
        <f>SUM('4. melléklet'!C25+'5. melléklet '!C25)</f>
        <v>0</v>
      </c>
      <c r="D25" s="47">
        <f>SUM('4. melléklet'!D25+'5. melléklet '!D25)</f>
        <v>0</v>
      </c>
      <c r="E25" s="47">
        <f>SUM('4. melléklet'!E25+'5. melléklet '!E25)</f>
        <v>0</v>
      </c>
      <c r="F25" s="47">
        <f>SUM('4. melléklet'!F25+'5. melléklet '!F25)</f>
        <v>0</v>
      </c>
      <c r="G25" s="47">
        <v>0</v>
      </c>
      <c r="H25" s="47">
        <v>0</v>
      </c>
      <c r="I25" s="47">
        <v>0</v>
      </c>
      <c r="J25" s="101">
        <f t="shared" si="9"/>
        <v>0</v>
      </c>
      <c r="K25" s="47">
        <v>0</v>
      </c>
      <c r="L25" s="47">
        <v>0</v>
      </c>
      <c r="M25" s="47">
        <v>0</v>
      </c>
      <c r="N25" s="101">
        <f t="shared" si="16"/>
        <v>0</v>
      </c>
      <c r="O25" s="193">
        <v>0</v>
      </c>
      <c r="P25" s="44">
        <v>0</v>
      </c>
      <c r="Q25" s="44">
        <v>0</v>
      </c>
      <c r="R25" s="44">
        <f t="shared" si="17"/>
        <v>0</v>
      </c>
      <c r="S25" s="71"/>
      <c r="T25" s="71"/>
      <c r="U25" s="71"/>
      <c r="V25" s="71"/>
    </row>
    <row r="26" spans="1:22" ht="15" customHeight="1" x14ac:dyDescent="0.25">
      <c r="A26" s="7" t="s">
        <v>369</v>
      </c>
      <c r="B26" s="8" t="s">
        <v>218</v>
      </c>
      <c r="C26" s="47">
        <f>SUM('4. melléklet'!C26+'5. melléklet '!C26)</f>
        <v>1000000</v>
      </c>
      <c r="D26" s="47">
        <f>SUM('4. melléklet'!D26+'5. melléklet '!D26)</f>
        <v>0</v>
      </c>
      <c r="E26" s="47">
        <f>SUM('4. melléklet'!E26+'5. melléklet '!E26)</f>
        <v>0</v>
      </c>
      <c r="F26" s="47">
        <f>SUM('4. melléklet'!F26+'5. melléklet '!F26)</f>
        <v>1000000</v>
      </c>
      <c r="G26" s="47">
        <v>1000000</v>
      </c>
      <c r="H26" s="47">
        <v>0</v>
      </c>
      <c r="I26" s="47">
        <v>0</v>
      </c>
      <c r="J26" s="101">
        <f t="shared" si="9"/>
        <v>1000000</v>
      </c>
      <c r="K26" s="47">
        <v>1000000</v>
      </c>
      <c r="L26" s="47">
        <v>0</v>
      </c>
      <c r="M26" s="47">
        <v>0</v>
      </c>
      <c r="N26" s="101">
        <f t="shared" si="16"/>
        <v>1000000</v>
      </c>
      <c r="O26" s="218">
        <v>1000000</v>
      </c>
      <c r="P26" s="132">
        <v>0</v>
      </c>
      <c r="Q26" s="132">
        <v>0</v>
      </c>
      <c r="R26" s="132">
        <f t="shared" si="17"/>
        <v>1000000</v>
      </c>
      <c r="S26" s="71"/>
      <c r="T26" s="71"/>
      <c r="U26" s="71"/>
      <c r="V26" s="71"/>
    </row>
    <row r="27" spans="1:22" ht="15" customHeight="1" x14ac:dyDescent="0.25">
      <c r="A27" s="5" t="s">
        <v>370</v>
      </c>
      <c r="B27" s="6" t="s">
        <v>219</v>
      </c>
      <c r="C27" s="44">
        <f>SUM('4. melléklet'!C27+'5. melléklet '!C27)</f>
        <v>10500000</v>
      </c>
      <c r="D27" s="44">
        <f>SUM('4. melléklet'!D27+'5. melléklet '!D27)</f>
        <v>0</v>
      </c>
      <c r="E27" s="44">
        <f>SUM('4. melléklet'!E27+'5. melléklet '!E27)</f>
        <v>0</v>
      </c>
      <c r="F27" s="44">
        <f>SUM('4. melléklet'!F27+'5. melléklet '!F27)</f>
        <v>10500000</v>
      </c>
      <c r="G27" s="44">
        <v>10500000</v>
      </c>
      <c r="H27" s="44">
        <v>0</v>
      </c>
      <c r="I27" s="44">
        <v>0</v>
      </c>
      <c r="J27" s="100">
        <f t="shared" si="9"/>
        <v>10500000</v>
      </c>
      <c r="K27" s="44">
        <v>10500000</v>
      </c>
      <c r="L27" s="44">
        <v>0</v>
      </c>
      <c r="M27" s="44">
        <v>0</v>
      </c>
      <c r="N27" s="100">
        <f t="shared" si="16"/>
        <v>10500000</v>
      </c>
      <c r="O27" s="193">
        <v>10500000</v>
      </c>
      <c r="P27" s="44">
        <v>0</v>
      </c>
      <c r="Q27" s="44">
        <v>0</v>
      </c>
      <c r="R27" s="44">
        <f t="shared" si="17"/>
        <v>10500000</v>
      </c>
      <c r="S27" s="71"/>
      <c r="T27" s="71"/>
      <c r="U27" s="71"/>
      <c r="V27" s="71"/>
    </row>
    <row r="28" spans="1:22" ht="15" customHeight="1" x14ac:dyDescent="0.25">
      <c r="A28" s="5" t="s">
        <v>371</v>
      </c>
      <c r="B28" s="6" t="s">
        <v>220</v>
      </c>
      <c r="C28" s="44">
        <f>SUM('4. melléklet'!C28+'5. melléklet '!C28)</f>
        <v>0</v>
      </c>
      <c r="D28" s="44">
        <f>SUM('4. melléklet'!D28+'5. melléklet '!D28)</f>
        <v>0</v>
      </c>
      <c r="E28" s="44">
        <f>SUM('4. melléklet'!E28+'5. melléklet '!E28)</f>
        <v>0</v>
      </c>
      <c r="F28" s="44">
        <f>SUM('4. melléklet'!F28+'5. melléklet '!F28)</f>
        <v>0</v>
      </c>
      <c r="G28" s="44">
        <v>0</v>
      </c>
      <c r="H28" s="44">
        <v>0</v>
      </c>
      <c r="I28" s="44">
        <v>0</v>
      </c>
      <c r="J28" s="100">
        <f t="shared" si="9"/>
        <v>0</v>
      </c>
      <c r="K28" s="44">
        <v>0</v>
      </c>
      <c r="L28" s="44">
        <v>0</v>
      </c>
      <c r="M28" s="44">
        <v>0</v>
      </c>
      <c r="N28" s="100">
        <f t="shared" si="16"/>
        <v>0</v>
      </c>
      <c r="O28" s="193">
        <v>0</v>
      </c>
      <c r="P28" s="44">
        <v>0</v>
      </c>
      <c r="Q28" s="44">
        <v>0</v>
      </c>
      <c r="R28" s="44">
        <f t="shared" si="17"/>
        <v>0</v>
      </c>
      <c r="S28" s="71"/>
      <c r="T28" s="71"/>
      <c r="U28" s="71"/>
      <c r="V28" s="71"/>
    </row>
    <row r="29" spans="1:22" ht="15" customHeight="1" x14ac:dyDescent="0.25">
      <c r="A29" s="5" t="s">
        <v>221</v>
      </c>
      <c r="B29" s="6" t="s">
        <v>222</v>
      </c>
      <c r="C29" s="44">
        <f>SUM('4. melléklet'!C29+'5. melléklet '!C29)</f>
        <v>0</v>
      </c>
      <c r="D29" s="44">
        <f>SUM('4. melléklet'!D29+'5. melléklet '!D29)</f>
        <v>0</v>
      </c>
      <c r="E29" s="44">
        <f>SUM('4. melléklet'!E29+'5. melléklet '!E29)</f>
        <v>0</v>
      </c>
      <c r="F29" s="44">
        <f>SUM('4. melléklet'!F29+'5. melléklet '!F29)</f>
        <v>0</v>
      </c>
      <c r="G29" s="44">
        <v>0</v>
      </c>
      <c r="H29" s="44">
        <v>0</v>
      </c>
      <c r="I29" s="44">
        <v>0</v>
      </c>
      <c r="J29" s="100">
        <f t="shared" si="9"/>
        <v>0</v>
      </c>
      <c r="K29" s="44">
        <v>0</v>
      </c>
      <c r="L29" s="44">
        <v>0</v>
      </c>
      <c r="M29" s="44">
        <v>0</v>
      </c>
      <c r="N29" s="100">
        <f t="shared" si="16"/>
        <v>0</v>
      </c>
      <c r="O29" s="193">
        <v>0</v>
      </c>
      <c r="P29" s="44">
        <v>0</v>
      </c>
      <c r="Q29" s="44">
        <v>0</v>
      </c>
      <c r="R29" s="44">
        <f t="shared" si="17"/>
        <v>0</v>
      </c>
      <c r="S29" s="71"/>
      <c r="T29" s="71"/>
      <c r="U29" s="71"/>
      <c r="V29" s="71"/>
    </row>
    <row r="30" spans="1:22" ht="15" customHeight="1" x14ac:dyDescent="0.25">
      <c r="A30" s="5" t="s">
        <v>372</v>
      </c>
      <c r="B30" s="6" t="s">
        <v>223</v>
      </c>
      <c r="C30" s="44">
        <f>SUM('4. melléklet'!C30+'5. melléklet '!C30)</f>
        <v>1900000</v>
      </c>
      <c r="D30" s="44">
        <f>SUM('4. melléklet'!D30+'5. melléklet '!D30)</f>
        <v>0</v>
      </c>
      <c r="E30" s="44">
        <f>SUM('4. melléklet'!E30+'5. melléklet '!E30)</f>
        <v>0</v>
      </c>
      <c r="F30" s="44">
        <f>SUM('4. melléklet'!F30+'5. melléklet '!F30)</f>
        <v>1900000</v>
      </c>
      <c r="G30" s="44">
        <f>SUM('4. melléklet'!G30+'5. melléklet '!G30)</f>
        <v>1900000</v>
      </c>
      <c r="H30" s="44">
        <f>SUM('4. melléklet'!H30+'5. melléklet '!H30)</f>
        <v>0</v>
      </c>
      <c r="I30" s="44">
        <f>SUM('4. melléklet'!I30+'5. melléklet '!I30)</f>
        <v>0</v>
      </c>
      <c r="J30" s="44">
        <f>SUM('4. melléklet'!J30+'5. melléklet '!J30)</f>
        <v>1900000</v>
      </c>
      <c r="K30" s="44">
        <f>SUM('4. melléklet'!K30+'5. melléklet '!K30)</f>
        <v>1900000</v>
      </c>
      <c r="L30" s="44">
        <f>SUM('4. melléklet'!L30+'5. melléklet '!L30)</f>
        <v>0</v>
      </c>
      <c r="M30" s="44">
        <f>SUM('4. melléklet'!M30+'5. melléklet '!M30)</f>
        <v>0</v>
      </c>
      <c r="N30" s="100">
        <f>SUM('4. melléklet'!N30+'5. melléklet '!N30)</f>
        <v>1900000</v>
      </c>
      <c r="O30" s="193">
        <f>SUM('4. melléklet'!O30+'5. melléklet '!O30)</f>
        <v>1900000</v>
      </c>
      <c r="P30" s="44">
        <f>SUM('4. melléklet'!P30+'5. melléklet '!P30)</f>
        <v>0</v>
      </c>
      <c r="Q30" s="44">
        <f>SUM('4. melléklet'!Q30+'5. melléklet '!Q30)</f>
        <v>0</v>
      </c>
      <c r="R30" s="44">
        <f>SUM('4. melléklet'!R30+'5. melléklet '!R30)</f>
        <v>1900000</v>
      </c>
      <c r="S30" s="71"/>
      <c r="T30" s="71"/>
      <c r="U30" s="71"/>
      <c r="V30" s="71"/>
    </row>
    <row r="31" spans="1:22" ht="15" customHeight="1" x14ac:dyDescent="0.25">
      <c r="A31" s="5" t="s">
        <v>373</v>
      </c>
      <c r="B31" s="6" t="s">
        <v>224</v>
      </c>
      <c r="C31" s="44">
        <f>SUM('4. melléklet'!C31+'5. melléklet '!C31)</f>
        <v>0</v>
      </c>
      <c r="D31" s="44">
        <f>SUM('4. melléklet'!D31+'5. melléklet '!D31)</f>
        <v>0</v>
      </c>
      <c r="E31" s="44">
        <f>SUM('4. melléklet'!E31+'5. melléklet '!E31)</f>
        <v>0</v>
      </c>
      <c r="F31" s="44">
        <f>SUM('4. melléklet'!F31+'5. melléklet '!F31)</f>
        <v>0</v>
      </c>
      <c r="G31" s="44">
        <f>SUM('4. melléklet'!G31+'5. melléklet '!G31)</f>
        <v>0</v>
      </c>
      <c r="H31" s="44">
        <f>SUM('4. melléklet'!H31+'5. melléklet '!H31)</f>
        <v>0</v>
      </c>
      <c r="I31" s="44">
        <f>SUM('4. melléklet'!I31+'5. melléklet '!I31)</f>
        <v>0</v>
      </c>
      <c r="J31" s="44">
        <f>SUM('4. melléklet'!J31+'5. melléklet '!J31)</f>
        <v>0</v>
      </c>
      <c r="K31" s="44">
        <f>SUM('4. melléklet'!K31+'5. melléklet '!K31)</f>
        <v>0</v>
      </c>
      <c r="L31" s="44">
        <f>SUM('4. melléklet'!L31+'5. melléklet '!L31)</f>
        <v>0</v>
      </c>
      <c r="M31" s="44">
        <f>SUM('4. melléklet'!M31+'5. melléklet '!M31)</f>
        <v>0</v>
      </c>
      <c r="N31" s="100">
        <f>SUM('4. melléklet'!N31+'5. melléklet '!N31)</f>
        <v>0</v>
      </c>
      <c r="O31" s="193">
        <f>SUM('4. melléklet'!O31+'5. melléklet '!O31)</f>
        <v>0</v>
      </c>
      <c r="P31" s="44">
        <f>SUM('4. melléklet'!P31+'5. melléklet '!P31)</f>
        <v>0</v>
      </c>
      <c r="Q31" s="44">
        <f>SUM('4. melléklet'!Q31+'5. melléklet '!Q31)</f>
        <v>0</v>
      </c>
      <c r="R31" s="44">
        <f>SUM('4. melléklet'!R31+'5. melléklet '!R31)</f>
        <v>0</v>
      </c>
      <c r="S31" s="71"/>
      <c r="T31" s="71"/>
      <c r="U31" s="71"/>
      <c r="V31" s="71"/>
    </row>
    <row r="32" spans="1:22" s="46" customFormat="1" ht="15" customHeight="1" x14ac:dyDescent="0.25">
      <c r="A32" s="7" t="s">
        <v>400</v>
      </c>
      <c r="B32" s="8" t="s">
        <v>225</v>
      </c>
      <c r="C32" s="47">
        <f>SUM(C27:C31)</f>
        <v>12400000</v>
      </c>
      <c r="D32" s="47">
        <f t="shared" ref="D32:E32" si="18">SUM(D27:D31)</f>
        <v>0</v>
      </c>
      <c r="E32" s="47">
        <f t="shared" si="18"/>
        <v>0</v>
      </c>
      <c r="F32" s="101">
        <f t="shared" si="1"/>
        <v>12400000</v>
      </c>
      <c r="G32" s="47">
        <f>SUM(G27:G31)</f>
        <v>12400000</v>
      </c>
      <c r="H32" s="47">
        <f t="shared" ref="H32:J32" si="19">SUM(H27:H31)</f>
        <v>0</v>
      </c>
      <c r="I32" s="47">
        <f t="shared" si="19"/>
        <v>0</v>
      </c>
      <c r="J32" s="47">
        <f t="shared" si="19"/>
        <v>12400000</v>
      </c>
      <c r="K32" s="47">
        <f>SUM(K27:K31)</f>
        <v>12400000</v>
      </c>
      <c r="L32" s="47">
        <f t="shared" ref="L32:N32" si="20">SUM(L27:L31)</f>
        <v>0</v>
      </c>
      <c r="M32" s="47">
        <f t="shared" si="20"/>
        <v>0</v>
      </c>
      <c r="N32" s="101">
        <f t="shared" si="20"/>
        <v>12400000</v>
      </c>
      <c r="O32" s="193">
        <f>SUM(O27:O31)</f>
        <v>12400000</v>
      </c>
      <c r="P32" s="44">
        <f t="shared" ref="P32:R32" si="21">SUM(P27:P31)</f>
        <v>0</v>
      </c>
      <c r="Q32" s="44">
        <f t="shared" si="21"/>
        <v>0</v>
      </c>
      <c r="R32" s="44">
        <f t="shared" si="21"/>
        <v>12400000</v>
      </c>
      <c r="S32" s="225"/>
      <c r="T32" s="225"/>
      <c r="U32" s="225"/>
      <c r="V32" s="225"/>
    </row>
    <row r="33" spans="1:22" ht="15" customHeight="1" x14ac:dyDescent="0.25">
      <c r="A33" s="7" t="s">
        <v>374</v>
      </c>
      <c r="B33" s="8" t="s">
        <v>226</v>
      </c>
      <c r="C33" s="47">
        <f>SUM('4. melléklet'!C33+'5. melléklet '!C33)</f>
        <v>180000</v>
      </c>
      <c r="D33" s="47">
        <f>SUM('4. melléklet'!D33+'5. melléklet '!D33)</f>
        <v>0</v>
      </c>
      <c r="E33" s="47">
        <f>SUM('4. melléklet'!E33+'5. melléklet '!E33)</f>
        <v>20000</v>
      </c>
      <c r="F33" s="47">
        <f>SUM('4. melléklet'!F33+'5. melléklet '!F33)</f>
        <v>200000</v>
      </c>
      <c r="G33" s="47">
        <f>SUM('4. melléklet'!G33+'5. melléklet '!G33)</f>
        <v>180000</v>
      </c>
      <c r="H33" s="47">
        <f>SUM('4. melléklet'!H33+'5. melléklet '!H33)</f>
        <v>0</v>
      </c>
      <c r="I33" s="47">
        <f>SUM('4. melléklet'!I33+'5. melléklet '!I33)</f>
        <v>20000</v>
      </c>
      <c r="J33" s="47">
        <f>SUM('4. melléklet'!J33+'5. melléklet '!J33)</f>
        <v>200000</v>
      </c>
      <c r="K33" s="47">
        <f>SUM('4. melléklet'!K33+'5. melléklet '!K33)</f>
        <v>180000</v>
      </c>
      <c r="L33" s="47">
        <f>SUM('4. melléklet'!L33+'5. melléklet '!L33)</f>
        <v>0</v>
      </c>
      <c r="M33" s="47">
        <f>SUM('4. melléklet'!M33+'5. melléklet '!M33)</f>
        <v>20000</v>
      </c>
      <c r="N33" s="101">
        <f>SUM('4. melléklet'!N33+'5. melléklet '!N33)</f>
        <v>200000</v>
      </c>
      <c r="O33" s="218">
        <f>SUM('4. melléklet'!O33+'5. melléklet '!O33)</f>
        <v>180000</v>
      </c>
      <c r="P33" s="132">
        <f>SUM('4. melléklet'!P33+'5. melléklet '!P33)</f>
        <v>0</v>
      </c>
      <c r="Q33" s="132">
        <f>SUM('4. melléklet'!Q33+'5. melléklet '!Q33)</f>
        <v>20000</v>
      </c>
      <c r="R33" s="132">
        <f>SUM('4. melléklet'!R33+'5. melléklet '!R33)</f>
        <v>200000</v>
      </c>
      <c r="S33" s="71"/>
      <c r="T33" s="71"/>
      <c r="U33" s="71"/>
      <c r="V33" s="71"/>
    </row>
    <row r="34" spans="1:22" s="46" customFormat="1" ht="15" customHeight="1" x14ac:dyDescent="0.25">
      <c r="A34" s="30" t="s">
        <v>401</v>
      </c>
      <c r="B34" s="36" t="s">
        <v>227</v>
      </c>
      <c r="C34" s="60">
        <f>SUM(C23+C24+C25+C26+C32+C33)</f>
        <v>13580000</v>
      </c>
      <c r="D34" s="60">
        <f t="shared" ref="D34:E34" si="22">SUM(D23+D24+D25+D26+D32+D33)</f>
        <v>0</v>
      </c>
      <c r="E34" s="60">
        <f t="shared" si="22"/>
        <v>20000</v>
      </c>
      <c r="F34" s="103">
        <f t="shared" si="1"/>
        <v>13600000</v>
      </c>
      <c r="G34" s="60">
        <f>SUM(G23+G24+G25+G26+G32+G33)</f>
        <v>13580000</v>
      </c>
      <c r="H34" s="60">
        <f t="shared" ref="H34:J34" si="23">SUM(H23+H24+H25+H26+H32+H33)</f>
        <v>0</v>
      </c>
      <c r="I34" s="60">
        <f t="shared" si="23"/>
        <v>20000</v>
      </c>
      <c r="J34" s="60">
        <f t="shared" si="23"/>
        <v>13600000</v>
      </c>
      <c r="K34" s="60">
        <f>SUM(K23+K24+K25+K26+K32+K33)</f>
        <v>13580000</v>
      </c>
      <c r="L34" s="60">
        <f t="shared" ref="L34:N34" si="24">SUM(L23+L24+L25+L26+L32+L33)</f>
        <v>0</v>
      </c>
      <c r="M34" s="60">
        <f t="shared" si="24"/>
        <v>20000</v>
      </c>
      <c r="N34" s="103">
        <f t="shared" si="24"/>
        <v>13600000</v>
      </c>
      <c r="O34" s="219">
        <f>SUM(O23+O24+O25+O26+O32+O33)</f>
        <v>13580000</v>
      </c>
      <c r="P34" s="220">
        <f t="shared" ref="P34:R34" si="25">SUM(P23+P24+P25+P26+P32+P33)</f>
        <v>0</v>
      </c>
      <c r="Q34" s="220">
        <f t="shared" si="25"/>
        <v>20000</v>
      </c>
      <c r="R34" s="220">
        <f t="shared" si="25"/>
        <v>13600000</v>
      </c>
      <c r="S34" s="225"/>
      <c r="T34" s="225"/>
      <c r="U34" s="225"/>
      <c r="V34" s="225"/>
    </row>
    <row r="35" spans="1:22" ht="15" customHeight="1" x14ac:dyDescent="0.25">
      <c r="A35" s="12" t="s">
        <v>228</v>
      </c>
      <c r="B35" s="6" t="s">
        <v>229</v>
      </c>
      <c r="C35" s="44">
        <f>SUM('4. melléklet'!C35+'5. melléklet '!C35)</f>
        <v>0</v>
      </c>
      <c r="D35" s="44">
        <f>SUM('4. melléklet'!D35+'5. melléklet '!D35)</f>
        <v>0</v>
      </c>
      <c r="E35" s="44">
        <f>SUM('4. melléklet'!E35+'5. melléklet '!E35)</f>
        <v>0</v>
      </c>
      <c r="F35" s="44">
        <f>SUM('4. melléklet'!F35+'5. melléklet '!F35)</f>
        <v>0</v>
      </c>
      <c r="G35" s="44">
        <f>SUM('4. melléklet'!G35+'5. melléklet '!G35)</f>
        <v>0</v>
      </c>
      <c r="H35" s="44">
        <f>SUM('4. melléklet'!H35+'5. melléklet '!H35)</f>
        <v>0</v>
      </c>
      <c r="I35" s="44">
        <f>SUM('4. melléklet'!I35+'5. melléklet '!I35)</f>
        <v>0</v>
      </c>
      <c r="J35" s="44">
        <f>SUM('4. melléklet'!J35+'5. melléklet '!J35)</f>
        <v>0</v>
      </c>
      <c r="K35" s="44">
        <f>SUM('4. melléklet'!K35+'5. melléklet '!K35)</f>
        <v>0</v>
      </c>
      <c r="L35" s="44">
        <f>SUM('4. melléklet'!L35+'5. melléklet '!L35)</f>
        <v>0</v>
      </c>
      <c r="M35" s="44">
        <f>SUM('4. melléklet'!M35+'5. melléklet '!M35)</f>
        <v>0</v>
      </c>
      <c r="N35" s="100">
        <f>SUM('4. melléklet'!N35+'5. melléklet '!N35)</f>
        <v>0</v>
      </c>
      <c r="O35" s="193">
        <f>SUM('4. melléklet'!O35+'5. melléklet '!O35)</f>
        <v>0</v>
      </c>
      <c r="P35" s="44">
        <f>SUM('4. melléklet'!P35+'5. melléklet '!P35)</f>
        <v>0</v>
      </c>
      <c r="Q35" s="44">
        <f>SUM('4. melléklet'!Q35+'5. melléklet '!Q35)</f>
        <v>0</v>
      </c>
      <c r="R35" s="44">
        <f>SUM('4. melléklet'!R35+'5. melléklet '!R35)</f>
        <v>0</v>
      </c>
      <c r="S35" s="71"/>
      <c r="T35" s="71"/>
      <c r="U35" s="71"/>
      <c r="V35" s="71"/>
    </row>
    <row r="36" spans="1:22" ht="15" customHeight="1" x14ac:dyDescent="0.25">
      <c r="A36" s="12" t="s">
        <v>375</v>
      </c>
      <c r="B36" s="6" t="s">
        <v>230</v>
      </c>
      <c r="C36" s="44">
        <f>SUM('4. melléklet'!C36+'5. melléklet '!C36)</f>
        <v>0</v>
      </c>
      <c r="D36" s="44">
        <f>SUM('4. melléklet'!D36+'5. melléklet '!D36)</f>
        <v>0</v>
      </c>
      <c r="E36" s="44">
        <f>SUM('4. melléklet'!E36+'5. melléklet '!E36)</f>
        <v>0</v>
      </c>
      <c r="F36" s="44">
        <f>SUM('4. melléklet'!F36+'5. melléklet '!F36)</f>
        <v>0</v>
      </c>
      <c r="G36" s="44">
        <f>SUM('4. melléklet'!G36+'5. melléklet '!G36)</f>
        <v>0</v>
      </c>
      <c r="H36" s="44">
        <f>SUM('4. melléklet'!H36+'5. melléklet '!H36)</f>
        <v>0</v>
      </c>
      <c r="I36" s="44">
        <f>SUM('4. melléklet'!I36+'5. melléklet '!I36)</f>
        <v>0</v>
      </c>
      <c r="J36" s="44">
        <f>SUM('4. melléklet'!J36+'5. melléklet '!J36)</f>
        <v>0</v>
      </c>
      <c r="K36" s="44">
        <f>SUM('4. melléklet'!K36+'5. melléklet '!K36)</f>
        <v>0</v>
      </c>
      <c r="L36" s="44">
        <f>SUM('4. melléklet'!L36+'5. melléklet '!L36)</f>
        <v>0</v>
      </c>
      <c r="M36" s="44">
        <f>SUM('4. melléklet'!M36+'5. melléklet '!M36)</f>
        <v>0</v>
      </c>
      <c r="N36" s="100">
        <f>SUM('4. melléklet'!N36+'5. melléklet '!N36)</f>
        <v>0</v>
      </c>
      <c r="O36" s="193">
        <f>SUM('4. melléklet'!O36+'5. melléklet '!O36)</f>
        <v>0</v>
      </c>
      <c r="P36" s="44">
        <f>SUM('4. melléklet'!P36+'5. melléklet '!P36)</f>
        <v>0</v>
      </c>
      <c r="Q36" s="44">
        <f>SUM('4. melléklet'!Q36+'5. melléklet '!Q36)</f>
        <v>0</v>
      </c>
      <c r="R36" s="44">
        <f>SUM('4. melléklet'!R36+'5. melléklet '!R36)</f>
        <v>0</v>
      </c>
      <c r="S36" s="71"/>
      <c r="T36" s="71"/>
      <c r="U36" s="71"/>
      <c r="V36" s="71"/>
    </row>
    <row r="37" spans="1:22" ht="15" customHeight="1" x14ac:dyDescent="0.25">
      <c r="A37" s="12" t="s">
        <v>376</v>
      </c>
      <c r="B37" s="6" t="s">
        <v>231</v>
      </c>
      <c r="C37" s="44">
        <f>SUM('4. melléklet'!C37+'5. melléklet '!C37)</f>
        <v>1350000</v>
      </c>
      <c r="D37" s="44">
        <f>SUM('4. melléklet'!D37+'5. melléklet '!D37)</f>
        <v>0</v>
      </c>
      <c r="E37" s="44">
        <f>SUM('4. melléklet'!E37+'5. melléklet '!E37)</f>
        <v>0</v>
      </c>
      <c r="F37" s="44">
        <f>SUM('4. melléklet'!F37+'5. melléklet '!F37)</f>
        <v>1350000</v>
      </c>
      <c r="G37" s="44">
        <f>SUM('4. melléklet'!G37+'5. melléklet '!G37)</f>
        <v>1350000</v>
      </c>
      <c r="H37" s="44">
        <f>SUM('4. melléklet'!H37+'5. melléklet '!H37)</f>
        <v>0</v>
      </c>
      <c r="I37" s="44">
        <f>SUM('4. melléklet'!I37+'5. melléklet '!I37)</f>
        <v>0</v>
      </c>
      <c r="J37" s="44">
        <f>SUM('4. melléklet'!J37+'5. melléklet '!J37)</f>
        <v>1350000</v>
      </c>
      <c r="K37" s="44">
        <f>SUM('4. melléklet'!K37+'5. melléklet '!K37)</f>
        <v>1350000</v>
      </c>
      <c r="L37" s="44">
        <f>SUM('4. melléklet'!L37+'5. melléklet '!L37)</f>
        <v>0</v>
      </c>
      <c r="M37" s="44">
        <f>SUM('4. melléklet'!M37+'5. melléklet '!M37)</f>
        <v>0</v>
      </c>
      <c r="N37" s="100">
        <f>SUM('4. melléklet'!N37+'5. melléklet '!N37)</f>
        <v>1350000</v>
      </c>
      <c r="O37" s="193">
        <f>SUM('4. melléklet'!O37+'5. melléklet '!O37)</f>
        <v>1350000</v>
      </c>
      <c r="P37" s="44">
        <f>SUM('4. melléklet'!P37+'5. melléklet '!P37)</f>
        <v>0</v>
      </c>
      <c r="Q37" s="44">
        <f>SUM('4. melléklet'!Q37+'5. melléklet '!Q37)</f>
        <v>0</v>
      </c>
      <c r="R37" s="44">
        <f>SUM('4. melléklet'!R37+'5. melléklet '!R37)</f>
        <v>1350000</v>
      </c>
      <c r="S37" s="71"/>
      <c r="T37" s="71"/>
      <c r="U37" s="71"/>
      <c r="V37" s="71"/>
    </row>
    <row r="38" spans="1:22" ht="15" customHeight="1" x14ac:dyDescent="0.25">
      <c r="A38" s="12" t="s">
        <v>377</v>
      </c>
      <c r="B38" s="6" t="s">
        <v>232</v>
      </c>
      <c r="C38" s="44">
        <f>SUM('4. melléklet'!C38+'5. melléklet '!C38)</f>
        <v>1070000</v>
      </c>
      <c r="D38" s="44">
        <f>SUM('4. melléklet'!D38+'5. melléklet '!D38)</f>
        <v>0</v>
      </c>
      <c r="E38" s="44">
        <f>SUM('4. melléklet'!E38+'5. melléklet '!E38)</f>
        <v>0</v>
      </c>
      <c r="F38" s="44">
        <f>SUM('4. melléklet'!F38+'5. melléklet '!F38)</f>
        <v>1070000</v>
      </c>
      <c r="G38" s="44">
        <f>SUM('4. melléklet'!G38+'5. melléklet '!G38)</f>
        <v>1070000</v>
      </c>
      <c r="H38" s="44">
        <f>SUM('4. melléklet'!H38+'5. melléklet '!H38)</f>
        <v>0</v>
      </c>
      <c r="I38" s="44">
        <f>SUM('4. melléklet'!I38+'5. melléklet '!I38)</f>
        <v>0</v>
      </c>
      <c r="J38" s="44">
        <f>SUM('4. melléklet'!J38+'5. melléklet '!J38)</f>
        <v>1070000</v>
      </c>
      <c r="K38" s="44">
        <f>SUM('4. melléklet'!K38+'5. melléklet '!K38)</f>
        <v>1070000</v>
      </c>
      <c r="L38" s="44">
        <f>SUM('4. melléklet'!L38+'5. melléklet '!L38)</f>
        <v>0</v>
      </c>
      <c r="M38" s="44">
        <f>SUM('4. melléklet'!M38+'5. melléklet '!M38)</f>
        <v>0</v>
      </c>
      <c r="N38" s="100">
        <f>SUM('4. melléklet'!N38+'5. melléklet '!N38)</f>
        <v>1070000</v>
      </c>
      <c r="O38" s="193">
        <f>SUM('4. melléklet'!O38+'5. melléklet '!O38)</f>
        <v>1070000</v>
      </c>
      <c r="P38" s="44">
        <f>SUM('4. melléklet'!P38+'5. melléklet '!P38)</f>
        <v>0</v>
      </c>
      <c r="Q38" s="44">
        <f>SUM('4. melléklet'!Q38+'5. melléklet '!Q38)</f>
        <v>0</v>
      </c>
      <c r="R38" s="44">
        <f>SUM('4. melléklet'!R38+'5. melléklet '!R38)</f>
        <v>1070000</v>
      </c>
      <c r="S38" s="71"/>
      <c r="T38" s="71"/>
      <c r="U38" s="71"/>
      <c r="V38" s="71"/>
    </row>
    <row r="39" spans="1:22" ht="15" customHeight="1" x14ac:dyDescent="0.25">
      <c r="A39" s="12" t="s">
        <v>233</v>
      </c>
      <c r="B39" s="6" t="s">
        <v>234</v>
      </c>
      <c r="C39" s="44">
        <f>SUM('4. melléklet'!C39+'5. melléklet '!C39)</f>
        <v>450000</v>
      </c>
      <c r="D39" s="44">
        <f>SUM('4. melléklet'!D39+'5. melléklet '!D39)</f>
        <v>0</v>
      </c>
      <c r="E39" s="44">
        <f>SUM('4. melléklet'!E39+'5. melléklet '!E39)</f>
        <v>0</v>
      </c>
      <c r="F39" s="44">
        <f>SUM('4. melléklet'!F39+'5. melléklet '!F39)</f>
        <v>450000</v>
      </c>
      <c r="G39" s="44">
        <f>SUM('4. melléklet'!G39+'5. melléklet '!G39)</f>
        <v>450000</v>
      </c>
      <c r="H39" s="44">
        <f>SUM('4. melléklet'!H39+'5. melléklet '!H39)</f>
        <v>0</v>
      </c>
      <c r="I39" s="44">
        <f>SUM('4. melléklet'!I39+'5. melléklet '!I39)</f>
        <v>0</v>
      </c>
      <c r="J39" s="44">
        <f>SUM('4. melléklet'!J39+'5. melléklet '!J39)</f>
        <v>450000</v>
      </c>
      <c r="K39" s="44">
        <f>SUM('4. melléklet'!K39+'5. melléklet '!K39)</f>
        <v>450000</v>
      </c>
      <c r="L39" s="44">
        <f>SUM('4. melléklet'!L39+'5. melléklet '!L39)</f>
        <v>0</v>
      </c>
      <c r="M39" s="44">
        <f>SUM('4. melléklet'!M39+'5. melléklet '!M39)</f>
        <v>0</v>
      </c>
      <c r="N39" s="100">
        <f>SUM('4. melléklet'!N39+'5. melléklet '!N39)</f>
        <v>450000</v>
      </c>
      <c r="O39" s="193">
        <f>SUM('4. melléklet'!O39+'5. melléklet '!O39)</f>
        <v>450000</v>
      </c>
      <c r="P39" s="44">
        <f>SUM('4. melléklet'!P39+'5. melléklet '!P39)</f>
        <v>0</v>
      </c>
      <c r="Q39" s="44">
        <f>SUM('4. melléklet'!Q39+'5. melléklet '!Q39)</f>
        <v>0</v>
      </c>
      <c r="R39" s="44">
        <f>SUM('4. melléklet'!R39+'5. melléklet '!R39)</f>
        <v>450000</v>
      </c>
      <c r="S39" s="71"/>
      <c r="T39" s="71"/>
      <c r="U39" s="71"/>
      <c r="V39" s="71"/>
    </row>
    <row r="40" spans="1:22" ht="15" customHeight="1" x14ac:dyDescent="0.25">
      <c r="A40" s="12" t="s">
        <v>235</v>
      </c>
      <c r="B40" s="6" t="s">
        <v>236</v>
      </c>
      <c r="C40" s="44">
        <f>SUM('4. melléklet'!C40+'5. melléklet '!C40)</f>
        <v>0</v>
      </c>
      <c r="D40" s="44">
        <f>SUM('4. melléklet'!D40+'5. melléklet '!D40)</f>
        <v>0</v>
      </c>
      <c r="E40" s="44">
        <f>SUM('4. melléklet'!E40+'5. melléklet '!E40)</f>
        <v>0</v>
      </c>
      <c r="F40" s="44">
        <f>SUM('4. melléklet'!F40+'5. melléklet '!F40)</f>
        <v>0</v>
      </c>
      <c r="G40" s="44">
        <f>SUM('4. melléklet'!G40+'5. melléklet '!G40)</f>
        <v>0</v>
      </c>
      <c r="H40" s="44">
        <f>SUM('4. melléklet'!H40+'5. melléklet '!H40)</f>
        <v>0</v>
      </c>
      <c r="I40" s="44">
        <f>SUM('4. melléklet'!I40+'5. melléklet '!I40)</f>
        <v>0</v>
      </c>
      <c r="J40" s="44">
        <f>SUM('4. melléklet'!J40+'5. melléklet '!J40)</f>
        <v>0</v>
      </c>
      <c r="K40" s="44">
        <f>SUM('4. melléklet'!K40+'5. melléklet '!K40)</f>
        <v>0</v>
      </c>
      <c r="L40" s="44">
        <f>SUM('4. melléklet'!L40+'5. melléklet '!L40)</f>
        <v>0</v>
      </c>
      <c r="M40" s="44">
        <f>SUM('4. melléklet'!M40+'5. melléklet '!M40)</f>
        <v>0</v>
      </c>
      <c r="N40" s="100">
        <f>SUM('4. melléklet'!N40+'5. melléklet '!N40)</f>
        <v>0</v>
      </c>
      <c r="O40" s="193">
        <f>SUM('4. melléklet'!O40+'5. melléklet '!O40)</f>
        <v>0</v>
      </c>
      <c r="P40" s="44">
        <f>SUM('4. melléklet'!P40+'5. melléklet '!P40)</f>
        <v>0</v>
      </c>
      <c r="Q40" s="44">
        <f>SUM('4. melléklet'!Q40+'5. melléklet '!Q40)</f>
        <v>0</v>
      </c>
      <c r="R40" s="44">
        <f>SUM('4. melléklet'!R40+'5. melléklet '!R40)</f>
        <v>0</v>
      </c>
      <c r="S40" s="71"/>
      <c r="T40" s="71"/>
      <c r="U40" s="71"/>
      <c r="V40" s="71"/>
    </row>
    <row r="41" spans="1:22" ht="15" customHeight="1" x14ac:dyDescent="0.25">
      <c r="A41" s="12" t="s">
        <v>237</v>
      </c>
      <c r="B41" s="6" t="s">
        <v>238</v>
      </c>
      <c r="C41" s="44">
        <f>SUM('4. melléklet'!C41+'5. melléklet '!C41)</f>
        <v>0</v>
      </c>
      <c r="D41" s="44">
        <f>SUM('4. melléklet'!D41+'5. melléklet '!D41)</f>
        <v>0</v>
      </c>
      <c r="E41" s="44">
        <f>SUM('4. melléklet'!E41+'5. melléklet '!E41)</f>
        <v>0</v>
      </c>
      <c r="F41" s="44">
        <f>SUM('4. melléklet'!F41+'5. melléklet '!F41)</f>
        <v>0</v>
      </c>
      <c r="G41" s="44">
        <f>SUM('4. melléklet'!G41+'5. melléklet '!G41)</f>
        <v>0</v>
      </c>
      <c r="H41" s="44">
        <f>SUM('4. melléklet'!H41+'5. melléklet '!H41)</f>
        <v>0</v>
      </c>
      <c r="I41" s="44">
        <f>SUM('4. melléklet'!I41+'5. melléklet '!I41)</f>
        <v>0</v>
      </c>
      <c r="J41" s="44">
        <f>SUM('4. melléklet'!J41+'5. melléklet '!J41)</f>
        <v>0</v>
      </c>
      <c r="K41" s="44">
        <f>SUM('4. melléklet'!K41+'5. melléklet '!K41)</f>
        <v>0</v>
      </c>
      <c r="L41" s="44">
        <f>SUM('4. melléklet'!L41+'5. melléklet '!L41)</f>
        <v>0</v>
      </c>
      <c r="M41" s="44">
        <f>SUM('4. melléklet'!M41+'5. melléklet '!M41)</f>
        <v>0</v>
      </c>
      <c r="N41" s="100">
        <f>SUM('4. melléklet'!N41+'5. melléklet '!N41)</f>
        <v>0</v>
      </c>
      <c r="O41" s="193">
        <f>SUM('4. melléklet'!O41+'5. melléklet '!O41)</f>
        <v>0</v>
      </c>
      <c r="P41" s="44">
        <f>SUM('4. melléklet'!P41+'5. melléklet '!P41)</f>
        <v>0</v>
      </c>
      <c r="Q41" s="44">
        <f>SUM('4. melléklet'!Q41+'5. melléklet '!Q41)</f>
        <v>0</v>
      </c>
      <c r="R41" s="44">
        <f>SUM('4. melléklet'!R41+'5. melléklet '!R41)</f>
        <v>0</v>
      </c>
      <c r="S41" s="71"/>
      <c r="T41" s="71"/>
      <c r="U41" s="71"/>
      <c r="V41" s="71"/>
    </row>
    <row r="42" spans="1:22" ht="15" customHeight="1" x14ac:dyDescent="0.25">
      <c r="A42" s="12" t="s">
        <v>378</v>
      </c>
      <c r="B42" s="6" t="s">
        <v>239</v>
      </c>
      <c r="C42" s="44">
        <f>SUM('4. melléklet'!C42+'5. melléklet '!C42)</f>
        <v>0</v>
      </c>
      <c r="D42" s="44">
        <f>SUM('4. melléklet'!D42+'5. melléklet '!D42)</f>
        <v>0</v>
      </c>
      <c r="E42" s="44">
        <f>SUM('4. melléklet'!E42+'5. melléklet '!E42)</f>
        <v>0</v>
      </c>
      <c r="F42" s="44">
        <f>SUM('4. melléklet'!F42+'5. melléklet '!F42)</f>
        <v>0</v>
      </c>
      <c r="G42" s="44">
        <f>SUM('4. melléklet'!G42+'5. melléklet '!G42)</f>
        <v>0</v>
      </c>
      <c r="H42" s="44">
        <f>SUM('4. melléklet'!H42+'5. melléklet '!H42)</f>
        <v>0</v>
      </c>
      <c r="I42" s="44">
        <f>SUM('4. melléklet'!I42+'5. melléklet '!I42)</f>
        <v>0</v>
      </c>
      <c r="J42" s="44">
        <f>SUM('4. melléklet'!J42+'5. melléklet '!J42)</f>
        <v>0</v>
      </c>
      <c r="K42" s="44">
        <f>SUM('4. melléklet'!K42+'5. melléklet '!K42)</f>
        <v>0</v>
      </c>
      <c r="L42" s="44">
        <f>SUM('4. melléklet'!L42+'5. melléklet '!L42)</f>
        <v>0</v>
      </c>
      <c r="M42" s="44">
        <f>SUM('4. melléklet'!M42+'5. melléklet '!M42)</f>
        <v>0</v>
      </c>
      <c r="N42" s="100">
        <f>SUM('4. melléklet'!N42+'5. melléklet '!N42)</f>
        <v>0</v>
      </c>
      <c r="O42" s="193">
        <f>SUM('4. melléklet'!O42+'5. melléklet '!O42)</f>
        <v>0</v>
      </c>
      <c r="P42" s="44">
        <f>SUM('4. melléklet'!P42+'5. melléklet '!P42)</f>
        <v>0</v>
      </c>
      <c r="Q42" s="44">
        <f>SUM('4. melléklet'!Q42+'5. melléklet '!Q42)</f>
        <v>0</v>
      </c>
      <c r="R42" s="44">
        <f>SUM('4. melléklet'!R42+'5. melléklet '!R42)</f>
        <v>0</v>
      </c>
      <c r="S42" s="71"/>
      <c r="T42" s="71"/>
      <c r="U42" s="71"/>
      <c r="V42" s="71"/>
    </row>
    <row r="43" spans="1:22" ht="15" customHeight="1" x14ac:dyDescent="0.25">
      <c r="A43" s="12" t="s">
        <v>379</v>
      </c>
      <c r="B43" s="6" t="s">
        <v>240</v>
      </c>
      <c r="C43" s="44">
        <f>SUM('4. melléklet'!C43+'5. melléklet '!C43)</f>
        <v>0</v>
      </c>
      <c r="D43" s="44">
        <f>SUM('4. melléklet'!D43+'5. melléklet '!D43)</f>
        <v>0</v>
      </c>
      <c r="E43" s="44">
        <f>SUM('4. melléklet'!E43+'5. melléklet '!E43)</f>
        <v>0</v>
      </c>
      <c r="F43" s="44">
        <f>SUM('4. melléklet'!F43+'5. melléklet '!F43)</f>
        <v>0</v>
      </c>
      <c r="G43" s="44">
        <f>SUM('4. melléklet'!G43+'5. melléklet '!G43)</f>
        <v>0</v>
      </c>
      <c r="H43" s="44">
        <f>SUM('4. melléklet'!H43+'5. melléklet '!H43)</f>
        <v>0</v>
      </c>
      <c r="I43" s="44">
        <f>SUM('4. melléklet'!I43+'5. melléklet '!I43)</f>
        <v>0</v>
      </c>
      <c r="J43" s="44">
        <f>SUM('4. melléklet'!J43+'5. melléklet '!J43)</f>
        <v>0</v>
      </c>
      <c r="K43" s="44">
        <f>SUM('4. melléklet'!K43+'5. melléklet '!K43)</f>
        <v>0</v>
      </c>
      <c r="L43" s="44">
        <f>SUM('4. melléklet'!L43+'5. melléklet '!L43)</f>
        <v>0</v>
      </c>
      <c r="M43" s="44">
        <f>SUM('4. melléklet'!M43+'5. melléklet '!M43)</f>
        <v>0</v>
      </c>
      <c r="N43" s="100">
        <f>SUM('4. melléklet'!N43+'5. melléklet '!N43)</f>
        <v>0</v>
      </c>
      <c r="O43" s="193">
        <f>SUM('4. melléklet'!O43+'5. melléklet '!O43)</f>
        <v>0</v>
      </c>
      <c r="P43" s="44">
        <f>SUM('4. melléklet'!P43+'5. melléklet '!P43)</f>
        <v>0</v>
      </c>
      <c r="Q43" s="44">
        <f>SUM('4. melléklet'!Q43+'5. melléklet '!Q43)</f>
        <v>0</v>
      </c>
      <c r="R43" s="44">
        <f>SUM('4. melléklet'!R43+'5. melléklet '!R43)</f>
        <v>0</v>
      </c>
      <c r="S43" s="71"/>
      <c r="T43" s="71"/>
      <c r="U43" s="71"/>
      <c r="V43" s="71"/>
    </row>
    <row r="44" spans="1:22" ht="15" customHeight="1" x14ac:dyDescent="0.25">
      <c r="A44" s="12" t="s">
        <v>380</v>
      </c>
      <c r="B44" s="6" t="s">
        <v>498</v>
      </c>
      <c r="C44" s="44">
        <f>SUM('4. melléklet'!C44+'5. melléklet '!C44)</f>
        <v>0</v>
      </c>
      <c r="D44" s="44">
        <f>SUM('4. melléklet'!D44+'5. melléklet '!D44)</f>
        <v>0</v>
      </c>
      <c r="E44" s="44">
        <f>SUM('4. melléklet'!E44+'5. melléklet '!E44)</f>
        <v>0</v>
      </c>
      <c r="F44" s="44">
        <f>SUM('4. melléklet'!F44+'5. melléklet '!F44)</f>
        <v>0</v>
      </c>
      <c r="G44" s="44">
        <f>SUM('4. melléklet'!G44+'5. melléklet '!G44)</f>
        <v>0</v>
      </c>
      <c r="H44" s="44">
        <f>SUM('4. melléklet'!H44+'5. melléklet '!H44)</f>
        <v>0</v>
      </c>
      <c r="I44" s="44">
        <f>SUM('4. melléklet'!I44+'5. melléklet '!I44)</f>
        <v>0</v>
      </c>
      <c r="J44" s="44">
        <f>SUM('4. melléklet'!J44+'5. melléklet '!J44)</f>
        <v>0</v>
      </c>
      <c r="K44" s="44">
        <f>SUM('4. melléklet'!K44+'5. melléklet '!K44)</f>
        <v>0</v>
      </c>
      <c r="L44" s="44">
        <f>SUM('4. melléklet'!L44+'5. melléklet '!L44)</f>
        <v>0</v>
      </c>
      <c r="M44" s="44">
        <f>SUM('4. melléklet'!M44+'5. melléklet '!M44)</f>
        <v>0</v>
      </c>
      <c r="N44" s="100">
        <f>SUM('4. melléklet'!N44+'5. melléklet '!N44)</f>
        <v>0</v>
      </c>
      <c r="O44" s="193">
        <f>SUM('4. melléklet'!O44+'5. melléklet '!O44)</f>
        <v>0</v>
      </c>
      <c r="P44" s="44">
        <f>SUM('4. melléklet'!P44+'5. melléklet '!P44)</f>
        <v>0</v>
      </c>
      <c r="Q44" s="44">
        <f>SUM('4. melléklet'!Q44+'5. melléklet '!Q44)</f>
        <v>0</v>
      </c>
      <c r="R44" s="44">
        <f>SUM('4. melléklet'!R44+'5. melléklet '!R44)</f>
        <v>0</v>
      </c>
      <c r="S44" s="71"/>
      <c r="T44" s="71"/>
      <c r="U44" s="71"/>
      <c r="V44" s="71"/>
    </row>
    <row r="45" spans="1:22" s="46" customFormat="1" ht="15" customHeight="1" x14ac:dyDescent="0.25">
      <c r="A45" s="35" t="s">
        <v>402</v>
      </c>
      <c r="B45" s="36" t="s">
        <v>241</v>
      </c>
      <c r="C45" s="60">
        <f>SUM(C35:C44)</f>
        <v>2870000</v>
      </c>
      <c r="D45" s="60">
        <f t="shared" ref="D45:F45" si="26">SUM(D35:D44)</f>
        <v>0</v>
      </c>
      <c r="E45" s="60">
        <f t="shared" si="26"/>
        <v>0</v>
      </c>
      <c r="F45" s="60">
        <f t="shared" si="26"/>
        <v>2870000</v>
      </c>
      <c r="G45" s="60">
        <f>SUM(G35:G44)</f>
        <v>2870000</v>
      </c>
      <c r="H45" s="60">
        <f t="shared" ref="H45:J45" si="27">SUM(H35:H44)</f>
        <v>0</v>
      </c>
      <c r="I45" s="60">
        <f t="shared" si="27"/>
        <v>0</v>
      </c>
      <c r="J45" s="60">
        <f t="shared" si="27"/>
        <v>2870000</v>
      </c>
      <c r="K45" s="60">
        <f>SUM(K35:K44)</f>
        <v>2870000</v>
      </c>
      <c r="L45" s="60">
        <f t="shared" ref="L45:N45" si="28">SUM(L35:L44)</f>
        <v>0</v>
      </c>
      <c r="M45" s="60">
        <f t="shared" si="28"/>
        <v>0</v>
      </c>
      <c r="N45" s="103">
        <f t="shared" si="28"/>
        <v>2870000</v>
      </c>
      <c r="O45" s="219">
        <f>SUM(O35:O44)</f>
        <v>2870000</v>
      </c>
      <c r="P45" s="220">
        <f t="shared" ref="P45:R45" si="29">SUM(P35:P44)</f>
        <v>0</v>
      </c>
      <c r="Q45" s="220">
        <f t="shared" si="29"/>
        <v>0</v>
      </c>
      <c r="R45" s="220">
        <f t="shared" si="29"/>
        <v>2870000</v>
      </c>
      <c r="S45" s="225"/>
      <c r="T45" s="225"/>
      <c r="U45" s="225"/>
      <c r="V45" s="225"/>
    </row>
    <row r="46" spans="1:22" ht="15" customHeight="1" x14ac:dyDescent="0.25">
      <c r="A46" s="12" t="s">
        <v>250</v>
      </c>
      <c r="B46" s="6" t="s">
        <v>251</v>
      </c>
      <c r="C46" s="44">
        <f>SUM('4. melléklet'!C46+'5. melléklet '!C46)</f>
        <v>0</v>
      </c>
      <c r="D46" s="44">
        <f>SUM('4. melléklet'!D46+'5. melléklet '!D46)</f>
        <v>0</v>
      </c>
      <c r="E46" s="44">
        <f>SUM('4. melléklet'!E46+'5. melléklet '!E46)</f>
        <v>0</v>
      </c>
      <c r="F46" s="44">
        <f>SUM('4. melléklet'!F46+'5. melléklet '!F46)</f>
        <v>0</v>
      </c>
      <c r="G46" s="44">
        <f>SUM('4. melléklet'!G46+'5. melléklet '!G46)</f>
        <v>0</v>
      </c>
      <c r="H46" s="44">
        <f>SUM('4. melléklet'!H46+'5. melléklet '!H46)</f>
        <v>0</v>
      </c>
      <c r="I46" s="44">
        <f>SUM('4. melléklet'!I46+'5. melléklet '!I46)</f>
        <v>0</v>
      </c>
      <c r="J46" s="44">
        <f>SUM('4. melléklet'!J46+'5. melléklet '!J46)</f>
        <v>0</v>
      </c>
      <c r="K46" s="44">
        <f>SUM('4. melléklet'!K46+'5. melléklet '!K46)</f>
        <v>0</v>
      </c>
      <c r="L46" s="44">
        <f>SUM('4. melléklet'!L46+'5. melléklet '!L46)</f>
        <v>0</v>
      </c>
      <c r="M46" s="44">
        <f>SUM('4. melléklet'!M46+'5. melléklet '!M46)</f>
        <v>0</v>
      </c>
      <c r="N46" s="100">
        <f>SUM('4. melléklet'!N46+'5. melléklet '!N46)</f>
        <v>0</v>
      </c>
      <c r="O46" s="193">
        <f>SUM('4. melléklet'!O46+'5. melléklet '!O46)</f>
        <v>0</v>
      </c>
      <c r="P46" s="44">
        <f>SUM('4. melléklet'!P46+'5. melléklet '!P46)</f>
        <v>0</v>
      </c>
      <c r="Q46" s="44">
        <f>SUM('4. melléklet'!Q46+'5. melléklet '!Q46)</f>
        <v>0</v>
      </c>
      <c r="R46" s="44">
        <f>SUM('4. melléklet'!R46+'5. melléklet '!R46)</f>
        <v>0</v>
      </c>
      <c r="S46" s="71"/>
      <c r="T46" s="71"/>
      <c r="U46" s="71"/>
      <c r="V46" s="71"/>
    </row>
    <row r="47" spans="1:22" ht="15" customHeight="1" x14ac:dyDescent="0.25">
      <c r="A47" s="5" t="s">
        <v>384</v>
      </c>
      <c r="B47" s="6" t="s">
        <v>252</v>
      </c>
      <c r="C47" s="44">
        <f>SUM('4. melléklet'!C47+'5. melléklet '!C47)</f>
        <v>0</v>
      </c>
      <c r="D47" s="44">
        <f>SUM('4. melléklet'!D47+'5. melléklet '!D47)</f>
        <v>0</v>
      </c>
      <c r="E47" s="44">
        <f>SUM('4. melléklet'!E47+'5. melléklet '!E47)</f>
        <v>0</v>
      </c>
      <c r="F47" s="44">
        <f>SUM('4. melléklet'!F47+'5. melléklet '!F47)</f>
        <v>0</v>
      </c>
      <c r="G47" s="44">
        <f>SUM('4. melléklet'!G47+'5. melléklet '!G47)</f>
        <v>0</v>
      </c>
      <c r="H47" s="44">
        <f>SUM('4. melléklet'!H47+'5. melléklet '!H47)</f>
        <v>0</v>
      </c>
      <c r="I47" s="44">
        <f>SUM('4. melléklet'!I47+'5. melléklet '!I47)</f>
        <v>0</v>
      </c>
      <c r="J47" s="44">
        <f>SUM('4. melléklet'!J47+'5. melléklet '!J47)</f>
        <v>0</v>
      </c>
      <c r="K47" s="44">
        <f>SUM('4. melléklet'!K47+'5. melléklet '!K47)</f>
        <v>0</v>
      </c>
      <c r="L47" s="44">
        <f>SUM('4. melléklet'!L47+'5. melléklet '!L47)</f>
        <v>0</v>
      </c>
      <c r="M47" s="44">
        <f>SUM('4. melléklet'!M47+'5. melléklet '!M47)</f>
        <v>0</v>
      </c>
      <c r="N47" s="100">
        <f>SUM('4. melléklet'!N47+'5. melléklet '!N47)</f>
        <v>0</v>
      </c>
      <c r="O47" s="193">
        <f>SUM('4. melléklet'!O47+'5. melléklet '!O47)</f>
        <v>0</v>
      </c>
      <c r="P47" s="44">
        <f>SUM('4. melléklet'!P47+'5. melléklet '!P47)</f>
        <v>0</v>
      </c>
      <c r="Q47" s="44">
        <f>SUM('4. melléklet'!Q47+'5. melléklet '!Q47)</f>
        <v>0</v>
      </c>
      <c r="R47" s="44">
        <f>SUM('4. melléklet'!R47+'5. melléklet '!R47)</f>
        <v>0</v>
      </c>
      <c r="S47" s="71"/>
      <c r="T47" s="71"/>
      <c r="U47" s="71"/>
      <c r="V47" s="71"/>
    </row>
    <row r="48" spans="1:22" ht="15" customHeight="1" x14ac:dyDescent="0.25">
      <c r="A48" s="12" t="s">
        <v>385</v>
      </c>
      <c r="B48" s="6" t="s">
        <v>253</v>
      </c>
      <c r="C48" s="44">
        <f>SUM('4. melléklet'!C48+'5. melléklet '!C48)</f>
        <v>0</v>
      </c>
      <c r="D48" s="44">
        <f>SUM('4. melléklet'!D48+'5. melléklet '!D48)</f>
        <v>0</v>
      </c>
      <c r="E48" s="44">
        <f>SUM('4. melléklet'!E48+'5. melléklet '!E48)</f>
        <v>0</v>
      </c>
      <c r="F48" s="44">
        <f>SUM('4. melléklet'!F48+'5. melléklet '!F48)</f>
        <v>0</v>
      </c>
      <c r="G48" s="44">
        <f>SUM('4. melléklet'!G48+'5. melléklet '!G48)</f>
        <v>0</v>
      </c>
      <c r="H48" s="44">
        <f>SUM('4. melléklet'!H48+'5. melléklet '!H48)</f>
        <v>0</v>
      </c>
      <c r="I48" s="44">
        <f>SUM('4. melléklet'!I48+'5. melléklet '!I48)</f>
        <v>0</v>
      </c>
      <c r="J48" s="44">
        <f>SUM('4. melléklet'!J48+'5. melléklet '!J48)</f>
        <v>0</v>
      </c>
      <c r="K48" s="44">
        <f>SUM('4. melléklet'!K48+'5. melléklet '!K48)</f>
        <v>0</v>
      </c>
      <c r="L48" s="44">
        <f>SUM('4. melléklet'!L48+'5. melléklet '!L48)</f>
        <v>0</v>
      </c>
      <c r="M48" s="44">
        <f>SUM('4. melléklet'!M48+'5. melléklet '!M48)</f>
        <v>0</v>
      </c>
      <c r="N48" s="100">
        <f>SUM('4. melléklet'!N48+'5. melléklet '!N48)</f>
        <v>0</v>
      </c>
      <c r="O48" s="193">
        <f>SUM('4. melléklet'!O48+'5. melléklet '!O48)</f>
        <v>0</v>
      </c>
      <c r="P48" s="44">
        <f>SUM('4. melléklet'!P48+'5. melléklet '!P48)</f>
        <v>0</v>
      </c>
      <c r="Q48" s="44">
        <f>SUM('4. melléklet'!Q48+'5. melléklet '!Q48)</f>
        <v>0</v>
      </c>
      <c r="R48" s="44">
        <f>SUM('4. melléklet'!R48+'5. melléklet '!R48)</f>
        <v>0</v>
      </c>
      <c r="S48" s="71"/>
      <c r="T48" s="71"/>
      <c r="U48" s="71"/>
      <c r="V48" s="71"/>
    </row>
    <row r="49" spans="1:22" s="46" customFormat="1" ht="15" customHeight="1" x14ac:dyDescent="0.25">
      <c r="A49" s="30" t="s">
        <v>404</v>
      </c>
      <c r="B49" s="36" t="s">
        <v>254</v>
      </c>
      <c r="C49" s="60">
        <f>SUM(C46:C48)</f>
        <v>0</v>
      </c>
      <c r="D49" s="60">
        <f t="shared" ref="D49:E49" si="30">SUM(D46:D48)</f>
        <v>0</v>
      </c>
      <c r="E49" s="60">
        <f t="shared" si="30"/>
        <v>0</v>
      </c>
      <c r="F49" s="103">
        <f t="shared" si="1"/>
        <v>0</v>
      </c>
      <c r="G49" s="60">
        <f>SUM(G46:G48)</f>
        <v>0</v>
      </c>
      <c r="H49" s="60">
        <f t="shared" ref="H49:J49" si="31">SUM(H46:H48)</f>
        <v>0</v>
      </c>
      <c r="I49" s="60">
        <f t="shared" si="31"/>
        <v>0</v>
      </c>
      <c r="J49" s="60">
        <f t="shared" si="31"/>
        <v>0</v>
      </c>
      <c r="K49" s="60">
        <f>SUM(K46:K48)</f>
        <v>0</v>
      </c>
      <c r="L49" s="60">
        <f t="shared" ref="L49:N49" si="32">SUM(L46:L48)</f>
        <v>0</v>
      </c>
      <c r="M49" s="60">
        <f t="shared" si="32"/>
        <v>0</v>
      </c>
      <c r="N49" s="103">
        <f t="shared" si="32"/>
        <v>0</v>
      </c>
      <c r="O49" s="219">
        <f>SUM(O46:O48)</f>
        <v>0</v>
      </c>
      <c r="P49" s="220">
        <f t="shared" ref="P49:R49" si="33">SUM(P46:P48)</f>
        <v>0</v>
      </c>
      <c r="Q49" s="220">
        <f t="shared" si="33"/>
        <v>0</v>
      </c>
      <c r="R49" s="220">
        <f t="shared" si="33"/>
        <v>0</v>
      </c>
      <c r="S49" s="225"/>
      <c r="T49" s="225"/>
      <c r="U49" s="225"/>
      <c r="V49" s="225"/>
    </row>
    <row r="50" spans="1:22" s="46" customFormat="1" ht="15" customHeight="1" x14ac:dyDescent="0.25">
      <c r="A50" s="75" t="s">
        <v>9</v>
      </c>
      <c r="B50" s="93"/>
      <c r="C50" s="94">
        <f>SUM('4. melléklet'!C50+'5. melléklet '!C50)</f>
        <v>53053159</v>
      </c>
      <c r="D50" s="94">
        <f t="shared" ref="D50:F50" si="34">D20+D34+D45+D49</f>
        <v>0</v>
      </c>
      <c r="E50" s="94">
        <f t="shared" si="34"/>
        <v>20000</v>
      </c>
      <c r="F50" s="104">
        <f t="shared" si="34"/>
        <v>53073159</v>
      </c>
      <c r="G50" s="94">
        <f>SUM('4. melléklet'!G50+'5. melléklet '!G50)</f>
        <v>53053159</v>
      </c>
      <c r="H50" s="94">
        <f t="shared" ref="H50:J50" si="35">H20+H34+H45+H49</f>
        <v>0</v>
      </c>
      <c r="I50" s="94">
        <f t="shared" si="35"/>
        <v>20000</v>
      </c>
      <c r="J50" s="104">
        <f t="shared" si="35"/>
        <v>53073159</v>
      </c>
      <c r="K50" s="94">
        <f>SUM('4. melléklet'!K50+'5. melléklet '!K50)</f>
        <v>53244896</v>
      </c>
      <c r="L50" s="94">
        <f t="shared" ref="L50:N50" si="36">L20+L34+L45+L49</f>
        <v>0</v>
      </c>
      <c r="M50" s="94">
        <f t="shared" si="36"/>
        <v>20000</v>
      </c>
      <c r="N50" s="104">
        <f t="shared" si="36"/>
        <v>53264896</v>
      </c>
      <c r="O50" s="197">
        <f>SUM('4. melléklet'!O50+'5. melléklet '!O50)</f>
        <v>65970769</v>
      </c>
      <c r="P50" s="94">
        <f t="shared" ref="P50:R50" si="37">P20+P34+P45+P49</f>
        <v>0</v>
      </c>
      <c r="Q50" s="94">
        <f t="shared" si="37"/>
        <v>20000</v>
      </c>
      <c r="R50" s="94">
        <f t="shared" si="37"/>
        <v>65990769</v>
      </c>
      <c r="S50" s="225"/>
      <c r="T50" s="225"/>
      <c r="U50" s="225"/>
      <c r="V50" s="225"/>
    </row>
    <row r="51" spans="1:22" ht="15" customHeight="1" x14ac:dyDescent="0.25">
      <c r="A51" s="5" t="s">
        <v>205</v>
      </c>
      <c r="B51" s="6" t="s">
        <v>206</v>
      </c>
      <c r="C51" s="44">
        <f>SUM('4. melléklet'!C51+'5. melléklet '!C51)</f>
        <v>0</v>
      </c>
      <c r="D51" s="44">
        <f>SUM('4. melléklet'!D51+'5. melléklet '!D51)</f>
        <v>0</v>
      </c>
      <c r="E51" s="44">
        <f>SUM('4. melléklet'!E51+'5. melléklet '!E51)</f>
        <v>0</v>
      </c>
      <c r="F51" s="44">
        <f>SUM('4. melléklet'!F51+'5. melléklet '!F51)</f>
        <v>0</v>
      </c>
      <c r="G51" s="44">
        <f>SUM('4. melléklet'!G51+'5. melléklet '!G51)</f>
        <v>0</v>
      </c>
      <c r="H51" s="44">
        <f>SUM('4. melléklet'!H51+'5. melléklet '!H51)</f>
        <v>0</v>
      </c>
      <c r="I51" s="44">
        <f>SUM('4. melléklet'!I51+'5. melléklet '!I51)</f>
        <v>0</v>
      </c>
      <c r="J51" s="44">
        <f>SUM('4. melléklet'!J51+'5. melléklet '!J51)</f>
        <v>0</v>
      </c>
      <c r="K51" s="44">
        <f>SUM('4. melléklet'!K51+'5. melléklet '!K51)</f>
        <v>0</v>
      </c>
      <c r="L51" s="44">
        <f>SUM('4. melléklet'!L51+'5. melléklet '!L51)</f>
        <v>0</v>
      </c>
      <c r="M51" s="44">
        <f>SUM('4. melléklet'!M51+'5. melléklet '!M51)</f>
        <v>0</v>
      </c>
      <c r="N51" s="100">
        <f>SUM('4. melléklet'!N51+'5. melléklet '!N51)</f>
        <v>0</v>
      </c>
      <c r="O51" s="193">
        <f>SUM('4. melléklet'!O51+'5. melléklet '!O51)</f>
        <v>0</v>
      </c>
      <c r="P51" s="44">
        <f>SUM('4. melléklet'!P51+'5. melléklet '!P51)</f>
        <v>0</v>
      </c>
      <c r="Q51" s="44">
        <f>SUM('4. melléklet'!Q51+'5. melléklet '!Q51)</f>
        <v>0</v>
      </c>
      <c r="R51" s="44">
        <f>SUM('4. melléklet'!R51+'5. melléklet '!R51)</f>
        <v>0</v>
      </c>
      <c r="S51" s="71"/>
      <c r="T51" s="71"/>
      <c r="U51" s="71"/>
      <c r="V51" s="71"/>
    </row>
    <row r="52" spans="1:22" ht="15" customHeight="1" x14ac:dyDescent="0.25">
      <c r="A52" s="5" t="s">
        <v>207</v>
      </c>
      <c r="B52" s="6" t="s">
        <v>208</v>
      </c>
      <c r="C52" s="44">
        <f>SUM('4. melléklet'!C52+'5. melléklet '!C52)</f>
        <v>0</v>
      </c>
      <c r="D52" s="44">
        <f>SUM('4. melléklet'!D52+'5. melléklet '!D52)</f>
        <v>0</v>
      </c>
      <c r="E52" s="44">
        <f>SUM('4. melléklet'!E52+'5. melléklet '!E52)</f>
        <v>0</v>
      </c>
      <c r="F52" s="44">
        <f>SUM('4. melléklet'!F52+'5. melléklet '!F52)</f>
        <v>0</v>
      </c>
      <c r="G52" s="44">
        <f>SUM('4. melléklet'!G52+'5. melléklet '!G52)</f>
        <v>0</v>
      </c>
      <c r="H52" s="44">
        <f>SUM('4. melléklet'!H52+'5. melléklet '!H52)</f>
        <v>0</v>
      </c>
      <c r="I52" s="44">
        <f>SUM('4. melléklet'!I52+'5. melléklet '!I52)</f>
        <v>0</v>
      </c>
      <c r="J52" s="44">
        <f>SUM('4. melléklet'!J52+'5. melléklet '!J52)</f>
        <v>0</v>
      </c>
      <c r="K52" s="44">
        <f>SUM('4. melléklet'!K52+'5. melléklet '!K52)</f>
        <v>0</v>
      </c>
      <c r="L52" s="44">
        <f>SUM('4. melléklet'!L52+'5. melléklet '!L52)</f>
        <v>0</v>
      </c>
      <c r="M52" s="44">
        <f>SUM('4. melléklet'!M52+'5. melléklet '!M52)</f>
        <v>0</v>
      </c>
      <c r="N52" s="100">
        <f>SUM('4. melléklet'!N52+'5. melléklet '!N52)</f>
        <v>0</v>
      </c>
      <c r="O52" s="193">
        <f>SUM('4. melléklet'!O52+'5. melléklet '!O52)</f>
        <v>0</v>
      </c>
      <c r="P52" s="44">
        <f>SUM('4. melléklet'!P52+'5. melléklet '!P52)</f>
        <v>0</v>
      </c>
      <c r="Q52" s="44">
        <f>SUM('4. melléklet'!Q52+'5. melléklet '!Q52)</f>
        <v>0</v>
      </c>
      <c r="R52" s="44">
        <f>SUM('4. melléklet'!R52+'5. melléklet '!R52)</f>
        <v>0</v>
      </c>
      <c r="S52" s="71"/>
      <c r="T52" s="71"/>
      <c r="U52" s="71"/>
      <c r="V52" s="71"/>
    </row>
    <row r="53" spans="1:22" ht="15" customHeight="1" x14ac:dyDescent="0.25">
      <c r="A53" s="5" t="s">
        <v>362</v>
      </c>
      <c r="B53" s="6" t="s">
        <v>209</v>
      </c>
      <c r="C53" s="44">
        <f>SUM('4. melléklet'!C53+'5. melléklet '!C53)</f>
        <v>0</v>
      </c>
      <c r="D53" s="44">
        <f>SUM('4. melléklet'!D53+'5. melléklet '!D53)</f>
        <v>0</v>
      </c>
      <c r="E53" s="44">
        <f>SUM('4. melléklet'!E53+'5. melléklet '!E53)</f>
        <v>0</v>
      </c>
      <c r="F53" s="44">
        <f>SUM('4. melléklet'!F53+'5. melléklet '!F53)</f>
        <v>0</v>
      </c>
      <c r="G53" s="44">
        <f>SUM('4. melléklet'!G53+'5. melléklet '!G53)</f>
        <v>0</v>
      </c>
      <c r="H53" s="44">
        <f>SUM('4. melléklet'!H53+'5. melléklet '!H53)</f>
        <v>0</v>
      </c>
      <c r="I53" s="44">
        <f>SUM('4. melléklet'!I53+'5. melléklet '!I53)</f>
        <v>0</v>
      </c>
      <c r="J53" s="44">
        <f>SUM('4. melléklet'!J53+'5. melléklet '!J53)</f>
        <v>0</v>
      </c>
      <c r="K53" s="44">
        <f>SUM('4. melléklet'!K53+'5. melléklet '!K53)</f>
        <v>0</v>
      </c>
      <c r="L53" s="44">
        <f>SUM('4. melléklet'!L53+'5. melléklet '!L53)</f>
        <v>0</v>
      </c>
      <c r="M53" s="44">
        <f>SUM('4. melléklet'!M53+'5. melléklet '!M53)</f>
        <v>0</v>
      </c>
      <c r="N53" s="100">
        <f>SUM('4. melléklet'!N53+'5. melléklet '!N53)</f>
        <v>0</v>
      </c>
      <c r="O53" s="193">
        <f>SUM('4. melléklet'!O53+'5. melléklet '!O53)</f>
        <v>0</v>
      </c>
      <c r="P53" s="44">
        <f>SUM('4. melléklet'!P53+'5. melléklet '!P53)</f>
        <v>0</v>
      </c>
      <c r="Q53" s="44">
        <f>SUM('4. melléklet'!Q53+'5. melléklet '!Q53)</f>
        <v>0</v>
      </c>
      <c r="R53" s="44">
        <f>SUM('4. melléklet'!R53+'5. melléklet '!R53)</f>
        <v>0</v>
      </c>
      <c r="S53" s="71"/>
      <c r="T53" s="71"/>
      <c r="U53" s="71"/>
      <c r="V53" s="71"/>
    </row>
    <row r="54" spans="1:22" ht="15" customHeight="1" x14ac:dyDescent="0.25">
      <c r="A54" s="5" t="s">
        <v>363</v>
      </c>
      <c r="B54" s="6" t="s">
        <v>210</v>
      </c>
      <c r="C54" s="44">
        <f>SUM('4. melléklet'!C54+'5. melléklet '!C54)</f>
        <v>0</v>
      </c>
      <c r="D54" s="44">
        <f>SUM('4. melléklet'!D54+'5. melléklet '!D54)</f>
        <v>0</v>
      </c>
      <c r="E54" s="44">
        <f>SUM('4. melléklet'!E54+'5. melléklet '!E54)</f>
        <v>0</v>
      </c>
      <c r="F54" s="44">
        <f>SUM('4. melléklet'!F54+'5. melléklet '!F54)</f>
        <v>0</v>
      </c>
      <c r="G54" s="44">
        <f>SUM('4. melléklet'!G54+'5. melléklet '!G54)</f>
        <v>0</v>
      </c>
      <c r="H54" s="44">
        <f>SUM('4. melléklet'!H54+'5. melléklet '!H54)</f>
        <v>0</v>
      </c>
      <c r="I54" s="44">
        <f>SUM('4. melléklet'!I54+'5. melléklet '!I54)</f>
        <v>0</v>
      </c>
      <c r="J54" s="44">
        <f>SUM('4. melléklet'!J54+'5. melléklet '!J54)</f>
        <v>0</v>
      </c>
      <c r="K54" s="44">
        <f>SUM('4. melléklet'!K54+'5. melléklet '!K54)</f>
        <v>0</v>
      </c>
      <c r="L54" s="44">
        <f>SUM('4. melléklet'!L54+'5. melléklet '!L54)</f>
        <v>0</v>
      </c>
      <c r="M54" s="44">
        <f>SUM('4. melléklet'!M54+'5. melléklet '!M54)</f>
        <v>0</v>
      </c>
      <c r="N54" s="100">
        <f>SUM('4. melléklet'!N54+'5. melléklet '!N54)</f>
        <v>0</v>
      </c>
      <c r="O54" s="193">
        <f>SUM('4. melléklet'!O54+'5. melléklet '!O54)</f>
        <v>0</v>
      </c>
      <c r="P54" s="44">
        <f>SUM('4. melléklet'!P54+'5. melléklet '!P54)</f>
        <v>0</v>
      </c>
      <c r="Q54" s="44">
        <f>SUM('4. melléklet'!Q54+'5. melléklet '!Q54)</f>
        <v>0</v>
      </c>
      <c r="R54" s="44">
        <f>SUM('4. melléklet'!R54+'5. melléklet '!R54)</f>
        <v>0</v>
      </c>
      <c r="S54" s="71"/>
      <c r="T54" s="71"/>
      <c r="U54" s="71"/>
      <c r="V54" s="71"/>
    </row>
    <row r="55" spans="1:22" ht="15" customHeight="1" x14ac:dyDescent="0.25">
      <c r="A55" s="5" t="s">
        <v>364</v>
      </c>
      <c r="B55" s="6" t="s">
        <v>211</v>
      </c>
      <c r="C55" s="44">
        <f>SUM('4. melléklet'!C55+'5. melléklet '!C55)</f>
        <v>0</v>
      </c>
      <c r="D55" s="44">
        <f>SUM('4. melléklet'!D55+'5. melléklet '!D55)</f>
        <v>0</v>
      </c>
      <c r="E55" s="44">
        <f>SUM('4. melléklet'!E55+'5. melléklet '!E55)</f>
        <v>0</v>
      </c>
      <c r="F55" s="44">
        <f>SUM('4. melléklet'!F55+'5. melléklet '!F55)</f>
        <v>0</v>
      </c>
      <c r="G55" s="44">
        <f>SUM('4. melléklet'!G55+'5. melléklet '!G55)</f>
        <v>0</v>
      </c>
      <c r="H55" s="44">
        <f>SUM('4. melléklet'!H55+'5. melléklet '!H55)</f>
        <v>0</v>
      </c>
      <c r="I55" s="44">
        <f>SUM('4. melléklet'!I55+'5. melléklet '!I55)</f>
        <v>0</v>
      </c>
      <c r="J55" s="44">
        <f>SUM('4. melléklet'!J55+'5. melléklet '!J55)</f>
        <v>0</v>
      </c>
      <c r="K55" s="44">
        <f>SUM('4. melléklet'!K55+'5. melléklet '!K55)</f>
        <v>0</v>
      </c>
      <c r="L55" s="44">
        <f>SUM('4. melléklet'!L55+'5. melléklet '!L55)</f>
        <v>0</v>
      </c>
      <c r="M55" s="44">
        <f>SUM('4. melléklet'!M55+'5. melléklet '!M55)</f>
        <v>0</v>
      </c>
      <c r="N55" s="100">
        <f>SUM('4. melléklet'!N55+'5. melléklet '!N55)</f>
        <v>0</v>
      </c>
      <c r="O55" s="193">
        <f>SUM('4. melléklet'!O55+'5. melléklet '!O55)</f>
        <v>1775048</v>
      </c>
      <c r="P55" s="44">
        <f>SUM('4. melléklet'!P55+'5. melléklet '!P55)</f>
        <v>0</v>
      </c>
      <c r="Q55" s="44">
        <f>SUM('4. melléklet'!Q55+'5. melléklet '!Q55)</f>
        <v>0</v>
      </c>
      <c r="R55" s="44">
        <f>SUM('4. melléklet'!R55+'5. melléklet '!R55)</f>
        <v>1775048</v>
      </c>
      <c r="S55" s="71"/>
      <c r="T55" s="71"/>
      <c r="U55" s="71"/>
      <c r="V55" s="71"/>
    </row>
    <row r="56" spans="1:22" s="46" customFormat="1" ht="15" customHeight="1" x14ac:dyDescent="0.25">
      <c r="A56" s="30" t="s">
        <v>398</v>
      </c>
      <c r="B56" s="36" t="s">
        <v>212</v>
      </c>
      <c r="C56" s="47">
        <f>SUM(C51:C55)</f>
        <v>0</v>
      </c>
      <c r="D56" s="47">
        <f t="shared" ref="D56:F56" si="38">SUM(D51:D55)</f>
        <v>0</v>
      </c>
      <c r="E56" s="47">
        <f t="shared" si="38"/>
        <v>0</v>
      </c>
      <c r="F56" s="47">
        <f t="shared" si="38"/>
        <v>0</v>
      </c>
      <c r="G56" s="47">
        <f>SUM(G51:G55)</f>
        <v>0</v>
      </c>
      <c r="H56" s="47">
        <f t="shared" ref="H56:J56" si="39">SUM(H51:H55)</f>
        <v>0</v>
      </c>
      <c r="I56" s="47">
        <f t="shared" si="39"/>
        <v>0</v>
      </c>
      <c r="J56" s="47">
        <f t="shared" si="39"/>
        <v>0</v>
      </c>
      <c r="K56" s="47">
        <f>SUM(K51:K55)</f>
        <v>0</v>
      </c>
      <c r="L56" s="47">
        <f t="shared" ref="L56:N56" si="40">SUM(L51:L55)</f>
        <v>0</v>
      </c>
      <c r="M56" s="47">
        <f t="shared" si="40"/>
        <v>0</v>
      </c>
      <c r="N56" s="101">
        <f t="shared" si="40"/>
        <v>0</v>
      </c>
      <c r="O56" s="193">
        <f>SUM(O51:O55)</f>
        <v>1775048</v>
      </c>
      <c r="P56" s="44">
        <f t="shared" ref="P56:R56" si="41">SUM(P51:P55)</f>
        <v>0</v>
      </c>
      <c r="Q56" s="44">
        <f t="shared" si="41"/>
        <v>0</v>
      </c>
      <c r="R56" s="232">
        <f t="shared" si="41"/>
        <v>1775048</v>
      </c>
      <c r="S56" s="225"/>
      <c r="T56" s="225"/>
      <c r="U56" s="225"/>
      <c r="V56" s="225"/>
    </row>
    <row r="57" spans="1:22" ht="15" customHeight="1" x14ac:dyDescent="0.25">
      <c r="A57" s="12" t="s">
        <v>381</v>
      </c>
      <c r="B57" s="6" t="s">
        <v>242</v>
      </c>
      <c r="C57" s="44">
        <f>SUM('4. melléklet'!C57+'5. melléklet '!C57)</f>
        <v>0</v>
      </c>
      <c r="D57" s="44">
        <f>SUM('4. melléklet'!D57+'5. melléklet '!D57)</f>
        <v>0</v>
      </c>
      <c r="E57" s="44">
        <f>SUM('4. melléklet'!E57+'5. melléklet '!E57)</f>
        <v>0</v>
      </c>
      <c r="F57" s="44">
        <f>SUM('4. melléklet'!F57+'5. melléklet '!F57)</f>
        <v>0</v>
      </c>
      <c r="G57" s="44">
        <f>SUM('4. melléklet'!G57+'5. melléklet '!G57)</f>
        <v>0</v>
      </c>
      <c r="H57" s="44">
        <f>SUM('4. melléklet'!H57+'5. melléklet '!H57)</f>
        <v>0</v>
      </c>
      <c r="I57" s="44">
        <f>SUM('4. melléklet'!I57+'5. melléklet '!I57)</f>
        <v>0</v>
      </c>
      <c r="J57" s="44">
        <f>SUM('4. melléklet'!J57+'5. melléklet '!J57)</f>
        <v>0</v>
      </c>
      <c r="K57" s="44">
        <f>SUM('4. melléklet'!K57+'5. melléklet '!K57)</f>
        <v>0</v>
      </c>
      <c r="L57" s="44">
        <f>SUM('4. melléklet'!L57+'5. melléklet '!L57)</f>
        <v>0</v>
      </c>
      <c r="M57" s="44">
        <f>SUM('4. melléklet'!M57+'5. melléklet '!M57)</f>
        <v>0</v>
      </c>
      <c r="N57" s="100">
        <f>SUM('4. melléklet'!N57+'5. melléklet '!N57)</f>
        <v>0</v>
      </c>
      <c r="O57" s="193">
        <f>SUM('4. melléklet'!O57+'5. melléklet '!O57)</f>
        <v>0</v>
      </c>
      <c r="P57" s="44">
        <f>SUM('4. melléklet'!P57+'5. melléklet '!P57)</f>
        <v>0</v>
      </c>
      <c r="Q57" s="44">
        <f>SUM('4. melléklet'!Q57+'5. melléklet '!Q57)</f>
        <v>0</v>
      </c>
      <c r="R57" s="44">
        <f>SUM('4. melléklet'!R57+'5. melléklet '!R57)</f>
        <v>0</v>
      </c>
      <c r="S57" s="71"/>
      <c r="T57" s="71"/>
      <c r="U57" s="71"/>
      <c r="V57" s="71"/>
    </row>
    <row r="58" spans="1:22" ht="15" customHeight="1" x14ac:dyDescent="0.25">
      <c r="A58" s="12" t="s">
        <v>382</v>
      </c>
      <c r="B58" s="6" t="s">
        <v>243</v>
      </c>
      <c r="C58" s="44">
        <f>SUM('4. melléklet'!C58+'5. melléklet '!C58)</f>
        <v>0</v>
      </c>
      <c r="D58" s="44">
        <f>SUM('4. melléklet'!D58+'5. melléklet '!D58)</f>
        <v>0</v>
      </c>
      <c r="E58" s="44">
        <f>SUM('4. melléklet'!E58+'5. melléklet '!E58)</f>
        <v>0</v>
      </c>
      <c r="F58" s="44">
        <f>SUM('4. melléklet'!F58+'5. melléklet '!F58)</f>
        <v>0</v>
      </c>
      <c r="G58" s="44">
        <f>SUM('4. melléklet'!G58+'5. melléklet '!G58)</f>
        <v>0</v>
      </c>
      <c r="H58" s="44">
        <f>SUM('4. melléklet'!H58+'5. melléklet '!H58)</f>
        <v>0</v>
      </c>
      <c r="I58" s="44">
        <f>SUM('4. melléklet'!I58+'5. melléklet '!I58)</f>
        <v>0</v>
      </c>
      <c r="J58" s="44">
        <f>SUM('4. melléklet'!J58+'5. melléklet '!J58)</f>
        <v>0</v>
      </c>
      <c r="K58" s="44">
        <f>SUM('4. melléklet'!K58+'5. melléklet '!K58)</f>
        <v>0</v>
      </c>
      <c r="L58" s="44">
        <f>SUM('4. melléklet'!L58+'5. melléklet '!L58)</f>
        <v>0</v>
      </c>
      <c r="M58" s="44">
        <f>SUM('4. melléklet'!M58+'5. melléklet '!M58)</f>
        <v>0</v>
      </c>
      <c r="N58" s="100">
        <f>SUM('4. melléklet'!N58+'5. melléklet '!N58)</f>
        <v>0</v>
      </c>
      <c r="O58" s="193">
        <f>SUM('4. melléklet'!O58+'5. melléklet '!O58)</f>
        <v>0</v>
      </c>
      <c r="P58" s="44">
        <f>SUM('4. melléklet'!P58+'5. melléklet '!P58)</f>
        <v>0</v>
      </c>
      <c r="Q58" s="44">
        <f>SUM('4. melléklet'!Q58+'5. melléklet '!Q58)</f>
        <v>0</v>
      </c>
      <c r="R58" s="44">
        <f>SUM('4. melléklet'!R58+'5. melléklet '!R58)</f>
        <v>0</v>
      </c>
      <c r="S58" s="71"/>
      <c r="T58" s="71"/>
      <c r="U58" s="71"/>
      <c r="V58" s="71"/>
    </row>
    <row r="59" spans="1:22" ht="15" customHeight="1" x14ac:dyDescent="0.25">
      <c r="A59" s="12" t="s">
        <v>244</v>
      </c>
      <c r="B59" s="6" t="s">
        <v>245</v>
      </c>
      <c r="C59" s="44">
        <f>SUM('4. melléklet'!C59+'5. melléklet '!C59)</f>
        <v>0</v>
      </c>
      <c r="D59" s="44">
        <f>SUM('4. melléklet'!D59+'5. melléklet '!D59)</f>
        <v>0</v>
      </c>
      <c r="E59" s="44">
        <f>SUM('4. melléklet'!E59+'5. melléklet '!E59)</f>
        <v>0</v>
      </c>
      <c r="F59" s="44">
        <f>SUM('4. melléklet'!F59+'5. melléklet '!F59)</f>
        <v>0</v>
      </c>
      <c r="G59" s="44">
        <f>SUM('4. melléklet'!G59+'5. melléklet '!G59)</f>
        <v>0</v>
      </c>
      <c r="H59" s="44">
        <f>SUM('4. melléklet'!H59+'5. melléklet '!H59)</f>
        <v>0</v>
      </c>
      <c r="I59" s="44">
        <f>SUM('4. melléklet'!I59+'5. melléklet '!I59)</f>
        <v>0</v>
      </c>
      <c r="J59" s="44">
        <f>SUM('4. melléklet'!J59+'5. melléklet '!J59)</f>
        <v>0</v>
      </c>
      <c r="K59" s="44">
        <f>SUM('4. melléklet'!K59+'5. melléklet '!K59)</f>
        <v>0</v>
      </c>
      <c r="L59" s="44">
        <f>SUM('4. melléklet'!L59+'5. melléklet '!L59)</f>
        <v>0</v>
      </c>
      <c r="M59" s="44">
        <f>SUM('4. melléklet'!M59+'5. melléklet '!M59)</f>
        <v>0</v>
      </c>
      <c r="N59" s="100">
        <f>SUM('4. melléklet'!N59+'5. melléklet '!N59)</f>
        <v>0</v>
      </c>
      <c r="O59" s="193">
        <f>SUM('4. melléklet'!O59+'5. melléklet '!O59)</f>
        <v>0</v>
      </c>
      <c r="P59" s="44">
        <f>SUM('4. melléklet'!P59+'5. melléklet '!P59)</f>
        <v>0</v>
      </c>
      <c r="Q59" s="44">
        <f>SUM('4. melléklet'!Q59+'5. melléklet '!Q59)</f>
        <v>0</v>
      </c>
      <c r="R59" s="44">
        <f>SUM('4. melléklet'!R59+'5. melléklet '!R59)</f>
        <v>0</v>
      </c>
      <c r="S59" s="71"/>
      <c r="T59" s="71"/>
      <c r="U59" s="71"/>
      <c r="V59" s="71"/>
    </row>
    <row r="60" spans="1:22" ht="15" customHeight="1" x14ac:dyDescent="0.25">
      <c r="A60" s="12" t="s">
        <v>383</v>
      </c>
      <c r="B60" s="6" t="s">
        <v>246</v>
      </c>
      <c r="C60" s="44">
        <f>SUM('4. melléklet'!C60+'5. melléklet '!C60)</f>
        <v>0</v>
      </c>
      <c r="D60" s="44">
        <f>SUM('4. melléklet'!D60+'5. melléklet '!D60)</f>
        <v>0</v>
      </c>
      <c r="E60" s="44">
        <f>SUM('4. melléklet'!E60+'5. melléklet '!E60)</f>
        <v>0</v>
      </c>
      <c r="F60" s="44">
        <f>SUM('4. melléklet'!F60+'5. melléklet '!F60)</f>
        <v>0</v>
      </c>
      <c r="G60" s="44">
        <f>SUM('4. melléklet'!G60+'5. melléklet '!G60)</f>
        <v>0</v>
      </c>
      <c r="H60" s="44">
        <f>SUM('4. melléklet'!H60+'5. melléklet '!H60)</f>
        <v>0</v>
      </c>
      <c r="I60" s="44">
        <f>SUM('4. melléklet'!I60+'5. melléklet '!I60)</f>
        <v>0</v>
      </c>
      <c r="J60" s="44">
        <f>SUM('4. melléklet'!J60+'5. melléklet '!J60)</f>
        <v>0</v>
      </c>
      <c r="K60" s="44">
        <f>SUM('4. melléklet'!K60+'5. melléklet '!K60)</f>
        <v>0</v>
      </c>
      <c r="L60" s="44">
        <f>SUM('4. melléklet'!L60+'5. melléklet '!L60)</f>
        <v>0</v>
      </c>
      <c r="M60" s="44">
        <f>SUM('4. melléklet'!M60+'5. melléklet '!M60)</f>
        <v>0</v>
      </c>
      <c r="N60" s="100">
        <f>SUM('4. melléklet'!N60+'5. melléklet '!N60)</f>
        <v>0</v>
      </c>
      <c r="O60" s="193">
        <f>SUM('4. melléklet'!O60+'5. melléklet '!O60)</f>
        <v>0</v>
      </c>
      <c r="P60" s="44">
        <f>SUM('4. melléklet'!P60+'5. melléklet '!P60)</f>
        <v>0</v>
      </c>
      <c r="Q60" s="44">
        <f>SUM('4. melléklet'!Q60+'5. melléklet '!Q60)</f>
        <v>0</v>
      </c>
      <c r="R60" s="44">
        <f>SUM('4. melléklet'!R60+'5. melléklet '!R60)</f>
        <v>0</v>
      </c>
      <c r="S60" s="71"/>
      <c r="T60" s="71"/>
      <c r="U60" s="71"/>
      <c r="V60" s="71"/>
    </row>
    <row r="61" spans="1:22" ht="15" customHeight="1" x14ac:dyDescent="0.25">
      <c r="A61" s="12" t="s">
        <v>247</v>
      </c>
      <c r="B61" s="6" t="s">
        <v>248</v>
      </c>
      <c r="C61" s="44">
        <f>SUM('4. melléklet'!C61+'5. melléklet '!C61)</f>
        <v>0</v>
      </c>
      <c r="D61" s="44">
        <f>SUM('4. melléklet'!D61+'5. melléklet '!D61)</f>
        <v>0</v>
      </c>
      <c r="E61" s="44">
        <f>SUM('4. melléklet'!E61+'5. melléklet '!E61)</f>
        <v>0</v>
      </c>
      <c r="F61" s="44">
        <f>SUM('4. melléklet'!F61+'5. melléklet '!F61)</f>
        <v>0</v>
      </c>
      <c r="G61" s="44">
        <f>SUM('4. melléklet'!G61+'5. melléklet '!G61)</f>
        <v>0</v>
      </c>
      <c r="H61" s="44">
        <f>SUM('4. melléklet'!H61+'5. melléklet '!H61)</f>
        <v>0</v>
      </c>
      <c r="I61" s="44">
        <f>SUM('4. melléklet'!I61+'5. melléklet '!I61)</f>
        <v>0</v>
      </c>
      <c r="J61" s="44">
        <f>SUM('4. melléklet'!J61+'5. melléklet '!J61)</f>
        <v>0</v>
      </c>
      <c r="K61" s="44">
        <f>SUM('4. melléklet'!K61+'5. melléklet '!K61)</f>
        <v>0</v>
      </c>
      <c r="L61" s="44">
        <f>SUM('4. melléklet'!L61+'5. melléklet '!L61)</f>
        <v>0</v>
      </c>
      <c r="M61" s="44">
        <f>SUM('4. melléklet'!M61+'5. melléklet '!M61)</f>
        <v>0</v>
      </c>
      <c r="N61" s="100">
        <f>SUM('4. melléklet'!N61+'5. melléklet '!N61)</f>
        <v>0</v>
      </c>
      <c r="O61" s="193">
        <f>SUM('4. melléklet'!O61+'5. melléklet '!O61)</f>
        <v>0</v>
      </c>
      <c r="P61" s="44">
        <f>SUM('4. melléklet'!P61+'5. melléklet '!P61)</f>
        <v>0</v>
      </c>
      <c r="Q61" s="44">
        <f>SUM('4. melléklet'!Q61+'5. melléklet '!Q61)</f>
        <v>0</v>
      </c>
      <c r="R61" s="44">
        <f>SUM('4. melléklet'!R61+'5. melléklet '!R61)</f>
        <v>0</v>
      </c>
      <c r="S61" s="71"/>
      <c r="T61" s="71"/>
      <c r="U61" s="71"/>
      <c r="V61" s="71"/>
    </row>
    <row r="62" spans="1:22" s="46" customFormat="1" ht="15" customHeight="1" x14ac:dyDescent="0.25">
      <c r="A62" s="30" t="s">
        <v>403</v>
      </c>
      <c r="B62" s="36" t="s">
        <v>249</v>
      </c>
      <c r="C62" s="47">
        <f>SUM(C57:C61)</f>
        <v>0</v>
      </c>
      <c r="D62" s="47">
        <f t="shared" ref="D62:F62" si="42">SUM(D57:D61)</f>
        <v>0</v>
      </c>
      <c r="E62" s="47">
        <f t="shared" si="42"/>
        <v>0</v>
      </c>
      <c r="F62" s="47">
        <f t="shared" si="42"/>
        <v>0</v>
      </c>
      <c r="G62" s="47">
        <f>SUM(G57:G61)</f>
        <v>0</v>
      </c>
      <c r="H62" s="47">
        <f t="shared" ref="H62:J62" si="43">SUM(H57:H61)</f>
        <v>0</v>
      </c>
      <c r="I62" s="47">
        <f t="shared" si="43"/>
        <v>0</v>
      </c>
      <c r="J62" s="47">
        <f t="shared" si="43"/>
        <v>0</v>
      </c>
      <c r="K62" s="47">
        <f>SUM(K57:K61)</f>
        <v>0</v>
      </c>
      <c r="L62" s="47">
        <f t="shared" ref="L62:N62" si="44">SUM(L57:L61)</f>
        <v>0</v>
      </c>
      <c r="M62" s="47">
        <f t="shared" si="44"/>
        <v>0</v>
      </c>
      <c r="N62" s="101">
        <f t="shared" si="44"/>
        <v>0</v>
      </c>
      <c r="O62" s="193">
        <f>SUM(O57:O61)</f>
        <v>0</v>
      </c>
      <c r="P62" s="44">
        <f t="shared" ref="P62:R62" si="45">SUM(P57:P61)</f>
        <v>0</v>
      </c>
      <c r="Q62" s="44">
        <f t="shared" si="45"/>
        <v>0</v>
      </c>
      <c r="R62" s="44">
        <f t="shared" si="45"/>
        <v>0</v>
      </c>
      <c r="S62" s="225"/>
      <c r="T62" s="225"/>
      <c r="U62" s="225"/>
      <c r="V62" s="225"/>
    </row>
    <row r="63" spans="1:22" ht="15" customHeight="1" x14ac:dyDescent="0.25">
      <c r="A63" s="12" t="s">
        <v>255</v>
      </c>
      <c r="B63" s="6" t="s">
        <v>256</v>
      </c>
      <c r="C63" s="44">
        <f>SUM('4. melléklet'!C63+'5. melléklet '!C63)</f>
        <v>0</v>
      </c>
      <c r="D63" s="44">
        <f>SUM('4. melléklet'!D63+'5. melléklet '!D63)</f>
        <v>0</v>
      </c>
      <c r="E63" s="44">
        <f>SUM('4. melléklet'!E63+'5. melléklet '!E63)</f>
        <v>0</v>
      </c>
      <c r="F63" s="44">
        <f>SUM('4. melléklet'!F63+'5. melléklet '!F63)</f>
        <v>0</v>
      </c>
      <c r="G63" s="44">
        <f>SUM('4. melléklet'!G63+'5. melléklet '!G63)</f>
        <v>0</v>
      </c>
      <c r="H63" s="44">
        <f>SUM('4. melléklet'!H63+'5. melléklet '!H63)</f>
        <v>0</v>
      </c>
      <c r="I63" s="44">
        <f>SUM('4. melléklet'!I63+'5. melléklet '!I63)</f>
        <v>0</v>
      </c>
      <c r="J63" s="44">
        <f>SUM('4. melléklet'!J63+'5. melléklet '!J63)</f>
        <v>0</v>
      </c>
      <c r="K63" s="44">
        <f>SUM('4. melléklet'!K63+'5. melléklet '!K63)</f>
        <v>0</v>
      </c>
      <c r="L63" s="44">
        <f>SUM('4. melléklet'!L63+'5. melléklet '!L63)</f>
        <v>0</v>
      </c>
      <c r="M63" s="44">
        <f>SUM('4. melléklet'!M63+'5. melléklet '!M63)</f>
        <v>0</v>
      </c>
      <c r="N63" s="100">
        <f>SUM('4. melléklet'!N63+'5. melléklet '!N63)</f>
        <v>0</v>
      </c>
      <c r="O63" s="193">
        <f>SUM('4. melléklet'!O63+'5. melléklet '!O63)</f>
        <v>0</v>
      </c>
      <c r="P63" s="44">
        <f>SUM('4. melléklet'!P63+'5. melléklet '!P63)</f>
        <v>0</v>
      </c>
      <c r="Q63" s="44">
        <f>SUM('4. melléklet'!Q63+'5. melléklet '!Q63)</f>
        <v>0</v>
      </c>
      <c r="R63" s="44">
        <f>SUM('4. melléklet'!R63+'5. melléklet '!R63)</f>
        <v>0</v>
      </c>
      <c r="S63" s="71"/>
      <c r="T63" s="71"/>
      <c r="U63" s="71"/>
      <c r="V63" s="71"/>
    </row>
    <row r="64" spans="1:22" ht="15" customHeight="1" x14ac:dyDescent="0.25">
      <c r="A64" s="5" t="s">
        <v>386</v>
      </c>
      <c r="B64" s="6" t="s">
        <v>257</v>
      </c>
      <c r="C64" s="44">
        <f>SUM('4. melléklet'!C64+'5. melléklet '!C64)</f>
        <v>0</v>
      </c>
      <c r="D64" s="44">
        <f>SUM('4. melléklet'!D64+'5. melléklet '!D64)</f>
        <v>0</v>
      </c>
      <c r="E64" s="44">
        <f>SUM('4. melléklet'!E64+'5. melléklet '!E64)</f>
        <v>0</v>
      </c>
      <c r="F64" s="44">
        <f>SUM('4. melléklet'!F64+'5. melléklet '!F64)</f>
        <v>0</v>
      </c>
      <c r="G64" s="44">
        <f>SUM('4. melléklet'!G64+'5. melléklet '!G64)</f>
        <v>0</v>
      </c>
      <c r="H64" s="44">
        <f>SUM('4. melléklet'!H64+'5. melléklet '!H64)</f>
        <v>0</v>
      </c>
      <c r="I64" s="44">
        <f>SUM('4. melléklet'!I64+'5. melléklet '!I64)</f>
        <v>0</v>
      </c>
      <c r="J64" s="44">
        <f>SUM('4. melléklet'!J64+'5. melléklet '!J64)</f>
        <v>0</v>
      </c>
      <c r="K64" s="44">
        <f>SUM('4. melléklet'!K64+'5. melléklet '!K64)</f>
        <v>0</v>
      </c>
      <c r="L64" s="44">
        <f>SUM('4. melléklet'!L64+'5. melléklet '!L64)</f>
        <v>0</v>
      </c>
      <c r="M64" s="44">
        <f>SUM('4. melléklet'!M64+'5. melléklet '!M64)</f>
        <v>0</v>
      </c>
      <c r="N64" s="100">
        <f>SUM('4. melléklet'!N64+'5. melléklet '!N64)</f>
        <v>0</v>
      </c>
      <c r="O64" s="193">
        <f>SUM('4. melléklet'!O64+'5. melléklet '!O64)</f>
        <v>0</v>
      </c>
      <c r="P64" s="44">
        <f>SUM('4. melléklet'!P64+'5. melléklet '!P64)</f>
        <v>0</v>
      </c>
      <c r="Q64" s="44">
        <f>SUM('4. melléklet'!Q64+'5. melléklet '!Q64)</f>
        <v>0</v>
      </c>
      <c r="R64" s="44">
        <f>SUM('4. melléklet'!R64+'5. melléklet '!R64)</f>
        <v>0</v>
      </c>
      <c r="S64" s="71"/>
      <c r="T64" s="71"/>
      <c r="U64" s="71"/>
      <c r="V64" s="71"/>
    </row>
    <row r="65" spans="1:22" ht="15" customHeight="1" x14ac:dyDescent="0.25">
      <c r="A65" s="12" t="s">
        <v>387</v>
      </c>
      <c r="B65" s="6" t="s">
        <v>258</v>
      </c>
      <c r="C65" s="44">
        <f>SUM('4. melléklet'!C65+'5. melléklet '!C65)</f>
        <v>0</v>
      </c>
      <c r="D65" s="44">
        <f>SUM('4. melléklet'!D65+'5. melléklet '!D65)</f>
        <v>0</v>
      </c>
      <c r="E65" s="44">
        <f>SUM('4. melléklet'!E65+'5. melléklet '!E65)</f>
        <v>0</v>
      </c>
      <c r="F65" s="44">
        <f>SUM('4. melléklet'!F65+'5. melléklet '!F65)</f>
        <v>0</v>
      </c>
      <c r="G65" s="44">
        <f>SUM('4. melléklet'!G65+'5. melléklet '!G65)</f>
        <v>0</v>
      </c>
      <c r="H65" s="44">
        <f>SUM('4. melléklet'!H65+'5. melléklet '!H65)</f>
        <v>0</v>
      </c>
      <c r="I65" s="44">
        <f>SUM('4. melléklet'!I65+'5. melléklet '!I65)</f>
        <v>0</v>
      </c>
      <c r="J65" s="44">
        <f>SUM('4. melléklet'!J65+'5. melléklet '!J65)</f>
        <v>0</v>
      </c>
      <c r="K65" s="44">
        <f>SUM('4. melléklet'!K65+'5. melléklet '!K65)</f>
        <v>0</v>
      </c>
      <c r="L65" s="44">
        <f>SUM('4. melléklet'!L65+'5. melléklet '!L65)</f>
        <v>0</v>
      </c>
      <c r="M65" s="44">
        <f>SUM('4. melléklet'!M65+'5. melléklet '!M65)</f>
        <v>0</v>
      </c>
      <c r="N65" s="100">
        <f>SUM('4. melléklet'!N65+'5. melléklet '!N65)</f>
        <v>0</v>
      </c>
      <c r="O65" s="193">
        <f>SUM('4. melléklet'!O65+'5. melléklet '!O65)</f>
        <v>0</v>
      </c>
      <c r="P65" s="44">
        <f>SUM('4. melléklet'!P65+'5. melléklet '!P65)</f>
        <v>0</v>
      </c>
      <c r="Q65" s="44">
        <f>SUM('4. melléklet'!Q65+'5. melléklet '!Q65)</f>
        <v>0</v>
      </c>
      <c r="R65" s="44">
        <f>SUM('4. melléklet'!R65+'5. melléklet '!R65)</f>
        <v>0</v>
      </c>
      <c r="S65" s="71"/>
      <c r="T65" s="71"/>
      <c r="U65" s="71"/>
      <c r="V65" s="71"/>
    </row>
    <row r="66" spans="1:22" s="46" customFormat="1" ht="15" customHeight="1" x14ac:dyDescent="0.25">
      <c r="A66" s="30" t="s">
        <v>406</v>
      </c>
      <c r="B66" s="36" t="s">
        <v>259</v>
      </c>
      <c r="C66" s="47">
        <f>SUM(C63:C65)</f>
        <v>0</v>
      </c>
      <c r="D66" s="47">
        <f t="shared" ref="D66:F66" si="46">SUM(D63:D65)</f>
        <v>0</v>
      </c>
      <c r="E66" s="47">
        <f t="shared" si="46"/>
        <v>0</v>
      </c>
      <c r="F66" s="47">
        <f t="shared" si="46"/>
        <v>0</v>
      </c>
      <c r="G66" s="47">
        <f>SUM(G63:G65)</f>
        <v>0</v>
      </c>
      <c r="H66" s="47">
        <f t="shared" ref="H66:J66" si="47">SUM(H63:H65)</f>
        <v>0</v>
      </c>
      <c r="I66" s="47">
        <f t="shared" si="47"/>
        <v>0</v>
      </c>
      <c r="J66" s="47">
        <f t="shared" si="47"/>
        <v>0</v>
      </c>
      <c r="K66" s="47">
        <f>SUM(K63:K65)</f>
        <v>0</v>
      </c>
      <c r="L66" s="47">
        <f t="shared" ref="L66:N66" si="48">SUM(L63:L65)</f>
        <v>0</v>
      </c>
      <c r="M66" s="47">
        <f t="shared" si="48"/>
        <v>0</v>
      </c>
      <c r="N66" s="101">
        <f t="shared" si="48"/>
        <v>0</v>
      </c>
      <c r="O66" s="193">
        <f>SUM(O63:O65)</f>
        <v>0</v>
      </c>
      <c r="P66" s="44">
        <f t="shared" ref="P66:R66" si="49">SUM(P63:P65)</f>
        <v>0</v>
      </c>
      <c r="Q66" s="44">
        <f t="shared" si="49"/>
        <v>0</v>
      </c>
      <c r="R66" s="44">
        <f t="shared" si="49"/>
        <v>0</v>
      </c>
      <c r="S66" s="225"/>
      <c r="T66" s="225"/>
      <c r="U66" s="225"/>
      <c r="V66" s="225"/>
    </row>
    <row r="67" spans="1:22" s="46" customFormat="1" ht="15" customHeight="1" x14ac:dyDescent="0.25">
      <c r="A67" s="75" t="s">
        <v>10</v>
      </c>
      <c r="B67" s="93"/>
      <c r="C67" s="94">
        <f>SUM('4. melléklet'!C67+'5. melléklet '!C67)</f>
        <v>0</v>
      </c>
      <c r="D67" s="94">
        <f t="shared" ref="D67:F67" si="50">D56+D62+D66</f>
        <v>0</v>
      </c>
      <c r="E67" s="94">
        <f t="shared" si="50"/>
        <v>0</v>
      </c>
      <c r="F67" s="104">
        <f t="shared" si="50"/>
        <v>0</v>
      </c>
      <c r="G67" s="94">
        <f>SUM('4. melléklet'!G67+'5. melléklet '!G67)</f>
        <v>0</v>
      </c>
      <c r="H67" s="94">
        <f t="shared" ref="H67:J67" si="51">H56+H62+H66</f>
        <v>0</v>
      </c>
      <c r="I67" s="94">
        <f t="shared" si="51"/>
        <v>0</v>
      </c>
      <c r="J67" s="104">
        <f t="shared" si="51"/>
        <v>0</v>
      </c>
      <c r="K67" s="94">
        <f>SUM('4. melléklet'!K67+'5. melléklet '!K67)</f>
        <v>0</v>
      </c>
      <c r="L67" s="94">
        <f t="shared" ref="L67:N67" si="52">L56+L62+L66</f>
        <v>0</v>
      </c>
      <c r="M67" s="94">
        <f t="shared" si="52"/>
        <v>0</v>
      </c>
      <c r="N67" s="104">
        <f t="shared" si="52"/>
        <v>0</v>
      </c>
      <c r="O67" s="197">
        <f>SUM('4. melléklet'!O67+'5. melléklet '!O67)</f>
        <v>1775048</v>
      </c>
      <c r="P67" s="94">
        <f t="shared" ref="P67:R67" si="53">P56+P62+P66</f>
        <v>0</v>
      </c>
      <c r="Q67" s="94">
        <f t="shared" si="53"/>
        <v>0</v>
      </c>
      <c r="R67" s="94">
        <f t="shared" si="53"/>
        <v>1775048</v>
      </c>
      <c r="S67" s="225"/>
      <c r="T67" s="225"/>
      <c r="U67" s="225"/>
      <c r="V67" s="225"/>
    </row>
    <row r="68" spans="1:22" s="46" customFormat="1" ht="15.75" x14ac:dyDescent="0.25">
      <c r="A68" s="95" t="s">
        <v>405</v>
      </c>
      <c r="B68" s="80" t="s">
        <v>260</v>
      </c>
      <c r="C68" s="84">
        <f>SUM(C20+C34+C45+C49+C56+C62+C66)</f>
        <v>53053159</v>
      </c>
      <c r="D68" s="84">
        <f t="shared" ref="D68:F68" si="54">SUM(D20+D34+D45+D49+D56+D62+D66)</f>
        <v>0</v>
      </c>
      <c r="E68" s="84">
        <f t="shared" si="54"/>
        <v>20000</v>
      </c>
      <c r="F68" s="84">
        <f t="shared" si="54"/>
        <v>53073159</v>
      </c>
      <c r="G68" s="84">
        <f>SUM(G20+G34+G45+G49+G56+G62+G66)</f>
        <v>53053159</v>
      </c>
      <c r="H68" s="84">
        <f t="shared" ref="H68:J68" si="55">SUM(H20+H34+H45+H49+H56+H62+H66)</f>
        <v>0</v>
      </c>
      <c r="I68" s="84">
        <f t="shared" si="55"/>
        <v>20000</v>
      </c>
      <c r="J68" s="84">
        <f t="shared" si="55"/>
        <v>53073159</v>
      </c>
      <c r="K68" s="84">
        <f>SUM(K20+K34+K45+K49+K56+K62+K66)</f>
        <v>53244896</v>
      </c>
      <c r="L68" s="84">
        <f t="shared" ref="L68:N68" si="56">SUM(L20+L34+L45+L49+L56+L62+L66)</f>
        <v>0</v>
      </c>
      <c r="M68" s="84">
        <f t="shared" si="56"/>
        <v>20000</v>
      </c>
      <c r="N68" s="105">
        <f t="shared" si="56"/>
        <v>53264896</v>
      </c>
      <c r="O68" s="221">
        <f>SUM(O20+O34+O45+O49+O56+O62+O66)</f>
        <v>67745817</v>
      </c>
      <c r="P68" s="222">
        <f t="shared" ref="P68:R68" si="57">SUM(P20+P34+P45+P49+P56+P62+P66)</f>
        <v>0</v>
      </c>
      <c r="Q68" s="222">
        <f t="shared" si="57"/>
        <v>20000</v>
      </c>
      <c r="R68" s="222">
        <f t="shared" si="57"/>
        <v>67765817</v>
      </c>
      <c r="S68" s="225"/>
      <c r="T68" s="225"/>
      <c r="U68" s="225"/>
      <c r="V68" s="225"/>
    </row>
    <row r="69" spans="1:22" s="46" customFormat="1" ht="15.75" x14ac:dyDescent="0.25">
      <c r="A69" s="96" t="s">
        <v>11</v>
      </c>
      <c r="B69" s="97"/>
      <c r="C69" s="98">
        <f>C50-'3. melléklet'!C76</f>
        <v>-26358009</v>
      </c>
      <c r="D69" s="98">
        <f>D50-'3. melléklet'!D76</f>
        <v>0</v>
      </c>
      <c r="E69" s="98">
        <f>E50-'3. melléklet'!E76</f>
        <v>7000</v>
      </c>
      <c r="F69" s="118">
        <f>F50-'3. melléklet'!F76</f>
        <v>-26351009</v>
      </c>
      <c r="G69" s="98">
        <f>G50-'3. melléklet'!G76</f>
        <v>-26199009</v>
      </c>
      <c r="H69" s="98">
        <f>H50-'3. melléklet'!H76</f>
        <v>0</v>
      </c>
      <c r="I69" s="98">
        <f>I50-'3. melléklet'!I76</f>
        <v>7000</v>
      </c>
      <c r="J69" s="118">
        <f>J50-'3. melléklet'!J76</f>
        <v>-26192009</v>
      </c>
      <c r="K69" s="98">
        <f>K50-'3. melléklet'!K76</f>
        <v>-16878775</v>
      </c>
      <c r="L69" s="98">
        <f>L50-'3. melléklet'!L76</f>
        <v>0</v>
      </c>
      <c r="M69" s="98">
        <f>M50-'3. melléklet'!M76</f>
        <v>7000</v>
      </c>
      <c r="N69" s="118">
        <f>N50-'3. melléklet'!N76</f>
        <v>-16871775</v>
      </c>
      <c r="O69" s="199">
        <f>O50-'3. melléklet'!O76</f>
        <v>-14696605</v>
      </c>
      <c r="P69" s="98">
        <f>P50-'3. melléklet'!P76</f>
        <v>0</v>
      </c>
      <c r="Q69" s="98">
        <f>Q50-'3. melléklet'!Q76</f>
        <v>7000</v>
      </c>
      <c r="R69" s="98">
        <f>R50-'3. melléklet'!R76</f>
        <v>-14689605</v>
      </c>
      <c r="S69" s="225"/>
      <c r="T69" s="225"/>
      <c r="U69" s="225"/>
      <c r="V69" s="225"/>
    </row>
    <row r="70" spans="1:22" s="46" customFormat="1" ht="15.75" x14ac:dyDescent="0.25">
      <c r="A70" s="96" t="s">
        <v>12</v>
      </c>
      <c r="B70" s="97"/>
      <c r="C70" s="98">
        <f>C67-'3. melléklet'!C100</f>
        <v>-4351000</v>
      </c>
      <c r="D70" s="98">
        <f>D67-'3. melléklet'!D100</f>
        <v>0</v>
      </c>
      <c r="E70" s="98">
        <f>E67-'3. melléklet'!E100</f>
        <v>0</v>
      </c>
      <c r="F70" s="98">
        <f>F67-'3. melléklet'!F100</f>
        <v>-4351000</v>
      </c>
      <c r="G70" s="98">
        <f>G67-'3. melléklet'!G100</f>
        <v>-4510000</v>
      </c>
      <c r="H70" s="98">
        <f>H67-'3. melléklet'!H100</f>
        <v>0</v>
      </c>
      <c r="I70" s="98">
        <f>I67-'3. melléklet'!I100</f>
        <v>0</v>
      </c>
      <c r="J70" s="98">
        <f>J67-'3. melléklet'!J100</f>
        <v>-4510000</v>
      </c>
      <c r="K70" s="98">
        <f>K67-'3. melléklet'!K100</f>
        <v>-10907408</v>
      </c>
      <c r="L70" s="98">
        <f>L67-'3. melléklet'!L100</f>
        <v>0</v>
      </c>
      <c r="M70" s="98">
        <f>M67-'3. melléklet'!M100</f>
        <v>0</v>
      </c>
      <c r="N70" s="118">
        <f>N67-'3. melléklet'!N100</f>
        <v>-10907408</v>
      </c>
      <c r="O70" s="199">
        <f>O67-'3. melléklet'!O100</f>
        <v>-13089578</v>
      </c>
      <c r="P70" s="98">
        <f>P67-'3. melléklet'!P100</f>
        <v>0</v>
      </c>
      <c r="Q70" s="98">
        <f>Q67-'3. melléklet'!Q100</f>
        <v>0</v>
      </c>
      <c r="R70" s="98">
        <f>R67-'3. melléklet'!R100</f>
        <v>-13089578</v>
      </c>
      <c r="S70" s="225"/>
      <c r="T70" s="225"/>
      <c r="U70" s="225"/>
      <c r="V70" s="225"/>
    </row>
    <row r="71" spans="1:22" x14ac:dyDescent="0.25">
      <c r="A71" s="28" t="s">
        <v>388</v>
      </c>
      <c r="B71" s="5" t="s">
        <v>261</v>
      </c>
      <c r="C71" s="44">
        <f>SUM('4. melléklet'!C71+'5. melléklet '!C71)</f>
        <v>0</v>
      </c>
      <c r="D71" s="44">
        <f>SUM('4. melléklet'!D71+'5. melléklet '!D71)</f>
        <v>0</v>
      </c>
      <c r="E71" s="44">
        <f>SUM('4. melléklet'!E71+'5. melléklet '!E71)</f>
        <v>0</v>
      </c>
      <c r="F71" s="44">
        <f>SUM('4. melléklet'!F71+'5. melléklet '!F71)</f>
        <v>0</v>
      </c>
      <c r="G71" s="44">
        <f>SUM('4. melléklet'!G71+'5. melléklet '!G71)</f>
        <v>0</v>
      </c>
      <c r="H71" s="44">
        <f>SUM('4. melléklet'!H71+'5. melléklet '!H71)</f>
        <v>0</v>
      </c>
      <c r="I71" s="44">
        <f>SUM('4. melléklet'!I71+'5. melléklet '!I71)</f>
        <v>0</v>
      </c>
      <c r="J71" s="44">
        <f>SUM('4. melléklet'!J71+'5. melléklet '!J71)</f>
        <v>0</v>
      </c>
      <c r="K71" s="44">
        <f>SUM('4. melléklet'!K71+'5. melléklet '!K71)</f>
        <v>0</v>
      </c>
      <c r="L71" s="44">
        <f>SUM('4. melléklet'!L71+'5. melléklet '!L71)</f>
        <v>0</v>
      </c>
      <c r="M71" s="44">
        <f>SUM('4. melléklet'!M71+'5. melléklet '!M71)</f>
        <v>0</v>
      </c>
      <c r="N71" s="100">
        <f>SUM('4. melléklet'!N71+'5. melléklet '!N71)</f>
        <v>0</v>
      </c>
      <c r="O71" s="193">
        <f>SUM('4. melléklet'!O71+'5. melléklet '!O71)</f>
        <v>0</v>
      </c>
      <c r="P71" s="44">
        <f>SUM('4. melléklet'!P71+'5. melléklet '!P71)</f>
        <v>0</v>
      </c>
      <c r="Q71" s="44">
        <f>SUM('4. melléklet'!Q71+'5. melléklet '!Q71)</f>
        <v>0</v>
      </c>
      <c r="R71" s="44">
        <f>SUM('4. melléklet'!R71+'5. melléklet '!R71)</f>
        <v>0</v>
      </c>
      <c r="S71" s="71"/>
      <c r="T71" s="71"/>
      <c r="U71" s="71"/>
      <c r="V71" s="71"/>
    </row>
    <row r="72" spans="1:22" x14ac:dyDescent="0.25">
      <c r="A72" s="12" t="s">
        <v>262</v>
      </c>
      <c r="B72" s="5" t="s">
        <v>263</v>
      </c>
      <c r="C72" s="44">
        <f>SUM('4. melléklet'!C72+'5. melléklet '!C72)</f>
        <v>0</v>
      </c>
      <c r="D72" s="44">
        <f>SUM('4. melléklet'!D72+'5. melléklet '!D72)</f>
        <v>0</v>
      </c>
      <c r="E72" s="44">
        <f>SUM('4. melléklet'!E72+'5. melléklet '!E72)</f>
        <v>0</v>
      </c>
      <c r="F72" s="44">
        <f>SUM('4. melléklet'!F72+'5. melléklet '!F72)</f>
        <v>0</v>
      </c>
      <c r="G72" s="44">
        <f>SUM('4. melléklet'!G72+'5. melléklet '!G72)</f>
        <v>0</v>
      </c>
      <c r="H72" s="44">
        <f>SUM('4. melléklet'!H72+'5. melléklet '!H72)</f>
        <v>0</v>
      </c>
      <c r="I72" s="44">
        <f>SUM('4. melléklet'!I72+'5. melléklet '!I72)</f>
        <v>0</v>
      </c>
      <c r="J72" s="44">
        <f>SUM('4. melléklet'!J72+'5. melléklet '!J72)</f>
        <v>0</v>
      </c>
      <c r="K72" s="44">
        <f>SUM('4. melléklet'!K72+'5. melléklet '!K72)</f>
        <v>0</v>
      </c>
      <c r="L72" s="44">
        <f>SUM('4. melléklet'!L72+'5. melléklet '!L72)</f>
        <v>0</v>
      </c>
      <c r="M72" s="44">
        <f>SUM('4. melléklet'!M72+'5. melléklet '!M72)</f>
        <v>0</v>
      </c>
      <c r="N72" s="100">
        <f>SUM('4. melléklet'!N72+'5. melléklet '!N72)</f>
        <v>0</v>
      </c>
      <c r="O72" s="193">
        <f>SUM('4. melléklet'!O72+'5. melléklet '!O72)</f>
        <v>0</v>
      </c>
      <c r="P72" s="44">
        <f>SUM('4. melléklet'!P72+'5. melléklet '!P72)</f>
        <v>0</v>
      </c>
      <c r="Q72" s="44">
        <f>SUM('4. melléklet'!Q72+'5. melléklet '!Q72)</f>
        <v>0</v>
      </c>
      <c r="R72" s="44">
        <f>SUM('4. melléklet'!R72+'5. melléklet '!R72)</f>
        <v>0</v>
      </c>
      <c r="S72" s="71"/>
      <c r="T72" s="71"/>
      <c r="U72" s="71"/>
      <c r="V72" s="71"/>
    </row>
    <row r="73" spans="1:22" x14ac:dyDescent="0.25">
      <c r="A73" s="28" t="s">
        <v>389</v>
      </c>
      <c r="B73" s="5" t="s">
        <v>264</v>
      </c>
      <c r="C73" s="44">
        <f>SUM('4. melléklet'!C73+'5. melléklet '!C73)</f>
        <v>0</v>
      </c>
      <c r="D73" s="44">
        <f>SUM('4. melléklet'!D73+'5. melléklet '!D73)</f>
        <v>0</v>
      </c>
      <c r="E73" s="44">
        <f>SUM('4. melléklet'!E73+'5. melléklet '!E73)</f>
        <v>0</v>
      </c>
      <c r="F73" s="44">
        <f>SUM('4. melléklet'!F73+'5. melléklet '!F73)</f>
        <v>0</v>
      </c>
      <c r="G73" s="44">
        <f>SUM('4. melléklet'!G73+'5. melléklet '!G73)</f>
        <v>0</v>
      </c>
      <c r="H73" s="44">
        <f>SUM('4. melléklet'!H73+'5. melléklet '!H73)</f>
        <v>0</v>
      </c>
      <c r="I73" s="44">
        <f>SUM('4. melléklet'!I73+'5. melléklet '!I73)</f>
        <v>0</v>
      </c>
      <c r="J73" s="44">
        <f>SUM('4. melléklet'!J73+'5. melléklet '!J73)</f>
        <v>0</v>
      </c>
      <c r="K73" s="44">
        <f>SUM('4. melléklet'!K73+'5. melléklet '!K73)</f>
        <v>0</v>
      </c>
      <c r="L73" s="44">
        <f>SUM('4. melléklet'!L73+'5. melléklet '!L73)</f>
        <v>0</v>
      </c>
      <c r="M73" s="44">
        <f>SUM('4. melléklet'!M73+'5. melléklet '!M73)</f>
        <v>0</v>
      </c>
      <c r="N73" s="100">
        <f>SUM('4. melléklet'!N73+'5. melléklet '!N73)</f>
        <v>0</v>
      </c>
      <c r="O73" s="193">
        <f>SUM('4. melléklet'!O73+'5. melléklet '!O73)</f>
        <v>0</v>
      </c>
      <c r="P73" s="44">
        <f>SUM('4. melléklet'!P73+'5. melléklet '!P73)</f>
        <v>0</v>
      </c>
      <c r="Q73" s="44">
        <f>SUM('4. melléklet'!Q73+'5. melléklet '!Q73)</f>
        <v>0</v>
      </c>
      <c r="R73" s="44">
        <f>SUM('4. melléklet'!R73+'5. melléklet '!R73)</f>
        <v>0</v>
      </c>
      <c r="S73" s="71"/>
      <c r="T73" s="71"/>
      <c r="U73" s="71"/>
      <c r="V73" s="71"/>
    </row>
    <row r="74" spans="1:22" s="46" customFormat="1" x14ac:dyDescent="0.25">
      <c r="A74" s="14" t="s">
        <v>407</v>
      </c>
      <c r="B74" s="7" t="s">
        <v>265</v>
      </c>
      <c r="C74" s="47">
        <f>SUM(C71:C73)</f>
        <v>0</v>
      </c>
      <c r="D74" s="47">
        <f t="shared" ref="D74:F74" si="58">SUM(D71:D73)</f>
        <v>0</v>
      </c>
      <c r="E74" s="47">
        <f t="shared" si="58"/>
        <v>0</v>
      </c>
      <c r="F74" s="47">
        <f t="shared" si="58"/>
        <v>0</v>
      </c>
      <c r="G74" s="47">
        <f>SUM(G71:G73)</f>
        <v>0</v>
      </c>
      <c r="H74" s="47">
        <f t="shared" ref="H74:J74" si="59">SUM(H71:H73)</f>
        <v>0</v>
      </c>
      <c r="I74" s="47">
        <f t="shared" si="59"/>
        <v>0</v>
      </c>
      <c r="J74" s="47">
        <f t="shared" si="59"/>
        <v>0</v>
      </c>
      <c r="K74" s="47">
        <f>SUM(K71:K73)</f>
        <v>0</v>
      </c>
      <c r="L74" s="47">
        <f t="shared" ref="L74:N74" si="60">SUM(L71:L73)</f>
        <v>0</v>
      </c>
      <c r="M74" s="47">
        <f t="shared" si="60"/>
        <v>0</v>
      </c>
      <c r="N74" s="101">
        <f t="shared" si="60"/>
        <v>0</v>
      </c>
      <c r="O74" s="193">
        <f>SUM(O71:O73)</f>
        <v>0</v>
      </c>
      <c r="P74" s="44">
        <f t="shared" ref="P74:R74" si="61">SUM(P71:P73)</f>
        <v>0</v>
      </c>
      <c r="Q74" s="44">
        <f t="shared" si="61"/>
        <v>0</v>
      </c>
      <c r="R74" s="44">
        <f t="shared" si="61"/>
        <v>0</v>
      </c>
      <c r="S74" s="225"/>
      <c r="T74" s="225"/>
      <c r="U74" s="225"/>
      <c r="V74" s="225"/>
    </row>
    <row r="75" spans="1:22" x14ac:dyDescent="0.25">
      <c r="A75" s="12" t="s">
        <v>390</v>
      </c>
      <c r="B75" s="5" t="s">
        <v>266</v>
      </c>
      <c r="C75" s="44">
        <f>SUM('4. melléklet'!C75+'5. melléklet '!C75)</f>
        <v>0</v>
      </c>
      <c r="D75" s="44">
        <f>SUM('4. melléklet'!D75+'5. melléklet '!D75)</f>
        <v>0</v>
      </c>
      <c r="E75" s="44">
        <f>SUM('4. melléklet'!E75+'5. melléklet '!E75)</f>
        <v>0</v>
      </c>
      <c r="F75" s="44">
        <f>SUM('4. melléklet'!F75+'5. melléklet '!F75)</f>
        <v>0</v>
      </c>
      <c r="G75" s="44">
        <f>SUM('4. melléklet'!G75+'5. melléklet '!G75)</f>
        <v>0</v>
      </c>
      <c r="H75" s="44">
        <f>SUM('4. melléklet'!H75+'5. melléklet '!H75)</f>
        <v>0</v>
      </c>
      <c r="I75" s="44">
        <f>SUM('4. melléklet'!I75+'5. melléklet '!I75)</f>
        <v>0</v>
      </c>
      <c r="J75" s="44">
        <f>SUM('4. melléklet'!J75+'5. melléklet '!J75)</f>
        <v>0</v>
      </c>
      <c r="K75" s="44">
        <f>SUM('4. melléklet'!K75+'5. melléklet '!K75)</f>
        <v>0</v>
      </c>
      <c r="L75" s="44">
        <f>SUM('4. melléklet'!L75+'5. melléklet '!L75)</f>
        <v>0</v>
      </c>
      <c r="M75" s="44">
        <f>SUM('4. melléklet'!M75+'5. melléklet '!M75)</f>
        <v>0</v>
      </c>
      <c r="N75" s="100">
        <f>SUM('4. melléklet'!N75+'5. melléklet '!N75)</f>
        <v>0</v>
      </c>
      <c r="O75" s="193">
        <f>SUM('4. melléklet'!O75+'5. melléklet '!O75)</f>
        <v>0</v>
      </c>
      <c r="P75" s="44">
        <f>SUM('4. melléklet'!P75+'5. melléklet '!P75)</f>
        <v>0</v>
      </c>
      <c r="Q75" s="44">
        <f>SUM('4. melléklet'!Q75+'5. melléklet '!Q75)</f>
        <v>0</v>
      </c>
      <c r="R75" s="44">
        <f>SUM('4. melléklet'!R75+'5. melléklet '!R75)</f>
        <v>0</v>
      </c>
      <c r="S75" s="71"/>
      <c r="T75" s="71"/>
      <c r="U75" s="71"/>
      <c r="V75" s="71"/>
    </row>
    <row r="76" spans="1:22" x14ac:dyDescent="0.25">
      <c r="A76" s="28" t="s">
        <v>267</v>
      </c>
      <c r="B76" s="5" t="s">
        <v>268</v>
      </c>
      <c r="C76" s="44">
        <f>SUM('4. melléklet'!C76+'5. melléklet '!C76)</f>
        <v>0</v>
      </c>
      <c r="D76" s="44">
        <f>SUM('4. melléklet'!D76+'5. melléklet '!D76)</f>
        <v>0</v>
      </c>
      <c r="E76" s="44">
        <f>SUM('4. melléklet'!E76+'5. melléklet '!E76)</f>
        <v>0</v>
      </c>
      <c r="F76" s="44">
        <f>SUM('4. melléklet'!F76+'5. melléklet '!F76)</f>
        <v>0</v>
      </c>
      <c r="G76" s="44">
        <f>SUM('4. melléklet'!G76+'5. melléklet '!G76)</f>
        <v>0</v>
      </c>
      <c r="H76" s="44">
        <f>SUM('4. melléklet'!H76+'5. melléklet '!H76)</f>
        <v>0</v>
      </c>
      <c r="I76" s="44">
        <f>SUM('4. melléklet'!I76+'5. melléklet '!I76)</f>
        <v>0</v>
      </c>
      <c r="J76" s="44">
        <f>SUM('4. melléklet'!J76+'5. melléklet '!J76)</f>
        <v>0</v>
      </c>
      <c r="K76" s="44">
        <f>SUM('4. melléklet'!K76+'5. melléklet '!K76)</f>
        <v>0</v>
      </c>
      <c r="L76" s="44">
        <f>SUM('4. melléklet'!L76+'5. melléklet '!L76)</f>
        <v>0</v>
      </c>
      <c r="M76" s="44">
        <f>SUM('4. melléklet'!M76+'5. melléklet '!M76)</f>
        <v>0</v>
      </c>
      <c r="N76" s="100">
        <f>SUM('4. melléklet'!N76+'5. melléklet '!N76)</f>
        <v>0</v>
      </c>
      <c r="O76" s="193">
        <f>SUM('4. melléklet'!O76+'5. melléklet '!O76)</f>
        <v>0</v>
      </c>
      <c r="P76" s="44">
        <f>SUM('4. melléklet'!P76+'5. melléklet '!P76)</f>
        <v>0</v>
      </c>
      <c r="Q76" s="44">
        <f>SUM('4. melléklet'!Q76+'5. melléklet '!Q76)</f>
        <v>0</v>
      </c>
      <c r="R76" s="44">
        <f>SUM('4. melléklet'!R76+'5. melléklet '!R76)</f>
        <v>0</v>
      </c>
      <c r="S76" s="71"/>
      <c r="T76" s="71"/>
      <c r="U76" s="71"/>
      <c r="V76" s="71"/>
    </row>
    <row r="77" spans="1:22" x14ac:dyDescent="0.25">
      <c r="A77" s="12" t="s">
        <v>391</v>
      </c>
      <c r="B77" s="5" t="s">
        <v>269</v>
      </c>
      <c r="C77" s="44">
        <f>SUM('4. melléklet'!C77+'5. melléklet '!C77)</f>
        <v>0</v>
      </c>
      <c r="D77" s="44">
        <f>SUM('4. melléklet'!D77+'5. melléklet '!D77)</f>
        <v>0</v>
      </c>
      <c r="E77" s="44">
        <f>SUM('4. melléklet'!E77+'5. melléklet '!E77)</f>
        <v>0</v>
      </c>
      <c r="F77" s="44">
        <f>SUM('4. melléklet'!F77+'5. melléklet '!F77)</f>
        <v>0</v>
      </c>
      <c r="G77" s="44">
        <f>SUM('4. melléklet'!G77+'5. melléklet '!G77)</f>
        <v>0</v>
      </c>
      <c r="H77" s="44">
        <f>SUM('4. melléklet'!H77+'5. melléklet '!H77)</f>
        <v>0</v>
      </c>
      <c r="I77" s="44">
        <f>SUM('4. melléklet'!I77+'5. melléklet '!I77)</f>
        <v>0</v>
      </c>
      <c r="J77" s="44">
        <f>SUM('4. melléklet'!J77+'5. melléklet '!J77)</f>
        <v>0</v>
      </c>
      <c r="K77" s="44">
        <f>SUM('4. melléklet'!K77+'5. melléklet '!K77)</f>
        <v>0</v>
      </c>
      <c r="L77" s="44">
        <f>SUM('4. melléklet'!L77+'5. melléklet '!L77)</f>
        <v>0</v>
      </c>
      <c r="M77" s="44">
        <f>SUM('4. melléklet'!M77+'5. melléklet '!M77)</f>
        <v>0</v>
      </c>
      <c r="N77" s="100">
        <f>SUM('4. melléklet'!N77+'5. melléklet '!N77)</f>
        <v>0</v>
      </c>
      <c r="O77" s="193">
        <f>SUM('4. melléklet'!O77+'5. melléklet '!O77)</f>
        <v>0</v>
      </c>
      <c r="P77" s="44">
        <f>SUM('4. melléklet'!P77+'5. melléklet '!P77)</f>
        <v>0</v>
      </c>
      <c r="Q77" s="44">
        <f>SUM('4. melléklet'!Q77+'5. melléklet '!Q77)</f>
        <v>0</v>
      </c>
      <c r="R77" s="44">
        <f>SUM('4. melléklet'!R77+'5. melléklet '!R77)</f>
        <v>0</v>
      </c>
      <c r="S77" s="71"/>
      <c r="T77" s="71"/>
      <c r="U77" s="71"/>
      <c r="V77" s="71"/>
    </row>
    <row r="78" spans="1:22" x14ac:dyDescent="0.25">
      <c r="A78" s="28" t="s">
        <v>270</v>
      </c>
      <c r="B78" s="5" t="s">
        <v>271</v>
      </c>
      <c r="C78" s="44">
        <f>SUM('4. melléklet'!C78+'5. melléklet '!C78)</f>
        <v>0</v>
      </c>
      <c r="D78" s="44">
        <f>SUM('4. melléklet'!D78+'5. melléklet '!D78)</f>
        <v>0</v>
      </c>
      <c r="E78" s="44">
        <f>SUM('4. melléklet'!E78+'5. melléklet '!E78)</f>
        <v>0</v>
      </c>
      <c r="F78" s="44">
        <f>SUM('4. melléklet'!F78+'5. melléklet '!F78)</f>
        <v>0</v>
      </c>
      <c r="G78" s="44">
        <f>SUM('4. melléklet'!G78+'5. melléklet '!G78)</f>
        <v>0</v>
      </c>
      <c r="H78" s="44">
        <f>SUM('4. melléklet'!H78+'5. melléklet '!H78)</f>
        <v>0</v>
      </c>
      <c r="I78" s="44">
        <f>SUM('4. melléklet'!I78+'5. melléklet '!I78)</f>
        <v>0</v>
      </c>
      <c r="J78" s="44">
        <f>SUM('4. melléklet'!J78+'5. melléklet '!J78)</f>
        <v>0</v>
      </c>
      <c r="K78" s="44">
        <f>SUM('4. melléklet'!K78+'5. melléklet '!K78)</f>
        <v>0</v>
      </c>
      <c r="L78" s="44">
        <f>SUM('4. melléklet'!L78+'5. melléklet '!L78)</f>
        <v>0</v>
      </c>
      <c r="M78" s="44">
        <f>SUM('4. melléklet'!M78+'5. melléklet '!M78)</f>
        <v>0</v>
      </c>
      <c r="N78" s="100">
        <f>SUM('4. melléklet'!N78+'5. melléklet '!N78)</f>
        <v>0</v>
      </c>
      <c r="O78" s="193">
        <f>SUM('4. melléklet'!O78+'5. melléklet '!O78)</f>
        <v>0</v>
      </c>
      <c r="P78" s="44">
        <f>SUM('4. melléklet'!P78+'5. melléklet '!P78)</f>
        <v>0</v>
      </c>
      <c r="Q78" s="44">
        <f>SUM('4. melléklet'!Q78+'5. melléklet '!Q78)</f>
        <v>0</v>
      </c>
      <c r="R78" s="44">
        <f>SUM('4. melléklet'!R78+'5. melléklet '!R78)</f>
        <v>0</v>
      </c>
      <c r="S78" s="71"/>
      <c r="T78" s="71"/>
      <c r="U78" s="71"/>
      <c r="V78" s="71"/>
    </row>
    <row r="79" spans="1:22" s="46" customFormat="1" x14ac:dyDescent="0.25">
      <c r="A79" s="13" t="s">
        <v>408</v>
      </c>
      <c r="B79" s="7" t="s">
        <v>272</v>
      </c>
      <c r="C79" s="47">
        <f>SUM(C75:C78)</f>
        <v>0</v>
      </c>
      <c r="D79" s="47">
        <f t="shared" ref="D79:F79" si="62">SUM(D75:D78)</f>
        <v>0</v>
      </c>
      <c r="E79" s="47">
        <f t="shared" si="62"/>
        <v>0</v>
      </c>
      <c r="F79" s="47">
        <f t="shared" si="62"/>
        <v>0</v>
      </c>
      <c r="G79" s="47">
        <f>SUM(G75:G78)</f>
        <v>0</v>
      </c>
      <c r="H79" s="47">
        <f t="shared" ref="H79:J79" si="63">SUM(H75:H78)</f>
        <v>0</v>
      </c>
      <c r="I79" s="47">
        <f t="shared" si="63"/>
        <v>0</v>
      </c>
      <c r="J79" s="47">
        <f t="shared" si="63"/>
        <v>0</v>
      </c>
      <c r="K79" s="47">
        <f>SUM(K75:K78)</f>
        <v>0</v>
      </c>
      <c r="L79" s="47">
        <f t="shared" ref="L79:N79" si="64">SUM(L75:L78)</f>
        <v>0</v>
      </c>
      <c r="M79" s="47">
        <f t="shared" si="64"/>
        <v>0</v>
      </c>
      <c r="N79" s="101">
        <f t="shared" si="64"/>
        <v>0</v>
      </c>
      <c r="O79" s="193">
        <f>SUM(O75:O78)</f>
        <v>0</v>
      </c>
      <c r="P79" s="44">
        <f t="shared" ref="P79:R79" si="65">SUM(P75:P78)</f>
        <v>0</v>
      </c>
      <c r="Q79" s="44">
        <f t="shared" si="65"/>
        <v>0</v>
      </c>
      <c r="R79" s="44">
        <f t="shared" si="65"/>
        <v>0</v>
      </c>
      <c r="S79" s="225"/>
      <c r="T79" s="225"/>
      <c r="U79" s="225"/>
      <c r="V79" s="225"/>
    </row>
    <row r="80" spans="1:22" x14ac:dyDescent="0.25">
      <c r="A80" s="5" t="s">
        <v>468</v>
      </c>
      <c r="B80" s="5" t="s">
        <v>273</v>
      </c>
      <c r="C80" s="44">
        <f>SUM('4. melléklet'!C80+'5. melléklet '!C84)</f>
        <v>31967962</v>
      </c>
      <c r="D80" s="44">
        <f>SUM('4. melléklet'!D80+'5. melléklet '!D84)</f>
        <v>0</v>
      </c>
      <c r="E80" s="44">
        <f>SUM('4. melléklet'!E80+'5. melléklet '!E84)</f>
        <v>0</v>
      </c>
      <c r="F80" s="44">
        <f>SUM('4. melléklet'!F80+'5. melléklet '!F84)</f>
        <v>31967962</v>
      </c>
      <c r="G80" s="44">
        <f>SUM('4. melléklet'!G80+'5. melléklet '!G84)</f>
        <v>31967962</v>
      </c>
      <c r="H80" s="44">
        <f>SUM('4. melléklet'!H80+'5. melléklet '!H84)</f>
        <v>0</v>
      </c>
      <c r="I80" s="44">
        <f>SUM('4. melléklet'!I80+'5. melléklet '!I84)</f>
        <v>0</v>
      </c>
      <c r="J80" s="44">
        <f>SUM('4. melléklet'!J80+'5. melléklet '!J84)</f>
        <v>31967962</v>
      </c>
      <c r="K80" s="44">
        <f>SUM('4. melléklet'!K80+'5. melléklet '!K84)</f>
        <v>29045136</v>
      </c>
      <c r="L80" s="44">
        <f>SUM('4. melléklet'!L80+'5. melléklet '!L84)</f>
        <v>0</v>
      </c>
      <c r="M80" s="44">
        <f>SUM('4. melléklet'!M80+'5. melléklet '!M84)</f>
        <v>0</v>
      </c>
      <c r="N80" s="100">
        <f>SUM('4. melléklet'!N80+'5. melléklet '!N84)</f>
        <v>29045136</v>
      </c>
      <c r="O80" s="193">
        <f>SUM('4. melléklet'!O80+'5. melléklet '!O84)</f>
        <v>29045136</v>
      </c>
      <c r="P80" s="44">
        <f>SUM('4. melléklet'!P80+'5. melléklet '!P84)</f>
        <v>0</v>
      </c>
      <c r="Q80" s="44">
        <f>SUM('4. melléklet'!Q80+'5. melléklet '!Q84)</f>
        <v>0</v>
      </c>
      <c r="R80" s="44">
        <f>SUM('4. melléklet'!R80+'5. melléklet '!R84)</f>
        <v>29045136</v>
      </c>
      <c r="S80" s="71"/>
      <c r="T80" s="71"/>
      <c r="U80" s="71"/>
      <c r="V80" s="71"/>
    </row>
    <row r="81" spans="1:22" x14ac:dyDescent="0.25">
      <c r="A81" s="5" t="s">
        <v>469</v>
      </c>
      <c r="B81" s="5" t="s">
        <v>273</v>
      </c>
      <c r="C81" s="44">
        <f>SUM('4. melléklet'!C81+'5. melléklet '!C85)</f>
        <v>0</v>
      </c>
      <c r="D81" s="44">
        <f>SUM('4. melléklet'!D81+'5. melléklet '!D85)</f>
        <v>0</v>
      </c>
      <c r="E81" s="44">
        <f>SUM('4. melléklet'!E81+'5. melléklet '!E85)</f>
        <v>0</v>
      </c>
      <c r="F81" s="44">
        <f>SUM('4. melléklet'!F81+'5. melléklet '!F85)</f>
        <v>0</v>
      </c>
      <c r="G81" s="44">
        <f>SUM('4. melléklet'!G81+'5. melléklet '!G85)</f>
        <v>0</v>
      </c>
      <c r="H81" s="44">
        <f>SUM('4. melléklet'!H81+'5. melléklet '!H85)</f>
        <v>0</v>
      </c>
      <c r="I81" s="44">
        <f>SUM('4. melléklet'!I81+'5. melléklet '!I85)</f>
        <v>0</v>
      </c>
      <c r="J81" s="44">
        <f>SUM('4. melléklet'!J81+'5. melléklet '!J85)</f>
        <v>0</v>
      </c>
      <c r="K81" s="44">
        <f>SUM('4. melléklet'!K81+'5. melléklet '!K85)</f>
        <v>0</v>
      </c>
      <c r="L81" s="44">
        <f>SUM('4. melléklet'!L81+'5. melléklet '!L85)</f>
        <v>0</v>
      </c>
      <c r="M81" s="44">
        <f>SUM('4. melléklet'!M81+'5. melléklet '!M85)</f>
        <v>0</v>
      </c>
      <c r="N81" s="100">
        <f>SUM('4. melléklet'!N81+'5. melléklet '!N85)</f>
        <v>0</v>
      </c>
      <c r="O81" s="193">
        <f>SUM('4. melléklet'!O81+'5. melléklet '!O85)</f>
        <v>0</v>
      </c>
      <c r="P81" s="44">
        <f>SUM('4. melléklet'!P81+'5. melléklet '!P85)</f>
        <v>0</v>
      </c>
      <c r="Q81" s="44">
        <f>SUM('4. melléklet'!Q81+'5. melléklet '!Q85)</f>
        <v>0</v>
      </c>
      <c r="R81" s="44">
        <f>SUM('4. melléklet'!R81+'5. melléklet '!R85)</f>
        <v>0</v>
      </c>
      <c r="S81" s="71"/>
      <c r="T81" s="71"/>
      <c r="U81" s="71"/>
      <c r="V81" s="71"/>
    </row>
    <row r="82" spans="1:22" x14ac:dyDescent="0.25">
      <c r="A82" s="5" t="s">
        <v>466</v>
      </c>
      <c r="B82" s="5" t="s">
        <v>274</v>
      </c>
      <c r="C82" s="44">
        <f>SUM('4. melléklet'!C82+'5. melléklet '!C86)</f>
        <v>0</v>
      </c>
      <c r="D82" s="44">
        <f>SUM('4. melléklet'!D82+'5. melléklet '!D86)</f>
        <v>0</v>
      </c>
      <c r="E82" s="44">
        <f>SUM('4. melléklet'!E82+'5. melléklet '!E86)</f>
        <v>0</v>
      </c>
      <c r="F82" s="44">
        <f>SUM('4. melléklet'!F82+'5. melléklet '!F86)</f>
        <v>0</v>
      </c>
      <c r="G82" s="44">
        <f>SUM('4. melléklet'!G82+'5. melléklet '!G86)</f>
        <v>0</v>
      </c>
      <c r="H82" s="44">
        <f>SUM('4. melléklet'!H82+'5. melléklet '!H86)</f>
        <v>0</v>
      </c>
      <c r="I82" s="44">
        <f>SUM('4. melléklet'!I82+'5. melléklet '!I86)</f>
        <v>0</v>
      </c>
      <c r="J82" s="44">
        <f>SUM('4. melléklet'!J82+'5. melléklet '!J86)</f>
        <v>0</v>
      </c>
      <c r="K82" s="44">
        <f>SUM('4. melléklet'!K82+'5. melléklet '!K86)</f>
        <v>0</v>
      </c>
      <c r="L82" s="44">
        <f>SUM('4. melléklet'!L82+'5. melléklet '!L86)</f>
        <v>0</v>
      </c>
      <c r="M82" s="44">
        <f>SUM('4. melléklet'!M82+'5. melléklet '!M86)</f>
        <v>0</v>
      </c>
      <c r="N82" s="100">
        <f>SUM('4. melléklet'!N82+'5. melléklet '!N86)</f>
        <v>0</v>
      </c>
      <c r="O82" s="193">
        <f>SUM('4. melléklet'!O82+'5. melléklet '!O86)</f>
        <v>0</v>
      </c>
      <c r="P82" s="44">
        <f>SUM('4. melléklet'!P82+'5. melléklet '!P86)</f>
        <v>0</v>
      </c>
      <c r="Q82" s="44">
        <f>SUM('4. melléklet'!Q82+'5. melléklet '!Q86)</f>
        <v>0</v>
      </c>
      <c r="R82" s="44">
        <f>SUM('4. melléklet'!R82+'5. melléklet '!R86)</f>
        <v>0</v>
      </c>
      <c r="S82" s="71"/>
      <c r="T82" s="71"/>
      <c r="U82" s="71"/>
      <c r="V82" s="71"/>
    </row>
    <row r="83" spans="1:22" x14ac:dyDescent="0.25">
      <c r="A83" s="5" t="s">
        <v>467</v>
      </c>
      <c r="B83" s="5" t="s">
        <v>274</v>
      </c>
      <c r="C83" s="44">
        <v>0</v>
      </c>
      <c r="D83" s="44">
        <f>SUM('4. melléklet'!D83+'5. melléklet '!D87)</f>
        <v>0</v>
      </c>
      <c r="E83" s="44">
        <f>SUM('4. melléklet'!E83+'5. melléklet '!E87)</f>
        <v>0</v>
      </c>
      <c r="F83" s="44">
        <v>0</v>
      </c>
      <c r="G83" s="44">
        <v>0</v>
      </c>
      <c r="H83" s="44">
        <f>SUM('4. melléklet'!H83+'5. melléklet '!H87)</f>
        <v>0</v>
      </c>
      <c r="I83" s="44">
        <f>SUM('4. melléklet'!I83+'5. melléklet '!I87)</f>
        <v>0</v>
      </c>
      <c r="J83" s="44">
        <v>0</v>
      </c>
      <c r="K83" s="44">
        <v>0</v>
      </c>
      <c r="L83" s="44">
        <f>SUM('4. melléklet'!L83+'5. melléklet '!L87)</f>
        <v>0</v>
      </c>
      <c r="M83" s="44">
        <f>SUM('4. melléklet'!M83+'5. melléklet '!M87)</f>
        <v>0</v>
      </c>
      <c r="N83" s="100">
        <v>0</v>
      </c>
      <c r="O83" s="193">
        <v>0</v>
      </c>
      <c r="P83" s="44">
        <f>SUM('4. melléklet'!P83+'5. melléklet '!P87)</f>
        <v>0</v>
      </c>
      <c r="Q83" s="44">
        <f>SUM('4. melléklet'!Q83+'5. melléklet '!Q87)</f>
        <v>0</v>
      </c>
      <c r="R83" s="44">
        <v>0</v>
      </c>
      <c r="S83" s="71"/>
      <c r="T83" s="71"/>
      <c r="U83" s="71"/>
      <c r="V83" s="71"/>
    </row>
    <row r="84" spans="1:22" s="46" customFormat="1" x14ac:dyDescent="0.25">
      <c r="A84" s="7" t="s">
        <v>409</v>
      </c>
      <c r="B84" s="7" t="s">
        <v>275</v>
      </c>
      <c r="C84" s="47">
        <f>SUM(C80:C83)</f>
        <v>31967962</v>
      </c>
      <c r="D84" s="47">
        <f t="shared" ref="D84:E84" si="66">SUM(D80:D83)</f>
        <v>0</v>
      </c>
      <c r="E84" s="47">
        <f t="shared" si="66"/>
        <v>0</v>
      </c>
      <c r="F84" s="101">
        <f t="shared" ref="F84:F97" si="67">SUM(C84:E84)</f>
        <v>31967962</v>
      </c>
      <c r="G84" s="47">
        <f>SUM(G80:G83)</f>
        <v>31967962</v>
      </c>
      <c r="H84" s="47">
        <f t="shared" ref="H84:J84" si="68">SUM(H80:H83)</f>
        <v>0</v>
      </c>
      <c r="I84" s="47">
        <f t="shared" si="68"/>
        <v>0</v>
      </c>
      <c r="J84" s="47">
        <f t="shared" si="68"/>
        <v>31967962</v>
      </c>
      <c r="K84" s="47">
        <f>SUM(K80:K83)</f>
        <v>29045136</v>
      </c>
      <c r="L84" s="47">
        <f t="shared" ref="L84:N84" si="69">SUM(L80:L83)</f>
        <v>0</v>
      </c>
      <c r="M84" s="47">
        <f t="shared" si="69"/>
        <v>0</v>
      </c>
      <c r="N84" s="101">
        <f t="shared" si="69"/>
        <v>29045136</v>
      </c>
      <c r="O84" s="218">
        <f>SUM(O80:O83)</f>
        <v>29045136</v>
      </c>
      <c r="P84" s="132">
        <f t="shared" ref="P84:R84" si="70">SUM(P80:P83)</f>
        <v>0</v>
      </c>
      <c r="Q84" s="132">
        <f t="shared" si="70"/>
        <v>0</v>
      </c>
      <c r="R84" s="101">
        <f t="shared" si="70"/>
        <v>29045136</v>
      </c>
      <c r="S84" s="225"/>
      <c r="T84" s="225"/>
      <c r="U84" s="225"/>
      <c r="V84" s="225"/>
    </row>
    <row r="85" spans="1:22" s="46" customFormat="1" x14ac:dyDescent="0.25">
      <c r="A85" s="13" t="s">
        <v>276</v>
      </c>
      <c r="B85" s="7" t="s">
        <v>277</v>
      </c>
      <c r="C85" s="47">
        <f>SUM('4. melléklet'!C85+'5. melléklet '!C85)</f>
        <v>0</v>
      </c>
      <c r="D85" s="47">
        <f>SUM('4. melléklet'!D85+'5. melléklet '!D85)</f>
        <v>0</v>
      </c>
      <c r="E85" s="47">
        <f>SUM('4. melléklet'!E85+'5. melléklet '!E85)</f>
        <v>0</v>
      </c>
      <c r="F85" s="47">
        <f>SUM('4. melléklet'!F85+'5. melléklet '!F85)</f>
        <v>0</v>
      </c>
      <c r="G85" s="47">
        <f>SUM('4. melléklet'!G85+'5. melléklet '!G85)</f>
        <v>0</v>
      </c>
      <c r="H85" s="47">
        <f>SUM('4. melléklet'!H85+'5. melléklet '!H85)</f>
        <v>0</v>
      </c>
      <c r="I85" s="47">
        <f>SUM('4. melléklet'!I85+'5. melléklet '!I85)</f>
        <v>0</v>
      </c>
      <c r="J85" s="47">
        <f>SUM('4. melléklet'!J85+'5. melléklet '!J85)</f>
        <v>0</v>
      </c>
      <c r="K85" s="47">
        <f>SUM('4. melléklet'!K85+'5. melléklet '!K85)</f>
        <v>0</v>
      </c>
      <c r="L85" s="47">
        <f>SUM('4. melléklet'!L85+'5. melléklet '!L85)</f>
        <v>0</v>
      </c>
      <c r="M85" s="47">
        <f>SUM('4. melléklet'!M85+'5. melléklet '!M85)</f>
        <v>0</v>
      </c>
      <c r="N85" s="101">
        <f>SUM('4. melléklet'!N85+'5. melléklet '!N85)</f>
        <v>0</v>
      </c>
      <c r="O85" s="193">
        <f>SUM('4. melléklet'!O85+'5. melléklet '!O85)</f>
        <v>0</v>
      </c>
      <c r="P85" s="44">
        <f>SUM('4. melléklet'!P85+'5. melléklet '!P85)</f>
        <v>0</v>
      </c>
      <c r="Q85" s="44">
        <f>SUM('4. melléklet'!Q85+'5. melléklet '!Q85)</f>
        <v>0</v>
      </c>
      <c r="R85" s="44">
        <f>SUM('4. melléklet'!R85+'5. melléklet '!R85)</f>
        <v>0</v>
      </c>
      <c r="S85" s="225"/>
      <c r="T85" s="225"/>
      <c r="U85" s="225"/>
      <c r="V85" s="225"/>
    </row>
    <row r="86" spans="1:22" s="46" customFormat="1" x14ac:dyDescent="0.25">
      <c r="A86" s="13" t="s">
        <v>278</v>
      </c>
      <c r="B86" s="7" t="s">
        <v>279</v>
      </c>
      <c r="C86" s="47">
        <f>SUM('4. melléklet'!C86+'5. melléklet '!C86)</f>
        <v>0</v>
      </c>
      <c r="D86" s="47">
        <f>SUM('4. melléklet'!D86+'5. melléklet '!D86)</f>
        <v>0</v>
      </c>
      <c r="E86" s="47">
        <f>SUM('4. melléklet'!E86+'5. melléklet '!E86)</f>
        <v>0</v>
      </c>
      <c r="F86" s="47">
        <f>SUM('4. melléklet'!F86+'5. melléklet '!F86)</f>
        <v>0</v>
      </c>
      <c r="G86" s="47">
        <f>SUM('4. melléklet'!G86+'5. melléklet '!G86)</f>
        <v>0</v>
      </c>
      <c r="H86" s="47">
        <f>SUM('4. melléklet'!H86+'5. melléklet '!H86)</f>
        <v>0</v>
      </c>
      <c r="I86" s="47">
        <f>SUM('4. melléklet'!I86+'5. melléklet '!I86)</f>
        <v>0</v>
      </c>
      <c r="J86" s="47">
        <f>SUM('4. melléklet'!J86+'5. melléklet '!J86)</f>
        <v>0</v>
      </c>
      <c r="K86" s="47">
        <f>SUM('4. melléklet'!K86+'5. melléklet '!K86)</f>
        <v>0</v>
      </c>
      <c r="L86" s="47">
        <f>SUM('4. melléklet'!L86+'5. melléklet '!L86)</f>
        <v>0</v>
      </c>
      <c r="M86" s="47">
        <f>SUM('4. melléklet'!M86+'5. melléklet '!M86)</f>
        <v>0</v>
      </c>
      <c r="N86" s="101">
        <f>SUM('4. melléklet'!N86+'5. melléklet '!N86)</f>
        <v>0</v>
      </c>
      <c r="O86" s="193">
        <f>SUM('4. melléklet'!O86+'5. melléklet '!O86)</f>
        <v>0</v>
      </c>
      <c r="P86" s="44">
        <f>SUM('4. melléklet'!P86+'5. melléklet '!P86)</f>
        <v>0</v>
      </c>
      <c r="Q86" s="44">
        <f>SUM('4. melléklet'!Q86+'5. melléklet '!Q86)</f>
        <v>0</v>
      </c>
      <c r="R86" s="44">
        <f>SUM('4. melléklet'!R86+'5. melléklet '!R86)</f>
        <v>0</v>
      </c>
      <c r="S86" s="225"/>
      <c r="T86" s="225"/>
      <c r="U86" s="225"/>
      <c r="V86" s="225"/>
    </row>
    <row r="87" spans="1:22" s="46" customFormat="1" x14ac:dyDescent="0.25">
      <c r="A87" s="13" t="s">
        <v>280</v>
      </c>
      <c r="B87" s="7" t="s">
        <v>281</v>
      </c>
      <c r="C87" s="47">
        <v>0</v>
      </c>
      <c r="D87" s="47">
        <f>SUM('4. melléklet'!D87+'5. melléklet '!D87)</f>
        <v>0</v>
      </c>
      <c r="E87" s="47">
        <f>SUM('4. melléklet'!E87+'5. melléklet '!E87)</f>
        <v>0</v>
      </c>
      <c r="F87" s="47">
        <v>0</v>
      </c>
      <c r="G87" s="47">
        <v>0</v>
      </c>
      <c r="H87" s="47">
        <f>SUM('4. melléklet'!H87+'5. melléklet '!H87)</f>
        <v>0</v>
      </c>
      <c r="I87" s="47">
        <f>SUM('4. melléklet'!I87+'5. melléklet '!I87)</f>
        <v>0</v>
      </c>
      <c r="J87" s="47">
        <v>0</v>
      </c>
      <c r="K87" s="47">
        <v>0</v>
      </c>
      <c r="L87" s="47">
        <f>SUM('4. melléklet'!L87+'5. melléklet '!L87)</f>
        <v>0</v>
      </c>
      <c r="M87" s="47">
        <f>SUM('4. melléklet'!M87+'5. melléklet '!M87)</f>
        <v>0</v>
      </c>
      <c r="N87" s="101">
        <v>0</v>
      </c>
      <c r="O87" s="193"/>
      <c r="P87" s="44">
        <f>SUM('4. melléklet'!P87+'5. melléklet '!P87)</f>
        <v>0</v>
      </c>
      <c r="Q87" s="44">
        <f>SUM('4. melléklet'!Q87+'5. melléklet '!Q87)</f>
        <v>0</v>
      </c>
      <c r="R87" s="225"/>
      <c r="S87" s="225"/>
      <c r="T87" s="225"/>
      <c r="U87" s="225"/>
      <c r="V87" s="225"/>
    </row>
    <row r="88" spans="1:22" s="46" customFormat="1" x14ac:dyDescent="0.25">
      <c r="A88" s="13" t="s">
        <v>282</v>
      </c>
      <c r="B88" s="7" t="s">
        <v>283</v>
      </c>
      <c r="C88" s="47">
        <f>SUM('4. melléklet'!C88+'5. melléklet '!C88)</f>
        <v>0</v>
      </c>
      <c r="D88" s="47">
        <f>SUM('4. melléklet'!D88+'5. melléklet '!D88)</f>
        <v>0</v>
      </c>
      <c r="E88" s="47">
        <f>SUM('4. melléklet'!E88+'5. melléklet '!E88)</f>
        <v>0</v>
      </c>
      <c r="F88" s="47">
        <f>SUM('4. melléklet'!F88+'5. melléklet '!F88)</f>
        <v>0</v>
      </c>
      <c r="G88" s="47">
        <f>SUM('4. melléklet'!G88+'5. melléklet '!G88)</f>
        <v>0</v>
      </c>
      <c r="H88" s="47">
        <f>SUM('4. melléklet'!H88+'5. melléklet '!H88)</f>
        <v>0</v>
      </c>
      <c r="I88" s="47">
        <f>SUM('4. melléklet'!I88+'5. melléklet '!I88)</f>
        <v>0</v>
      </c>
      <c r="J88" s="47">
        <f>SUM('4. melléklet'!J88+'5. melléklet '!J88)</f>
        <v>0</v>
      </c>
      <c r="K88" s="47">
        <f>SUM('4. melléklet'!K88+'5. melléklet '!K88)</f>
        <v>0</v>
      </c>
      <c r="L88" s="47">
        <f>SUM('4. melléklet'!L88+'5. melléklet '!L88)</f>
        <v>0</v>
      </c>
      <c r="M88" s="47">
        <f>SUM('4. melléklet'!M88+'5. melléklet '!M88)</f>
        <v>0</v>
      </c>
      <c r="N88" s="101">
        <f>SUM('4. melléklet'!N88+'5. melléklet '!N88)</f>
        <v>0</v>
      </c>
      <c r="O88" s="193">
        <f>SUM('4. melléklet'!O88+'5. melléklet '!O88)</f>
        <v>0</v>
      </c>
      <c r="P88" s="44">
        <f>SUM('4. melléklet'!P88+'5. melléklet '!P88)</f>
        <v>0</v>
      </c>
      <c r="Q88" s="44">
        <f>SUM('4. melléklet'!Q88+'5. melléklet '!Q88)</f>
        <v>0</v>
      </c>
      <c r="R88" s="44">
        <f>SUM('4. melléklet'!R88+'5. melléklet '!R88)</f>
        <v>0</v>
      </c>
      <c r="S88" s="225"/>
      <c r="T88" s="225"/>
      <c r="U88" s="225"/>
      <c r="V88" s="225"/>
    </row>
    <row r="89" spans="1:22" s="46" customFormat="1" x14ac:dyDescent="0.25">
      <c r="A89" s="14" t="s">
        <v>392</v>
      </c>
      <c r="B89" s="7" t="s">
        <v>284</v>
      </c>
      <c r="C89" s="47">
        <f>SUM('4. melléklet'!C89+'5. melléklet '!C89)</f>
        <v>0</v>
      </c>
      <c r="D89" s="47">
        <f>SUM('4. melléklet'!D89+'5. melléklet '!D89)</f>
        <v>0</v>
      </c>
      <c r="E89" s="47">
        <f>SUM('4. melléklet'!E89+'5. melléklet '!E89)</f>
        <v>0</v>
      </c>
      <c r="F89" s="47">
        <f>SUM('4. melléklet'!F89+'5. melléklet '!F89)</f>
        <v>0</v>
      </c>
      <c r="G89" s="47">
        <f>SUM('4. melléklet'!G89+'5. melléklet '!G89)</f>
        <v>0</v>
      </c>
      <c r="H89" s="47">
        <f>SUM('4. melléklet'!H89+'5. melléklet '!H89)</f>
        <v>0</v>
      </c>
      <c r="I89" s="47">
        <f>SUM('4. melléklet'!I89+'5. melléklet '!I89)</f>
        <v>0</v>
      </c>
      <c r="J89" s="47">
        <f>SUM('4. melléklet'!J89+'5. melléklet '!J89)</f>
        <v>0</v>
      </c>
      <c r="K89" s="47">
        <f>SUM('4. melléklet'!K89+'5. melléklet '!K89)</f>
        <v>0</v>
      </c>
      <c r="L89" s="47">
        <f>SUM('4. melléklet'!L89+'5. melléklet '!L89)</f>
        <v>0</v>
      </c>
      <c r="M89" s="47">
        <f>SUM('4. melléklet'!M89+'5. melléklet '!M89)</f>
        <v>0</v>
      </c>
      <c r="N89" s="101">
        <f>SUM('4. melléklet'!N89+'5. melléklet '!N89)</f>
        <v>0</v>
      </c>
      <c r="O89" s="193">
        <f>SUM('4. melléklet'!O89+'5. melléklet '!O89)</f>
        <v>0</v>
      </c>
      <c r="P89" s="44">
        <f>SUM('4. melléklet'!P89+'5. melléklet '!P89)</f>
        <v>0</v>
      </c>
      <c r="Q89" s="44">
        <f>SUM('4. melléklet'!Q89+'5. melléklet '!Q89)</f>
        <v>0</v>
      </c>
      <c r="R89" s="44">
        <f>SUM('4. melléklet'!R89+'5. melléklet '!R89)</f>
        <v>0</v>
      </c>
      <c r="S89" s="225"/>
      <c r="T89" s="225"/>
      <c r="U89" s="225"/>
      <c r="V89" s="225"/>
    </row>
    <row r="90" spans="1:22" s="46" customFormat="1" ht="15.75" x14ac:dyDescent="0.25">
      <c r="A90" s="35" t="s">
        <v>410</v>
      </c>
      <c r="B90" s="30" t="s">
        <v>285</v>
      </c>
      <c r="C90" s="60">
        <f>SUM(C74+C79+C84+C85+C86+C87+C88+C89)</f>
        <v>31967962</v>
      </c>
      <c r="D90" s="60">
        <f t="shared" ref="D90:E90" si="71">SUM(D74+D79+D84+D85+D86+D87+D88+D89)</f>
        <v>0</v>
      </c>
      <c r="E90" s="60">
        <f t="shared" si="71"/>
        <v>0</v>
      </c>
      <c r="F90" s="103">
        <f t="shared" si="67"/>
        <v>31967962</v>
      </c>
      <c r="G90" s="60">
        <f>SUM(G74+G79+G84+G85+G86+G87+G88+G89)</f>
        <v>31967962</v>
      </c>
      <c r="H90" s="60">
        <f t="shared" ref="H90:J90" si="72">SUM(H74+H79+H84+H85+H86+H87+H88+H89)</f>
        <v>0</v>
      </c>
      <c r="I90" s="60">
        <f t="shared" si="72"/>
        <v>0</v>
      </c>
      <c r="J90" s="60">
        <f t="shared" si="72"/>
        <v>31967962</v>
      </c>
      <c r="K90" s="60">
        <f>SUM(K74+K79+K84+K85+K86+K87+K88+K89)</f>
        <v>29045136</v>
      </c>
      <c r="L90" s="60">
        <f t="shared" ref="L90:N90" si="73">SUM(L74+L79+L84+L85+L86+L87+L88+L89)</f>
        <v>0</v>
      </c>
      <c r="M90" s="60">
        <f t="shared" si="73"/>
        <v>0</v>
      </c>
      <c r="N90" s="103">
        <f t="shared" si="73"/>
        <v>29045136</v>
      </c>
      <c r="O90" s="218">
        <f>SUM(O74+O79+O84+O85+O86+O87+O88+O89)</f>
        <v>29045136</v>
      </c>
      <c r="P90" s="132">
        <f t="shared" ref="P90:R90" si="74">SUM(P74+P79+P84+P85+P86+P87+P88+P89)</f>
        <v>0</v>
      </c>
      <c r="Q90" s="132">
        <f t="shared" si="74"/>
        <v>0</v>
      </c>
      <c r="R90" s="132">
        <f t="shared" si="74"/>
        <v>29045136</v>
      </c>
      <c r="S90" s="225"/>
      <c r="T90" s="225"/>
      <c r="U90" s="225"/>
      <c r="V90" s="225"/>
    </row>
    <row r="91" spans="1:22" x14ac:dyDescent="0.25">
      <c r="A91" s="12" t="s">
        <v>286</v>
      </c>
      <c r="B91" s="5" t="s">
        <v>287</v>
      </c>
      <c r="C91" s="44">
        <f>SUM('4. melléklet'!C91+'5. melléklet '!C91)</f>
        <v>0</v>
      </c>
      <c r="D91" s="44">
        <f>SUM('4. melléklet'!D91+'5. melléklet '!D91)</f>
        <v>0</v>
      </c>
      <c r="E91" s="44">
        <f>SUM('4. melléklet'!E91+'5. melléklet '!E91)</f>
        <v>0</v>
      </c>
      <c r="F91" s="44">
        <f>SUM('4. melléklet'!F91+'5. melléklet '!F91)</f>
        <v>0</v>
      </c>
      <c r="G91" s="44">
        <f>SUM('4. melléklet'!G91+'5. melléklet '!G91)</f>
        <v>0</v>
      </c>
      <c r="H91" s="44">
        <f>SUM('4. melléklet'!H91+'5. melléklet '!H91)</f>
        <v>0</v>
      </c>
      <c r="I91" s="44">
        <f>SUM('4. melléklet'!I91+'5. melléklet '!I91)</f>
        <v>0</v>
      </c>
      <c r="J91" s="44">
        <f>SUM('4. melléklet'!J91+'5. melléklet '!J91)</f>
        <v>0</v>
      </c>
      <c r="K91" s="44">
        <f>SUM('4. melléklet'!K91+'5. melléklet '!K91)</f>
        <v>0</v>
      </c>
      <c r="L91" s="44">
        <f>SUM('4. melléklet'!L91+'5. melléklet '!L91)</f>
        <v>0</v>
      </c>
      <c r="M91" s="44">
        <f>SUM('4. melléklet'!M91+'5. melléklet '!M91)</f>
        <v>0</v>
      </c>
      <c r="N91" s="100">
        <f>SUM('4. melléklet'!N91+'5. melléklet '!N91)</f>
        <v>0</v>
      </c>
      <c r="O91" s="193">
        <f>SUM('4. melléklet'!O91+'5. melléklet '!O91)</f>
        <v>0</v>
      </c>
      <c r="P91" s="44">
        <f>SUM('4. melléklet'!P91+'5. melléklet '!P91)</f>
        <v>0</v>
      </c>
      <c r="Q91" s="44">
        <f>SUM('4. melléklet'!Q91+'5. melléklet '!Q91)</f>
        <v>0</v>
      </c>
      <c r="R91" s="44">
        <f>SUM('4. melléklet'!R91+'5. melléklet '!R91)</f>
        <v>0</v>
      </c>
      <c r="S91" s="71"/>
      <c r="T91" s="71"/>
      <c r="U91" s="71"/>
      <c r="V91" s="71"/>
    </row>
    <row r="92" spans="1:22" x14ac:dyDescent="0.25">
      <c r="A92" s="12" t="s">
        <v>288</v>
      </c>
      <c r="B92" s="5" t="s">
        <v>289</v>
      </c>
      <c r="C92" s="44">
        <f>SUM('4. melléklet'!C92+'5. melléklet '!C92)</f>
        <v>0</v>
      </c>
      <c r="D92" s="44">
        <f>SUM('4. melléklet'!D92+'5. melléklet '!D92)</f>
        <v>0</v>
      </c>
      <c r="E92" s="44">
        <f>SUM('4. melléklet'!E92+'5. melléklet '!E92)</f>
        <v>0</v>
      </c>
      <c r="F92" s="44">
        <f>SUM('4. melléklet'!F92+'5. melléklet '!F92)</f>
        <v>0</v>
      </c>
      <c r="G92" s="44">
        <f>SUM('4. melléklet'!G92+'5. melléklet '!G92)</f>
        <v>0</v>
      </c>
      <c r="H92" s="44">
        <f>SUM('4. melléklet'!H92+'5. melléklet '!H92)</f>
        <v>0</v>
      </c>
      <c r="I92" s="44">
        <f>SUM('4. melléklet'!I92+'5. melléklet '!I92)</f>
        <v>0</v>
      </c>
      <c r="J92" s="44">
        <f>SUM('4. melléklet'!J92+'5. melléklet '!J92)</f>
        <v>0</v>
      </c>
      <c r="K92" s="44">
        <f>SUM('4. melléklet'!K92+'5. melléklet '!K92)</f>
        <v>0</v>
      </c>
      <c r="L92" s="44">
        <f>SUM('4. melléklet'!L92+'5. melléklet '!L92)</f>
        <v>0</v>
      </c>
      <c r="M92" s="44">
        <f>SUM('4. melléklet'!M92+'5. melléklet '!M92)</f>
        <v>0</v>
      </c>
      <c r="N92" s="100">
        <f>SUM('4. melléklet'!N92+'5. melléklet '!N92)</f>
        <v>0</v>
      </c>
      <c r="O92" s="193">
        <f>SUM('4. melléklet'!O92+'5. melléklet '!O92)</f>
        <v>0</v>
      </c>
      <c r="P92" s="44">
        <f>SUM('4. melléklet'!P92+'5. melléklet '!P92)</f>
        <v>0</v>
      </c>
      <c r="Q92" s="44">
        <f>SUM('4. melléklet'!Q92+'5. melléklet '!Q92)</f>
        <v>0</v>
      </c>
      <c r="R92" s="44">
        <f>SUM('4. melléklet'!R92+'5. melléklet '!R92)</f>
        <v>0</v>
      </c>
      <c r="S92" s="71"/>
      <c r="T92" s="71"/>
      <c r="U92" s="71"/>
      <c r="V92" s="71"/>
    </row>
    <row r="93" spans="1:22" x14ac:dyDescent="0.25">
      <c r="A93" s="28" t="s">
        <v>290</v>
      </c>
      <c r="B93" s="5" t="s">
        <v>291</v>
      </c>
      <c r="C93" s="44">
        <f>SUM('4. melléklet'!C93+'5. melléklet '!C93)</f>
        <v>0</v>
      </c>
      <c r="D93" s="44">
        <f>SUM('4. melléklet'!D93+'5. melléklet '!D93)</f>
        <v>0</v>
      </c>
      <c r="E93" s="44">
        <f>SUM('4. melléklet'!E93+'5. melléklet '!E93)</f>
        <v>0</v>
      </c>
      <c r="F93" s="44">
        <f>SUM('4. melléklet'!F93+'5. melléklet '!F93)</f>
        <v>0</v>
      </c>
      <c r="G93" s="44">
        <f>SUM('4. melléklet'!G93+'5. melléklet '!G93)</f>
        <v>0</v>
      </c>
      <c r="H93" s="44">
        <f>SUM('4. melléklet'!H93+'5. melléklet '!H93)</f>
        <v>0</v>
      </c>
      <c r="I93" s="44">
        <f>SUM('4. melléklet'!I93+'5. melléklet '!I93)</f>
        <v>0</v>
      </c>
      <c r="J93" s="44">
        <f>SUM('4. melléklet'!J93+'5. melléklet '!J93)</f>
        <v>0</v>
      </c>
      <c r="K93" s="44">
        <f>SUM('4. melléklet'!K93+'5. melléklet '!K93)</f>
        <v>0</v>
      </c>
      <c r="L93" s="44">
        <f>SUM('4. melléklet'!L93+'5. melléklet '!L93)</f>
        <v>0</v>
      </c>
      <c r="M93" s="44">
        <f>SUM('4. melléklet'!M93+'5. melléklet '!M93)</f>
        <v>0</v>
      </c>
      <c r="N93" s="100">
        <f>SUM('4. melléklet'!N93+'5. melléklet '!N93)</f>
        <v>0</v>
      </c>
      <c r="O93" s="193">
        <f>SUM('4. melléklet'!O93+'5. melléklet '!O93)</f>
        <v>0</v>
      </c>
      <c r="P93" s="44">
        <f>SUM('4. melléklet'!P93+'5. melléklet '!P93)</f>
        <v>0</v>
      </c>
      <c r="Q93" s="44">
        <f>SUM('4. melléklet'!Q93+'5. melléklet '!Q93)</f>
        <v>0</v>
      </c>
      <c r="R93" s="44">
        <f>SUM('4. melléklet'!R93+'5. melléklet '!R93)</f>
        <v>0</v>
      </c>
      <c r="S93" s="71"/>
      <c r="T93" s="71"/>
      <c r="U93" s="71"/>
      <c r="V93" s="71"/>
    </row>
    <row r="94" spans="1:22" x14ac:dyDescent="0.25">
      <c r="A94" s="28" t="s">
        <v>393</v>
      </c>
      <c r="B94" s="5" t="s">
        <v>292</v>
      </c>
      <c r="C94" s="44">
        <f>SUM('4. melléklet'!C94+'5. melléklet '!C94)</f>
        <v>0</v>
      </c>
      <c r="D94" s="44">
        <f>SUM('4. melléklet'!D94+'5. melléklet '!D94)</f>
        <v>0</v>
      </c>
      <c r="E94" s="44">
        <f>SUM('4. melléklet'!E94+'5. melléklet '!E94)</f>
        <v>0</v>
      </c>
      <c r="F94" s="44">
        <f>SUM('4. melléklet'!F94+'5. melléklet '!F94)</f>
        <v>0</v>
      </c>
      <c r="G94" s="44">
        <f>SUM('4. melléklet'!G94+'5. melléklet '!G94)</f>
        <v>0</v>
      </c>
      <c r="H94" s="44">
        <f>SUM('4. melléklet'!H94+'5. melléklet '!H94)</f>
        <v>0</v>
      </c>
      <c r="I94" s="44">
        <f>SUM('4. melléklet'!I94+'5. melléklet '!I94)</f>
        <v>0</v>
      </c>
      <c r="J94" s="44">
        <f>SUM('4. melléklet'!J94+'5. melléklet '!J94)</f>
        <v>0</v>
      </c>
      <c r="K94" s="44">
        <f>SUM('4. melléklet'!K94+'5. melléklet '!K94)</f>
        <v>0</v>
      </c>
      <c r="L94" s="44">
        <f>SUM('4. melléklet'!L94+'5. melléklet '!L94)</f>
        <v>0</v>
      </c>
      <c r="M94" s="44">
        <f>SUM('4. melléklet'!M94+'5. melléklet '!M94)</f>
        <v>0</v>
      </c>
      <c r="N94" s="100">
        <f>SUM('4. melléklet'!N94+'5. melléklet '!N94)</f>
        <v>0</v>
      </c>
      <c r="O94" s="193">
        <f>SUM('4. melléklet'!O94+'5. melléklet '!O94)</f>
        <v>0</v>
      </c>
      <c r="P94" s="44">
        <f>SUM('4. melléklet'!P94+'5. melléklet '!P94)</f>
        <v>0</v>
      </c>
      <c r="Q94" s="44">
        <f>SUM('4. melléklet'!Q94+'5. melléklet '!Q94)</f>
        <v>0</v>
      </c>
      <c r="R94" s="44">
        <f>SUM('4. melléklet'!R94+'5. melléklet '!R94)</f>
        <v>0</v>
      </c>
      <c r="S94" s="71"/>
      <c r="T94" s="71"/>
      <c r="U94" s="71"/>
      <c r="V94" s="71"/>
    </row>
    <row r="95" spans="1:22" s="46" customFormat="1" x14ac:dyDescent="0.25">
      <c r="A95" s="13" t="s">
        <v>411</v>
      </c>
      <c r="B95" s="7" t="s">
        <v>293</v>
      </c>
      <c r="C95" s="47">
        <f>SUM(C91:C94)</f>
        <v>0</v>
      </c>
      <c r="D95" s="47">
        <f t="shared" ref="D95:F95" si="75">SUM(D91:D94)</f>
        <v>0</v>
      </c>
      <c r="E95" s="47">
        <f t="shared" si="75"/>
        <v>0</v>
      </c>
      <c r="F95" s="47">
        <f t="shared" si="75"/>
        <v>0</v>
      </c>
      <c r="G95" s="47">
        <f>SUM(G91:G94)</f>
        <v>0</v>
      </c>
      <c r="H95" s="47">
        <f t="shared" ref="H95:J95" si="76">SUM(H91:H94)</f>
        <v>0</v>
      </c>
      <c r="I95" s="47">
        <f t="shared" si="76"/>
        <v>0</v>
      </c>
      <c r="J95" s="47">
        <f t="shared" si="76"/>
        <v>0</v>
      </c>
      <c r="K95" s="47">
        <f>SUM(K91:K94)</f>
        <v>0</v>
      </c>
      <c r="L95" s="47">
        <f t="shared" ref="L95:N95" si="77">SUM(L91:L94)</f>
        <v>0</v>
      </c>
      <c r="M95" s="47">
        <f t="shared" si="77"/>
        <v>0</v>
      </c>
      <c r="N95" s="101">
        <f t="shared" si="77"/>
        <v>0</v>
      </c>
      <c r="O95" s="193">
        <f>SUM(O91:O94)</f>
        <v>0</v>
      </c>
      <c r="P95" s="44">
        <f t="shared" ref="P95:R95" si="78">SUM(P91:P94)</f>
        <v>0</v>
      </c>
      <c r="Q95" s="44">
        <f t="shared" si="78"/>
        <v>0</v>
      </c>
      <c r="R95" s="44">
        <f t="shared" si="78"/>
        <v>0</v>
      </c>
      <c r="S95" s="225"/>
      <c r="T95" s="225"/>
      <c r="U95" s="225"/>
      <c r="V95" s="225"/>
    </row>
    <row r="96" spans="1:22" s="46" customFormat="1" x14ac:dyDescent="0.25">
      <c r="A96" s="14" t="s">
        <v>294</v>
      </c>
      <c r="B96" s="7" t="s">
        <v>295</v>
      </c>
      <c r="C96" s="47">
        <f>SUM('4. melléklet'!C96+'5. melléklet '!C96)</f>
        <v>0</v>
      </c>
      <c r="D96" s="47">
        <f>SUM('4. melléklet'!D96+'5. melléklet '!D96)</f>
        <v>0</v>
      </c>
      <c r="E96" s="47">
        <f>SUM('4. melléklet'!E96+'5. melléklet '!E96)</f>
        <v>0</v>
      </c>
      <c r="F96" s="47">
        <f>SUM('4. melléklet'!F96+'5. melléklet '!F96)</f>
        <v>0</v>
      </c>
      <c r="G96" s="47">
        <f>SUM('4. melléklet'!G96+'5. melléklet '!G96)</f>
        <v>0</v>
      </c>
      <c r="H96" s="47">
        <f>SUM('4. melléklet'!H96+'5. melléklet '!H96)</f>
        <v>0</v>
      </c>
      <c r="I96" s="47">
        <f>SUM('4. melléklet'!I96+'5. melléklet '!I96)</f>
        <v>0</v>
      </c>
      <c r="J96" s="47">
        <f>SUM('4. melléklet'!J96+'5. melléklet '!J96)</f>
        <v>0</v>
      </c>
      <c r="K96" s="47">
        <f>SUM('4. melléklet'!K96+'5. melléklet '!K96)</f>
        <v>0</v>
      </c>
      <c r="L96" s="47">
        <f>SUM('4. melléklet'!L96+'5. melléklet '!L96)</f>
        <v>0</v>
      </c>
      <c r="M96" s="47">
        <f>SUM('4. melléklet'!M96+'5. melléklet '!M96)</f>
        <v>0</v>
      </c>
      <c r="N96" s="101">
        <f>SUM('4. melléklet'!N96+'5. melléklet '!N96)</f>
        <v>0</v>
      </c>
      <c r="O96" s="193">
        <f>SUM('4. melléklet'!O96+'5. melléklet '!O96)</f>
        <v>0</v>
      </c>
      <c r="P96" s="44">
        <f>SUM('4. melléklet'!P96+'5. melléklet '!P96)</f>
        <v>0</v>
      </c>
      <c r="Q96" s="44">
        <f>SUM('4. melléklet'!Q96+'5. melléklet '!Q96)</f>
        <v>0</v>
      </c>
      <c r="R96" s="44">
        <f>SUM('4. melléklet'!R96+'5. melléklet '!R96)</f>
        <v>0</v>
      </c>
      <c r="S96" s="225"/>
      <c r="T96" s="225"/>
      <c r="U96" s="225"/>
      <c r="V96" s="225"/>
    </row>
    <row r="97" spans="1:22" s="46" customFormat="1" ht="15.75" x14ac:dyDescent="0.25">
      <c r="A97" s="85" t="s">
        <v>412</v>
      </c>
      <c r="B97" s="86" t="s">
        <v>296</v>
      </c>
      <c r="C97" s="84">
        <f>SUM(C90+C95+C96)</f>
        <v>31967962</v>
      </c>
      <c r="D97" s="84">
        <f t="shared" ref="D97:E97" si="79">SUM(D90+D95+D96)</f>
        <v>0</v>
      </c>
      <c r="E97" s="84">
        <f t="shared" si="79"/>
        <v>0</v>
      </c>
      <c r="F97" s="105">
        <f t="shared" si="67"/>
        <v>31967962</v>
      </c>
      <c r="G97" s="84">
        <f>SUM(G90+G95+G96)</f>
        <v>31967962</v>
      </c>
      <c r="H97" s="84">
        <f t="shared" ref="H97:J97" si="80">SUM(H90+H95+H96)</f>
        <v>0</v>
      </c>
      <c r="I97" s="84">
        <f t="shared" si="80"/>
        <v>0</v>
      </c>
      <c r="J97" s="84">
        <f t="shared" si="80"/>
        <v>31967962</v>
      </c>
      <c r="K97" s="84">
        <f>SUM(K90+K95+K96)</f>
        <v>29045136</v>
      </c>
      <c r="L97" s="84">
        <f t="shared" ref="L97:N97" si="81">SUM(L90+L95+L96)</f>
        <v>0</v>
      </c>
      <c r="M97" s="84">
        <f t="shared" si="81"/>
        <v>0</v>
      </c>
      <c r="N97" s="105">
        <f t="shared" si="81"/>
        <v>29045136</v>
      </c>
      <c r="O97" s="221">
        <f>SUM(O90+O95+O96)</f>
        <v>29045136</v>
      </c>
      <c r="P97" s="222">
        <f t="shared" ref="P97:R97" si="82">SUM(P90+P95+P96)</f>
        <v>0</v>
      </c>
      <c r="Q97" s="222">
        <f t="shared" si="82"/>
        <v>0</v>
      </c>
      <c r="R97" s="222">
        <f t="shared" si="82"/>
        <v>29045136</v>
      </c>
      <c r="S97" s="225"/>
      <c r="T97" s="225"/>
      <c r="U97" s="225"/>
      <c r="V97" s="225"/>
    </row>
    <row r="98" spans="1:22" s="46" customFormat="1" ht="17.25" x14ac:dyDescent="0.3">
      <c r="A98" s="48" t="s">
        <v>395</v>
      </c>
      <c r="B98" s="89"/>
      <c r="C98" s="88">
        <f>SUM(C68+C97)</f>
        <v>85021121</v>
      </c>
      <c r="D98" s="88">
        <f t="shared" ref="D98:F98" si="83">SUM(D68+D97)</f>
        <v>0</v>
      </c>
      <c r="E98" s="88">
        <f t="shared" si="83"/>
        <v>20000</v>
      </c>
      <c r="F98" s="88">
        <f t="shared" si="83"/>
        <v>85041121</v>
      </c>
      <c r="G98" s="88">
        <f>SUM(G68+G97)</f>
        <v>85021121</v>
      </c>
      <c r="H98" s="88">
        <f t="shared" ref="H98:J98" si="84">SUM(H68+H97)</f>
        <v>0</v>
      </c>
      <c r="I98" s="88">
        <f t="shared" si="84"/>
        <v>20000</v>
      </c>
      <c r="J98" s="88">
        <f t="shared" si="84"/>
        <v>85041121</v>
      </c>
      <c r="K98" s="88">
        <f>SUM(K68+K97)</f>
        <v>82290032</v>
      </c>
      <c r="L98" s="88">
        <f t="shared" ref="L98:N98" si="85">SUM(L68+L97)</f>
        <v>0</v>
      </c>
      <c r="M98" s="88">
        <f t="shared" si="85"/>
        <v>20000</v>
      </c>
      <c r="N98" s="117">
        <f t="shared" si="85"/>
        <v>82310032</v>
      </c>
      <c r="O98" s="223">
        <f>SUM(O68+O97)</f>
        <v>96790953</v>
      </c>
      <c r="P98" s="224">
        <f t="shared" ref="P98:R98" si="86">SUM(P68+P97)</f>
        <v>0</v>
      </c>
      <c r="Q98" s="224">
        <f t="shared" si="86"/>
        <v>20000</v>
      </c>
      <c r="R98" s="224">
        <f t="shared" si="86"/>
        <v>96810953</v>
      </c>
      <c r="S98" s="225"/>
      <c r="T98" s="225"/>
      <c r="U98" s="225"/>
      <c r="V98" s="225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32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76"/>
  <sheetViews>
    <sheetView view="pageBreakPreview" zoomScaleNormal="100" zoomScaleSheetLayoutView="100" workbookViewId="0">
      <selection sqref="A1:F1"/>
    </sheetView>
  </sheetViews>
  <sheetFormatPr defaultColWidth="9.42578125" defaultRowHeight="15" x14ac:dyDescent="0.2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64" customWidth="1"/>
    <col min="7" max="254" width="9.140625" customWidth="1"/>
    <col min="255" max="255" width="64.7109375" customWidth="1"/>
  </cols>
  <sheetData>
    <row r="1" spans="1:6" x14ac:dyDescent="0.25">
      <c r="A1" s="257" t="s">
        <v>510</v>
      </c>
      <c r="B1" s="257"/>
      <c r="C1" s="257"/>
      <c r="D1" s="257"/>
      <c r="E1" s="257"/>
      <c r="F1" s="257"/>
    </row>
    <row r="3" spans="1:6" ht="21.75" customHeight="1" x14ac:dyDescent="0.25">
      <c r="A3" s="252" t="s">
        <v>497</v>
      </c>
      <c r="B3" s="256"/>
      <c r="C3" s="256"/>
      <c r="D3" s="256"/>
      <c r="E3" s="256"/>
      <c r="F3" s="256"/>
    </row>
    <row r="4" spans="1:6" ht="26.25" customHeight="1" x14ac:dyDescent="0.25">
      <c r="A4" s="255" t="s">
        <v>493</v>
      </c>
      <c r="B4" s="253"/>
      <c r="C4" s="253"/>
      <c r="D4" s="253"/>
      <c r="E4" s="253"/>
      <c r="F4" s="253"/>
    </row>
    <row r="6" spans="1:6" ht="30" x14ac:dyDescent="0.3">
      <c r="A6" s="2" t="s">
        <v>13</v>
      </c>
      <c r="B6" s="3" t="s">
        <v>14</v>
      </c>
      <c r="C6" s="52" t="s">
        <v>0</v>
      </c>
      <c r="D6" s="52" t="s">
        <v>489</v>
      </c>
      <c r="E6" s="53" t="s">
        <v>2</v>
      </c>
    </row>
    <row r="7" spans="1:6" ht="15.75" x14ac:dyDescent="0.3">
      <c r="A7" s="2"/>
      <c r="B7" s="3"/>
      <c r="C7" s="52"/>
      <c r="D7" s="52"/>
      <c r="E7" s="53"/>
    </row>
    <row r="8" spans="1:6" ht="15.75" x14ac:dyDescent="0.3">
      <c r="A8" s="2"/>
      <c r="B8" s="3"/>
      <c r="C8" s="52"/>
      <c r="D8" s="52"/>
      <c r="E8" s="53"/>
    </row>
    <row r="9" spans="1:6" x14ac:dyDescent="0.25">
      <c r="A9" s="14" t="s">
        <v>116</v>
      </c>
      <c r="B9" s="8" t="s">
        <v>117</v>
      </c>
      <c r="C9" s="134"/>
      <c r="D9" s="134"/>
      <c r="E9" s="69">
        <f t="shared" ref="E9:E11" si="0">SUM(C9:D9)</f>
        <v>0</v>
      </c>
    </row>
    <row r="10" spans="1:6" x14ac:dyDescent="0.25">
      <c r="A10" s="12"/>
      <c r="B10" s="6"/>
      <c r="C10" s="73"/>
      <c r="D10" s="73"/>
      <c r="E10" s="69">
        <f t="shared" si="0"/>
        <v>0</v>
      </c>
    </row>
    <row r="11" spans="1:6" x14ac:dyDescent="0.25">
      <c r="A11" s="12"/>
      <c r="B11" s="6"/>
      <c r="C11" s="73"/>
      <c r="D11" s="73"/>
      <c r="E11" s="69">
        <f t="shared" si="0"/>
        <v>0</v>
      </c>
    </row>
    <row r="12" spans="1:6" x14ac:dyDescent="0.25">
      <c r="A12" s="14" t="s">
        <v>312</v>
      </c>
      <c r="B12" s="8" t="s">
        <v>118</v>
      </c>
      <c r="C12" s="44">
        <v>4551353</v>
      </c>
      <c r="D12" s="134"/>
      <c r="E12" s="69">
        <f t="shared" ref="E12:E27" si="1">SUM(C12:D12)</f>
        <v>4551353</v>
      </c>
    </row>
    <row r="13" spans="1:6" x14ac:dyDescent="0.25">
      <c r="A13" s="14"/>
      <c r="B13" s="8"/>
      <c r="C13" s="134"/>
      <c r="D13" s="134"/>
      <c r="E13" s="69"/>
    </row>
    <row r="14" spans="1:6" x14ac:dyDescent="0.25">
      <c r="A14" s="5"/>
      <c r="B14" s="6"/>
      <c r="C14" s="236"/>
      <c r="D14" s="73"/>
      <c r="E14" s="56">
        <f>SUM(C14:D14)</f>
        <v>0</v>
      </c>
    </row>
    <row r="15" spans="1:6" x14ac:dyDescent="0.25">
      <c r="A15" s="5"/>
      <c r="B15" s="6"/>
      <c r="C15" s="236"/>
      <c r="D15" s="73"/>
      <c r="E15" s="56">
        <f>SUM(C15:D15)</f>
        <v>0</v>
      </c>
    </row>
    <row r="16" spans="1:6" s="135" customFormat="1" x14ac:dyDescent="0.25">
      <c r="A16" s="7" t="s">
        <v>119</v>
      </c>
      <c r="B16" s="8" t="s">
        <v>120</v>
      </c>
      <c r="C16" s="237">
        <v>196800</v>
      </c>
      <c r="D16" s="134"/>
      <c r="E16" s="69">
        <f t="shared" si="1"/>
        <v>196800</v>
      </c>
    </row>
    <row r="17" spans="1:7" s="135" customFormat="1" x14ac:dyDescent="0.25">
      <c r="A17" s="7"/>
      <c r="B17" s="8"/>
      <c r="C17" s="238"/>
      <c r="D17" s="134"/>
      <c r="E17" s="69"/>
    </row>
    <row r="18" spans="1:7" x14ac:dyDescent="0.25">
      <c r="A18" s="12"/>
      <c r="B18" s="6"/>
      <c r="C18" s="236"/>
      <c r="D18" s="73"/>
      <c r="E18" s="56">
        <f>SUM(C18:D18)</f>
        <v>0</v>
      </c>
      <c r="G18" s="71"/>
    </row>
    <row r="19" spans="1:7" x14ac:dyDescent="0.25">
      <c r="A19" s="12"/>
      <c r="B19" s="6"/>
      <c r="C19" s="236"/>
      <c r="D19" s="73"/>
      <c r="E19" s="56">
        <f>SUM(C19:D19)</f>
        <v>0</v>
      </c>
    </row>
    <row r="20" spans="1:7" x14ac:dyDescent="0.25">
      <c r="A20" s="12"/>
      <c r="B20" s="6"/>
      <c r="C20" s="73"/>
      <c r="D20" s="73"/>
      <c r="E20" s="56"/>
    </row>
    <row r="21" spans="1:7" s="135" customFormat="1" x14ac:dyDescent="0.25">
      <c r="A21" s="14" t="s">
        <v>121</v>
      </c>
      <c r="B21" s="8" t="s">
        <v>122</v>
      </c>
      <c r="C21" s="44">
        <v>244380</v>
      </c>
      <c r="D21" s="73">
        <v>87664</v>
      </c>
      <c r="E21" s="69">
        <f t="shared" si="1"/>
        <v>332044</v>
      </c>
    </row>
    <row r="22" spans="1:7" x14ac:dyDescent="0.25">
      <c r="A22" s="20"/>
      <c r="B22" s="20"/>
      <c r="C22" s="20"/>
      <c r="D22" s="20"/>
      <c r="E22" s="20"/>
    </row>
    <row r="23" spans="1:7" x14ac:dyDescent="0.25">
      <c r="A23" s="12"/>
      <c r="B23" s="6"/>
      <c r="C23" s="73"/>
      <c r="D23" s="73"/>
      <c r="E23" s="56"/>
    </row>
    <row r="24" spans="1:7" x14ac:dyDescent="0.25">
      <c r="A24" s="12" t="s">
        <v>123</v>
      </c>
      <c r="B24" s="6" t="s">
        <v>124</v>
      </c>
      <c r="C24" s="73"/>
      <c r="D24" s="73"/>
      <c r="E24" s="69">
        <f t="shared" si="1"/>
        <v>0</v>
      </c>
    </row>
    <row r="25" spans="1:7" x14ac:dyDescent="0.25">
      <c r="A25" s="12"/>
      <c r="B25" s="6"/>
      <c r="C25" s="73"/>
      <c r="D25" s="73"/>
      <c r="E25" s="69"/>
    </row>
    <row r="26" spans="1:7" x14ac:dyDescent="0.25">
      <c r="A26" s="5" t="s">
        <v>125</v>
      </c>
      <c r="B26" s="6" t="s">
        <v>126</v>
      </c>
      <c r="C26" s="73"/>
      <c r="D26" s="73"/>
      <c r="E26" s="69">
        <f t="shared" si="1"/>
        <v>0</v>
      </c>
    </row>
    <row r="27" spans="1:7" ht="25.5" x14ac:dyDescent="0.25">
      <c r="A27" s="7" t="s">
        <v>127</v>
      </c>
      <c r="B27" s="8" t="s">
        <v>128</v>
      </c>
      <c r="C27" s="128">
        <v>1347985</v>
      </c>
      <c r="D27" s="56">
        <v>25169</v>
      </c>
      <c r="E27" s="72">
        <f t="shared" si="1"/>
        <v>1373154</v>
      </c>
    </row>
    <row r="28" spans="1:7" s="46" customFormat="1" ht="15.75" x14ac:dyDescent="0.25">
      <c r="A28" s="16" t="s">
        <v>313</v>
      </c>
      <c r="B28" s="16" t="s">
        <v>129</v>
      </c>
      <c r="C28" s="137">
        <f>SUM(C9+C12+C16+C21+C24+C26+C27)</f>
        <v>6340518</v>
      </c>
      <c r="D28" s="137">
        <f t="shared" ref="D28" si="2">SUM(D9+D12+D16+D21+D24+D26+D27)</f>
        <v>112833</v>
      </c>
      <c r="E28" s="137">
        <f>SUM(C28:D28)</f>
        <v>6453351</v>
      </c>
    </row>
    <row r="29" spans="1:7" s="46" customFormat="1" ht="15.75" x14ac:dyDescent="0.25">
      <c r="A29" s="18"/>
      <c r="B29" s="18"/>
      <c r="C29" s="138"/>
      <c r="D29" s="138"/>
      <c r="E29" s="138"/>
    </row>
    <row r="30" spans="1:7" s="46" customFormat="1" ht="15.75" x14ac:dyDescent="0.25">
      <c r="A30" s="18"/>
      <c r="B30" s="18"/>
      <c r="C30" s="138"/>
      <c r="D30" s="138"/>
      <c r="E30" s="138"/>
    </row>
    <row r="31" spans="1:7" x14ac:dyDescent="0.25">
      <c r="A31" s="12"/>
      <c r="B31" s="6"/>
      <c r="C31" s="237"/>
      <c r="D31" s="44"/>
      <c r="E31" s="44">
        <f>SUM(C31:D31)</f>
        <v>0</v>
      </c>
    </row>
    <row r="32" spans="1:7" x14ac:dyDescent="0.25">
      <c r="A32" s="12"/>
      <c r="B32" s="6"/>
      <c r="C32" s="237"/>
      <c r="D32" s="44"/>
      <c r="E32" s="44">
        <f>SUM(C32:D32)</f>
        <v>0</v>
      </c>
    </row>
    <row r="33" spans="1:6" x14ac:dyDescent="0.25">
      <c r="A33" s="14" t="s">
        <v>130</v>
      </c>
      <c r="B33" s="8" t="s">
        <v>131</v>
      </c>
      <c r="C33" s="128">
        <v>6748228</v>
      </c>
      <c r="D33" s="69"/>
      <c r="E33" s="136">
        <f>SUM(C33:D33)</f>
        <v>6748228</v>
      </c>
    </row>
    <row r="34" spans="1:6" x14ac:dyDescent="0.25">
      <c r="A34" s="12"/>
      <c r="B34" s="6"/>
      <c r="C34" s="44"/>
      <c r="D34" s="44"/>
      <c r="E34" s="44">
        <f t="shared" ref="E34:E41" si="3">SUM(C34:D34)</f>
        <v>0</v>
      </c>
    </row>
    <row r="35" spans="1:6" x14ac:dyDescent="0.25">
      <c r="A35" s="12"/>
      <c r="B35" s="6"/>
      <c r="C35" s="44"/>
      <c r="D35" s="44"/>
      <c r="E35" s="44">
        <f t="shared" si="3"/>
        <v>0</v>
      </c>
    </row>
    <row r="36" spans="1:6" x14ac:dyDescent="0.25">
      <c r="A36" s="14" t="s">
        <v>132</v>
      </c>
      <c r="B36" s="8" t="s">
        <v>133</v>
      </c>
      <c r="C36" s="132"/>
      <c r="D36" s="132"/>
      <c r="E36" s="132">
        <f t="shared" si="3"/>
        <v>0</v>
      </c>
    </row>
    <row r="37" spans="1:6" x14ac:dyDescent="0.25">
      <c r="A37" s="12"/>
      <c r="B37" s="6"/>
      <c r="C37" s="44"/>
      <c r="D37" s="44"/>
      <c r="E37" s="44">
        <f t="shared" si="3"/>
        <v>0</v>
      </c>
    </row>
    <row r="38" spans="1:6" x14ac:dyDescent="0.25">
      <c r="A38" s="12"/>
      <c r="B38" s="6"/>
      <c r="C38" s="44"/>
      <c r="D38" s="44"/>
      <c r="E38" s="44">
        <f t="shared" si="3"/>
        <v>0</v>
      </c>
    </row>
    <row r="39" spans="1:6" x14ac:dyDescent="0.25">
      <c r="A39" s="14" t="s">
        <v>134</v>
      </c>
      <c r="B39" s="8" t="s">
        <v>135</v>
      </c>
      <c r="C39" s="132">
        <v>0</v>
      </c>
      <c r="D39" s="132"/>
      <c r="E39" s="132">
        <f t="shared" si="3"/>
        <v>0</v>
      </c>
    </row>
    <row r="40" spans="1:6" x14ac:dyDescent="0.25">
      <c r="A40" s="12"/>
      <c r="B40" s="6"/>
      <c r="C40" s="44"/>
      <c r="D40" s="44"/>
      <c r="E40" s="44"/>
    </row>
    <row r="41" spans="1:6" x14ac:dyDescent="0.25">
      <c r="A41" s="14" t="s">
        <v>136</v>
      </c>
      <c r="B41" s="8" t="s">
        <v>137</v>
      </c>
      <c r="C41" s="133">
        <v>1663047</v>
      </c>
      <c r="D41" s="132"/>
      <c r="E41" s="136">
        <f t="shared" si="3"/>
        <v>1663047</v>
      </c>
    </row>
    <row r="42" spans="1:6" s="46" customFormat="1" ht="15.75" x14ac:dyDescent="0.25">
      <c r="A42" s="16" t="s">
        <v>314</v>
      </c>
      <c r="B42" s="16" t="s">
        <v>138</v>
      </c>
      <c r="C42" s="137">
        <f>SUM(C33+C36+C39+C41)</f>
        <v>8411275</v>
      </c>
      <c r="D42" s="137">
        <f t="shared" ref="D42:E42" si="4">SUM(D33+D36+D39+D41)</f>
        <v>0</v>
      </c>
      <c r="E42" s="137">
        <f t="shared" si="4"/>
        <v>8411275</v>
      </c>
    </row>
    <row r="45" spans="1:6" x14ac:dyDescent="0.25">
      <c r="A45" s="49" t="s">
        <v>471</v>
      </c>
      <c r="B45" s="49" t="s">
        <v>476</v>
      </c>
      <c r="C45" s="49" t="s">
        <v>472</v>
      </c>
      <c r="D45" s="49"/>
      <c r="E45" s="49" t="s">
        <v>473</v>
      </c>
      <c r="F45" s="67" t="s">
        <v>474</v>
      </c>
    </row>
    <row r="46" spans="1:6" x14ac:dyDescent="0.25">
      <c r="A46" s="54"/>
      <c r="B46" s="54"/>
      <c r="C46" s="68"/>
      <c r="D46" s="68"/>
      <c r="E46" s="68"/>
      <c r="F46" s="65"/>
    </row>
    <row r="47" spans="1:6" x14ac:dyDescent="0.25">
      <c r="A47" s="54"/>
      <c r="B47" s="54"/>
      <c r="C47" s="68"/>
      <c r="D47" s="68"/>
      <c r="E47" s="68"/>
      <c r="F47" s="65"/>
    </row>
    <row r="48" spans="1:6" x14ac:dyDescent="0.25">
      <c r="A48" s="14" t="s">
        <v>116</v>
      </c>
      <c r="B48" s="8" t="s">
        <v>117</v>
      </c>
      <c r="C48" s="47">
        <f>SUM(C9)</f>
        <v>0</v>
      </c>
      <c r="D48" s="47">
        <f>SUM(D9)</f>
        <v>0</v>
      </c>
      <c r="E48" s="50"/>
      <c r="F48" s="139"/>
    </row>
    <row r="49" spans="1:6" x14ac:dyDescent="0.25">
      <c r="A49" s="12"/>
      <c r="B49" s="6"/>
      <c r="C49" s="68"/>
      <c r="D49" s="68"/>
      <c r="E49" s="68"/>
      <c r="F49" s="65"/>
    </row>
    <row r="50" spans="1:6" x14ac:dyDescent="0.25">
      <c r="A50" s="12"/>
      <c r="B50" s="6"/>
      <c r="C50" s="68"/>
      <c r="D50" s="68"/>
      <c r="E50" s="68"/>
      <c r="F50" s="65"/>
    </row>
    <row r="51" spans="1:6" x14ac:dyDescent="0.25">
      <c r="A51" s="14" t="s">
        <v>312</v>
      </c>
      <c r="B51" s="8" t="s">
        <v>118</v>
      </c>
      <c r="C51" s="132">
        <f>SUM(C12)</f>
        <v>4551353</v>
      </c>
      <c r="D51" s="47">
        <f>SUM(D12)</f>
        <v>0</v>
      </c>
      <c r="E51" s="50"/>
      <c r="F51" s="132">
        <v>0</v>
      </c>
    </row>
    <row r="52" spans="1:6" x14ac:dyDescent="0.25">
      <c r="A52" s="5"/>
      <c r="B52" s="6"/>
      <c r="C52" s="236"/>
      <c r="D52" s="239"/>
      <c r="E52" s="239"/>
      <c r="F52" s="240"/>
    </row>
    <row r="53" spans="1:6" x14ac:dyDescent="0.25">
      <c r="A53" s="5"/>
      <c r="B53" s="6"/>
      <c r="C53" s="236"/>
      <c r="D53" s="239"/>
      <c r="E53" s="239"/>
      <c r="F53" s="240"/>
    </row>
    <row r="54" spans="1:6" x14ac:dyDescent="0.25">
      <c r="A54" s="7" t="s">
        <v>119</v>
      </c>
      <c r="B54" s="8" t="s">
        <v>120</v>
      </c>
      <c r="C54" s="244">
        <v>196800</v>
      </c>
      <c r="D54" s="47">
        <f>SUM(D16)</f>
        <v>0</v>
      </c>
      <c r="E54" s="140">
        <v>699438</v>
      </c>
      <c r="F54" s="132">
        <f>SUM(C54:E54)</f>
        <v>896238</v>
      </c>
    </row>
    <row r="55" spans="1:6" x14ac:dyDescent="0.25">
      <c r="A55" s="12"/>
      <c r="B55" s="6"/>
      <c r="C55" s="236"/>
      <c r="D55" s="239"/>
      <c r="E55" s="239"/>
      <c r="F55" s="240"/>
    </row>
    <row r="56" spans="1:6" x14ac:dyDescent="0.25">
      <c r="A56" s="12"/>
      <c r="B56" s="6"/>
      <c r="C56" s="236"/>
      <c r="D56" s="239"/>
      <c r="E56" s="239"/>
      <c r="F56" s="240"/>
    </row>
    <row r="57" spans="1:6" x14ac:dyDescent="0.25">
      <c r="A57" s="12"/>
      <c r="B57" s="6"/>
      <c r="C57" s="241"/>
      <c r="D57" s="236"/>
      <c r="E57" s="242"/>
      <c r="F57" s="240"/>
    </row>
    <row r="58" spans="1:6" x14ac:dyDescent="0.25">
      <c r="A58" s="14" t="s">
        <v>121</v>
      </c>
      <c r="B58" s="8" t="s">
        <v>122</v>
      </c>
      <c r="C58" s="133">
        <v>244380</v>
      </c>
      <c r="D58" s="134">
        <f>SUM(D21)</f>
        <v>87664</v>
      </c>
      <c r="E58" s="136">
        <v>65594</v>
      </c>
      <c r="F58" s="69">
        <f>SUM(C58:E58)</f>
        <v>397638</v>
      </c>
    </row>
    <row r="59" spans="1:6" s="46" customFormat="1" ht="15.75" x14ac:dyDescent="0.25">
      <c r="A59" s="16" t="s">
        <v>313</v>
      </c>
      <c r="B59" s="16" t="s">
        <v>129</v>
      </c>
      <c r="C59" s="137">
        <f>SUM(C48+C51+C54+C58)</f>
        <v>4992533</v>
      </c>
      <c r="D59" s="137">
        <f t="shared" ref="D59:E59" si="5">SUM(D48+D51+D54+D58)</f>
        <v>87664</v>
      </c>
      <c r="E59" s="137">
        <f t="shared" si="5"/>
        <v>765032</v>
      </c>
      <c r="F59" s="137">
        <f>SUM(F48+F51+F54+F58)</f>
        <v>1293876</v>
      </c>
    </row>
    <row r="60" spans="1:6" s="46" customFormat="1" ht="15.75" x14ac:dyDescent="0.25">
      <c r="A60" s="18"/>
      <c r="B60" s="18"/>
      <c r="C60" s="138"/>
      <c r="D60" s="138"/>
      <c r="E60" s="138"/>
      <c r="F60" s="138"/>
    </row>
    <row r="61" spans="1:6" s="66" customFormat="1" x14ac:dyDescent="0.25">
      <c r="A61" s="12"/>
      <c r="B61" s="6"/>
      <c r="C61" s="237"/>
      <c r="D61" s="239"/>
      <c r="E61" s="239"/>
      <c r="F61" s="240"/>
    </row>
    <row r="62" spans="1:6" x14ac:dyDescent="0.25">
      <c r="A62" s="12"/>
      <c r="B62" s="8"/>
      <c r="C62" s="237"/>
      <c r="D62" s="239"/>
      <c r="E62" s="239"/>
      <c r="F62" s="240"/>
    </row>
    <row r="63" spans="1:6" x14ac:dyDescent="0.25">
      <c r="A63" s="14" t="s">
        <v>130</v>
      </c>
      <c r="B63" s="8" t="s">
        <v>131</v>
      </c>
      <c r="C63" s="72">
        <f>SUM(C33)</f>
        <v>6748228</v>
      </c>
      <c r="D63" s="50"/>
      <c r="E63" s="72">
        <f>SUM(C41)</f>
        <v>1663047</v>
      </c>
      <c r="F63" s="69">
        <f>SUM(C63:E63)</f>
        <v>8411275</v>
      </c>
    </row>
    <row r="64" spans="1:6" x14ac:dyDescent="0.25">
      <c r="A64" s="12"/>
      <c r="B64" s="6"/>
      <c r="C64" s="68"/>
      <c r="D64" s="68"/>
      <c r="E64" s="68"/>
      <c r="F64" s="65"/>
    </row>
    <row r="65" spans="1:6" x14ac:dyDescent="0.25">
      <c r="A65" s="12"/>
      <c r="B65" s="6"/>
      <c r="C65" s="68"/>
      <c r="D65" s="68"/>
      <c r="E65" s="68"/>
      <c r="F65" s="65"/>
    </row>
    <row r="66" spans="1:6" x14ac:dyDescent="0.25">
      <c r="A66" s="14" t="s">
        <v>132</v>
      </c>
      <c r="B66" s="8" t="s">
        <v>133</v>
      </c>
      <c r="C66" s="50"/>
      <c r="D66" s="50"/>
      <c r="E66" s="50"/>
      <c r="F66" s="139"/>
    </row>
    <row r="67" spans="1:6" x14ac:dyDescent="0.25">
      <c r="A67" s="12"/>
      <c r="B67" s="6"/>
      <c r="C67" s="68"/>
      <c r="D67" s="68"/>
      <c r="E67" s="68"/>
      <c r="F67" s="65"/>
    </row>
    <row r="68" spans="1:6" x14ac:dyDescent="0.25">
      <c r="A68" s="12"/>
      <c r="B68" s="6"/>
      <c r="C68" s="68"/>
      <c r="D68" s="68"/>
      <c r="E68" s="68"/>
      <c r="F68" s="65"/>
    </row>
    <row r="69" spans="1:6" x14ac:dyDescent="0.25">
      <c r="A69" s="14" t="s">
        <v>134</v>
      </c>
      <c r="B69" s="8" t="s">
        <v>135</v>
      </c>
      <c r="C69" s="132"/>
      <c r="D69" s="50"/>
      <c r="E69" s="50"/>
      <c r="F69" s="132"/>
    </row>
    <row r="70" spans="1:6" s="46" customFormat="1" ht="15.75" x14ac:dyDescent="0.25">
      <c r="A70" s="16" t="s">
        <v>314</v>
      </c>
      <c r="B70" s="16" t="s">
        <v>138</v>
      </c>
      <c r="C70" s="137">
        <f>SUM(C63+C66+C69)</f>
        <v>6748228</v>
      </c>
      <c r="D70" s="137">
        <f>SUM(D63+D66+D69)</f>
        <v>0</v>
      </c>
      <c r="E70" s="137">
        <f>SUM(E63+E66+E69)</f>
        <v>1663047</v>
      </c>
      <c r="F70" s="137">
        <f>SUM(F63+F66+F69)</f>
        <v>8411275</v>
      </c>
    </row>
    <row r="71" spans="1:6" x14ac:dyDescent="0.25">
      <c r="A71" s="45"/>
      <c r="B71" s="45"/>
      <c r="C71" s="45"/>
      <c r="D71" s="45"/>
      <c r="E71" s="45"/>
    </row>
    <row r="72" spans="1:6" x14ac:dyDescent="0.25">
      <c r="A72" s="45"/>
      <c r="B72" s="45"/>
      <c r="C72" s="45"/>
      <c r="D72" s="45"/>
      <c r="E72" s="45"/>
    </row>
    <row r="73" spans="1:6" x14ac:dyDescent="0.25">
      <c r="A73" s="45"/>
      <c r="B73" s="45"/>
      <c r="C73" s="45"/>
      <c r="D73" s="45"/>
      <c r="E73" s="45"/>
    </row>
    <row r="74" spans="1:6" x14ac:dyDescent="0.25">
      <c r="A74" s="45"/>
      <c r="B74" s="45"/>
      <c r="C74" s="45"/>
      <c r="D74" s="45"/>
      <c r="E74" s="45"/>
    </row>
    <row r="75" spans="1:6" x14ac:dyDescent="0.25">
      <c r="A75" s="45"/>
      <c r="B75" s="45"/>
      <c r="C75" s="45"/>
      <c r="D75" s="45"/>
      <c r="E75" s="45"/>
    </row>
    <row r="76" spans="1:6" x14ac:dyDescent="0.25">
      <c r="A76" s="45"/>
      <c r="B76" s="45"/>
      <c r="C76" s="45"/>
      <c r="D76" s="45"/>
      <c r="E76" s="45"/>
    </row>
  </sheetData>
  <mergeCells count="3">
    <mergeCell ref="A1:F1"/>
    <mergeCell ref="A3:F3"/>
    <mergeCell ref="A4:F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H17"/>
  <sheetViews>
    <sheetView view="pageBreakPreview" zoomScaleNormal="100" workbookViewId="0">
      <selection activeCell="F1" sqref="F1:H1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x14ac:dyDescent="0.25">
      <c r="F1" s="245" t="s">
        <v>511</v>
      </c>
      <c r="G1" s="245"/>
      <c r="H1" s="245"/>
    </row>
    <row r="3" spans="1:8" ht="24" customHeight="1" x14ac:dyDescent="0.25">
      <c r="A3" s="252" t="s">
        <v>497</v>
      </c>
      <c r="B3" s="256"/>
      <c r="C3" s="256"/>
      <c r="D3" s="256"/>
      <c r="E3" s="256"/>
      <c r="F3" s="256"/>
      <c r="G3" s="256"/>
      <c r="H3" s="256"/>
    </row>
    <row r="4" spans="1:8" ht="23.25" customHeight="1" x14ac:dyDescent="0.25">
      <c r="A4" s="258" t="s">
        <v>494</v>
      </c>
      <c r="B4" s="253"/>
      <c r="C4" s="253"/>
      <c r="D4" s="253"/>
      <c r="E4" s="253"/>
      <c r="F4" s="253"/>
      <c r="G4" s="253"/>
      <c r="H4" s="253"/>
    </row>
    <row r="5" spans="1:8" ht="18" x14ac:dyDescent="0.25">
      <c r="A5" s="34"/>
    </row>
    <row r="7" spans="1:8" ht="30" x14ac:dyDescent="0.3">
      <c r="A7" s="2" t="s">
        <v>13</v>
      </c>
      <c r="B7" s="3" t="s">
        <v>14</v>
      </c>
      <c r="C7" s="43" t="s">
        <v>0</v>
      </c>
      <c r="D7" s="55" t="s">
        <v>489</v>
      </c>
      <c r="E7" s="43" t="s">
        <v>1</v>
      </c>
      <c r="F7" s="43" t="s">
        <v>1</v>
      </c>
      <c r="G7" s="43" t="s">
        <v>1</v>
      </c>
      <c r="H7" s="42" t="s">
        <v>2</v>
      </c>
    </row>
    <row r="8" spans="1:8" x14ac:dyDescent="0.25">
      <c r="A8" s="20"/>
      <c r="B8" s="20"/>
      <c r="C8" s="20"/>
      <c r="D8" s="20"/>
      <c r="E8" s="20"/>
      <c r="F8" s="20"/>
      <c r="G8" s="20"/>
      <c r="H8" s="20"/>
    </row>
    <row r="9" spans="1:8" x14ac:dyDescent="0.25">
      <c r="A9" s="20"/>
      <c r="B9" s="20"/>
      <c r="C9" s="20"/>
      <c r="D9" s="20"/>
      <c r="E9" s="20"/>
      <c r="F9" s="20"/>
      <c r="G9" s="20"/>
      <c r="H9" s="20"/>
    </row>
    <row r="10" spans="1:8" x14ac:dyDescent="0.25">
      <c r="A10" s="20"/>
      <c r="B10" s="20"/>
      <c r="C10" s="20"/>
      <c r="D10" s="20"/>
      <c r="E10" s="20"/>
      <c r="F10" s="20"/>
      <c r="G10" s="20"/>
      <c r="H10" s="20"/>
    </row>
    <row r="11" spans="1:8" x14ac:dyDescent="0.25">
      <c r="A11" s="20"/>
      <c r="B11" s="20"/>
      <c r="C11" s="57"/>
      <c r="D11" s="57"/>
      <c r="E11" s="57"/>
      <c r="F11" s="57"/>
      <c r="G11" s="57"/>
      <c r="H11" s="57"/>
    </row>
    <row r="12" spans="1:8" s="46" customFormat="1" x14ac:dyDescent="0.25">
      <c r="A12" s="14" t="s">
        <v>470</v>
      </c>
      <c r="B12" s="8" t="s">
        <v>480</v>
      </c>
      <c r="C12" s="243">
        <v>14487210</v>
      </c>
      <c r="D12" s="69"/>
      <c r="E12" s="69"/>
      <c r="F12" s="69"/>
      <c r="G12" s="69"/>
      <c r="H12" s="69">
        <f>SUM(C12:G12)</f>
        <v>14487210</v>
      </c>
    </row>
    <row r="13" spans="1:8" x14ac:dyDescent="0.25">
      <c r="A13" s="14"/>
      <c r="B13" s="8"/>
      <c r="C13" s="20"/>
      <c r="D13" s="20"/>
      <c r="E13" s="20"/>
      <c r="F13" s="20"/>
      <c r="G13" s="20"/>
      <c r="H13" s="20"/>
    </row>
    <row r="14" spans="1:8" x14ac:dyDescent="0.25">
      <c r="A14" s="14"/>
      <c r="B14" s="8"/>
      <c r="C14" s="20"/>
      <c r="D14" s="20"/>
      <c r="E14" s="20"/>
      <c r="F14" s="20"/>
      <c r="G14" s="20"/>
      <c r="H14" s="20"/>
    </row>
    <row r="15" spans="1:8" x14ac:dyDescent="0.25">
      <c r="A15" s="14"/>
      <c r="B15" s="8"/>
      <c r="C15" s="20"/>
      <c r="D15" s="20"/>
      <c r="E15" s="20"/>
      <c r="F15" s="20"/>
      <c r="G15" s="20"/>
      <c r="H15" s="20"/>
    </row>
    <row r="16" spans="1:8" x14ac:dyDescent="0.25">
      <c r="A16" s="14"/>
      <c r="B16" s="8"/>
      <c r="C16" s="20"/>
      <c r="D16" s="20"/>
      <c r="E16" s="20"/>
      <c r="F16" s="20"/>
      <c r="G16" s="20"/>
      <c r="H16" s="20"/>
    </row>
    <row r="17" spans="1:8" s="46" customFormat="1" x14ac:dyDescent="0.25">
      <c r="A17" s="14" t="s">
        <v>478</v>
      </c>
      <c r="B17" s="8" t="s">
        <v>480</v>
      </c>
      <c r="C17" s="50"/>
      <c r="D17" s="50"/>
      <c r="E17" s="50"/>
      <c r="F17" s="50"/>
      <c r="G17" s="50"/>
      <c r="H17" s="50"/>
    </row>
  </sheetData>
  <mergeCells count="3">
    <mergeCell ref="A3:H3"/>
    <mergeCell ref="A4:H4"/>
    <mergeCell ref="F1:H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D117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  <col min="4" max="4" width="17.140625" bestFit="1" customWidth="1"/>
  </cols>
  <sheetData>
    <row r="1" spans="1:4" x14ac:dyDescent="0.25">
      <c r="A1" s="257" t="s">
        <v>512</v>
      </c>
      <c r="B1" s="257"/>
      <c r="C1" s="257"/>
    </row>
    <row r="3" spans="1:4" ht="27" customHeight="1" x14ac:dyDescent="0.25">
      <c r="A3" s="252" t="s">
        <v>497</v>
      </c>
      <c r="B3" s="253"/>
      <c r="C3" s="253"/>
    </row>
    <row r="4" spans="1:4" ht="27" customHeight="1" x14ac:dyDescent="0.25">
      <c r="A4" s="258" t="s">
        <v>495</v>
      </c>
      <c r="B4" s="253"/>
      <c r="C4" s="253"/>
    </row>
    <row r="5" spans="1:4" ht="19.5" customHeight="1" x14ac:dyDescent="0.25">
      <c r="A5" s="39"/>
      <c r="B5" s="40"/>
      <c r="C5" s="40"/>
    </row>
    <row r="6" spans="1:4" x14ac:dyDescent="0.25">
      <c r="A6" s="4" t="s">
        <v>0</v>
      </c>
    </row>
    <row r="7" spans="1:4" ht="25.5" x14ac:dyDescent="0.25">
      <c r="A7" s="33" t="s">
        <v>471</v>
      </c>
      <c r="B7" s="3" t="s">
        <v>14</v>
      </c>
      <c r="C7" s="121" t="s">
        <v>4</v>
      </c>
      <c r="D7" s="142" t="s">
        <v>502</v>
      </c>
    </row>
    <row r="8" spans="1:4" x14ac:dyDescent="0.25">
      <c r="A8" s="12" t="s">
        <v>423</v>
      </c>
      <c r="B8" s="6" t="s">
        <v>104</v>
      </c>
      <c r="C8" s="143"/>
      <c r="D8" s="143"/>
    </row>
    <row r="9" spans="1:4" x14ac:dyDescent="0.25">
      <c r="A9" s="12" t="s">
        <v>424</v>
      </c>
      <c r="B9" s="6" t="s">
        <v>104</v>
      </c>
      <c r="C9" s="143"/>
      <c r="D9" s="143"/>
    </row>
    <row r="10" spans="1:4" x14ac:dyDescent="0.25">
      <c r="A10" s="12" t="s">
        <v>425</v>
      </c>
      <c r="B10" s="6" t="s">
        <v>104</v>
      </c>
      <c r="C10" s="143"/>
      <c r="D10" s="143"/>
    </row>
    <row r="11" spans="1:4" x14ac:dyDescent="0.25">
      <c r="A11" s="12" t="s">
        <v>426</v>
      </c>
      <c r="B11" s="6" t="s">
        <v>104</v>
      </c>
      <c r="C11" s="143"/>
      <c r="D11" s="143"/>
    </row>
    <row r="12" spans="1:4" x14ac:dyDescent="0.25">
      <c r="A12" s="12" t="s">
        <v>427</v>
      </c>
      <c r="B12" s="6" t="s">
        <v>104</v>
      </c>
      <c r="C12" s="143"/>
      <c r="D12" s="143"/>
    </row>
    <row r="13" spans="1:4" x14ac:dyDescent="0.25">
      <c r="A13" s="12" t="s">
        <v>428</v>
      </c>
      <c r="B13" s="6" t="s">
        <v>104</v>
      </c>
      <c r="C13" s="143"/>
      <c r="D13" s="143"/>
    </row>
    <row r="14" spans="1:4" x14ac:dyDescent="0.25">
      <c r="A14" s="12" t="s">
        <v>429</v>
      </c>
      <c r="B14" s="6" t="s">
        <v>104</v>
      </c>
      <c r="C14" s="143"/>
      <c r="D14" s="143"/>
    </row>
    <row r="15" spans="1:4" x14ac:dyDescent="0.25">
      <c r="A15" s="12" t="s">
        <v>430</v>
      </c>
      <c r="B15" s="6" t="s">
        <v>104</v>
      </c>
      <c r="C15" s="143"/>
      <c r="D15" s="143"/>
    </row>
    <row r="16" spans="1:4" x14ac:dyDescent="0.25">
      <c r="A16" s="12" t="s">
        <v>431</v>
      </c>
      <c r="B16" s="6" t="s">
        <v>104</v>
      </c>
      <c r="C16" s="143"/>
      <c r="D16" s="143"/>
    </row>
    <row r="17" spans="1:4" x14ac:dyDescent="0.25">
      <c r="A17" s="12" t="s">
        <v>432</v>
      </c>
      <c r="B17" s="6" t="s">
        <v>104</v>
      </c>
      <c r="C17" s="143"/>
      <c r="D17" s="143"/>
    </row>
    <row r="18" spans="1:4" s="46" customFormat="1" ht="25.5" x14ac:dyDescent="0.25">
      <c r="A18" s="10" t="s">
        <v>306</v>
      </c>
      <c r="B18" s="8" t="s">
        <v>104</v>
      </c>
      <c r="C18" s="144"/>
      <c r="D18" s="144"/>
    </row>
    <row r="19" spans="1:4" x14ac:dyDescent="0.25">
      <c r="A19" s="12" t="s">
        <v>423</v>
      </c>
      <c r="B19" s="6" t="s">
        <v>105</v>
      </c>
      <c r="C19" s="143"/>
      <c r="D19" s="143"/>
    </row>
    <row r="20" spans="1:4" x14ac:dyDescent="0.25">
      <c r="A20" s="12" t="s">
        <v>424</v>
      </c>
      <c r="B20" s="6" t="s">
        <v>105</v>
      </c>
      <c r="C20" s="143"/>
      <c r="D20" s="143"/>
    </row>
    <row r="21" spans="1:4" x14ac:dyDescent="0.25">
      <c r="A21" s="12" t="s">
        <v>425</v>
      </c>
      <c r="B21" s="6" t="s">
        <v>105</v>
      </c>
      <c r="C21" s="143"/>
      <c r="D21" s="143"/>
    </row>
    <row r="22" spans="1:4" x14ac:dyDescent="0.25">
      <c r="A22" s="12" t="s">
        <v>426</v>
      </c>
      <c r="B22" s="6" t="s">
        <v>105</v>
      </c>
      <c r="C22" s="143"/>
      <c r="D22" s="143"/>
    </row>
    <row r="23" spans="1:4" x14ac:dyDescent="0.25">
      <c r="A23" s="12" t="s">
        <v>427</v>
      </c>
      <c r="B23" s="6" t="s">
        <v>105</v>
      </c>
      <c r="C23" s="143"/>
      <c r="D23" s="143"/>
    </row>
    <row r="24" spans="1:4" x14ac:dyDescent="0.25">
      <c r="A24" s="12" t="s">
        <v>428</v>
      </c>
      <c r="B24" s="6" t="s">
        <v>105</v>
      </c>
      <c r="C24" s="143"/>
      <c r="D24" s="143"/>
    </row>
    <row r="25" spans="1:4" x14ac:dyDescent="0.25">
      <c r="A25" s="12" t="s">
        <v>429</v>
      </c>
      <c r="B25" s="6" t="s">
        <v>105</v>
      </c>
      <c r="C25" s="143"/>
      <c r="D25" s="143"/>
    </row>
    <row r="26" spans="1:4" x14ac:dyDescent="0.25">
      <c r="A26" s="12" t="s">
        <v>430</v>
      </c>
      <c r="B26" s="6" t="s">
        <v>105</v>
      </c>
      <c r="C26" s="143"/>
      <c r="D26" s="143"/>
    </row>
    <row r="27" spans="1:4" x14ac:dyDescent="0.25">
      <c r="A27" s="12" t="s">
        <v>431</v>
      </c>
      <c r="B27" s="6" t="s">
        <v>105</v>
      </c>
      <c r="C27" s="143"/>
      <c r="D27" s="143"/>
    </row>
    <row r="28" spans="1:4" x14ac:dyDescent="0.25">
      <c r="A28" s="12" t="s">
        <v>432</v>
      </c>
      <c r="B28" s="6" t="s">
        <v>105</v>
      </c>
      <c r="C28" s="143"/>
      <c r="D28" s="143"/>
    </row>
    <row r="29" spans="1:4" s="46" customFormat="1" ht="25.5" x14ac:dyDescent="0.25">
      <c r="A29" s="10" t="s">
        <v>307</v>
      </c>
      <c r="B29" s="8" t="s">
        <v>105</v>
      </c>
      <c r="C29" s="144"/>
      <c r="D29" s="144"/>
    </row>
    <row r="30" spans="1:4" x14ac:dyDescent="0.25">
      <c r="A30" s="12" t="s">
        <v>423</v>
      </c>
      <c r="B30" s="6" t="s">
        <v>106</v>
      </c>
      <c r="C30" s="143"/>
      <c r="D30" s="143"/>
    </row>
    <row r="31" spans="1:4" x14ac:dyDescent="0.25">
      <c r="A31" s="12" t="s">
        <v>424</v>
      </c>
      <c r="B31" s="6" t="s">
        <v>106</v>
      </c>
      <c r="C31" s="143"/>
      <c r="D31" s="143"/>
    </row>
    <row r="32" spans="1:4" x14ac:dyDescent="0.25">
      <c r="A32" s="12" t="s">
        <v>425</v>
      </c>
      <c r="B32" s="6" t="s">
        <v>106</v>
      </c>
      <c r="C32" s="143"/>
      <c r="D32" s="143"/>
    </row>
    <row r="33" spans="1:4" x14ac:dyDescent="0.25">
      <c r="A33" s="12" t="s">
        <v>426</v>
      </c>
      <c r="B33" s="6" t="s">
        <v>106</v>
      </c>
      <c r="C33" s="143"/>
      <c r="D33" s="143"/>
    </row>
    <row r="34" spans="1:4" x14ac:dyDescent="0.25">
      <c r="A34" s="12" t="s">
        <v>427</v>
      </c>
      <c r="B34" s="6" t="s">
        <v>106</v>
      </c>
      <c r="C34" s="143"/>
      <c r="D34" s="143"/>
    </row>
    <row r="35" spans="1:4" x14ac:dyDescent="0.25">
      <c r="A35" s="12" t="s">
        <v>428</v>
      </c>
      <c r="B35" s="6" t="s">
        <v>106</v>
      </c>
      <c r="C35" s="143"/>
      <c r="D35" s="143"/>
    </row>
    <row r="36" spans="1:4" x14ac:dyDescent="0.25">
      <c r="A36" s="12" t="s">
        <v>429</v>
      </c>
      <c r="B36" s="6" t="s">
        <v>106</v>
      </c>
      <c r="C36" s="143"/>
      <c r="D36" s="143"/>
    </row>
    <row r="37" spans="1:4" x14ac:dyDescent="0.25">
      <c r="A37" s="12" t="s">
        <v>430</v>
      </c>
      <c r="B37" s="6" t="s">
        <v>106</v>
      </c>
      <c r="C37" s="143">
        <v>1900063</v>
      </c>
      <c r="D37" s="143">
        <v>1900063</v>
      </c>
    </row>
    <row r="38" spans="1:4" x14ac:dyDescent="0.25">
      <c r="A38" s="12" t="s">
        <v>431</v>
      </c>
      <c r="B38" s="6" t="s">
        <v>106</v>
      </c>
      <c r="C38" s="143"/>
      <c r="D38" s="143"/>
    </row>
    <row r="39" spans="1:4" x14ac:dyDescent="0.25">
      <c r="A39" s="12" t="s">
        <v>432</v>
      </c>
      <c r="B39" s="6" t="s">
        <v>106</v>
      </c>
      <c r="C39" s="143"/>
      <c r="D39" s="143"/>
    </row>
    <row r="40" spans="1:4" s="46" customFormat="1" x14ac:dyDescent="0.25">
      <c r="A40" s="10" t="s">
        <v>308</v>
      </c>
      <c r="B40" s="8" t="s">
        <v>106</v>
      </c>
      <c r="C40" s="144">
        <f>SUM(C30:C39)</f>
        <v>1900063</v>
      </c>
      <c r="D40" s="144">
        <f>SUM(D30:D39)</f>
        <v>1900063</v>
      </c>
    </row>
    <row r="41" spans="1:4" x14ac:dyDescent="0.25">
      <c r="A41" s="12" t="s">
        <v>433</v>
      </c>
      <c r="B41" s="5" t="s">
        <v>108</v>
      </c>
      <c r="C41" s="143"/>
      <c r="D41" s="143"/>
    </row>
    <row r="42" spans="1:4" x14ac:dyDescent="0.25">
      <c r="A42" s="12" t="s">
        <v>434</v>
      </c>
      <c r="B42" s="5" t="s">
        <v>108</v>
      </c>
      <c r="C42" s="143"/>
      <c r="D42" s="143"/>
    </row>
    <row r="43" spans="1:4" x14ac:dyDescent="0.25">
      <c r="A43" s="12" t="s">
        <v>435</v>
      </c>
      <c r="B43" s="5" t="s">
        <v>108</v>
      </c>
      <c r="C43" s="143"/>
      <c r="D43" s="143"/>
    </row>
    <row r="44" spans="1:4" x14ac:dyDescent="0.25">
      <c r="A44" s="5" t="s">
        <v>436</v>
      </c>
      <c r="B44" s="5" t="s">
        <v>108</v>
      </c>
      <c r="C44" s="143"/>
      <c r="D44" s="143"/>
    </row>
    <row r="45" spans="1:4" x14ac:dyDescent="0.25">
      <c r="A45" s="5" t="s">
        <v>437</v>
      </c>
      <c r="B45" s="5" t="s">
        <v>108</v>
      </c>
      <c r="C45" s="143"/>
      <c r="D45" s="143"/>
    </row>
    <row r="46" spans="1:4" x14ac:dyDescent="0.25">
      <c r="A46" s="5" t="s">
        <v>438</v>
      </c>
      <c r="B46" s="5" t="s">
        <v>108</v>
      </c>
      <c r="C46" s="143"/>
      <c r="D46" s="143"/>
    </row>
    <row r="47" spans="1:4" x14ac:dyDescent="0.25">
      <c r="A47" s="12" t="s">
        <v>439</v>
      </c>
      <c r="B47" s="5" t="s">
        <v>108</v>
      </c>
      <c r="C47" s="143"/>
      <c r="D47" s="143"/>
    </row>
    <row r="48" spans="1:4" x14ac:dyDescent="0.25">
      <c r="A48" s="12" t="s">
        <v>440</v>
      </c>
      <c r="B48" s="5" t="s">
        <v>108</v>
      </c>
      <c r="C48" s="143"/>
      <c r="D48" s="143"/>
    </row>
    <row r="49" spans="1:4" x14ac:dyDescent="0.25">
      <c r="A49" s="12" t="s">
        <v>441</v>
      </c>
      <c r="B49" s="5" t="s">
        <v>108</v>
      </c>
      <c r="C49" s="143"/>
      <c r="D49" s="143"/>
    </row>
    <row r="50" spans="1:4" x14ac:dyDescent="0.25">
      <c r="A50" s="12" t="s">
        <v>442</v>
      </c>
      <c r="B50" s="5" t="s">
        <v>108</v>
      </c>
      <c r="C50" s="143"/>
      <c r="D50" s="143"/>
    </row>
    <row r="51" spans="1:4" s="46" customFormat="1" ht="25.5" x14ac:dyDescent="0.25">
      <c r="A51" s="10" t="s">
        <v>309</v>
      </c>
      <c r="B51" s="8" t="s">
        <v>108</v>
      </c>
      <c r="C51" s="144"/>
      <c r="D51" s="144"/>
    </row>
    <row r="52" spans="1:4" x14ac:dyDescent="0.25">
      <c r="A52" s="12" t="s">
        <v>433</v>
      </c>
      <c r="B52" s="5" t="s">
        <v>114</v>
      </c>
      <c r="C52" s="143"/>
      <c r="D52" s="143"/>
    </row>
    <row r="53" spans="1:4" x14ac:dyDescent="0.25">
      <c r="A53" s="12" t="s">
        <v>434</v>
      </c>
      <c r="B53" s="5" t="s">
        <v>114</v>
      </c>
      <c r="C53" s="143">
        <v>550000</v>
      </c>
      <c r="D53" s="143">
        <v>660000</v>
      </c>
    </row>
    <row r="54" spans="1:4" x14ac:dyDescent="0.25">
      <c r="A54" s="12" t="s">
        <v>435</v>
      </c>
      <c r="B54" s="5" t="s">
        <v>114</v>
      </c>
      <c r="C54" s="143">
        <v>480000</v>
      </c>
      <c r="D54" s="143">
        <v>640000</v>
      </c>
    </row>
    <row r="55" spans="1:4" x14ac:dyDescent="0.25">
      <c r="A55" s="5" t="s">
        <v>436</v>
      </c>
      <c r="B55" s="5" t="s">
        <v>114</v>
      </c>
      <c r="C55" s="143"/>
      <c r="D55" s="143"/>
    </row>
    <row r="56" spans="1:4" x14ac:dyDescent="0.25">
      <c r="A56" s="5" t="s">
        <v>437</v>
      </c>
      <c r="B56" s="5" t="s">
        <v>114</v>
      </c>
      <c r="C56" s="143"/>
      <c r="D56" s="143"/>
    </row>
    <row r="57" spans="1:4" x14ac:dyDescent="0.25">
      <c r="A57" s="5" t="s">
        <v>438</v>
      </c>
      <c r="B57" s="5" t="s">
        <v>114</v>
      </c>
      <c r="C57" s="143"/>
      <c r="D57" s="143"/>
    </row>
    <row r="58" spans="1:4" x14ac:dyDescent="0.25">
      <c r="A58" s="12" t="s">
        <v>439</v>
      </c>
      <c r="B58" s="5" t="s">
        <v>114</v>
      </c>
      <c r="C58" s="143"/>
      <c r="D58" s="143"/>
    </row>
    <row r="59" spans="1:4" x14ac:dyDescent="0.25">
      <c r="A59" s="12" t="s">
        <v>443</v>
      </c>
      <c r="B59" s="5" t="s">
        <v>114</v>
      </c>
      <c r="C59" s="143"/>
      <c r="D59" s="143"/>
    </row>
    <row r="60" spans="1:4" x14ac:dyDescent="0.25">
      <c r="A60" s="12" t="s">
        <v>441</v>
      </c>
      <c r="B60" s="5" t="s">
        <v>114</v>
      </c>
      <c r="C60" s="143"/>
      <c r="D60" s="143"/>
    </row>
    <row r="61" spans="1:4" x14ac:dyDescent="0.25">
      <c r="A61" s="12" t="s">
        <v>442</v>
      </c>
      <c r="B61" s="5" t="s">
        <v>114</v>
      </c>
      <c r="C61" s="143"/>
      <c r="D61" s="143"/>
    </row>
    <row r="62" spans="1:4" s="46" customFormat="1" x14ac:dyDescent="0.25">
      <c r="A62" s="14" t="s">
        <v>310</v>
      </c>
      <c r="B62" s="8" t="s">
        <v>114</v>
      </c>
      <c r="C62" s="144">
        <f>SUM(C52:C61)</f>
        <v>1030000</v>
      </c>
      <c r="D62" s="145">
        <v>1300000</v>
      </c>
    </row>
    <row r="63" spans="1:4" x14ac:dyDescent="0.25">
      <c r="A63" s="12" t="s">
        <v>423</v>
      </c>
      <c r="B63" s="6" t="s">
        <v>141</v>
      </c>
      <c r="C63" s="143"/>
      <c r="D63" s="143"/>
    </row>
    <row r="64" spans="1:4" x14ac:dyDescent="0.25">
      <c r="A64" s="12" t="s">
        <v>424</v>
      </c>
      <c r="B64" s="6" t="s">
        <v>141</v>
      </c>
      <c r="C64" s="143"/>
      <c r="D64" s="143"/>
    </row>
    <row r="65" spans="1:4" x14ac:dyDescent="0.25">
      <c r="A65" s="12" t="s">
        <v>425</v>
      </c>
      <c r="B65" s="6" t="s">
        <v>141</v>
      </c>
      <c r="C65" s="143"/>
      <c r="D65" s="143"/>
    </row>
    <row r="66" spans="1:4" x14ac:dyDescent="0.25">
      <c r="A66" s="12" t="s">
        <v>426</v>
      </c>
      <c r="B66" s="6" t="s">
        <v>141</v>
      </c>
      <c r="C66" s="143"/>
      <c r="D66" s="143"/>
    </row>
    <row r="67" spans="1:4" x14ac:dyDescent="0.25">
      <c r="A67" s="12" t="s">
        <v>427</v>
      </c>
      <c r="B67" s="6" t="s">
        <v>141</v>
      </c>
      <c r="C67" s="143"/>
      <c r="D67" s="143"/>
    </row>
    <row r="68" spans="1:4" x14ac:dyDescent="0.25">
      <c r="A68" s="12" t="s">
        <v>428</v>
      </c>
      <c r="B68" s="6" t="s">
        <v>141</v>
      </c>
      <c r="C68" s="143"/>
      <c r="D68" s="143"/>
    </row>
    <row r="69" spans="1:4" x14ac:dyDescent="0.25">
      <c r="A69" s="12" t="s">
        <v>429</v>
      </c>
      <c r="B69" s="6" t="s">
        <v>141</v>
      </c>
      <c r="C69" s="143"/>
      <c r="D69" s="143"/>
    </row>
    <row r="70" spans="1:4" x14ac:dyDescent="0.25">
      <c r="A70" s="12" t="s">
        <v>430</v>
      </c>
      <c r="B70" s="6" t="s">
        <v>141</v>
      </c>
      <c r="C70" s="143"/>
      <c r="D70" s="143"/>
    </row>
    <row r="71" spans="1:4" x14ac:dyDescent="0.25">
      <c r="A71" s="12" t="s">
        <v>431</v>
      </c>
      <c r="B71" s="6" t="s">
        <v>141</v>
      </c>
      <c r="C71" s="143"/>
      <c r="D71" s="143"/>
    </row>
    <row r="72" spans="1:4" x14ac:dyDescent="0.25">
      <c r="A72" s="12" t="s">
        <v>432</v>
      </c>
      <c r="B72" s="6" t="s">
        <v>141</v>
      </c>
      <c r="C72" s="143"/>
      <c r="D72" s="143"/>
    </row>
    <row r="73" spans="1:4" s="46" customFormat="1" ht="25.5" x14ac:dyDescent="0.25">
      <c r="A73" s="10" t="s">
        <v>319</v>
      </c>
      <c r="B73" s="8" t="s">
        <v>141</v>
      </c>
      <c r="C73" s="144"/>
      <c r="D73" s="144"/>
    </row>
    <row r="74" spans="1:4" x14ac:dyDescent="0.25">
      <c r="A74" s="12" t="s">
        <v>423</v>
      </c>
      <c r="B74" s="6" t="s">
        <v>142</v>
      </c>
      <c r="C74" s="143"/>
      <c r="D74" s="143"/>
    </row>
    <row r="75" spans="1:4" x14ac:dyDescent="0.25">
      <c r="A75" s="12" t="s">
        <v>424</v>
      </c>
      <c r="B75" s="6" t="s">
        <v>142</v>
      </c>
      <c r="C75" s="143"/>
      <c r="D75" s="143"/>
    </row>
    <row r="76" spans="1:4" x14ac:dyDescent="0.25">
      <c r="A76" s="12" t="s">
        <v>425</v>
      </c>
      <c r="B76" s="6" t="s">
        <v>142</v>
      </c>
      <c r="C76" s="143"/>
      <c r="D76" s="143"/>
    </row>
    <row r="77" spans="1:4" x14ac:dyDescent="0.25">
      <c r="A77" s="12" t="s">
        <v>426</v>
      </c>
      <c r="B77" s="6" t="s">
        <v>142</v>
      </c>
      <c r="C77" s="143"/>
      <c r="D77" s="143"/>
    </row>
    <row r="78" spans="1:4" x14ac:dyDescent="0.25">
      <c r="A78" s="12" t="s">
        <v>427</v>
      </c>
      <c r="B78" s="6" t="s">
        <v>142</v>
      </c>
      <c r="C78" s="143"/>
      <c r="D78" s="143"/>
    </row>
    <row r="79" spans="1:4" x14ac:dyDescent="0.25">
      <c r="A79" s="12" t="s">
        <v>428</v>
      </c>
      <c r="B79" s="6" t="s">
        <v>142</v>
      </c>
      <c r="C79" s="143"/>
      <c r="D79" s="143"/>
    </row>
    <row r="80" spans="1:4" x14ac:dyDescent="0.25">
      <c r="A80" s="12" t="s">
        <v>429</v>
      </c>
      <c r="B80" s="6" t="s">
        <v>142</v>
      </c>
      <c r="C80" s="143"/>
      <c r="D80" s="143"/>
    </row>
    <row r="81" spans="1:4" x14ac:dyDescent="0.25">
      <c r="A81" s="12" t="s">
        <v>430</v>
      </c>
      <c r="B81" s="6" t="s">
        <v>142</v>
      </c>
      <c r="C81" s="143"/>
      <c r="D81" s="143"/>
    </row>
    <row r="82" spans="1:4" x14ac:dyDescent="0.25">
      <c r="A82" s="12" t="s">
        <v>431</v>
      </c>
      <c r="B82" s="6" t="s">
        <v>142</v>
      </c>
      <c r="C82" s="143"/>
      <c r="D82" s="143"/>
    </row>
    <row r="83" spans="1:4" x14ac:dyDescent="0.25">
      <c r="A83" s="12" t="s">
        <v>432</v>
      </c>
      <c r="B83" s="6" t="s">
        <v>142</v>
      </c>
      <c r="C83" s="143"/>
      <c r="D83" s="143"/>
    </row>
    <row r="84" spans="1:4" s="46" customFormat="1" ht="25.5" x14ac:dyDescent="0.25">
      <c r="A84" s="10" t="s">
        <v>318</v>
      </c>
      <c r="B84" s="8" t="s">
        <v>142</v>
      </c>
      <c r="C84" s="144"/>
      <c r="D84" s="144"/>
    </row>
    <row r="85" spans="1:4" x14ac:dyDescent="0.25">
      <c r="A85" s="12" t="s">
        <v>423</v>
      </c>
      <c r="B85" s="6" t="s">
        <v>143</v>
      </c>
      <c r="C85" s="143"/>
      <c r="D85" s="143"/>
    </row>
    <row r="86" spans="1:4" x14ac:dyDescent="0.25">
      <c r="A86" s="12" t="s">
        <v>424</v>
      </c>
      <c r="B86" s="6" t="s">
        <v>143</v>
      </c>
      <c r="C86" s="143"/>
      <c r="D86" s="143"/>
    </row>
    <row r="87" spans="1:4" x14ac:dyDescent="0.25">
      <c r="A87" s="12" t="s">
        <v>425</v>
      </c>
      <c r="B87" s="6" t="s">
        <v>143</v>
      </c>
      <c r="C87" s="143"/>
      <c r="D87" s="143"/>
    </row>
    <row r="88" spans="1:4" x14ac:dyDescent="0.25">
      <c r="A88" s="12" t="s">
        <v>426</v>
      </c>
      <c r="B88" s="6" t="s">
        <v>143</v>
      </c>
      <c r="C88" s="143"/>
      <c r="D88" s="143"/>
    </row>
    <row r="89" spans="1:4" x14ac:dyDescent="0.25">
      <c r="A89" s="12" t="s">
        <v>427</v>
      </c>
      <c r="B89" s="6" t="s">
        <v>143</v>
      </c>
      <c r="C89" s="143"/>
      <c r="D89" s="143"/>
    </row>
    <row r="90" spans="1:4" x14ac:dyDescent="0.25">
      <c r="A90" s="12" t="s">
        <v>428</v>
      </c>
      <c r="B90" s="6" t="s">
        <v>143</v>
      </c>
      <c r="C90" s="143"/>
      <c r="D90" s="143"/>
    </row>
    <row r="91" spans="1:4" x14ac:dyDescent="0.25">
      <c r="A91" s="12" t="s">
        <v>429</v>
      </c>
      <c r="B91" s="6" t="s">
        <v>143</v>
      </c>
      <c r="C91" s="143"/>
      <c r="D91" s="143"/>
    </row>
    <row r="92" spans="1:4" x14ac:dyDescent="0.25">
      <c r="A92" s="12" t="s">
        <v>430</v>
      </c>
      <c r="B92" s="6" t="s">
        <v>143</v>
      </c>
      <c r="C92" s="143"/>
      <c r="D92" s="143"/>
    </row>
    <row r="93" spans="1:4" x14ac:dyDescent="0.25">
      <c r="A93" s="12" t="s">
        <v>431</v>
      </c>
      <c r="B93" s="6" t="s">
        <v>143</v>
      </c>
      <c r="C93" s="143"/>
      <c r="D93" s="143"/>
    </row>
    <row r="94" spans="1:4" x14ac:dyDescent="0.25">
      <c r="A94" s="12" t="s">
        <v>432</v>
      </c>
      <c r="B94" s="6" t="s">
        <v>143</v>
      </c>
      <c r="C94" s="143"/>
      <c r="D94" s="143"/>
    </row>
    <row r="95" spans="1:4" s="46" customFormat="1" x14ac:dyDescent="0.25">
      <c r="A95" s="10" t="s">
        <v>317</v>
      </c>
      <c r="B95" s="8" t="s">
        <v>143</v>
      </c>
      <c r="C95" s="144"/>
      <c r="D95" s="144"/>
    </row>
    <row r="96" spans="1:4" x14ac:dyDescent="0.25">
      <c r="A96" s="12" t="s">
        <v>433</v>
      </c>
      <c r="B96" s="5" t="s">
        <v>145</v>
      </c>
      <c r="C96" s="143"/>
      <c r="D96" s="143"/>
    </row>
    <row r="97" spans="1:4" x14ac:dyDescent="0.25">
      <c r="A97" s="12" t="s">
        <v>434</v>
      </c>
      <c r="B97" s="6" t="s">
        <v>145</v>
      </c>
      <c r="C97" s="143"/>
      <c r="D97" s="143"/>
    </row>
    <row r="98" spans="1:4" x14ac:dyDescent="0.25">
      <c r="A98" s="12" t="s">
        <v>435</v>
      </c>
      <c r="B98" s="5" t="s">
        <v>145</v>
      </c>
      <c r="C98" s="143"/>
      <c r="D98" s="143"/>
    </row>
    <row r="99" spans="1:4" x14ac:dyDescent="0.25">
      <c r="A99" s="5" t="s">
        <v>436</v>
      </c>
      <c r="B99" s="6" t="s">
        <v>145</v>
      </c>
      <c r="C99" s="143"/>
      <c r="D99" s="143"/>
    </row>
    <row r="100" spans="1:4" x14ac:dyDescent="0.25">
      <c r="A100" s="5" t="s">
        <v>437</v>
      </c>
      <c r="B100" s="5" t="s">
        <v>145</v>
      </c>
      <c r="C100" s="143"/>
      <c r="D100" s="143"/>
    </row>
    <row r="101" spans="1:4" x14ac:dyDescent="0.25">
      <c r="A101" s="5" t="s">
        <v>438</v>
      </c>
      <c r="B101" s="6" t="s">
        <v>145</v>
      </c>
      <c r="C101" s="143"/>
      <c r="D101" s="143"/>
    </row>
    <row r="102" spans="1:4" x14ac:dyDescent="0.25">
      <c r="A102" s="12" t="s">
        <v>439</v>
      </c>
      <c r="B102" s="5" t="s">
        <v>145</v>
      </c>
      <c r="C102" s="143"/>
      <c r="D102" s="143"/>
    </row>
    <row r="103" spans="1:4" x14ac:dyDescent="0.25">
      <c r="A103" s="12" t="s">
        <v>443</v>
      </c>
      <c r="B103" s="6" t="s">
        <v>145</v>
      </c>
      <c r="C103" s="143"/>
      <c r="D103" s="143"/>
    </row>
    <row r="104" spans="1:4" x14ac:dyDescent="0.25">
      <c r="A104" s="12" t="s">
        <v>441</v>
      </c>
      <c r="B104" s="5" t="s">
        <v>145</v>
      </c>
      <c r="C104" s="143"/>
      <c r="D104" s="143"/>
    </row>
    <row r="105" spans="1:4" x14ac:dyDescent="0.25">
      <c r="A105" s="12" t="s">
        <v>442</v>
      </c>
      <c r="B105" s="6" t="s">
        <v>145</v>
      </c>
      <c r="C105" s="143"/>
      <c r="D105" s="143"/>
    </row>
    <row r="106" spans="1:4" s="46" customFormat="1" ht="25.5" x14ac:dyDescent="0.25">
      <c r="A106" s="10" t="s">
        <v>316</v>
      </c>
      <c r="B106" s="8" t="s">
        <v>145</v>
      </c>
      <c r="C106" s="144"/>
      <c r="D106" s="144"/>
    </row>
    <row r="107" spans="1:4" x14ac:dyDescent="0.25">
      <c r="A107" s="12" t="s">
        <v>433</v>
      </c>
      <c r="B107" s="5" t="s">
        <v>484</v>
      </c>
      <c r="C107" s="143"/>
      <c r="D107" s="143"/>
    </row>
    <row r="108" spans="1:4" x14ac:dyDescent="0.25">
      <c r="A108" s="12" t="s">
        <v>434</v>
      </c>
      <c r="B108" s="5" t="s">
        <v>484</v>
      </c>
      <c r="C108" s="143"/>
      <c r="D108" s="143"/>
    </row>
    <row r="109" spans="1:4" x14ac:dyDescent="0.25">
      <c r="A109" s="12" t="s">
        <v>435</v>
      </c>
      <c r="B109" s="5" t="s">
        <v>484</v>
      </c>
      <c r="C109" s="143"/>
      <c r="D109" s="143"/>
    </row>
    <row r="110" spans="1:4" x14ac:dyDescent="0.25">
      <c r="A110" s="5" t="s">
        <v>436</v>
      </c>
      <c r="B110" s="5" t="s">
        <v>484</v>
      </c>
      <c r="C110" s="143"/>
      <c r="D110" s="143"/>
    </row>
    <row r="111" spans="1:4" x14ac:dyDescent="0.25">
      <c r="A111" s="5" t="s">
        <v>437</v>
      </c>
      <c r="B111" s="5" t="s">
        <v>484</v>
      </c>
      <c r="C111" s="143"/>
      <c r="D111" s="143"/>
    </row>
    <row r="112" spans="1:4" x14ac:dyDescent="0.25">
      <c r="A112" s="5" t="s">
        <v>438</v>
      </c>
      <c r="B112" s="5" t="s">
        <v>484</v>
      </c>
      <c r="C112" s="143"/>
      <c r="D112" s="143"/>
    </row>
    <row r="113" spans="1:4" x14ac:dyDescent="0.25">
      <c r="A113" s="12" t="s">
        <v>439</v>
      </c>
      <c r="B113" s="5" t="s">
        <v>484</v>
      </c>
      <c r="C113" s="143"/>
      <c r="D113" s="143"/>
    </row>
    <row r="114" spans="1:4" x14ac:dyDescent="0.25">
      <c r="A114" s="12" t="s">
        <v>443</v>
      </c>
      <c r="B114" s="5" t="s">
        <v>484</v>
      </c>
      <c r="C114" s="143"/>
      <c r="D114" s="143"/>
    </row>
    <row r="115" spans="1:4" x14ac:dyDescent="0.25">
      <c r="A115" s="12" t="s">
        <v>441</v>
      </c>
      <c r="B115" s="5" t="s">
        <v>484</v>
      </c>
      <c r="C115" s="143"/>
      <c r="D115" s="143"/>
    </row>
    <row r="116" spans="1:4" x14ac:dyDescent="0.25">
      <c r="A116" s="12" t="s">
        <v>442</v>
      </c>
      <c r="B116" s="5" t="s">
        <v>484</v>
      </c>
      <c r="C116" s="143"/>
      <c r="D116" s="143"/>
    </row>
    <row r="117" spans="1:4" s="46" customFormat="1" x14ac:dyDescent="0.25">
      <c r="A117" s="14" t="s">
        <v>350</v>
      </c>
      <c r="B117" s="7" t="s">
        <v>484</v>
      </c>
      <c r="C117" s="144"/>
      <c r="D117" s="144"/>
    </row>
  </sheetData>
  <mergeCells count="3">
    <mergeCell ref="A3:C3"/>
    <mergeCell ref="A4:C4"/>
    <mergeCell ref="A1:C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D117"/>
  <sheetViews>
    <sheetView tabSelected="1" view="pageBreakPreview" zoomScale="85" zoomScaleNormal="100" workbookViewId="0">
      <selection sqref="A1:C1"/>
    </sheetView>
  </sheetViews>
  <sheetFormatPr defaultRowHeight="15" x14ac:dyDescent="0.25"/>
  <cols>
    <col min="1" max="1" width="82.5703125" customWidth="1"/>
    <col min="3" max="3" width="16.28515625" customWidth="1"/>
    <col min="4" max="4" width="17.140625" bestFit="1" customWidth="1"/>
  </cols>
  <sheetData>
    <row r="1" spans="1:4" x14ac:dyDescent="0.25">
      <c r="A1" s="257" t="s">
        <v>513</v>
      </c>
      <c r="B1" s="257"/>
      <c r="C1" s="257"/>
    </row>
    <row r="3" spans="1:4" ht="27" customHeight="1" x14ac:dyDescent="0.25">
      <c r="A3" s="252" t="s">
        <v>497</v>
      </c>
      <c r="B3" s="253"/>
      <c r="C3" s="253"/>
    </row>
    <row r="4" spans="1:4" ht="25.5" customHeight="1" x14ac:dyDescent="0.25">
      <c r="A4" s="258" t="s">
        <v>496</v>
      </c>
      <c r="B4" s="253"/>
      <c r="C4" s="253"/>
    </row>
    <row r="5" spans="1:4" ht="15.75" customHeight="1" x14ac:dyDescent="0.25">
      <c r="A5" s="39"/>
      <c r="B5" s="40"/>
      <c r="C5" s="40"/>
    </row>
    <row r="6" spans="1:4" ht="21" customHeight="1" x14ac:dyDescent="0.25">
      <c r="A6" s="4" t="s">
        <v>0</v>
      </c>
    </row>
    <row r="7" spans="1:4" ht="25.5" x14ac:dyDescent="0.25">
      <c r="A7" s="33" t="s">
        <v>471</v>
      </c>
      <c r="B7" s="3" t="s">
        <v>14</v>
      </c>
      <c r="C7" s="121" t="s">
        <v>4</v>
      </c>
      <c r="D7" s="142" t="s">
        <v>502</v>
      </c>
    </row>
    <row r="8" spans="1:4" x14ac:dyDescent="0.25">
      <c r="A8" s="12" t="s">
        <v>444</v>
      </c>
      <c r="B8" s="6" t="s">
        <v>201</v>
      </c>
      <c r="C8" s="122"/>
      <c r="D8" s="122"/>
    </row>
    <row r="9" spans="1:4" x14ac:dyDescent="0.25">
      <c r="A9" s="12" t="s">
        <v>453</v>
      </c>
      <c r="B9" s="6" t="s">
        <v>201</v>
      </c>
      <c r="C9" s="122"/>
      <c r="D9" s="122"/>
    </row>
    <row r="10" spans="1:4" ht="30" x14ac:dyDescent="0.25">
      <c r="A10" s="12" t="s">
        <v>454</v>
      </c>
      <c r="B10" s="6" t="s">
        <v>201</v>
      </c>
      <c r="C10" s="122"/>
      <c r="D10" s="122"/>
    </row>
    <row r="11" spans="1:4" x14ac:dyDescent="0.25">
      <c r="A11" s="12" t="s">
        <v>452</v>
      </c>
      <c r="B11" s="6" t="s">
        <v>201</v>
      </c>
      <c r="C11" s="122"/>
      <c r="D11" s="122"/>
    </row>
    <row r="12" spans="1:4" x14ac:dyDescent="0.25">
      <c r="A12" s="12" t="s">
        <v>451</v>
      </c>
      <c r="B12" s="6" t="s">
        <v>201</v>
      </c>
      <c r="C12" s="122"/>
      <c r="D12" s="122"/>
    </row>
    <row r="13" spans="1:4" x14ac:dyDescent="0.25">
      <c r="A13" s="12" t="s">
        <v>450</v>
      </c>
      <c r="B13" s="6" t="s">
        <v>201</v>
      </c>
      <c r="C13" s="122"/>
      <c r="D13" s="122"/>
    </row>
    <row r="14" spans="1:4" x14ac:dyDescent="0.25">
      <c r="A14" s="12" t="s">
        <v>445</v>
      </c>
      <c r="B14" s="6" t="s">
        <v>201</v>
      </c>
      <c r="C14" s="122"/>
      <c r="D14" s="122"/>
    </row>
    <row r="15" spans="1:4" x14ac:dyDescent="0.25">
      <c r="A15" s="12" t="s">
        <v>446</v>
      </c>
      <c r="B15" s="6" t="s">
        <v>201</v>
      </c>
      <c r="C15" s="122"/>
      <c r="D15" s="122"/>
    </row>
    <row r="16" spans="1:4" x14ac:dyDescent="0.25">
      <c r="A16" s="12" t="s">
        <v>447</v>
      </c>
      <c r="B16" s="6" t="s">
        <v>201</v>
      </c>
      <c r="C16" s="122"/>
      <c r="D16" s="122"/>
    </row>
    <row r="17" spans="1:4" x14ac:dyDescent="0.25">
      <c r="A17" s="12" t="s">
        <v>448</v>
      </c>
      <c r="B17" s="6" t="s">
        <v>201</v>
      </c>
      <c r="C17" s="122"/>
      <c r="D17" s="122"/>
    </row>
    <row r="18" spans="1:4" s="46" customFormat="1" ht="25.5" x14ac:dyDescent="0.25">
      <c r="A18" s="7" t="s">
        <v>359</v>
      </c>
      <c r="B18" s="8" t="s">
        <v>201</v>
      </c>
      <c r="C18" s="123"/>
      <c r="D18" s="123"/>
    </row>
    <row r="19" spans="1:4" x14ac:dyDescent="0.25">
      <c r="A19" s="12" t="s">
        <v>444</v>
      </c>
      <c r="B19" s="6" t="s">
        <v>202</v>
      </c>
      <c r="C19" s="122"/>
      <c r="D19" s="122"/>
    </row>
    <row r="20" spans="1:4" x14ac:dyDescent="0.25">
      <c r="A20" s="12" t="s">
        <v>453</v>
      </c>
      <c r="B20" s="6" t="s">
        <v>202</v>
      </c>
      <c r="C20" s="122"/>
      <c r="D20" s="122"/>
    </row>
    <row r="21" spans="1:4" ht="30" x14ac:dyDescent="0.25">
      <c r="A21" s="12" t="s">
        <v>454</v>
      </c>
      <c r="B21" s="6" t="s">
        <v>202</v>
      </c>
      <c r="C21" s="122"/>
      <c r="D21" s="122"/>
    </row>
    <row r="22" spans="1:4" x14ac:dyDescent="0.25">
      <c r="A22" s="12" t="s">
        <v>452</v>
      </c>
      <c r="B22" s="6" t="s">
        <v>202</v>
      </c>
      <c r="C22" s="122"/>
      <c r="D22" s="122"/>
    </row>
    <row r="23" spans="1:4" x14ac:dyDescent="0.25">
      <c r="A23" s="12" t="s">
        <v>451</v>
      </c>
      <c r="B23" s="6" t="s">
        <v>202</v>
      </c>
      <c r="C23" s="122"/>
      <c r="D23" s="122"/>
    </row>
    <row r="24" spans="1:4" x14ac:dyDescent="0.25">
      <c r="A24" s="12" t="s">
        <v>450</v>
      </c>
      <c r="B24" s="6" t="s">
        <v>202</v>
      </c>
      <c r="C24" s="122"/>
      <c r="D24" s="122"/>
    </row>
    <row r="25" spans="1:4" x14ac:dyDescent="0.25">
      <c r="A25" s="12" t="s">
        <v>445</v>
      </c>
      <c r="B25" s="6" t="s">
        <v>202</v>
      </c>
      <c r="C25" s="122"/>
      <c r="D25" s="122"/>
    </row>
    <row r="26" spans="1:4" x14ac:dyDescent="0.25">
      <c r="A26" s="12" t="s">
        <v>446</v>
      </c>
      <c r="B26" s="6" t="s">
        <v>202</v>
      </c>
      <c r="C26" s="122"/>
      <c r="D26" s="122"/>
    </row>
    <row r="27" spans="1:4" x14ac:dyDescent="0.25">
      <c r="A27" s="12" t="s">
        <v>447</v>
      </c>
      <c r="B27" s="6" t="s">
        <v>202</v>
      </c>
      <c r="C27" s="122"/>
      <c r="D27" s="122"/>
    </row>
    <row r="28" spans="1:4" x14ac:dyDescent="0.25">
      <c r="A28" s="12" t="s">
        <v>448</v>
      </c>
      <c r="B28" s="6" t="s">
        <v>202</v>
      </c>
      <c r="C28" s="122"/>
      <c r="D28" s="122"/>
    </row>
    <row r="29" spans="1:4" s="46" customFormat="1" ht="25.5" x14ac:dyDescent="0.25">
      <c r="A29" s="7" t="s">
        <v>415</v>
      </c>
      <c r="B29" s="8" t="s">
        <v>202</v>
      </c>
      <c r="C29" s="123"/>
      <c r="D29" s="123"/>
    </row>
    <row r="30" spans="1:4" x14ac:dyDescent="0.25">
      <c r="A30" s="12" t="s">
        <v>444</v>
      </c>
      <c r="B30" s="6" t="s">
        <v>203</v>
      </c>
      <c r="C30" s="122">
        <v>0</v>
      </c>
      <c r="D30" s="122">
        <v>0</v>
      </c>
    </row>
    <row r="31" spans="1:4" x14ac:dyDescent="0.25">
      <c r="A31" s="12" t="s">
        <v>453</v>
      </c>
      <c r="B31" s="6" t="s">
        <v>203</v>
      </c>
      <c r="C31" s="122"/>
      <c r="D31" s="122"/>
    </row>
    <row r="32" spans="1:4" ht="30" x14ac:dyDescent="0.25">
      <c r="A32" s="12" t="s">
        <v>454</v>
      </c>
      <c r="B32" s="6" t="s">
        <v>203</v>
      </c>
      <c r="C32" s="124"/>
      <c r="D32" s="124"/>
    </row>
    <row r="33" spans="1:4" x14ac:dyDescent="0.25">
      <c r="A33" s="12" t="s">
        <v>452</v>
      </c>
      <c r="B33" s="6" t="s">
        <v>203</v>
      </c>
      <c r="C33" s="122"/>
      <c r="D33" s="146"/>
    </row>
    <row r="34" spans="1:4" x14ac:dyDescent="0.25">
      <c r="A34" s="12" t="s">
        <v>451</v>
      </c>
      <c r="B34" s="6" t="s">
        <v>203</v>
      </c>
      <c r="C34" s="122"/>
      <c r="D34" s="122"/>
    </row>
    <row r="35" spans="1:4" x14ac:dyDescent="0.25">
      <c r="A35" s="12" t="s">
        <v>450</v>
      </c>
      <c r="B35" s="6" t="s">
        <v>203</v>
      </c>
      <c r="C35" s="122"/>
      <c r="D35" s="122"/>
    </row>
    <row r="36" spans="1:4" x14ac:dyDescent="0.25">
      <c r="A36" s="12" t="s">
        <v>445</v>
      </c>
      <c r="B36" s="6" t="s">
        <v>203</v>
      </c>
      <c r="C36" s="125"/>
      <c r="D36" s="125"/>
    </row>
    <row r="37" spans="1:4" x14ac:dyDescent="0.25">
      <c r="A37" s="12" t="s">
        <v>446</v>
      </c>
      <c r="B37" s="6" t="s">
        <v>203</v>
      </c>
      <c r="C37" s="125"/>
      <c r="D37" s="125"/>
    </row>
    <row r="38" spans="1:4" x14ac:dyDescent="0.25">
      <c r="A38" s="12" t="s">
        <v>447</v>
      </c>
      <c r="B38" s="6" t="s">
        <v>203</v>
      </c>
      <c r="C38" s="125"/>
      <c r="D38" s="125"/>
    </row>
    <row r="39" spans="1:4" x14ac:dyDescent="0.25">
      <c r="A39" s="12" t="s">
        <v>448</v>
      </c>
      <c r="B39" s="6" t="s">
        <v>203</v>
      </c>
      <c r="C39" s="125"/>
      <c r="D39" s="125"/>
    </row>
    <row r="40" spans="1:4" s="46" customFormat="1" x14ac:dyDescent="0.25">
      <c r="A40" s="7" t="s">
        <v>414</v>
      </c>
      <c r="B40" s="8" t="s">
        <v>203</v>
      </c>
      <c r="C40" s="126">
        <v>0</v>
      </c>
      <c r="D40" s="227">
        <v>12607558</v>
      </c>
    </row>
    <row r="41" spans="1:4" x14ac:dyDescent="0.25">
      <c r="A41" s="12" t="s">
        <v>444</v>
      </c>
      <c r="B41" s="6" t="s">
        <v>209</v>
      </c>
      <c r="C41" s="122"/>
      <c r="D41" s="122"/>
    </row>
    <row r="42" spans="1:4" x14ac:dyDescent="0.25">
      <c r="A42" s="12" t="s">
        <v>453</v>
      </c>
      <c r="B42" s="6" t="s">
        <v>209</v>
      </c>
      <c r="C42" s="122"/>
      <c r="D42" s="122"/>
    </row>
    <row r="43" spans="1:4" ht="30" x14ac:dyDescent="0.25">
      <c r="A43" s="12" t="s">
        <v>454</v>
      </c>
      <c r="B43" s="6" t="s">
        <v>209</v>
      </c>
      <c r="C43" s="122"/>
      <c r="D43" s="122"/>
    </row>
    <row r="44" spans="1:4" x14ac:dyDescent="0.25">
      <c r="A44" s="12" t="s">
        <v>452</v>
      </c>
      <c r="B44" s="6" t="s">
        <v>209</v>
      </c>
      <c r="C44" s="122"/>
      <c r="D44" s="122"/>
    </row>
    <row r="45" spans="1:4" x14ac:dyDescent="0.25">
      <c r="A45" s="12" t="s">
        <v>451</v>
      </c>
      <c r="B45" s="6" t="s">
        <v>209</v>
      </c>
      <c r="C45" s="122"/>
      <c r="D45" s="122"/>
    </row>
    <row r="46" spans="1:4" x14ac:dyDescent="0.25">
      <c r="A46" s="12" t="s">
        <v>450</v>
      </c>
      <c r="B46" s="6" t="s">
        <v>209</v>
      </c>
      <c r="C46" s="122"/>
      <c r="D46" s="122"/>
    </row>
    <row r="47" spans="1:4" x14ac:dyDescent="0.25">
      <c r="A47" s="12" t="s">
        <v>445</v>
      </c>
      <c r="B47" s="6" t="s">
        <v>209</v>
      </c>
      <c r="C47" s="122"/>
      <c r="D47" s="122"/>
    </row>
    <row r="48" spans="1:4" x14ac:dyDescent="0.25">
      <c r="A48" s="12" t="s">
        <v>446</v>
      </c>
      <c r="B48" s="6" t="s">
        <v>209</v>
      </c>
      <c r="C48" s="122"/>
      <c r="D48" s="122"/>
    </row>
    <row r="49" spans="1:4" x14ac:dyDescent="0.25">
      <c r="A49" s="12" t="s">
        <v>447</v>
      </c>
      <c r="B49" s="6" t="s">
        <v>209</v>
      </c>
      <c r="C49" s="122"/>
      <c r="D49" s="122"/>
    </row>
    <row r="50" spans="1:4" x14ac:dyDescent="0.25">
      <c r="A50" s="12" t="s">
        <v>448</v>
      </c>
      <c r="B50" s="6" t="s">
        <v>209</v>
      </c>
      <c r="C50" s="122"/>
      <c r="D50" s="122"/>
    </row>
    <row r="51" spans="1:4" s="46" customFormat="1" ht="25.5" x14ac:dyDescent="0.25">
      <c r="A51" s="7" t="s">
        <v>413</v>
      </c>
      <c r="B51" s="8" t="s">
        <v>209</v>
      </c>
      <c r="C51" s="123"/>
      <c r="D51" s="123"/>
    </row>
    <row r="52" spans="1:4" x14ac:dyDescent="0.25">
      <c r="A52" s="12" t="s">
        <v>449</v>
      </c>
      <c r="B52" s="6" t="s">
        <v>210</v>
      </c>
      <c r="C52" s="122"/>
      <c r="D52" s="122"/>
    </row>
    <row r="53" spans="1:4" x14ac:dyDescent="0.25">
      <c r="A53" s="12" t="s">
        <v>453</v>
      </c>
      <c r="B53" s="6" t="s">
        <v>210</v>
      </c>
      <c r="C53" s="122"/>
      <c r="D53" s="122"/>
    </row>
    <row r="54" spans="1:4" ht="30" x14ac:dyDescent="0.25">
      <c r="A54" s="12" t="s">
        <v>454</v>
      </c>
      <c r="B54" s="6" t="s">
        <v>210</v>
      </c>
      <c r="C54" s="122"/>
      <c r="D54" s="122"/>
    </row>
    <row r="55" spans="1:4" x14ac:dyDescent="0.25">
      <c r="A55" s="12" t="s">
        <v>452</v>
      </c>
      <c r="B55" s="6" t="s">
        <v>210</v>
      </c>
      <c r="C55" s="122"/>
      <c r="D55" s="122"/>
    </row>
    <row r="56" spans="1:4" x14ac:dyDescent="0.25">
      <c r="A56" s="12" t="s">
        <v>451</v>
      </c>
      <c r="B56" s="6" t="s">
        <v>210</v>
      </c>
      <c r="C56" s="122"/>
      <c r="D56" s="122"/>
    </row>
    <row r="57" spans="1:4" x14ac:dyDescent="0.25">
      <c r="A57" s="12" t="s">
        <v>450</v>
      </c>
      <c r="B57" s="6" t="s">
        <v>210</v>
      </c>
      <c r="C57" s="122"/>
      <c r="D57" s="122"/>
    </row>
    <row r="58" spans="1:4" x14ac:dyDescent="0.25">
      <c r="A58" s="12" t="s">
        <v>445</v>
      </c>
      <c r="B58" s="6" t="s">
        <v>210</v>
      </c>
      <c r="C58" s="122"/>
      <c r="D58" s="122"/>
    </row>
    <row r="59" spans="1:4" x14ac:dyDescent="0.25">
      <c r="A59" s="12" t="s">
        <v>446</v>
      </c>
      <c r="B59" s="6" t="s">
        <v>210</v>
      </c>
      <c r="C59" s="122"/>
      <c r="D59" s="122"/>
    </row>
    <row r="60" spans="1:4" x14ac:dyDescent="0.25">
      <c r="A60" s="12" t="s">
        <v>447</v>
      </c>
      <c r="B60" s="6" t="s">
        <v>210</v>
      </c>
      <c r="C60" s="122"/>
      <c r="D60" s="122"/>
    </row>
    <row r="61" spans="1:4" x14ac:dyDescent="0.25">
      <c r="A61" s="12" t="s">
        <v>448</v>
      </c>
      <c r="B61" s="6" t="s">
        <v>210</v>
      </c>
      <c r="C61" s="122"/>
      <c r="D61" s="122"/>
    </row>
    <row r="62" spans="1:4" s="46" customFormat="1" ht="25.5" x14ac:dyDescent="0.25">
      <c r="A62" s="7" t="s">
        <v>416</v>
      </c>
      <c r="B62" s="8" t="s">
        <v>210</v>
      </c>
      <c r="C62" s="123"/>
      <c r="D62" s="123"/>
    </row>
    <row r="63" spans="1:4" x14ac:dyDescent="0.25">
      <c r="A63" s="12" t="s">
        <v>444</v>
      </c>
      <c r="B63" s="6" t="s">
        <v>211</v>
      </c>
      <c r="C63" s="122"/>
      <c r="D63" s="122"/>
    </row>
    <row r="64" spans="1:4" x14ac:dyDescent="0.25">
      <c r="A64" s="12" t="s">
        <v>453</v>
      </c>
      <c r="B64" s="6" t="s">
        <v>211</v>
      </c>
      <c r="C64" s="122"/>
      <c r="D64" s="122"/>
    </row>
    <row r="65" spans="1:4" ht="30" x14ac:dyDescent="0.25">
      <c r="A65" s="12" t="s">
        <v>454</v>
      </c>
      <c r="B65" s="6" t="s">
        <v>211</v>
      </c>
      <c r="C65" s="127"/>
      <c r="D65" s="228">
        <v>1775048</v>
      </c>
    </row>
    <row r="66" spans="1:4" x14ac:dyDescent="0.25">
      <c r="A66" s="12" t="s">
        <v>452</v>
      </c>
      <c r="B66" s="6" t="s">
        <v>211</v>
      </c>
      <c r="C66" s="127"/>
      <c r="D66" s="127"/>
    </row>
    <row r="67" spans="1:4" x14ac:dyDescent="0.25">
      <c r="A67" s="12" t="s">
        <v>451</v>
      </c>
      <c r="B67" s="6" t="s">
        <v>211</v>
      </c>
      <c r="C67" s="127"/>
      <c r="D67" s="127"/>
    </row>
    <row r="68" spans="1:4" x14ac:dyDescent="0.25">
      <c r="A68" s="12" t="s">
        <v>450</v>
      </c>
      <c r="B68" s="6" t="s">
        <v>211</v>
      </c>
      <c r="C68" s="127"/>
      <c r="D68" s="127"/>
    </row>
    <row r="69" spans="1:4" x14ac:dyDescent="0.25">
      <c r="A69" s="12" t="s">
        <v>445</v>
      </c>
      <c r="B69" s="6" t="s">
        <v>211</v>
      </c>
      <c r="C69" s="127"/>
      <c r="D69" s="127"/>
    </row>
    <row r="70" spans="1:4" x14ac:dyDescent="0.25">
      <c r="A70" s="12" t="s">
        <v>446</v>
      </c>
      <c r="B70" s="6" t="s">
        <v>211</v>
      </c>
      <c r="C70" s="127"/>
      <c r="D70" s="127"/>
    </row>
    <row r="71" spans="1:4" x14ac:dyDescent="0.25">
      <c r="A71" s="12" t="s">
        <v>447</v>
      </c>
      <c r="B71" s="6" t="s">
        <v>211</v>
      </c>
      <c r="C71" s="127"/>
      <c r="D71" s="127"/>
    </row>
    <row r="72" spans="1:4" x14ac:dyDescent="0.25">
      <c r="A72" s="12" t="s">
        <v>448</v>
      </c>
      <c r="B72" s="6" t="s">
        <v>211</v>
      </c>
      <c r="C72" s="127"/>
      <c r="D72" s="127"/>
    </row>
    <row r="73" spans="1:4" s="46" customFormat="1" x14ac:dyDescent="0.25">
      <c r="A73" s="7" t="s">
        <v>364</v>
      </c>
      <c r="B73" s="8" t="s">
        <v>211</v>
      </c>
      <c r="C73" s="126"/>
      <c r="D73" s="229">
        <v>1775048</v>
      </c>
    </row>
    <row r="74" spans="1:4" x14ac:dyDescent="0.25">
      <c r="A74" s="12" t="s">
        <v>455</v>
      </c>
      <c r="B74" s="5" t="s">
        <v>252</v>
      </c>
      <c r="C74" s="122"/>
      <c r="D74" s="122"/>
    </row>
    <row r="75" spans="1:4" x14ac:dyDescent="0.25">
      <c r="A75" s="12" t="s">
        <v>456</v>
      </c>
      <c r="B75" s="5" t="s">
        <v>252</v>
      </c>
      <c r="C75" s="122"/>
      <c r="D75" s="122"/>
    </row>
    <row r="76" spans="1:4" x14ac:dyDescent="0.25">
      <c r="A76" s="12" t="s">
        <v>464</v>
      </c>
      <c r="B76" s="5" t="s">
        <v>252</v>
      </c>
      <c r="C76" s="122"/>
      <c r="D76" s="122"/>
    </row>
    <row r="77" spans="1:4" x14ac:dyDescent="0.25">
      <c r="A77" s="5" t="s">
        <v>463</v>
      </c>
      <c r="B77" s="5" t="s">
        <v>252</v>
      </c>
      <c r="C77" s="122"/>
      <c r="D77" s="122"/>
    </row>
    <row r="78" spans="1:4" x14ac:dyDescent="0.25">
      <c r="A78" s="5" t="s">
        <v>462</v>
      </c>
      <c r="B78" s="5" t="s">
        <v>252</v>
      </c>
      <c r="C78" s="122"/>
      <c r="D78" s="122"/>
    </row>
    <row r="79" spans="1:4" x14ac:dyDescent="0.25">
      <c r="A79" s="5" t="s">
        <v>461</v>
      </c>
      <c r="B79" s="5" t="s">
        <v>252</v>
      </c>
      <c r="C79" s="122"/>
      <c r="D79" s="122"/>
    </row>
    <row r="80" spans="1:4" x14ac:dyDescent="0.25">
      <c r="A80" s="12" t="s">
        <v>460</v>
      </c>
      <c r="B80" s="5" t="s">
        <v>252</v>
      </c>
      <c r="C80" s="122"/>
      <c r="D80" s="122"/>
    </row>
    <row r="81" spans="1:4" x14ac:dyDescent="0.25">
      <c r="A81" s="12" t="s">
        <v>465</v>
      </c>
      <c r="B81" s="5" t="s">
        <v>252</v>
      </c>
      <c r="C81" s="122"/>
      <c r="D81" s="122"/>
    </row>
    <row r="82" spans="1:4" x14ac:dyDescent="0.25">
      <c r="A82" s="12" t="s">
        <v>457</v>
      </c>
      <c r="B82" s="5" t="s">
        <v>252</v>
      </c>
      <c r="C82" s="122"/>
      <c r="D82" s="122"/>
    </row>
    <row r="83" spans="1:4" x14ac:dyDescent="0.25">
      <c r="A83" s="12" t="s">
        <v>458</v>
      </c>
      <c r="B83" s="5" t="s">
        <v>252</v>
      </c>
      <c r="C83" s="122"/>
      <c r="D83" s="122"/>
    </row>
    <row r="84" spans="1:4" s="46" customFormat="1" ht="25.5" x14ac:dyDescent="0.25">
      <c r="A84" s="7" t="s">
        <v>417</v>
      </c>
      <c r="B84" s="8" t="s">
        <v>252</v>
      </c>
      <c r="C84" s="123"/>
      <c r="D84" s="123"/>
    </row>
    <row r="85" spans="1:4" x14ac:dyDescent="0.25">
      <c r="A85" s="12" t="s">
        <v>455</v>
      </c>
      <c r="B85" s="5" t="s">
        <v>253</v>
      </c>
      <c r="C85" s="122"/>
      <c r="D85" s="122"/>
    </row>
    <row r="86" spans="1:4" x14ac:dyDescent="0.25">
      <c r="A86" s="12" t="s">
        <v>456</v>
      </c>
      <c r="B86" s="5" t="s">
        <v>253</v>
      </c>
      <c r="C86" s="122"/>
      <c r="D86" s="122"/>
    </row>
    <row r="87" spans="1:4" x14ac:dyDescent="0.25">
      <c r="A87" s="12" t="s">
        <v>464</v>
      </c>
      <c r="B87" s="5" t="s">
        <v>253</v>
      </c>
      <c r="C87" s="122"/>
      <c r="D87" s="122"/>
    </row>
    <row r="88" spans="1:4" x14ac:dyDescent="0.25">
      <c r="A88" s="5" t="s">
        <v>463</v>
      </c>
      <c r="B88" s="5" t="s">
        <v>253</v>
      </c>
      <c r="C88" s="122"/>
      <c r="D88" s="122"/>
    </row>
    <row r="89" spans="1:4" x14ac:dyDescent="0.25">
      <c r="A89" s="5" t="s">
        <v>462</v>
      </c>
      <c r="B89" s="5" t="s">
        <v>253</v>
      </c>
      <c r="C89" s="122"/>
      <c r="D89" s="122"/>
    </row>
    <row r="90" spans="1:4" x14ac:dyDescent="0.25">
      <c r="A90" s="5" t="s">
        <v>477</v>
      </c>
      <c r="B90" s="5" t="s">
        <v>253</v>
      </c>
      <c r="C90" s="127"/>
      <c r="D90" s="127"/>
    </row>
    <row r="91" spans="1:4" x14ac:dyDescent="0.25">
      <c r="A91" s="12" t="s">
        <v>460</v>
      </c>
      <c r="B91" s="5" t="s">
        <v>253</v>
      </c>
      <c r="C91" s="127"/>
      <c r="D91" s="127"/>
    </row>
    <row r="92" spans="1:4" x14ac:dyDescent="0.25">
      <c r="A92" s="12" t="s">
        <v>459</v>
      </c>
      <c r="B92" s="5" t="s">
        <v>253</v>
      </c>
      <c r="C92" s="127"/>
      <c r="D92" s="127"/>
    </row>
    <row r="93" spans="1:4" x14ac:dyDescent="0.25">
      <c r="A93" s="12" t="s">
        <v>457</v>
      </c>
      <c r="B93" s="5" t="s">
        <v>253</v>
      </c>
      <c r="C93" s="127"/>
      <c r="D93" s="127"/>
    </row>
    <row r="94" spans="1:4" x14ac:dyDescent="0.25">
      <c r="A94" s="12" t="s">
        <v>458</v>
      </c>
      <c r="B94" s="5" t="s">
        <v>253</v>
      </c>
      <c r="C94" s="127"/>
      <c r="D94" s="127"/>
    </row>
    <row r="95" spans="1:4" s="46" customFormat="1" x14ac:dyDescent="0.25">
      <c r="A95" s="14" t="s">
        <v>418</v>
      </c>
      <c r="B95" s="8" t="s">
        <v>253</v>
      </c>
      <c r="C95" s="126"/>
      <c r="D95" s="126"/>
    </row>
    <row r="96" spans="1:4" x14ac:dyDescent="0.25">
      <c r="A96" s="12" t="s">
        <v>455</v>
      </c>
      <c r="B96" s="5" t="s">
        <v>257</v>
      </c>
      <c r="C96" s="127"/>
      <c r="D96" s="127"/>
    </row>
    <row r="97" spans="1:4" x14ac:dyDescent="0.25">
      <c r="A97" s="12" t="s">
        <v>456</v>
      </c>
      <c r="B97" s="5" t="s">
        <v>257</v>
      </c>
      <c r="C97" s="127"/>
      <c r="D97" s="127"/>
    </row>
    <row r="98" spans="1:4" x14ac:dyDescent="0.25">
      <c r="A98" s="12" t="s">
        <v>464</v>
      </c>
      <c r="B98" s="5" t="s">
        <v>257</v>
      </c>
      <c r="C98" s="122"/>
      <c r="D98" s="122"/>
    </row>
    <row r="99" spans="1:4" x14ac:dyDescent="0.25">
      <c r="A99" s="5" t="s">
        <v>463</v>
      </c>
      <c r="B99" s="5" t="s">
        <v>257</v>
      </c>
      <c r="C99" s="122"/>
      <c r="D99" s="122"/>
    </row>
    <row r="100" spans="1:4" x14ac:dyDescent="0.25">
      <c r="A100" s="5" t="s">
        <v>462</v>
      </c>
      <c r="B100" s="5" t="s">
        <v>257</v>
      </c>
      <c r="C100" s="122"/>
      <c r="D100" s="122"/>
    </row>
    <row r="101" spans="1:4" x14ac:dyDescent="0.25">
      <c r="A101" s="5" t="s">
        <v>461</v>
      </c>
      <c r="B101" s="5" t="s">
        <v>257</v>
      </c>
      <c r="C101" s="122"/>
      <c r="D101" s="122"/>
    </row>
    <row r="102" spans="1:4" x14ac:dyDescent="0.25">
      <c r="A102" s="12" t="s">
        <v>460</v>
      </c>
      <c r="B102" s="5" t="s">
        <v>257</v>
      </c>
      <c r="C102" s="122"/>
      <c r="D102" s="122"/>
    </row>
    <row r="103" spans="1:4" x14ac:dyDescent="0.25">
      <c r="A103" s="12" t="s">
        <v>465</v>
      </c>
      <c r="B103" s="5" t="s">
        <v>257</v>
      </c>
      <c r="C103" s="122"/>
      <c r="D103" s="122"/>
    </row>
    <row r="104" spans="1:4" x14ac:dyDescent="0.25">
      <c r="A104" s="12" t="s">
        <v>457</v>
      </c>
      <c r="B104" s="5" t="s">
        <v>257</v>
      </c>
      <c r="C104" s="122"/>
      <c r="D104" s="122"/>
    </row>
    <row r="105" spans="1:4" x14ac:dyDescent="0.25">
      <c r="A105" s="12" t="s">
        <v>458</v>
      </c>
      <c r="B105" s="5" t="s">
        <v>257</v>
      </c>
      <c r="C105" s="122"/>
      <c r="D105" s="122"/>
    </row>
    <row r="106" spans="1:4" s="46" customFormat="1" ht="25.5" x14ac:dyDescent="0.25">
      <c r="A106" s="7" t="s">
        <v>419</v>
      </c>
      <c r="B106" s="8" t="s">
        <v>257</v>
      </c>
      <c r="C106" s="123"/>
      <c r="D106" s="123"/>
    </row>
    <row r="107" spans="1:4" x14ac:dyDescent="0.25">
      <c r="A107" s="12" t="s">
        <v>455</v>
      </c>
      <c r="B107" s="5" t="s">
        <v>258</v>
      </c>
      <c r="C107" s="122"/>
      <c r="D107" s="122"/>
    </row>
    <row r="108" spans="1:4" x14ac:dyDescent="0.25">
      <c r="A108" s="12" t="s">
        <v>456</v>
      </c>
      <c r="B108" s="5" t="s">
        <v>258</v>
      </c>
      <c r="C108" s="122"/>
      <c r="D108" s="122"/>
    </row>
    <row r="109" spans="1:4" x14ac:dyDescent="0.25">
      <c r="A109" s="12" t="s">
        <v>464</v>
      </c>
      <c r="B109" s="5" t="s">
        <v>258</v>
      </c>
      <c r="C109" s="122"/>
      <c r="D109" s="122"/>
    </row>
    <row r="110" spans="1:4" x14ac:dyDescent="0.25">
      <c r="A110" s="5" t="s">
        <v>463</v>
      </c>
      <c r="B110" s="5" t="s">
        <v>258</v>
      </c>
      <c r="C110" s="122"/>
      <c r="D110" s="122"/>
    </row>
    <row r="111" spans="1:4" x14ac:dyDescent="0.25">
      <c r="A111" s="5" t="s">
        <v>462</v>
      </c>
      <c r="B111" s="5" t="s">
        <v>258</v>
      </c>
      <c r="C111" s="122"/>
      <c r="D111" s="122"/>
    </row>
    <row r="112" spans="1:4" x14ac:dyDescent="0.25">
      <c r="A112" s="5" t="s">
        <v>461</v>
      </c>
      <c r="B112" s="5" t="s">
        <v>258</v>
      </c>
      <c r="C112" s="122"/>
      <c r="D112" s="122"/>
    </row>
    <row r="113" spans="1:4" x14ac:dyDescent="0.25">
      <c r="A113" s="12" t="s">
        <v>460</v>
      </c>
      <c r="B113" s="5" t="s">
        <v>258</v>
      </c>
      <c r="C113" s="122"/>
      <c r="D113" s="122"/>
    </row>
    <row r="114" spans="1:4" x14ac:dyDescent="0.25">
      <c r="A114" s="12" t="s">
        <v>459</v>
      </c>
      <c r="B114" s="5" t="s">
        <v>258</v>
      </c>
      <c r="C114" s="122"/>
      <c r="D114" s="122"/>
    </row>
    <row r="115" spans="1:4" x14ac:dyDescent="0.25">
      <c r="A115" s="12" t="s">
        <v>457</v>
      </c>
      <c r="B115" s="5" t="s">
        <v>258</v>
      </c>
      <c r="C115" s="122"/>
      <c r="D115" s="122"/>
    </row>
    <row r="116" spans="1:4" x14ac:dyDescent="0.25">
      <c r="A116" s="12" t="s">
        <v>458</v>
      </c>
      <c r="B116" s="5" t="s">
        <v>258</v>
      </c>
      <c r="C116" s="122"/>
      <c r="D116" s="122"/>
    </row>
    <row r="117" spans="1:4" s="46" customFormat="1" x14ac:dyDescent="0.25">
      <c r="A117" s="14" t="s">
        <v>420</v>
      </c>
      <c r="B117" s="8" t="s">
        <v>258</v>
      </c>
      <c r="C117" s="123"/>
      <c r="D117" s="123"/>
    </row>
  </sheetData>
  <mergeCells count="3">
    <mergeCell ref="A3:C3"/>
    <mergeCell ref="A4:C4"/>
    <mergeCell ref="A1:C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1. melléklet</vt:lpstr>
      <vt:lpstr>2. melléklet</vt:lpstr>
      <vt:lpstr>3. melléklet</vt:lpstr>
      <vt:lpstr>4. melléklet</vt:lpstr>
      <vt:lpstr>5. melléklet </vt:lpstr>
      <vt:lpstr>6. melléklet </vt:lpstr>
      <vt:lpstr>7. melléklet</vt:lpstr>
      <vt:lpstr>8. melléklet</vt:lpstr>
      <vt:lpstr>9. melléklet</vt:lpstr>
      <vt:lpstr>10. melléklet</vt:lpstr>
      <vt:lpstr>'1. melléklet'!Nyomtatási_terület</vt:lpstr>
      <vt:lpstr>'10. melléklet'!Nyomtatási_terület</vt:lpstr>
      <vt:lpstr>'2. melléklet'!Nyomtatási_terület</vt:lpstr>
      <vt:lpstr>'3. melléklet'!Nyomtatási_terület</vt:lpstr>
      <vt:lpstr>'4. melléklet'!Nyomtatási_terület</vt:lpstr>
      <vt:lpstr>'5. melléklet '!Nyomtatási_terület</vt:lpstr>
      <vt:lpstr>'6. melléklet '!Nyomtatási_terület</vt:lpstr>
      <vt:lpstr>'9.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2020-06-09T09:32:25Z</cp:lastPrinted>
  <dcterms:created xsi:type="dcterms:W3CDTF">2014-01-03T21:48:14Z</dcterms:created>
  <dcterms:modified xsi:type="dcterms:W3CDTF">2020-06-29T16:03:35Z</dcterms:modified>
</cp:coreProperties>
</file>