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9" l="1"/>
  <c r="F28" i="9"/>
  <c r="F27" i="9"/>
  <c r="F70" i="12"/>
  <c r="I38" i="12"/>
  <c r="F38" i="12"/>
  <c r="F22" i="12"/>
  <c r="F27" i="12"/>
  <c r="E72" i="12"/>
  <c r="E70" i="12"/>
  <c r="E38" i="12"/>
  <c r="E22" i="12"/>
  <c r="E27" i="12"/>
  <c r="F51" i="10"/>
  <c r="F52" i="10" s="1"/>
  <c r="F34" i="10"/>
  <c r="F32" i="10"/>
  <c r="F46" i="10"/>
  <c r="E51" i="10"/>
  <c r="E52" i="10" s="1"/>
  <c r="E45" i="10"/>
  <c r="F42" i="10"/>
  <c r="F41" i="10"/>
  <c r="F38" i="10"/>
  <c r="F35" i="10"/>
  <c r="E42" i="10"/>
  <c r="E34" i="10"/>
  <c r="F31" i="10"/>
  <c r="F28" i="10"/>
  <c r="F29" i="10"/>
  <c r="E31" i="10"/>
  <c r="E26" i="10"/>
  <c r="F26" i="10"/>
  <c r="F27" i="10"/>
  <c r="F21" i="10"/>
  <c r="F8" i="10"/>
  <c r="F9" i="10"/>
  <c r="F10" i="10"/>
  <c r="F13" i="10"/>
  <c r="F16" i="10"/>
  <c r="F17" i="10"/>
  <c r="F20" i="10"/>
  <c r="E21" i="10"/>
  <c r="E17" i="10"/>
  <c r="E16" i="10"/>
  <c r="E13" i="10"/>
  <c r="E9" i="10"/>
  <c r="E41" i="9"/>
  <c r="E39" i="9"/>
  <c r="E71" i="8"/>
  <c r="E40" i="9"/>
  <c r="E37" i="9"/>
  <c r="E28" i="9"/>
  <c r="E27" i="9"/>
  <c r="F19" i="9"/>
  <c r="F17" i="9"/>
  <c r="F22" i="9"/>
  <c r="E19" i="9"/>
  <c r="E64" i="8"/>
  <c r="E52" i="8"/>
  <c r="D39" i="9" l="1"/>
  <c r="F68" i="12" l="1"/>
  <c r="F71" i="12" s="1"/>
  <c r="F67" i="12"/>
  <c r="I67" i="12" s="1"/>
  <c r="F66" i="12"/>
  <c r="I66" i="12" s="1"/>
  <c r="F65" i="12"/>
  <c r="I65" i="12" s="1"/>
  <c r="F64" i="12"/>
  <c r="F63" i="12"/>
  <c r="I63" i="12" s="1"/>
  <c r="F62" i="12"/>
  <c r="I62" i="12" s="1"/>
  <c r="F61" i="12"/>
  <c r="I61" i="12" s="1"/>
  <c r="F60" i="12"/>
  <c r="I60" i="12" s="1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F51" i="12"/>
  <c r="I51" i="12" s="1"/>
  <c r="F50" i="12"/>
  <c r="I50" i="12" s="1"/>
  <c r="F49" i="12"/>
  <c r="I49" i="12" s="1"/>
  <c r="F48" i="12"/>
  <c r="I48" i="12" s="1"/>
  <c r="F47" i="12"/>
  <c r="I47" i="12" s="1"/>
  <c r="F46" i="12"/>
  <c r="I46" i="12" s="1"/>
  <c r="F45" i="12"/>
  <c r="I45" i="12" s="1"/>
  <c r="F44" i="12"/>
  <c r="F43" i="12"/>
  <c r="F42" i="12"/>
  <c r="I42" i="12" s="1"/>
  <c r="F41" i="12"/>
  <c r="I41" i="12" s="1"/>
  <c r="F40" i="12"/>
  <c r="I40" i="12" s="1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I28" i="12" s="1"/>
  <c r="I27" i="12"/>
  <c r="I26" i="12"/>
  <c r="I25" i="12"/>
  <c r="F24" i="12"/>
  <c r="F23" i="12"/>
  <c r="I23" i="12" s="1"/>
  <c r="I22" i="12"/>
  <c r="I21" i="12"/>
  <c r="F20" i="12"/>
  <c r="F19" i="12"/>
  <c r="I19" i="12" s="1"/>
  <c r="I18" i="12"/>
  <c r="F17" i="12"/>
  <c r="I17" i="12" s="1"/>
  <c r="F16" i="12"/>
  <c r="I16" i="12" s="1"/>
  <c r="F15" i="12"/>
  <c r="I15" i="12" s="1"/>
  <c r="F14" i="12"/>
  <c r="I14" i="12" s="1"/>
  <c r="F13" i="12"/>
  <c r="I13" i="12" s="1"/>
  <c r="F12" i="12"/>
  <c r="F11" i="12"/>
  <c r="I11" i="12" s="1"/>
  <c r="F10" i="12"/>
  <c r="I10" i="12" s="1"/>
  <c r="F9" i="12"/>
  <c r="F72" i="10"/>
  <c r="F71" i="10"/>
  <c r="I71" i="10" s="1"/>
  <c r="F70" i="10"/>
  <c r="I70" i="10" s="1"/>
  <c r="F69" i="10"/>
  <c r="I69" i="10" s="1"/>
  <c r="F68" i="10"/>
  <c r="F67" i="10"/>
  <c r="F66" i="10"/>
  <c r="I66" i="10" s="1"/>
  <c r="F65" i="10"/>
  <c r="I65" i="10" s="1"/>
  <c r="F64" i="10"/>
  <c r="F63" i="10"/>
  <c r="I63" i="10" s="1"/>
  <c r="F62" i="10"/>
  <c r="I62" i="10" s="1"/>
  <c r="F61" i="10"/>
  <c r="F60" i="10"/>
  <c r="F59" i="10"/>
  <c r="I59" i="10" s="1"/>
  <c r="F58" i="10"/>
  <c r="I58" i="10" s="1"/>
  <c r="F57" i="10"/>
  <c r="I57" i="10" s="1"/>
  <c r="F56" i="10"/>
  <c r="F55" i="10"/>
  <c r="I55" i="10" s="1"/>
  <c r="F54" i="10"/>
  <c r="I54" i="10" s="1"/>
  <c r="F53" i="10"/>
  <c r="I53" i="10" s="1"/>
  <c r="I50" i="10"/>
  <c r="F49" i="10"/>
  <c r="I49" i="10" s="1"/>
  <c r="F48" i="10"/>
  <c r="F47" i="10"/>
  <c r="I47" i="10" s="1"/>
  <c r="I46" i="10"/>
  <c r="F45" i="10"/>
  <c r="I45" i="10" s="1"/>
  <c r="F44" i="10"/>
  <c r="F43" i="10"/>
  <c r="I43" i="10" s="1"/>
  <c r="I42" i="10"/>
  <c r="I41" i="10"/>
  <c r="F40" i="10"/>
  <c r="F39" i="10"/>
  <c r="I38" i="10"/>
  <c r="F37" i="10"/>
  <c r="I37" i="10" s="1"/>
  <c r="F36" i="10"/>
  <c r="I35" i="10"/>
  <c r="I34" i="10"/>
  <c r="F33" i="10"/>
  <c r="I33" i="10" s="1"/>
  <c r="I30" i="10"/>
  <c r="I29" i="10"/>
  <c r="I27" i="10"/>
  <c r="I26" i="10"/>
  <c r="F25" i="10"/>
  <c r="I25" i="10" s="1"/>
  <c r="F24" i="10"/>
  <c r="F23" i="10"/>
  <c r="I23" i="10" s="1"/>
  <c r="F22" i="10"/>
  <c r="I22" i="10" s="1"/>
  <c r="I21" i="10"/>
  <c r="I19" i="10"/>
  <c r="I18" i="10"/>
  <c r="I17" i="10"/>
  <c r="I15" i="10"/>
  <c r="I14" i="10"/>
  <c r="I13" i="10"/>
  <c r="I11" i="10"/>
  <c r="I10" i="10"/>
  <c r="I9" i="10"/>
  <c r="F40" i="9"/>
  <c r="I40" i="9" s="1"/>
  <c r="F36" i="9"/>
  <c r="I36" i="9" s="1"/>
  <c r="F35" i="9"/>
  <c r="F34" i="9"/>
  <c r="F33" i="9"/>
  <c r="I33" i="9" s="1"/>
  <c r="F32" i="9"/>
  <c r="I32" i="9" s="1"/>
  <c r="F31" i="9"/>
  <c r="F30" i="9"/>
  <c r="F29" i="9"/>
  <c r="I29" i="9" s="1"/>
  <c r="I28" i="9"/>
  <c r="F26" i="9"/>
  <c r="F25" i="9"/>
  <c r="I25" i="9" s="1"/>
  <c r="F24" i="9"/>
  <c r="I24" i="9" s="1"/>
  <c r="F23" i="9"/>
  <c r="F21" i="9"/>
  <c r="F20" i="9"/>
  <c r="I20" i="9" s="1"/>
  <c r="F18" i="9"/>
  <c r="I18" i="9" s="1"/>
  <c r="I17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71" i="8"/>
  <c r="F70" i="8"/>
  <c r="F69" i="8"/>
  <c r="I69" i="8" s="1"/>
  <c r="F68" i="8"/>
  <c r="I68" i="8" s="1"/>
  <c r="F67" i="8"/>
  <c r="F66" i="8"/>
  <c r="I66" i="8" s="1"/>
  <c r="F65" i="8"/>
  <c r="I65" i="8" s="1"/>
  <c r="F64" i="8"/>
  <c r="I64" i="8" s="1"/>
  <c r="F62" i="8"/>
  <c r="F61" i="8"/>
  <c r="I61" i="8" s="1"/>
  <c r="F60" i="8"/>
  <c r="I60" i="8" s="1"/>
  <c r="F59" i="8"/>
  <c r="F58" i="8"/>
  <c r="I58" i="8" s="1"/>
  <c r="F57" i="8"/>
  <c r="I57" i="8" s="1"/>
  <c r="F56" i="8"/>
  <c r="I56" i="8" s="1"/>
  <c r="F55" i="8"/>
  <c r="F54" i="8"/>
  <c r="F53" i="8"/>
  <c r="I53" i="8" s="1"/>
  <c r="F52" i="8"/>
  <c r="F50" i="8"/>
  <c r="F49" i="8"/>
  <c r="I49" i="8" s="1"/>
  <c r="F48" i="8"/>
  <c r="I48" i="8" s="1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I40" i="8" s="1"/>
  <c r="F39" i="8"/>
  <c r="F38" i="8"/>
  <c r="F37" i="8"/>
  <c r="I37" i="8" s="1"/>
  <c r="F36" i="8"/>
  <c r="I36" i="8" s="1"/>
  <c r="F35" i="8"/>
  <c r="I35" i="8" s="1"/>
  <c r="F34" i="8"/>
  <c r="I34" i="8" s="1"/>
  <c r="F33" i="8"/>
  <c r="I33" i="8" s="1"/>
  <c r="F32" i="8"/>
  <c r="I32" i="8" s="1"/>
  <c r="F31" i="8"/>
  <c r="I31" i="8" s="1"/>
  <c r="F30" i="8"/>
  <c r="I30" i="8" s="1"/>
  <c r="F29" i="8"/>
  <c r="I29" i="8" s="1"/>
  <c r="F28" i="8"/>
  <c r="I28" i="8" s="1"/>
  <c r="F27" i="8"/>
  <c r="I27" i="8" s="1"/>
  <c r="F26" i="8"/>
  <c r="F25" i="8"/>
  <c r="I25" i="8" s="1"/>
  <c r="F24" i="8"/>
  <c r="I24" i="8" s="1"/>
  <c r="F23" i="8"/>
  <c r="I23" i="8" s="1"/>
  <c r="F22" i="8"/>
  <c r="F21" i="8"/>
  <c r="I21" i="8" s="1"/>
  <c r="F20" i="8"/>
  <c r="I20" i="8" s="1"/>
  <c r="F19" i="8"/>
  <c r="I19" i="8" s="1"/>
  <c r="F18" i="8"/>
  <c r="I18" i="8" s="1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I9" i="8" s="1"/>
  <c r="F8" i="8"/>
  <c r="I8" i="8" s="1"/>
  <c r="I72" i="10"/>
  <c r="I71" i="12"/>
  <c r="I68" i="12"/>
  <c r="I64" i="12"/>
  <c r="I56" i="12"/>
  <c r="I55" i="12"/>
  <c r="I52" i="12"/>
  <c r="I44" i="12"/>
  <c r="I43" i="12"/>
  <c r="D71" i="12"/>
  <c r="I36" i="12"/>
  <c r="I35" i="12"/>
  <c r="I32" i="12"/>
  <c r="I24" i="12"/>
  <c r="I20" i="12"/>
  <c r="I12" i="12"/>
  <c r="I9" i="12"/>
  <c r="I68" i="10"/>
  <c r="I67" i="10"/>
  <c r="I64" i="10"/>
  <c r="I60" i="10"/>
  <c r="I56" i="10"/>
  <c r="I48" i="10"/>
  <c r="I44" i="10"/>
  <c r="I40" i="10"/>
  <c r="I39" i="10"/>
  <c r="I36" i="10"/>
  <c r="I32" i="10"/>
  <c r="I28" i="10"/>
  <c r="I24" i="10"/>
  <c r="I20" i="10"/>
  <c r="I16" i="10"/>
  <c r="I12" i="10"/>
  <c r="I8" i="10"/>
  <c r="D40" i="9"/>
  <c r="I39" i="9"/>
  <c r="I35" i="9"/>
  <c r="I34" i="9"/>
  <c r="I31" i="9"/>
  <c r="I30" i="9"/>
  <c r="I27" i="9"/>
  <c r="I26" i="9"/>
  <c r="I23" i="9"/>
  <c r="I22" i="9"/>
  <c r="I21" i="9"/>
  <c r="I19" i="9"/>
  <c r="I15" i="9"/>
  <c r="I14" i="9"/>
  <c r="I11" i="9"/>
  <c r="I10" i="9"/>
  <c r="I70" i="8"/>
  <c r="I67" i="8"/>
  <c r="I63" i="8"/>
  <c r="I62" i="8"/>
  <c r="I59" i="8"/>
  <c r="I55" i="8"/>
  <c r="I54" i="8"/>
  <c r="H52" i="8"/>
  <c r="H71" i="8" s="1"/>
  <c r="G52" i="8"/>
  <c r="G71" i="8" s="1"/>
  <c r="I51" i="8"/>
  <c r="I50" i="8"/>
  <c r="I39" i="8"/>
  <c r="I38" i="8"/>
  <c r="I26" i="8"/>
  <c r="I22" i="8"/>
  <c r="I14" i="8"/>
  <c r="I10" i="8"/>
  <c r="I37" i="9" l="1"/>
  <c r="F41" i="9"/>
  <c r="I41" i="9" s="1"/>
  <c r="D70" i="12"/>
  <c r="I61" i="10"/>
  <c r="I51" i="10"/>
  <c r="I31" i="10"/>
  <c r="D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<sst xmlns="http://schemas.openxmlformats.org/spreadsheetml/2006/main" count="659" uniqueCount="521">
  <si>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</si>
  <si>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</si>
  <si>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</si>
  <si>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</si>
  <si>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</si>
  <si>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</si>
  <si>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</si>
  <si>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</si>
  <si>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</si>
  <si>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</si>
  <si>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</si>
  <si>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</si>
  <si>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</si>
  <si>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</si>
  <si>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</si>
  <si>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</si>
  <si>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</si>
  <si>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</si>
  <si>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</si>
  <si>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</si>
  <si>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</si>
  <si>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</si>
  <si>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</si>
  <si>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</si>
  <si>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</si>
  <si>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</si>
  <si>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</si>
  <si>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</si>
  <si>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</si>
  <si>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</si>
  <si>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</si>
  <si>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</si>
  <si>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</si>
  <si>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</si>
  <si>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</si>
  <si>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</si>
  <si>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</si>
  <si>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</si>
  <si>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</si>
  <si>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</si>
  <si>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</si>
  <si>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</si>
  <si>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</si>
  <si>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</si>
  <si>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</si>
  <si>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</si>
  <si>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</si>
  <si>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</si>
  <si>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</si>
  <si>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</si>
  <si>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</si>
  <si>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</si>
  <si>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</si>
  <si>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</si>
  <si>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</si>
  <si>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</si>
  <si>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</si>
  <si>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</si>
  <si>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</si>
  <si>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</si>
  <si>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</si>
  <si>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</si>
  <si>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</si>
  <si>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</si>
  <si>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</si>
  <si>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</si>
  <si>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</si>
  <si>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</si>
  <si>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</si>
  <si>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</si>
  <si>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</si>
  <si>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</si>
  <si>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</si>
  <si>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</si>
  <si>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</si>
  <si>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</si>
  <si>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</si>
  <si>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</si>
  <si>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</si>
  <si>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</si>
  <si>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</si>
  <si>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</si>
  <si>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</si>
  <si>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</si>
  <si>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</si>
  <si>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</si>
  <si>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</si>
  <si>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</si>
  <si>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</si>
  <si>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</si>
  <si>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</si>
  <si>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</si>
  <si>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</si>
  <si>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</si>
  <si>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</si>
  <si>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</si>
  <si>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</si>
  <si>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</si>
  <si>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</si>
  <si>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</si>
  <si>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</si>
  <si>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</si>
  <si>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</si>
  <si>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</si>
  <si>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</si>
  <si>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</si>
  <si>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</si>
  <si>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</si>
  <si>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</si>
  <si>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</si>
  <si>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</si>
  <si>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</si>
  <si>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</si>
  <si>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</si>
  <si>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</si>
  <si>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</si>
  <si>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</si>
  <si>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</si>
  <si>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</si>
  <si>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</si>
  <si>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</si>
  <si>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</si>
  <si>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</si>
  <si>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</si>
  <si>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</si>
  <si>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</si>
  <si>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</si>
  <si>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</si>
  <si>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</si>
  <si>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</si>
  <si>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</si>
  <si>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</si>
  <si>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</si>
  <si>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</si>
  <si>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</si>
  <si>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</si>
  <si>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</si>
  <si>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</si>
  <si>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</si>
  <si>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</si>
  <si>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</si>
  <si>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</si>
  <si>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</si>
  <si>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</si>
  <si>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</si>
  <si>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</si>
  <si>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</si>
  <si>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</si>
  <si>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</si>
  <si>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</si>
  <si>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</si>
  <si>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</si>
  <si>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</si>
  <si>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</si>
  <si>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</si>
  <si>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</si>
  <si>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</si>
  <si>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</si>
  <si>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</si>
  <si>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</si>
  <si>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</si>
  <si>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</si>
  <si>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</si>
  <si>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</si>
  <si>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</si>
  <si>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</si>
  <si>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</si>
  <si>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</si>
  <si>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</si>
  <si>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</si>
  <si>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</si>
  <si>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</si>
  <si>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</si>
  <si>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</si>
  <si>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</si>
  <si>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</si>
  <si>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</si>
  <si>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</si>
  <si>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</si>
  <si>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</si>
  <si>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</si>
  <si>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</si>
  <si>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</si>
  <si>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</si>
  <si>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</si>
  <si>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</si>
  <si>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</si>
  <si>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</si>
  <si>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</si>
  <si>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</si>
  <si>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</si>
  <si>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</si>
  <si>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</si>
  <si>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</si>
  <si>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</si>
  <si>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</si>
  <si>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</si>
  <si>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</si>
  <si>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</si>
  <si>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</si>
  <si>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</si>
  <si>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</si>
  <si>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</si>
  <si>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</si>
  <si>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</si>
  <si>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</si>
  <si>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</si>
  <si>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</si>
  <si>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</si>
  <si>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</si>
  <si>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</si>
  <si>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</si>
  <si>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</si>
  <si>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</si>
  <si>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</si>
  <si>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</si>
  <si>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</si>
  <si>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</si>
  <si>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</si>
  <si>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</si>
  <si>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</si>
  <si>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</si>
  <si>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</si>
  <si>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</si>
  <si>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</si>
  <si>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</si>
  <si>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</si>
  <si>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</si>
  <si>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</si>
  <si>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</si>
  <si>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</si>
  <si>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</si>
  <si>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</si>
  <si>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</si>
  <si>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</si>
  <si>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</si>
  <si>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</si>
  <si>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</si>
  <si>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</si>
  <si>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</si>
  <si>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</si>
  <si>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</si>
  <si>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</si>
  <si>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</si>
  <si>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</si>
  <si>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</si>
  <si>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</si>
  <si>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</si>
  <si>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</si>
  <si>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</si>
  <si>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</si>
  <si>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</si>
  <si>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</si>
  <si>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</si>
  <si>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</si>
  <si>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</si>
  <si>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</si>
  <si>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</si>
  <si>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</si>
  <si>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</si>
  <si>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</si>
  <si>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</si>
  <si>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</si>
  <si>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</si>
  <si>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</si>
  <si>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</si>
  <si>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</si>
  <si>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</si>
  <si>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</si>
  <si>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</si>
  <si>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</si>
  <si>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</si>
  <si>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</si>
  <si>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</si>
  <si>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</si>
  <si>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</si>
  <si>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</si>
  <si>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</si>
  <si>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</si>
  <si>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</si>
  <si>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</si>
  <si>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</si>
  <si>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</si>
  <si>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</si>
  <si>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</si>
  <si>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</si>
  <si>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</si>
  <si>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</si>
  <si>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</si>
  <si>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</si>
  <si>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</si>
  <si>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</si>
  <si>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</si>
  <si>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</si>
  <si>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</si>
  <si>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</si>
  <si>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</si>
  <si>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</si>
  <si>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</si>
  <si>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</si>
  <si>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</si>
  <si>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</si>
  <si>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</si>
  <si>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</si>
  <si>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</si>
  <si>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</si>
  <si>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</si>
  <si>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</si>
  <si>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</si>
  <si>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</si>
  <si>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</si>
  <si>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</si>
  <si>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</si>
  <si>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</si>
  <si>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</si>
  <si>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</si>
  <si>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</si>
  <si>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</si>
  <si>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</si>
  <si>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</si>
  <si>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</si>
  <si>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</si>
  <si>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</si>
  <si>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</si>
  <si>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</si>
  <si>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</si>
  <si>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</si>
  <si>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</si>
  <si>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</si>
  <si>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</si>
  <si>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</si>
  <si>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</si>
  <si>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</si>
  <si>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</si>
  <si>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</si>
  <si>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</si>
  <si>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</si>
  <si>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</si>
  <si>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</si>
  <si>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</si>
  <si>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</si>
  <si>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</si>
  <si>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</si>
  <si>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</si>
  <si>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</si>
  <si>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</si>
  <si>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</si>
  <si>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</si>
  <si>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</si>
  <si>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</si>
  <si>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</si>
  <si>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</si>
  <si>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</si>
  <si>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</si>
  <si>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</si>
  <si>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</si>
  <si>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</si>
  <si>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</si>
  <si>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</si>
  <si>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</si>
  <si>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</si>
  <si>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</si>
  <si>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</si>
  <si>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</si>
  <si>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</si>
  <si>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</si>
  <si>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</si>
  <si>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</si>
  <si>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</si>
  <si>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</si>
  <si>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</si>
  <si>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</si>
  <si>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</si>
  <si>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</si>
  <si>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</si>
  <si>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</si>
  <si>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</si>
  <si>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</si>
  <si>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</si>
  <si>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</si>
  <si>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</si>
  <si>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</si>
  <si>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</si>
  <si>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</si>
  <si>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</si>
  <si>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</si>
  <si>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</si>
  <si>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</si>
  <si>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</si>
  <si>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</si>
  <si>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</si>
  <si>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</si>
  <si>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</si>
  <si>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</si>
  <si>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</si>
  <si>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</si>
  <si>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</si>
  <si>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</si>
  <si>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</si>
  <si>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</si>
  <si>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</si>
  <si>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</si>
  <si>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</si>
  <si>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</si>
  <si>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</si>
  <si>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</si>
  <si>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</si>
  <si>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</si>
  <si>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</si>
  <si>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</si>
  <si>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</si>
  <si>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</si>
  <si>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</si>
  <si>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</si>
  <si>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</si>
  <si>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</si>
  <si>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</si>
  <si>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</si>
  <si>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</si>
  <si>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</si>
  <si>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</si>
  <si>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</si>
  <si>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</si>
  <si>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</si>
  <si>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</si>
  <si>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</si>
  <si>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</si>
  <si>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</si>
  <si>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</si>
  <si>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</si>
  <si>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</si>
  <si>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</si>
  <si>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</si>
  <si>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</si>
  <si>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</si>
  <si>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</si>
  <si>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</si>
  <si>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</si>
  <si>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</si>
  <si>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</si>
  <si>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</si>
  <si>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</si>
  <si>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</si>
  <si>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</si>
  <si>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</si>
  <si>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</si>
  <si>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</si>
  <si>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</si>
  <si>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</si>
  <si>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</si>
  <si>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</si>
  <si>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</si>
  <si>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</si>
  <si>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</si>
  <si>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</si>
  <si>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</si>
  <si>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</si>
  <si>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</si>
  <si>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</si>
  <si>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</si>
  <si>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</si>
  <si>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</si>
  <si>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</si>
  <si>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</si>
  <si>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</si>
  <si>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</si>
  <si>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</si>
  <si>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</si>
  <si>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</si>
  <si>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</si>
  <si>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</si>
  <si>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</si>
  <si>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</si>
  <si>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</si>
  <si>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</si>
  <si>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</si>
  <si>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</si>
  <si>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</si>
  <si>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</si>
  <si>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</si>
  <si>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</si>
  <si>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</si>
  <si>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</si>
  <si>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</si>
  <si>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</si>
  <si>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</si>
  <si>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</si>
  <si>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</si>
  <si>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</si>
  <si>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</si>
  <si>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</si>
  <si>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</si>
  <si>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</si>
  <si>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</si>
  <si>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</si>
  <si>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</si>
  <si>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</si>
  <si>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</si>
  <si>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</si>
  <si>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</si>
  <si>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</si>
  <si>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</si>
  <si>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</si>
  <si>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</si>
  <si>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</si>
  <si>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</si>
  <si>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</si>
  <si>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</si>
  <si>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</si>
  <si>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</si>
  <si>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</si>
  <si>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</si>
  <si>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</si>
  <si>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</si>
  <si>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</si>
  <si>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 Községi Közkönyvtár feladatai, kötelező -, államigazgatási -, önként vállat feladatonként  2019. évben </t>
  </si>
  <si>
    <t xml:space="preserve">Könyvtár Mindösszesen: </t>
  </si>
  <si>
    <t>Eredeti előirányzat</t>
  </si>
  <si>
    <t>Módosított előirányzat</t>
  </si>
  <si>
    <t>9.</t>
  </si>
  <si>
    <t xml:space="preserve">11. számú melléklet   4/ 2020 (VII.01.)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</si>
</sst>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520</v>
      </c>
      <c r="G1" s="84"/>
      <c r="H1" s="84"/>
      <c r="I1" s="84"/>
    </row>
    <row r="2" spans="1:9" ht="15" customHeight="1" x14ac:dyDescent="0.2">
      <c r="A2" s="98" t="s">
        <v>515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516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519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/>
      <c r="F43" s="6">
        <f t="shared" si="0"/>
        <v>0</v>
      </c>
      <c r="G43" s="6"/>
      <c r="H43" s="6"/>
      <c r="I43" s="6">
        <f t="shared" si="1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2">SUM(F45:H45)</f>
        <v>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/>
      <c r="F46" s="6">
        <f t="shared" si="0"/>
        <v>0</v>
      </c>
      <c r="G46" s="6"/>
      <c r="H46" s="6"/>
      <c r="I46" s="6">
        <f t="shared" si="2"/>
        <v>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/>
      <c r="F47" s="6">
        <f t="shared" si="0"/>
        <v>0</v>
      </c>
      <c r="G47" s="6"/>
      <c r="H47" s="6"/>
      <c r="I47" s="6">
        <f t="shared" si="2"/>
        <v>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>
        <v>3576</v>
      </c>
      <c r="F51" s="6">
        <v>3576</v>
      </c>
      <c r="G51" s="6"/>
      <c r="H51" s="6"/>
      <c r="I51" s="6">
        <f t="shared" si="2"/>
        <v>3576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>
        <f>SUM(E51)</f>
        <v>3576</v>
      </c>
      <c r="F52" s="28">
        <f t="shared" si="0"/>
        <v>0</v>
      </c>
      <c r="G52" s="28">
        <f>SUM(G41:G51)</f>
        <v>0</v>
      </c>
      <c r="H52" s="28">
        <f>SUM(H41:H51)</f>
        <v>0</v>
      </c>
      <c r="I52" s="28">
        <f t="shared" si="2"/>
        <v>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2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/>
      <c r="F58" s="28">
        <f t="shared" si="0"/>
        <v>0</v>
      </c>
      <c r="G58" s="28"/>
      <c r="H58" s="28"/>
      <c r="I58" s="28">
        <f t="shared" si="2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>
        <v>24658</v>
      </c>
      <c r="F63" s="6">
        <v>24658</v>
      </c>
      <c r="G63" s="6"/>
      <c r="H63" s="6"/>
      <c r="I63" s="6">
        <f t="shared" si="2"/>
        <v>24658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>
        <f>SUM(E63)</f>
        <v>24658</v>
      </c>
      <c r="F64" s="28">
        <f t="shared" si="0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/>
      <c r="F70" s="28">
        <f t="shared" si="0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>
        <f>E52+E64</f>
        <v>28234</v>
      </c>
      <c r="F71" s="28">
        <f t="shared" si="0"/>
        <v>0</v>
      </c>
      <c r="G71" s="28">
        <f>G20+G26+G40+G52+G58+G64+G70</f>
        <v>0</v>
      </c>
      <c r="H71" s="28">
        <f>H20+H26+H40+H52+H58+H64+H70</f>
        <v>0</v>
      </c>
      <c r="I71" s="28">
        <f t="shared" si="2"/>
        <v>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36"/>
      <c r="E1" s="65"/>
      <c r="F1" s="84" t="s">
        <v>520</v>
      </c>
      <c r="G1" s="84"/>
      <c r="H1" s="84"/>
      <c r="I1" s="84"/>
    </row>
    <row r="2" spans="1:9" ht="15" customHeight="1" x14ac:dyDescent="0.2">
      <c r="A2" s="98" t="s">
        <v>515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516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519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422205</v>
      </c>
      <c r="F17" s="6">
        <f>SUM(E17)</f>
        <v>422205</v>
      </c>
      <c r="G17" s="6"/>
      <c r="H17" s="6"/>
      <c r="I17" s="6">
        <f t="shared" si="0"/>
        <v>422205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422205</v>
      </c>
      <c r="F19" s="28">
        <f>SUM(F17:F18)</f>
        <v>422205</v>
      </c>
      <c r="G19" s="28"/>
      <c r="H19" s="28"/>
      <c r="I19" s="28">
        <f t="shared" si="0"/>
        <v>422205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12037162</v>
      </c>
      <c r="E22" s="6">
        <v>12872162</v>
      </c>
      <c r="F22" s="6">
        <f>SUM(E22)</f>
        <v>12872162</v>
      </c>
      <c r="G22" s="6"/>
      <c r="H22" s="6"/>
      <c r="I22" s="6">
        <f t="shared" si="0"/>
        <v>12872162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>
        <f>SUM(E22:E26)</f>
        <v>12872162</v>
      </c>
      <c r="F27" s="28">
        <f>SUM(F22:F26)</f>
        <v>12872162</v>
      </c>
      <c r="G27" s="28"/>
      <c r="H27" s="28"/>
      <c r="I27" s="28">
        <f t="shared" si="0"/>
        <v>12872162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v>12037162</v>
      </c>
      <c r="E28" s="28">
        <f>E19+E27</f>
        <v>13294367</v>
      </c>
      <c r="F28" s="28">
        <f>F19+F27</f>
        <v>13294367</v>
      </c>
      <c r="G28" s="28"/>
      <c r="H28" s="28"/>
      <c r="I28" s="28">
        <f t="shared" si="0"/>
        <v>13294367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v>12037162</v>
      </c>
      <c r="E37" s="28">
        <f>E28</f>
        <v>13294367</v>
      </c>
      <c r="F37" s="28">
        <f>SUM(F28:F36)</f>
        <v>13294367</v>
      </c>
      <c r="G37" s="28"/>
      <c r="H37" s="28"/>
      <c r="I37" s="28">
        <f t="shared" si="0"/>
        <v>13294367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>
        <f>'Bevétel feladatonként - 1'!E71</f>
        <v>28234</v>
      </c>
      <c r="F39" s="47">
        <v>28234</v>
      </c>
      <c r="G39" s="41"/>
      <c r="H39" s="41"/>
      <c r="I39" s="47">
        <f>SUM(F39:H39)</f>
        <v>28234</v>
      </c>
    </row>
    <row r="40" spans="1:9" ht="15" customHeight="1" x14ac:dyDescent="0.25">
      <c r="A40" s="40"/>
      <c r="B40" s="45" t="s">
        <v>314</v>
      </c>
      <c r="C40" s="46"/>
      <c r="D40" s="47">
        <f>D37</f>
        <v>12037162</v>
      </c>
      <c r="E40" s="47">
        <f>E37</f>
        <v>13294367</v>
      </c>
      <c r="F40" s="47">
        <f>F37</f>
        <v>13294367</v>
      </c>
      <c r="G40" s="41"/>
      <c r="H40" s="41"/>
      <c r="I40" s="47">
        <f>SUM(F40:H40)</f>
        <v>13294367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12037162</v>
      </c>
      <c r="E41" s="61">
        <f>SUM(E39:E40)</f>
        <v>13322601</v>
      </c>
      <c r="F41" s="61">
        <f>SUM(F39:F40)</f>
        <v>13322601</v>
      </c>
      <c r="G41" s="62"/>
      <c r="H41" s="62"/>
      <c r="I41" s="61">
        <f>SUM(F41:H41)</f>
        <v>13322601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F1:I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520</v>
      </c>
      <c r="G1" s="84"/>
      <c r="H1" s="84"/>
      <c r="I1" s="84"/>
    </row>
    <row r="2" spans="1:9" s="1" customFormat="1" ht="15" customHeight="1" x14ac:dyDescent="0.2">
      <c r="A2" s="98" t="s">
        <v>515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4" t="s">
        <v>67</v>
      </c>
      <c r="B5" s="106" t="s">
        <v>66</v>
      </c>
      <c r="C5" s="108" t="s">
        <v>65</v>
      </c>
      <c r="D5" s="100" t="s">
        <v>517</v>
      </c>
      <c r="E5" s="100" t="s">
        <v>518</v>
      </c>
      <c r="F5" s="111" t="s">
        <v>506</v>
      </c>
      <c r="G5" s="112"/>
      <c r="H5" s="113"/>
      <c r="I5" s="102" t="s">
        <v>516</v>
      </c>
    </row>
    <row r="6" spans="1:9" s="48" customFormat="1" ht="15" customHeight="1" x14ac:dyDescent="0.25">
      <c r="A6" s="105"/>
      <c r="B6" s="107"/>
      <c r="C6" s="109"/>
      <c r="D6" s="110"/>
      <c r="E6" s="101"/>
      <c r="F6" s="49" t="s">
        <v>505</v>
      </c>
      <c r="G6" s="49" t="s">
        <v>504</v>
      </c>
      <c r="H6" s="49" t="s">
        <v>508</v>
      </c>
      <c r="I6" s="103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  <c r="I7" s="52" t="s">
        <v>519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5973147</v>
      </c>
      <c r="E8" s="6">
        <v>5858889</v>
      </c>
      <c r="F8" s="6">
        <f>SUM(E8)</f>
        <v>5858889</v>
      </c>
      <c r="G8" s="6"/>
      <c r="H8" s="6"/>
      <c r="I8" s="6">
        <f t="shared" ref="I8:I70" si="0">SUM(F8:H8)</f>
        <v>5858889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640800</v>
      </c>
      <c r="E9" s="6">
        <f>SUM(D9)</f>
        <v>640800</v>
      </c>
      <c r="F9" s="6">
        <f>SUM(E9)</f>
        <v>640800</v>
      </c>
      <c r="G9" s="6"/>
      <c r="H9" s="6"/>
      <c r="I9" s="6">
        <f t="shared" si="0"/>
        <v>640800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>
        <v>300000</v>
      </c>
      <c r="F10" s="6">
        <f>SUM(E10)</f>
        <v>300000</v>
      </c>
      <c r="G10" s="6"/>
      <c r="H10" s="6"/>
      <c r="I10" s="6">
        <f t="shared" si="0"/>
        <v>300000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>
        <v>1708500</v>
      </c>
      <c r="E13" s="6">
        <f>SUM(D13)</f>
        <v>1708500</v>
      </c>
      <c r="F13" s="6">
        <f>SUM(E13)</f>
        <v>1708500</v>
      </c>
      <c r="G13" s="6"/>
      <c r="H13" s="6"/>
      <c r="I13" s="6">
        <f t="shared" si="0"/>
        <v>1708500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>
        <v>0</v>
      </c>
      <c r="E14" s="6"/>
      <c r="F14" s="6"/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100000</v>
      </c>
      <c r="E16" s="6">
        <f>SUM(D16)</f>
        <v>100000</v>
      </c>
      <c r="F16" s="6">
        <f>SUM(E16)</f>
        <v>100000</v>
      </c>
      <c r="G16" s="6"/>
      <c r="H16" s="6"/>
      <c r="I16" s="6">
        <f t="shared" si="0"/>
        <v>100000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>
        <v>32040</v>
      </c>
      <c r="E17" s="6">
        <f>SUM(D17)</f>
        <v>32040</v>
      </c>
      <c r="F17" s="6">
        <f>SUM(E17)</f>
        <v>32040</v>
      </c>
      <c r="G17" s="6"/>
      <c r="H17" s="6"/>
      <c r="I17" s="6">
        <f t="shared" si="0"/>
        <v>32040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0</v>
      </c>
      <c r="E20" s="6">
        <v>85333</v>
      </c>
      <c r="F20" s="6">
        <f>SUM(E20)</f>
        <v>85333</v>
      </c>
      <c r="G20" s="6"/>
      <c r="H20" s="6"/>
      <c r="I20" s="6">
        <f t="shared" si="0"/>
        <v>85333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v>8454487</v>
      </c>
      <c r="E21" s="24">
        <f>SUM(E8:E20)</f>
        <v>8725562</v>
      </c>
      <c r="F21" s="24">
        <f>SUM(F8:F20)</f>
        <v>8725562</v>
      </c>
      <c r="G21" s="24"/>
      <c r="H21" s="24"/>
      <c r="I21" s="24">
        <f t="shared" si="0"/>
        <v>8725562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>
        <f t="shared" ref="F22:F72" si="1">D22</f>
        <v>0</v>
      </c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v>0</v>
      </c>
      <c r="E25" s="24"/>
      <c r="F25" s="24">
        <f t="shared" si="1"/>
        <v>0</v>
      </c>
      <c r="G25" s="24"/>
      <c r="H25" s="24"/>
      <c r="I25" s="24">
        <f t="shared" si="0"/>
        <v>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v>8454487</v>
      </c>
      <c r="E26" s="24">
        <f>E21</f>
        <v>8725562</v>
      </c>
      <c r="F26" s="24">
        <f>F21</f>
        <v>8725562</v>
      </c>
      <c r="G26" s="24"/>
      <c r="H26" s="24"/>
      <c r="I26" s="24">
        <f t="shared" si="0"/>
        <v>8725562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1648625</v>
      </c>
      <c r="E27" s="24">
        <v>1701485</v>
      </c>
      <c r="F27" s="24">
        <f>SUM(E27)</f>
        <v>1701485</v>
      </c>
      <c r="G27" s="24"/>
      <c r="H27" s="24"/>
      <c r="I27" s="24">
        <f t="shared" si="0"/>
        <v>1701485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644000</v>
      </c>
      <c r="E28" s="6">
        <v>1224000</v>
      </c>
      <c r="F28" s="6">
        <f>SUM(E28)</f>
        <v>1224000</v>
      </c>
      <c r="G28" s="6"/>
      <c r="H28" s="6"/>
      <c r="I28" s="6">
        <f t="shared" si="0"/>
        <v>1224000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86000</v>
      </c>
      <c r="E29" s="6">
        <v>94270</v>
      </c>
      <c r="F29" s="6">
        <f>SUM(E29)</f>
        <v>94270</v>
      </c>
      <c r="G29" s="6"/>
      <c r="H29" s="6"/>
      <c r="I29" s="6">
        <f t="shared" si="0"/>
        <v>94270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v>730000</v>
      </c>
      <c r="E31" s="24">
        <f>SUM(E28:E30)</f>
        <v>1318270</v>
      </c>
      <c r="F31" s="24">
        <f>SUM(F28:F30)</f>
        <v>1318270</v>
      </c>
      <c r="G31" s="24"/>
      <c r="H31" s="24"/>
      <c r="I31" s="24">
        <f t="shared" si="0"/>
        <v>1318270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145000</v>
      </c>
      <c r="E32" s="6">
        <v>175000</v>
      </c>
      <c r="F32" s="6">
        <f>SUM(E32)</f>
        <v>175000</v>
      </c>
      <c r="G32" s="6"/>
      <c r="H32" s="6"/>
      <c r="I32" s="6">
        <f t="shared" si="0"/>
        <v>175000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v>145000</v>
      </c>
      <c r="E34" s="24">
        <f>SUM(E32:E33)</f>
        <v>175000</v>
      </c>
      <c r="F34" s="24">
        <f>SUM(F32:F33)</f>
        <v>175000</v>
      </c>
      <c r="G34" s="24"/>
      <c r="H34" s="24"/>
      <c r="I34" s="24">
        <f t="shared" si="0"/>
        <v>175000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470000</v>
      </c>
      <c r="E35" s="6">
        <v>809924</v>
      </c>
      <c r="F35" s="6">
        <f>SUM(E35)</f>
        <v>809924</v>
      </c>
      <c r="G35" s="6"/>
      <c r="H35" s="6"/>
      <c r="I35" s="6">
        <f t="shared" si="0"/>
        <v>809924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/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30000</v>
      </c>
      <c r="E38" s="6">
        <v>10000</v>
      </c>
      <c r="F38" s="6">
        <f>SUM(E38)</f>
        <v>10000</v>
      </c>
      <c r="G38" s="6"/>
      <c r="H38" s="6"/>
      <c r="I38" s="6">
        <f t="shared" si="0"/>
        <v>10000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/>
      <c r="F39" s="6">
        <f t="shared" si="1"/>
        <v>0</v>
      </c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>
        <v>10000</v>
      </c>
      <c r="E40" s="6">
        <v>10000</v>
      </c>
      <c r="F40" s="6">
        <f t="shared" si="1"/>
        <v>10000</v>
      </c>
      <c r="G40" s="6"/>
      <c r="H40" s="6"/>
      <c r="I40" s="6">
        <f t="shared" si="0"/>
        <v>10000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130000</v>
      </c>
      <c r="E41" s="6">
        <v>105000</v>
      </c>
      <c r="F41" s="6">
        <f>SUM(E41)</f>
        <v>105000</v>
      </c>
      <c r="G41" s="6"/>
      <c r="H41" s="6"/>
      <c r="I41" s="6">
        <f t="shared" si="0"/>
        <v>105000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v>640000</v>
      </c>
      <c r="E42" s="24">
        <f>SUM(E35:E41)</f>
        <v>934924</v>
      </c>
      <c r="F42" s="24">
        <f>SUM(F35:F41)</f>
        <v>934924</v>
      </c>
      <c r="G42" s="24"/>
      <c r="H42" s="24"/>
      <c r="I42" s="24">
        <f t="shared" si="0"/>
        <v>934924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10000</v>
      </c>
      <c r="E43" s="6">
        <v>10000</v>
      </c>
      <c r="F43" s="6">
        <f t="shared" si="1"/>
        <v>10000</v>
      </c>
      <c r="G43" s="6"/>
      <c r="H43" s="6"/>
      <c r="I43" s="6">
        <f t="shared" si="0"/>
        <v>10000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/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v>10000</v>
      </c>
      <c r="E45" s="24">
        <f>SUM(E43:E44)</f>
        <v>10000</v>
      </c>
      <c r="F45" s="24">
        <f t="shared" si="1"/>
        <v>10000</v>
      </c>
      <c r="G45" s="24"/>
      <c r="H45" s="24"/>
      <c r="I45" s="24">
        <f t="shared" si="0"/>
        <v>10000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409050</v>
      </c>
      <c r="E46" s="6">
        <v>247360</v>
      </c>
      <c r="F46" s="6">
        <f>SUM(E46)</f>
        <v>247360</v>
      </c>
      <c r="G46" s="6"/>
      <c r="H46" s="6"/>
      <c r="I46" s="6">
        <f t="shared" si="0"/>
        <v>247360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0</v>
      </c>
      <c r="E47" s="6"/>
      <c r="F47" s="6">
        <f t="shared" si="1"/>
        <v>0</v>
      </c>
      <c r="G47" s="6"/>
      <c r="H47" s="6"/>
      <c r="I47" s="6">
        <f t="shared" si="0"/>
        <v>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/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/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0</v>
      </c>
      <c r="E50" s="6">
        <v>5000</v>
      </c>
      <c r="F50" s="6">
        <v>5000</v>
      </c>
      <c r="G50" s="6"/>
      <c r="H50" s="6"/>
      <c r="I50" s="6">
        <f t="shared" si="0"/>
        <v>5000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v>409050</v>
      </c>
      <c r="E51" s="24">
        <f>SUM(E46:E50)</f>
        <v>252360</v>
      </c>
      <c r="F51" s="24">
        <f>SUM(F46:F50)</f>
        <v>252360</v>
      </c>
      <c r="G51" s="24"/>
      <c r="H51" s="24"/>
      <c r="I51" s="24">
        <f t="shared" si="0"/>
        <v>252360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v>1934050</v>
      </c>
      <c r="E52" s="24">
        <f>E31+E34+E42+E45+E51</f>
        <v>2690554</v>
      </c>
      <c r="F52" s="24">
        <f>F31+F34+F42+F45+F51</f>
        <v>2690554</v>
      </c>
      <c r="G52" s="24"/>
      <c r="H52" s="24"/>
      <c r="I52" s="24">
        <f t="shared" si="0"/>
        <v>2690554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2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520</v>
      </c>
      <c r="G1" s="84"/>
      <c r="H1" s="84"/>
      <c r="I1" s="84"/>
    </row>
    <row r="2" spans="1:9" s="1" customFormat="1" ht="15" customHeight="1" x14ac:dyDescent="0.2">
      <c r="A2" s="98" t="s">
        <v>515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4" t="s">
        <v>67</v>
      </c>
      <c r="B6" s="106" t="s">
        <v>66</v>
      </c>
      <c r="C6" s="108" t="s">
        <v>65</v>
      </c>
      <c r="D6" s="100" t="s">
        <v>517</v>
      </c>
      <c r="E6" s="100" t="s">
        <v>518</v>
      </c>
      <c r="F6" s="111" t="s">
        <v>506</v>
      </c>
      <c r="G6" s="112"/>
      <c r="H6" s="113"/>
      <c r="I6" s="102" t="s">
        <v>516</v>
      </c>
    </row>
    <row r="7" spans="1:9" s="48" customFormat="1" ht="15" customHeight="1" x14ac:dyDescent="0.25">
      <c r="A7" s="105"/>
      <c r="B7" s="107"/>
      <c r="C7" s="109"/>
      <c r="D7" s="110"/>
      <c r="E7" s="101"/>
      <c r="F7" s="49" t="s">
        <v>505</v>
      </c>
      <c r="G7" s="49" t="s">
        <v>504</v>
      </c>
      <c r="H7" s="49" t="s">
        <v>508</v>
      </c>
      <c r="I7" s="103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  <c r="I8" s="52" t="s">
        <v>519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>
        <f t="shared" si="1"/>
        <v>0</v>
      </c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0</v>
      </c>
      <c r="E18" s="6">
        <v>120000</v>
      </c>
      <c r="F18" s="6">
        <v>120000</v>
      </c>
      <c r="G18" s="6"/>
      <c r="H18" s="6"/>
      <c r="I18" s="6">
        <f t="shared" si="0"/>
        <v>120000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0</v>
      </c>
      <c r="E21" s="6">
        <v>85000</v>
      </c>
      <c r="F21" s="6">
        <v>85000</v>
      </c>
      <c r="G21" s="6"/>
      <c r="H21" s="6"/>
      <c r="I21" s="6">
        <f t="shared" si="0"/>
        <v>85000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v>0</v>
      </c>
      <c r="E22" s="24">
        <f>SUM(E18:E21)</f>
        <v>205000</v>
      </c>
      <c r="F22" s="24">
        <f>SUM(F18:F21)</f>
        <v>205000</v>
      </c>
      <c r="G22" s="24"/>
      <c r="H22" s="24"/>
      <c r="I22" s="24">
        <f t="shared" si="0"/>
        <v>205000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/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/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>
        <f>SUM(E25:E26)</f>
        <v>0</v>
      </c>
      <c r="F27" s="24">
        <f>SUM(F25:F26)</f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v>12037162</v>
      </c>
      <c r="E38" s="24">
        <f>E22+'Kiadás feladatonként - 1'!E52+'Kiadás feladatonként - 1'!E27+'Kiadás feladatonként - 1'!E26</f>
        <v>13322601</v>
      </c>
      <c r="F38" s="24">
        <f>F22+'Kiadás feladatonként - 1'!F52+'Kiadás feladatonként - 1'!F27+'Kiadás feladatonként - 1'!F26</f>
        <v>13322601</v>
      </c>
      <c r="G38" s="24"/>
      <c r="H38" s="24"/>
      <c r="I38" s="24">
        <f>I22+'Kiadás feladatonként - 1'!I52+'Kiadás feladatonként - 1'!I27+'Kiadás feladatonként - 1'!I26</f>
        <v>13322601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12037162</v>
      </c>
      <c r="E70" s="80">
        <f>E38</f>
        <v>13322601</v>
      </c>
      <c r="F70" s="80">
        <f>F38</f>
        <v>13322601</v>
      </c>
      <c r="G70" s="80"/>
      <c r="H70" s="80"/>
      <c r="I70" s="80">
        <f t="shared" si="2"/>
        <v>13322601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12037162</v>
      </c>
      <c r="E72" s="73">
        <f>SUM(E70:E71)</f>
        <v>13322601</v>
      </c>
      <c r="F72" s="73">
        <f>SUM(F70:F71)</f>
        <v>13322601</v>
      </c>
      <c r="G72" s="73"/>
      <c r="H72" s="73"/>
      <c r="I72" s="73">
        <f t="shared" si="2"/>
        <v>13322601</v>
      </c>
    </row>
  </sheetData>
  <mergeCells count="9">
    <mergeCell ref="F1:I1"/>
    <mergeCell ref="E6:E7"/>
    <mergeCell ref="I6:I7"/>
    <mergeCell ref="A2:I3"/>
    <mergeCell ref="A6:A7"/>
    <mergeCell ref="B6:B7"/>
    <mergeCell ref="C6:C7"/>
    <mergeCell ref="D6:D7"/>
    <mergeCell ref="F6:H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2019-02-14T14:17:42Z</cp:lastPrinted>
  <dcterms:created xsi:type="dcterms:W3CDTF">2019-02-08T12:13:13Z</dcterms:created>
  <dcterms:modified xsi:type="dcterms:W3CDTF">2020-07-07T08:20:26Z</dcterms:modified>
</cp:coreProperties>
</file>