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<sst xmlns="http://schemas.openxmlformats.org/spreadsheetml/2006/main" count="92" uniqueCount="72">
  <si>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</si>
  <si>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</si>
  <si>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</si>
  <si>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</si>
  <si>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</si>
  <si>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</si>
  <si>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</si>
  <si>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</si>
  <si>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</si>
  <si>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</si>
  <si>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</si>
  <si>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</si>
  <si>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</si>
  <si>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</si>
  <si>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</si>
  <si>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</si>
  <si>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</si>
  <si>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</si>
  <si>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</si>
  <si>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</si>
  <si>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</si>
  <si>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</si>
  <si>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</si>
  <si>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</si>
  <si>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</si>
  <si>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</si>
  <si>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</si>
  <si>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</si>
  <si>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</si>
  <si>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</si>
  <si>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</si>
  <si>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</si>
  <si>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</si>
  <si>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</si>
  <si>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</si>
  <si>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</si>
  <si>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</si>
  <si>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</si>
  <si>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</si>
  <si>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</si>
  <si>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</si>
  <si>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</si>
  <si>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</si>
  <si>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</si>
  <si>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</si>
  <si>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</si>
  <si>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</si>
  <si>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</si>
  <si>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</si>
  <si>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</si>
  <si>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</si>
  <si>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</si>
  <si>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</si>
  <si>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</si>
  <si>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</si>
  <si>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</si>
  <si>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</si>
  <si>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</si>
  <si>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</si>
  <si>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</si>
  <si>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</si>
  <si>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</si>
  <si>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</si>
  <si>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</si>
  <si>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</si>
  <si>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2016. évi előirányzat</t>
  </si>
  <si>
    <t>Módosítás 2016.05.24</t>
  </si>
  <si>
    <t>Módosított előirányzat</t>
  </si>
  <si>
    <t>Államháztatáson belüli megelőlegezések visszafizetése</t>
  </si>
  <si>
    <t>Módosítás 2016.09.20</t>
  </si>
  <si>
    <t>Módosítás 2016.12.31</t>
  </si>
  <si>
    <t>Államháztartáson belüli megelőlegezések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</si>
</sst>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3" fillId="0" borderId="41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5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tabSelected="1" view="pageBreakPreview" zoomScaleSheetLayoutView="100" workbookViewId="0" topLeftCell="A1">
      <selection activeCell="H27" sqref="H27"/>
    </sheetView>
  </sheetViews>
  <sheetFormatPr defaultColWidth="9.375" defaultRowHeight="12.75"/>
  <cols>
    <col min="1" max="1" width="6.75390625" style="1" customWidth="1"/>
    <col min="2" max="2" width="55.125" style="2" customWidth="1"/>
    <col min="3" max="6" width="16.375" style="2" customWidth="1"/>
    <col min="7" max="9" width="16.375" style="1" customWidth="1"/>
    <col min="10" max="10" width="55.125" style="1" customWidth="1"/>
    <col min="11" max="17" width="16.375" style="1" customWidth="1"/>
    <col min="18" max="16384" width="9.375" style="1" customWidth="1"/>
  </cols>
  <sheetData>
    <row r="1" spans="1:17" ht="39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1:17" ht="14.25" thickBot="1">
      <c r="K2" s="3"/>
      <c r="L2" s="3"/>
      <c r="M2" s="3"/>
      <c r="N2" s="3"/>
      <c r="O2" s="3"/>
      <c r="P2" s="3"/>
      <c r="Q2" s="3" t="s">
        <v>0</v>
      </c>
    </row>
    <row r="3" spans="1:17" ht="13.5" thickBot="1">
      <c r="A3" s="69" t="s">
        <v>1</v>
      </c>
      <c r="B3" s="9" t="s">
        <v>2</v>
      </c>
      <c r="C3" s="41"/>
      <c r="D3" s="41"/>
      <c r="E3" s="41"/>
      <c r="F3" s="41"/>
      <c r="G3" s="10"/>
      <c r="H3" s="41"/>
      <c r="I3" s="41"/>
      <c r="J3" s="9" t="s">
        <v>3</v>
      </c>
      <c r="K3" s="11"/>
      <c r="L3" s="11"/>
      <c r="M3" s="11"/>
      <c r="N3" s="11"/>
      <c r="O3" s="11"/>
      <c r="P3" s="11"/>
      <c r="Q3" s="11"/>
    </row>
    <row r="4" spans="1:17" s="4" customFormat="1" ht="27" thickBot="1">
      <c r="A4" s="70"/>
      <c r="B4" s="12" t="s">
        <v>4</v>
      </c>
      <c r="C4" s="13" t="s">
        <v>65</v>
      </c>
      <c r="D4" s="42" t="s">
        <v>66</v>
      </c>
      <c r="E4" s="13" t="s">
        <v>67</v>
      </c>
      <c r="F4" s="42" t="s">
        <v>69</v>
      </c>
      <c r="G4" s="13" t="s">
        <v>67</v>
      </c>
      <c r="H4" s="42" t="s">
        <v>70</v>
      </c>
      <c r="I4" s="13" t="s">
        <v>67</v>
      </c>
      <c r="J4" s="12" t="s">
        <v>4</v>
      </c>
      <c r="K4" s="14" t="s">
        <v>65</v>
      </c>
      <c r="L4" s="14" t="s">
        <v>66</v>
      </c>
      <c r="M4" s="14" t="s">
        <v>67</v>
      </c>
      <c r="N4" s="14" t="s">
        <v>69</v>
      </c>
      <c r="O4" s="14" t="s">
        <v>67</v>
      </c>
      <c r="P4" s="14" t="s">
        <v>70</v>
      </c>
      <c r="Q4" s="14" t="s">
        <v>67</v>
      </c>
    </row>
    <row r="5" spans="1:17" s="5" customFormat="1" ht="13.5" thickBot="1">
      <c r="A5" s="15">
        <v>1</v>
      </c>
      <c r="B5" s="12">
        <v>2</v>
      </c>
      <c r="C5" s="13" t="s">
        <v>5</v>
      </c>
      <c r="D5" s="42"/>
      <c r="E5" s="13" t="s">
        <v>5</v>
      </c>
      <c r="F5" s="42"/>
      <c r="G5" s="13" t="s">
        <v>5</v>
      </c>
      <c r="H5" s="42"/>
      <c r="I5" s="13" t="s">
        <v>5</v>
      </c>
      <c r="J5" s="12" t="s">
        <v>6</v>
      </c>
      <c r="K5" s="14" t="s">
        <v>7</v>
      </c>
      <c r="L5" s="14" t="s">
        <v>7</v>
      </c>
      <c r="M5" s="14" t="s">
        <v>7</v>
      </c>
      <c r="N5" s="14"/>
      <c r="O5" s="14" t="s">
        <v>7</v>
      </c>
      <c r="P5" s="14"/>
      <c r="Q5" s="14" t="s">
        <v>7</v>
      </c>
    </row>
    <row r="6" spans="1:17" ht="12.75">
      <c r="A6" s="16" t="s">
        <v>8</v>
      </c>
      <c r="B6" s="17" t="s">
        <v>9</v>
      </c>
      <c r="C6" s="18">
        <v>20272</v>
      </c>
      <c r="D6" s="50">
        <v>559</v>
      </c>
      <c r="E6" s="18">
        <f>+C6+D6</f>
        <v>20831</v>
      </c>
      <c r="F6" s="50">
        <v>451</v>
      </c>
      <c r="G6" s="18">
        <f>+E6+F6</f>
        <v>21282</v>
      </c>
      <c r="H6" s="50">
        <v>940</v>
      </c>
      <c r="I6" s="18">
        <f>+G6+H6</f>
        <v>22222</v>
      </c>
      <c r="J6" s="17" t="s">
        <v>10</v>
      </c>
      <c r="K6" s="19">
        <v>32898</v>
      </c>
      <c r="L6" s="19"/>
      <c r="M6" s="19">
        <f>+K6+L6</f>
        <v>32898</v>
      </c>
      <c r="N6" s="19">
        <v>1574</v>
      </c>
      <c r="O6" s="19">
        <f>+M6+N6</f>
        <v>34472</v>
      </c>
      <c r="P6" s="19">
        <v>-685</v>
      </c>
      <c r="Q6" s="19">
        <f>+O6+P6</f>
        <v>33787</v>
      </c>
    </row>
    <row r="7" spans="1:17" ht="12.75">
      <c r="A7" s="20" t="s">
        <v>11</v>
      </c>
      <c r="B7" s="21" t="s">
        <v>12</v>
      </c>
      <c r="C7" s="22">
        <v>27612</v>
      </c>
      <c r="D7" s="51"/>
      <c r="E7" s="18">
        <f aca="true" t="shared" si="0" ref="E7:E15">+C7+D7</f>
        <v>27612</v>
      </c>
      <c r="F7" s="50">
        <v>1773</v>
      </c>
      <c r="G7" s="18">
        <f aca="true" t="shared" si="1" ref="G7:G15">+E7+F7</f>
        <v>29385</v>
      </c>
      <c r="H7" s="50">
        <v>11990</v>
      </c>
      <c r="I7" s="18">
        <f aca="true" t="shared" si="2" ref="I7:I13">+G7+H7</f>
        <v>41375</v>
      </c>
      <c r="J7" s="21" t="s">
        <v>13</v>
      </c>
      <c r="K7" s="23">
        <v>5619</v>
      </c>
      <c r="L7" s="23"/>
      <c r="M7" s="19">
        <f aca="true" t="shared" si="3" ref="M7:M25">+K7+L7</f>
        <v>5619</v>
      </c>
      <c r="N7" s="19">
        <v>258</v>
      </c>
      <c r="O7" s="19">
        <f aca="true" t="shared" si="4" ref="O7:O15">+M7+N7</f>
        <v>5877</v>
      </c>
      <c r="P7" s="19"/>
      <c r="Q7" s="19">
        <f aca="true" t="shared" si="5" ref="Q7:Q13">+O7+P7</f>
        <v>5877</v>
      </c>
    </row>
    <row r="8" spans="1:17" ht="12.75">
      <c r="A8" s="20" t="s">
        <v>5</v>
      </c>
      <c r="B8" s="21" t="s">
        <v>14</v>
      </c>
      <c r="C8" s="22"/>
      <c r="D8" s="51"/>
      <c r="E8" s="18">
        <f t="shared" si="0"/>
        <v>0</v>
      </c>
      <c r="F8" s="50"/>
      <c r="G8" s="18">
        <f t="shared" si="1"/>
        <v>0</v>
      </c>
      <c r="H8" s="50"/>
      <c r="I8" s="18">
        <f t="shared" si="2"/>
        <v>0</v>
      </c>
      <c r="J8" s="21" t="s">
        <v>15</v>
      </c>
      <c r="K8" s="23">
        <v>13800</v>
      </c>
      <c r="L8" s="23"/>
      <c r="M8" s="19">
        <f t="shared" si="3"/>
        <v>13800</v>
      </c>
      <c r="N8" s="19">
        <v>5080</v>
      </c>
      <c r="O8" s="19">
        <f t="shared" si="4"/>
        <v>18880</v>
      </c>
      <c r="P8" s="19">
        <v>10357</v>
      </c>
      <c r="Q8" s="19">
        <f t="shared" si="5"/>
        <v>29237</v>
      </c>
    </row>
    <row r="9" spans="1:17" ht="12.75">
      <c r="A9" s="20" t="s">
        <v>6</v>
      </c>
      <c r="B9" s="21" t="s">
        <v>16</v>
      </c>
      <c r="C9" s="22">
        <v>3990</v>
      </c>
      <c r="D9" s="51"/>
      <c r="E9" s="18">
        <f t="shared" si="0"/>
        <v>3990</v>
      </c>
      <c r="F9" s="50"/>
      <c r="G9" s="18">
        <f t="shared" si="1"/>
        <v>3990</v>
      </c>
      <c r="H9" s="50">
        <v>2847</v>
      </c>
      <c r="I9" s="18">
        <f t="shared" si="2"/>
        <v>6837</v>
      </c>
      <c r="J9" s="21" t="s">
        <v>17</v>
      </c>
      <c r="K9" s="23">
        <v>3265</v>
      </c>
      <c r="L9" s="23">
        <v>559</v>
      </c>
      <c r="M9" s="19">
        <f t="shared" si="3"/>
        <v>3824</v>
      </c>
      <c r="N9" s="19"/>
      <c r="O9" s="19">
        <f t="shared" si="4"/>
        <v>3824</v>
      </c>
      <c r="P9" s="19">
        <v>2088</v>
      </c>
      <c r="Q9" s="19">
        <f t="shared" si="5"/>
        <v>5912</v>
      </c>
    </row>
    <row r="10" spans="1:17" ht="12.75">
      <c r="A10" s="20" t="s">
        <v>7</v>
      </c>
      <c r="B10" s="24" t="s">
        <v>18</v>
      </c>
      <c r="C10" s="22"/>
      <c r="D10" s="52"/>
      <c r="E10" s="18">
        <f t="shared" si="0"/>
        <v>0</v>
      </c>
      <c r="F10" s="52"/>
      <c r="G10" s="18">
        <f t="shared" si="1"/>
        <v>0</v>
      </c>
      <c r="H10" s="52"/>
      <c r="I10" s="18">
        <f t="shared" si="2"/>
        <v>0</v>
      </c>
      <c r="J10" s="21" t="s">
        <v>19</v>
      </c>
      <c r="K10" s="23">
        <v>6098</v>
      </c>
      <c r="L10" s="23">
        <v>-377</v>
      </c>
      <c r="M10" s="19">
        <f t="shared" si="3"/>
        <v>5721</v>
      </c>
      <c r="N10" s="19">
        <v>-800</v>
      </c>
      <c r="O10" s="19">
        <f t="shared" si="4"/>
        <v>4921</v>
      </c>
      <c r="P10" s="19">
        <v>470</v>
      </c>
      <c r="Q10" s="19">
        <f t="shared" si="5"/>
        <v>5391</v>
      </c>
    </row>
    <row r="11" spans="1:17" ht="12.75">
      <c r="A11" s="20" t="s">
        <v>20</v>
      </c>
      <c r="B11" s="21" t="s">
        <v>21</v>
      </c>
      <c r="C11" s="25"/>
      <c r="D11" s="53"/>
      <c r="E11" s="18">
        <f t="shared" si="0"/>
        <v>0</v>
      </c>
      <c r="F11" s="58"/>
      <c r="G11" s="18">
        <f t="shared" si="1"/>
        <v>0</v>
      </c>
      <c r="H11" s="58"/>
      <c r="I11" s="18">
        <f t="shared" si="2"/>
        <v>0</v>
      </c>
      <c r="J11" s="21" t="s">
        <v>22</v>
      </c>
      <c r="K11" s="23"/>
      <c r="L11" s="23"/>
      <c r="M11" s="19">
        <f t="shared" si="3"/>
        <v>0</v>
      </c>
      <c r="N11" s="19"/>
      <c r="O11" s="19">
        <f t="shared" si="4"/>
        <v>0</v>
      </c>
      <c r="P11" s="19"/>
      <c r="Q11" s="19">
        <f t="shared" si="5"/>
        <v>0</v>
      </c>
    </row>
    <row r="12" spans="1:17" ht="12.75">
      <c r="A12" s="20" t="s">
        <v>23</v>
      </c>
      <c r="B12" s="21" t="s">
        <v>24</v>
      </c>
      <c r="C12" s="22">
        <v>4686</v>
      </c>
      <c r="D12" s="51">
        <v>601</v>
      </c>
      <c r="E12" s="18">
        <f t="shared" si="0"/>
        <v>5287</v>
      </c>
      <c r="F12" s="50">
        <v>2472</v>
      </c>
      <c r="G12" s="18">
        <f t="shared" si="1"/>
        <v>7759</v>
      </c>
      <c r="H12" s="50">
        <v>-1356</v>
      </c>
      <c r="I12" s="18">
        <f t="shared" si="2"/>
        <v>6403</v>
      </c>
      <c r="J12" s="26"/>
      <c r="K12" s="23"/>
      <c r="L12" s="23"/>
      <c r="M12" s="19">
        <f t="shared" si="3"/>
        <v>0</v>
      </c>
      <c r="N12" s="19"/>
      <c r="O12" s="19">
        <f t="shared" si="4"/>
        <v>0</v>
      </c>
      <c r="P12" s="19"/>
      <c r="Q12" s="19">
        <f t="shared" si="5"/>
        <v>0</v>
      </c>
    </row>
    <row r="13" spans="1:17" ht="12.75">
      <c r="A13" s="20" t="s">
        <v>25</v>
      </c>
      <c r="B13" s="26"/>
      <c r="C13" s="22"/>
      <c r="D13" s="44"/>
      <c r="E13" s="18">
        <f t="shared" si="0"/>
        <v>0</v>
      </c>
      <c r="F13" s="59"/>
      <c r="G13" s="18">
        <f t="shared" si="1"/>
        <v>0</v>
      </c>
      <c r="H13" s="59"/>
      <c r="I13" s="18">
        <f t="shared" si="2"/>
        <v>0</v>
      </c>
      <c r="J13" s="26"/>
      <c r="K13" s="23"/>
      <c r="L13" s="23"/>
      <c r="M13" s="19">
        <f t="shared" si="3"/>
        <v>0</v>
      </c>
      <c r="N13" s="19"/>
      <c r="O13" s="19">
        <f t="shared" si="4"/>
        <v>0</v>
      </c>
      <c r="P13" s="19"/>
      <c r="Q13" s="19">
        <f t="shared" si="5"/>
        <v>0</v>
      </c>
    </row>
    <row r="14" spans="1:17" ht="13.5" thickBot="1">
      <c r="A14" s="20" t="s">
        <v>26</v>
      </c>
      <c r="B14" s="27"/>
      <c r="C14" s="28"/>
      <c r="D14" s="45"/>
      <c r="E14" s="37">
        <f t="shared" si="0"/>
        <v>0</v>
      </c>
      <c r="F14" s="60"/>
      <c r="G14" s="37">
        <f t="shared" si="1"/>
        <v>0</v>
      </c>
      <c r="H14" s="60"/>
      <c r="I14" s="37">
        <f>+G14+H14</f>
        <v>0</v>
      </c>
      <c r="J14" s="26"/>
      <c r="K14" s="29"/>
      <c r="L14" s="29"/>
      <c r="M14" s="35">
        <f t="shared" si="3"/>
        <v>0</v>
      </c>
      <c r="N14" s="29"/>
      <c r="O14" s="35">
        <f t="shared" si="4"/>
        <v>0</v>
      </c>
      <c r="P14" s="29"/>
      <c r="Q14" s="35">
        <f>+O14+P14</f>
        <v>0</v>
      </c>
    </row>
    <row r="15" spans="1:17" ht="13.5" thickBot="1">
      <c r="A15" s="6" t="s">
        <v>27</v>
      </c>
      <c r="B15" s="7" t="s">
        <v>28</v>
      </c>
      <c r="C15" s="30">
        <f>+C6+C7+C8+C9+C10+C11+C12</f>
        <v>56560</v>
      </c>
      <c r="D15" s="55">
        <f>SUM(D6:D14)</f>
        <v>1160</v>
      </c>
      <c r="E15" s="54">
        <f t="shared" si="0"/>
        <v>57720</v>
      </c>
      <c r="F15" s="55">
        <f>SUM(F6:F14)</f>
        <v>4696</v>
      </c>
      <c r="G15" s="54">
        <f t="shared" si="1"/>
        <v>62416</v>
      </c>
      <c r="H15" s="55">
        <f>SUM(H6:H14)</f>
        <v>14421</v>
      </c>
      <c r="I15" s="54">
        <f>+G15+H15</f>
        <v>76837</v>
      </c>
      <c r="J15" s="7" t="s">
        <v>29</v>
      </c>
      <c r="K15" s="31">
        <f>+K6+K7+K8+K9+K10</f>
        <v>61680</v>
      </c>
      <c r="L15" s="56">
        <f>+L6+L7+L8+L9+L10</f>
        <v>182</v>
      </c>
      <c r="M15" s="64">
        <f t="shared" si="3"/>
        <v>61862</v>
      </c>
      <c r="N15" s="31">
        <f>SUM(N6:N14)</f>
        <v>6112</v>
      </c>
      <c r="O15" s="54">
        <f t="shared" si="4"/>
        <v>67974</v>
      </c>
      <c r="P15" s="31">
        <f>SUM(P6:P14)</f>
        <v>12230</v>
      </c>
      <c r="Q15" s="54">
        <f>+O15+P15</f>
        <v>80204</v>
      </c>
    </row>
    <row r="16" spans="1:17" ht="12.75">
      <c r="A16" s="39" t="s">
        <v>30</v>
      </c>
      <c r="B16" s="38" t="s">
        <v>31</v>
      </c>
      <c r="C16" s="34">
        <v>4067</v>
      </c>
      <c r="D16" s="46"/>
      <c r="E16" s="18">
        <f>+D16+C16</f>
        <v>4067</v>
      </c>
      <c r="F16" s="46"/>
      <c r="G16" s="18">
        <f>+E16+F16</f>
        <v>4067</v>
      </c>
      <c r="H16" s="46">
        <v>41975</v>
      </c>
      <c r="I16" s="18">
        <f>+G16+H16</f>
        <v>46042</v>
      </c>
      <c r="J16" s="21" t="s">
        <v>32</v>
      </c>
      <c r="K16" s="35"/>
      <c r="L16" s="35"/>
      <c r="M16" s="19">
        <f t="shared" si="3"/>
        <v>0</v>
      </c>
      <c r="N16" s="35"/>
      <c r="O16" s="35"/>
      <c r="P16" s="35"/>
      <c r="Q16" s="35"/>
    </row>
    <row r="17" spans="1:17" ht="12.75">
      <c r="A17" s="20" t="s">
        <v>33</v>
      </c>
      <c r="B17" s="21" t="s">
        <v>34</v>
      </c>
      <c r="C17" s="22">
        <v>4067</v>
      </c>
      <c r="D17" s="43"/>
      <c r="E17" s="18">
        <f aca="true" t="shared" si="6" ref="E17:E25">+D17+C17</f>
        <v>4067</v>
      </c>
      <c r="F17" s="66"/>
      <c r="G17" s="18">
        <f aca="true" t="shared" si="7" ref="G17:G24">+E17+F17</f>
        <v>4067</v>
      </c>
      <c r="H17" s="66">
        <v>41975</v>
      </c>
      <c r="I17" s="18">
        <f aca="true" t="shared" si="8" ref="I17:I23">+G17+H17</f>
        <v>46042</v>
      </c>
      <c r="J17" s="21" t="s">
        <v>35</v>
      </c>
      <c r="K17" s="23"/>
      <c r="L17" s="23"/>
      <c r="M17" s="19">
        <f t="shared" si="3"/>
        <v>0</v>
      </c>
      <c r="N17" s="23"/>
      <c r="O17" s="23"/>
      <c r="P17" s="23"/>
      <c r="Q17" s="23"/>
    </row>
    <row r="18" spans="1:17" ht="12.75">
      <c r="A18" s="20" t="s">
        <v>36</v>
      </c>
      <c r="B18" s="21" t="s">
        <v>37</v>
      </c>
      <c r="C18" s="22"/>
      <c r="D18" s="43"/>
      <c r="E18" s="18">
        <f t="shared" si="6"/>
        <v>0</v>
      </c>
      <c r="F18" s="61"/>
      <c r="G18" s="18">
        <f t="shared" si="7"/>
        <v>0</v>
      </c>
      <c r="H18" s="61"/>
      <c r="I18" s="18">
        <f t="shared" si="8"/>
        <v>0</v>
      </c>
      <c r="J18" s="21" t="s">
        <v>38</v>
      </c>
      <c r="K18" s="23"/>
      <c r="L18" s="23"/>
      <c r="M18" s="19">
        <f t="shared" si="3"/>
        <v>0</v>
      </c>
      <c r="N18" s="23"/>
      <c r="O18" s="23"/>
      <c r="P18" s="23"/>
      <c r="Q18" s="23"/>
    </row>
    <row r="19" spans="1:17" ht="12.75">
      <c r="A19" s="20" t="s">
        <v>39</v>
      </c>
      <c r="B19" s="21" t="s">
        <v>40</v>
      </c>
      <c r="C19" s="22"/>
      <c r="D19" s="43"/>
      <c r="E19" s="18">
        <f t="shared" si="6"/>
        <v>0</v>
      </c>
      <c r="F19" s="61"/>
      <c r="G19" s="18">
        <f t="shared" si="7"/>
        <v>0</v>
      </c>
      <c r="H19" s="61"/>
      <c r="I19" s="18">
        <f t="shared" si="8"/>
        <v>0</v>
      </c>
      <c r="J19" s="21" t="s">
        <v>41</v>
      </c>
      <c r="K19" s="23"/>
      <c r="L19" s="23"/>
      <c r="M19" s="19">
        <f t="shared" si="3"/>
        <v>0</v>
      </c>
      <c r="N19" s="23"/>
      <c r="O19" s="23"/>
      <c r="P19" s="23"/>
      <c r="Q19" s="23"/>
    </row>
    <row r="20" spans="1:17" ht="12.75">
      <c r="A20" s="20" t="s">
        <v>42</v>
      </c>
      <c r="B20" s="68" t="s">
        <v>71</v>
      </c>
      <c r="C20" s="22"/>
      <c r="D20" s="43"/>
      <c r="E20" s="18">
        <f t="shared" si="6"/>
        <v>0</v>
      </c>
      <c r="F20" s="61"/>
      <c r="G20" s="18"/>
      <c r="H20" s="61">
        <v>859</v>
      </c>
      <c r="I20" s="18">
        <f t="shared" si="8"/>
        <v>859</v>
      </c>
      <c r="J20" s="33" t="s">
        <v>43</v>
      </c>
      <c r="K20" s="23"/>
      <c r="L20" s="23"/>
      <c r="M20" s="19">
        <f t="shared" si="3"/>
        <v>0</v>
      </c>
      <c r="N20" s="23"/>
      <c r="O20" s="23"/>
      <c r="P20" s="23"/>
      <c r="Q20" s="23"/>
    </row>
    <row r="21" spans="1:17" ht="12.75">
      <c r="A21" s="20" t="s">
        <v>44</v>
      </c>
      <c r="B21" s="40" t="s">
        <v>45</v>
      </c>
      <c r="C21" s="36">
        <v>40000</v>
      </c>
      <c r="D21" s="47"/>
      <c r="E21" s="18">
        <f t="shared" si="6"/>
        <v>40000</v>
      </c>
      <c r="F21" s="62">
        <v>-4318</v>
      </c>
      <c r="G21" s="18">
        <f t="shared" si="7"/>
        <v>35682</v>
      </c>
      <c r="H21" s="62">
        <v>4318</v>
      </c>
      <c r="I21" s="18">
        <f t="shared" si="8"/>
        <v>40000</v>
      </c>
      <c r="J21" s="21" t="s">
        <v>46</v>
      </c>
      <c r="K21" s="23"/>
      <c r="L21" s="23"/>
      <c r="M21" s="19">
        <f t="shared" si="3"/>
        <v>0</v>
      </c>
      <c r="N21" s="23"/>
      <c r="O21" s="23"/>
      <c r="P21" s="23">
        <v>40000</v>
      </c>
      <c r="Q21" s="23">
        <v>40000</v>
      </c>
    </row>
    <row r="22" spans="1:17" ht="12.75">
      <c r="A22" s="32" t="s">
        <v>47</v>
      </c>
      <c r="B22" s="33" t="s">
        <v>48</v>
      </c>
      <c r="C22" s="37"/>
      <c r="D22" s="48"/>
      <c r="E22" s="18">
        <f t="shared" si="6"/>
        <v>0</v>
      </c>
      <c r="F22" s="66"/>
      <c r="G22" s="18">
        <f t="shared" si="7"/>
        <v>0</v>
      </c>
      <c r="H22" s="66"/>
      <c r="I22" s="18">
        <f t="shared" si="8"/>
        <v>0</v>
      </c>
      <c r="J22" s="17" t="s">
        <v>49</v>
      </c>
      <c r="K22" s="35"/>
      <c r="L22" s="35"/>
      <c r="M22" s="19">
        <f t="shared" si="3"/>
        <v>0</v>
      </c>
      <c r="N22" s="35"/>
      <c r="O22" s="35"/>
      <c r="P22" s="35"/>
      <c r="Q22" s="35"/>
    </row>
    <row r="23" spans="1:17" ht="13.5" thickBot="1">
      <c r="A23" s="20" t="s">
        <v>50</v>
      </c>
      <c r="B23" s="21" t="s">
        <v>51</v>
      </c>
      <c r="C23" s="22">
        <v>40000</v>
      </c>
      <c r="D23" s="43"/>
      <c r="E23" s="18">
        <f t="shared" si="6"/>
        <v>40000</v>
      </c>
      <c r="F23" s="48">
        <v>-4318</v>
      </c>
      <c r="G23" s="18">
        <f t="shared" si="7"/>
        <v>35682</v>
      </c>
      <c r="H23" s="48">
        <v>4318</v>
      </c>
      <c r="I23" s="18">
        <f t="shared" si="8"/>
        <v>40000</v>
      </c>
      <c r="J23" s="57" t="s">
        <v>68</v>
      </c>
      <c r="K23" s="23"/>
      <c r="L23" s="23">
        <v>780</v>
      </c>
      <c r="M23" s="35">
        <f t="shared" si="3"/>
        <v>780</v>
      </c>
      <c r="N23" s="23"/>
      <c r="O23" s="23">
        <v>780</v>
      </c>
      <c r="P23" s="23"/>
      <c r="Q23" s="23">
        <v>780</v>
      </c>
    </row>
    <row r="24" spans="1:17" ht="13.5" thickBot="1">
      <c r="A24" s="6" t="s">
        <v>52</v>
      </c>
      <c r="B24" s="7" t="s">
        <v>53</v>
      </c>
      <c r="C24" s="30">
        <f>+C16+C21</f>
        <v>44067</v>
      </c>
      <c r="D24" s="49"/>
      <c r="E24" s="63">
        <f t="shared" si="6"/>
        <v>44067</v>
      </c>
      <c r="F24" s="49">
        <f>+F16+F21</f>
        <v>-4318</v>
      </c>
      <c r="G24" s="63">
        <f t="shared" si="7"/>
        <v>39749</v>
      </c>
      <c r="H24" s="49">
        <f>+H16+H20+H21</f>
        <v>47152</v>
      </c>
      <c r="I24" s="63">
        <f>+I16+I20+I21</f>
        <v>86901</v>
      </c>
      <c r="J24" s="7" t="s">
        <v>54</v>
      </c>
      <c r="K24" s="31">
        <f>+K16+K17+K18+K19+K20+K21+K22</f>
        <v>0</v>
      </c>
      <c r="L24" s="31">
        <v>780</v>
      </c>
      <c r="M24" s="54">
        <f t="shared" si="3"/>
        <v>780</v>
      </c>
      <c r="N24" s="31"/>
      <c r="O24" s="31">
        <v>780</v>
      </c>
      <c r="P24" s="31">
        <f>SUM(P16:P23)</f>
        <v>40000</v>
      </c>
      <c r="Q24" s="31">
        <f>SUM(Q16:Q23)</f>
        <v>40780</v>
      </c>
    </row>
    <row r="25" spans="1:17" ht="13.5" thickBot="1">
      <c r="A25" s="6" t="s">
        <v>55</v>
      </c>
      <c r="B25" s="7" t="s">
        <v>56</v>
      </c>
      <c r="C25" s="8">
        <f>+C15+C24</f>
        <v>100627</v>
      </c>
      <c r="D25" s="6"/>
      <c r="E25" s="63">
        <f t="shared" si="6"/>
        <v>100627</v>
      </c>
      <c r="F25" s="6"/>
      <c r="G25" s="56">
        <f>+G15+G24</f>
        <v>102165</v>
      </c>
      <c r="H25" s="6">
        <f>+H24+H15</f>
        <v>61573</v>
      </c>
      <c r="I25" s="56">
        <f>+I24+I15</f>
        <v>163738</v>
      </c>
      <c r="J25" s="7" t="s">
        <v>57</v>
      </c>
      <c r="K25" s="8">
        <f>+K15+K24</f>
        <v>61680</v>
      </c>
      <c r="L25" s="8">
        <f>+L15+L24</f>
        <v>962</v>
      </c>
      <c r="M25" s="65">
        <f t="shared" si="3"/>
        <v>62642</v>
      </c>
      <c r="N25" s="8"/>
      <c r="O25" s="8">
        <f>+O15+O24</f>
        <v>68754</v>
      </c>
      <c r="P25" s="8"/>
      <c r="Q25" s="8">
        <f>+Q15+Q24</f>
        <v>120984</v>
      </c>
    </row>
    <row r="26" spans="1:17" ht="13.5" thickBot="1">
      <c r="A26" s="6" t="s">
        <v>58</v>
      </c>
      <c r="B26" s="7" t="s">
        <v>59</v>
      </c>
      <c r="C26" s="8"/>
      <c r="D26" s="6"/>
      <c r="E26" s="56"/>
      <c r="F26" s="6"/>
      <c r="G26" s="56"/>
      <c r="H26" s="6"/>
      <c r="I26" s="56"/>
      <c r="J26" s="7" t="s">
        <v>60</v>
      </c>
      <c r="K26" s="8"/>
      <c r="L26" s="8"/>
      <c r="M26" s="8"/>
      <c r="N26" s="8"/>
      <c r="O26" s="8"/>
      <c r="P26" s="8"/>
      <c r="Q26" s="8"/>
    </row>
    <row r="27" spans="1:17" ht="13.5" thickBot="1">
      <c r="A27" s="6" t="s">
        <v>61</v>
      </c>
      <c r="B27" s="7" t="s">
        <v>62</v>
      </c>
      <c r="C27" s="8">
        <f>IF(C15+C16-G25&lt;0,G25-(C15+C16),"-")</f>
        <v>41538</v>
      </c>
      <c r="D27" s="6"/>
      <c r="E27" s="56"/>
      <c r="F27" s="6"/>
      <c r="G27" s="56" t="str">
        <f>IF(G15+G16-K25&lt;0,K25-(G15+G16),"-")</f>
        <v>-</v>
      </c>
      <c r="H27" s="67"/>
      <c r="I27" s="67"/>
      <c r="J27" s="7" t="s">
        <v>63</v>
      </c>
      <c r="K27" s="8"/>
      <c r="L27" s="8"/>
      <c r="M27" s="8">
        <v>39145</v>
      </c>
      <c r="N27" s="8"/>
      <c r="O27" s="8">
        <v>33411</v>
      </c>
      <c r="P27" s="8"/>
      <c r="Q27" s="8">
        <v>33411</v>
      </c>
    </row>
    <row r="28" spans="2:10" ht="17.25">
      <c r="B28" s="71"/>
      <c r="C28" s="71"/>
      <c r="D28" s="71"/>
      <c r="E28" s="71"/>
      <c r="F28" s="71"/>
      <c r="G28" s="71"/>
      <c r="H28" s="71"/>
      <c r="I28" s="71"/>
      <c r="J28" s="71"/>
    </row>
  </sheetData>
  <sheetProtection/>
  <mergeCells count="3">
    <mergeCell ref="A3:A4"/>
    <mergeCell ref="B28:J28"/>
    <mergeCell ref="A1:Q1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41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2017-05-22T14:13:03Z</cp:lastPrinted>
  <dcterms:created xsi:type="dcterms:W3CDTF">2014-02-06T13:24:42Z</dcterms:created>
  <dcterms:modified xsi:type="dcterms:W3CDTF">2017-05-22T14:13:06Z</dcterms:modified>
  <cp:category/>
  <cp:version/>
  <cp:contentType/>
  <cp:contentStatus/>
</cp:coreProperties>
</file>