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.mell." sheetId="1" r:id="rId1"/>
  </sheets>
  <externalReferences>
    <externalReference r:id="rId4"/>
    <externalReference r:id="rId5"/>
  </externalReferences>
  <definedNames>
    <definedName name="enczi">'[1]rszakfössz'!$D$123</definedName>
    <definedName name="_xlnm.Print_Area" localSheetId="0">'1.mell.'!$B$2:$H$49</definedName>
  </definedNames>
  <calcPr fullCalcOnLoad="1"/>
</workbook>
</file>

<file path=xl/sharedStrings.xml><?xml version="1.0" encoding="utf-8"?>
<sst xmlns="http://schemas.openxmlformats.org/spreadsheetml/2006/main" count="59" uniqueCount="52">
  <si>
    <t>A</t>
  </si>
  <si>
    <t>B</t>
  </si>
  <si>
    <t>C</t>
  </si>
  <si>
    <t>D</t>
  </si>
  <si>
    <t>megnevezés</t>
  </si>
  <si>
    <t>Hivatal</t>
  </si>
  <si>
    <t>Óvoda</t>
  </si>
  <si>
    <t>önkormányzat összesen</t>
  </si>
  <si>
    <t xml:space="preserve">eredeti </t>
  </si>
  <si>
    <t>módosított</t>
  </si>
  <si>
    <t xml:space="preserve"> előirányzat</t>
  </si>
  <si>
    <t>Kiadások</t>
  </si>
  <si>
    <t>Működési 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</si>
  <si>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</si>
  <si>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</si>
  <si>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</si>
  <si>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</si>
  <si>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</si>
  <si>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</si>
  <si>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</si>
  <si>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Társadalom és szociálpolitikai juttatás</t>
  </si>
  <si>
    <t>Támogatás értékű működési kiadás</t>
  </si>
  <si>
    <t>Működési célú visszatérítendő támogatások</t>
  </si>
  <si>
    <t>Működésre átadott pénzeszköz</t>
  </si>
  <si>
    <t>Működési kiadások összesen</t>
  </si>
  <si>
    <t>befektetési célú részesedéek vásárlása</t>
  </si>
  <si>
    <t>beruházások</t>
  </si>
  <si>
    <t>Felhalmozási kiadások</t>
  </si>
  <si>
    <t>általános tartalék</t>
  </si>
  <si>
    <t>Céltartalék</t>
  </si>
  <si>
    <t>Tartalékok összesen</t>
  </si>
  <si>
    <t>Kiadások összesen</t>
  </si>
  <si>
    <t>intézmény finanszírozás</t>
  </si>
  <si>
    <t>Bevételek</t>
  </si>
  <si>
    <t>Intézményi működési bevételek</t>
  </si>
  <si>
    <t>Támogatás értékű működési bevételek</t>
  </si>
  <si>
    <t>Saját bevételek összesen</t>
  </si>
  <si>
    <t>Közhatalmi bevételek</t>
  </si>
  <si>
    <t xml:space="preserve">        Helyi adók</t>
  </si>
  <si>
    <t xml:space="preserve">        megosztott központi adók</t>
  </si>
  <si>
    <t xml:space="preserve">        egyéb közhatalmi bevételek</t>
  </si>
  <si>
    <t>Önkormányzatok sajátos folyó bevétele össz.</t>
  </si>
  <si>
    <t>Normatív állami támogatás</t>
  </si>
  <si>
    <t>Kötött felhasználású állami támogatás</t>
  </si>
  <si>
    <t>központosított előirányzat</t>
  </si>
  <si>
    <t>Központi költségvetési támogatás össz.</t>
  </si>
  <si>
    <t>Kölcsönök megtérülése</t>
  </si>
  <si>
    <t>Működési hitel</t>
  </si>
  <si>
    <t>pénzmaradvány igénybevétel</t>
  </si>
  <si>
    <t>Működési bevételek összesen</t>
  </si>
  <si>
    <t>Felhalmozási bevételek</t>
  </si>
  <si>
    <t>Bevételek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</si>
</sst>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36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2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64" fontId="18" fillId="0" borderId="11" xfId="40" applyNumberFormat="1" applyFont="1" applyFill="1" applyBorder="1" applyAlignment="1">
      <alignment horizontal="center"/>
    </xf>
    <xf numFmtId="164" fontId="18" fillId="0" borderId="12" xfId="4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164" fontId="18" fillId="0" borderId="14" xfId="40" applyNumberFormat="1" applyFont="1" applyFill="1" applyBorder="1" applyAlignment="1">
      <alignment horizontal="center" vertical="center"/>
    </xf>
    <xf numFmtId="164" fontId="18" fillId="0" borderId="14" xfId="40" applyNumberFormat="1" applyFont="1" applyFill="1" applyBorder="1" applyAlignment="1">
      <alignment horizontal="center" vertical="center" wrapText="1"/>
    </xf>
    <xf numFmtId="164" fontId="18" fillId="0" borderId="15" xfId="4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164" fontId="18" fillId="0" borderId="17" xfId="40" applyNumberFormat="1" applyFont="1" applyFill="1" applyBorder="1" applyAlignment="1">
      <alignment horizontal="center" vertical="center"/>
    </xf>
    <xf numFmtId="164" fontId="18" fillId="0" borderId="17" xfId="40" applyNumberFormat="1" applyFont="1" applyFill="1" applyBorder="1" applyAlignment="1">
      <alignment horizontal="center" vertical="center" wrapText="1"/>
    </xf>
    <xf numFmtId="164" fontId="18" fillId="0" borderId="18" xfId="40" applyNumberFormat="1" applyFont="1" applyFill="1" applyBorder="1" applyAlignment="1">
      <alignment/>
    </xf>
    <xf numFmtId="164" fontId="18" fillId="0" borderId="17" xfId="40" applyNumberFormat="1" applyFont="1" applyFill="1" applyBorder="1" applyAlignment="1">
      <alignment horizontal="center" vertical="center"/>
    </xf>
    <xf numFmtId="164" fontId="18" fillId="0" borderId="18" xfId="40" applyNumberFormat="1" applyFont="1" applyFill="1" applyBorder="1" applyAlignment="1">
      <alignment horizontal="center" vertical="center"/>
    </xf>
    <xf numFmtId="164" fontId="18" fillId="0" borderId="18" xfId="4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18" fillId="0" borderId="17" xfId="40" applyNumberFormat="1" applyFont="1" applyFill="1" applyBorder="1" applyAlignment="1">
      <alignment/>
    </xf>
    <xf numFmtId="164" fontId="18" fillId="0" borderId="18" xfId="4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7" xfId="40" applyNumberFormat="1" applyFont="1" applyFill="1" applyBorder="1" applyAlignment="1">
      <alignment/>
    </xf>
    <xf numFmtId="164" fontId="19" fillId="0" borderId="18" xfId="4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64" fontId="20" fillId="0" borderId="17" xfId="4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0" fillId="0" borderId="18" xfId="4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64" fontId="21" fillId="0" borderId="21" xfId="40" applyNumberFormat="1" applyFont="1" applyFill="1" applyBorder="1" applyAlignment="1">
      <alignment/>
    </xf>
    <xf numFmtId="164" fontId="21" fillId="0" borderId="22" xfId="4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64" fontId="18" fillId="0" borderId="24" xfId="40" applyNumberFormat="1" applyFont="1" applyFill="1" applyBorder="1" applyAlignment="1">
      <alignment/>
    </xf>
    <xf numFmtId="164" fontId="18" fillId="0" borderId="25" xfId="40" applyNumberFormat="1" applyFont="1" applyFill="1" applyBorder="1" applyAlignment="1">
      <alignment/>
    </xf>
    <xf numFmtId="164" fontId="18" fillId="0" borderId="0" xfId="4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eni\jkv\2014.%20el&#337;terjeszt&#233;sek\2014.04.29\Kv.%20rend.%20mell&#233;kletei2013%20m&#243;d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ell."/>
      <sheetName val="2.mell."/>
      <sheetName val="3.mell"/>
      <sheetName val="4.mell"/>
      <sheetName val="5.mell"/>
      <sheetName val="6.mell"/>
      <sheetName val="1.tábl"/>
      <sheetName val="előirvált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2" sqref="H52"/>
    </sheetView>
  </sheetViews>
  <sheetFormatPr defaultColWidth="9.140625" defaultRowHeight="12.75"/>
  <cols>
    <col min="1" max="1" width="4.421875" style="1" customWidth="1"/>
    <col min="2" max="2" width="39.7109375" style="1" customWidth="1"/>
    <col min="3" max="3" width="11.7109375" style="41" bestFit="1" customWidth="1"/>
    <col min="4" max="4" width="10.28125" style="41" customWidth="1"/>
    <col min="5" max="5" width="11.140625" style="41" bestFit="1" customWidth="1"/>
    <col min="6" max="6" width="10.28125" style="41" customWidth="1"/>
    <col min="7" max="7" width="11.57421875" style="41" customWidth="1"/>
    <col min="8" max="8" width="10.8515625" style="41" bestFit="1" customWidth="1"/>
    <col min="9" max="16384" width="9.140625" style="1" customWidth="1"/>
  </cols>
  <sheetData>
    <row r="1" spans="2:8" ht="12.75" thickBot="1">
      <c r="B1" s="2" t="s">
        <v>0</v>
      </c>
      <c r="C1" s="3" t="s">
        <v>1</v>
      </c>
      <c r="D1" s="4"/>
      <c r="E1" s="3" t="s">
        <v>2</v>
      </c>
      <c r="F1" s="4"/>
      <c r="G1" s="3" t="s">
        <v>3</v>
      </c>
      <c r="H1" s="4"/>
    </row>
    <row r="2" spans="2:8" ht="12">
      <c r="B2" s="5" t="s">
        <v>4</v>
      </c>
      <c r="C2" s="6" t="s">
        <v>5</v>
      </c>
      <c r="D2" s="6"/>
      <c r="E2" s="6" t="s">
        <v>6</v>
      </c>
      <c r="F2" s="6"/>
      <c r="G2" s="7" t="s">
        <v>7</v>
      </c>
      <c r="H2" s="8"/>
    </row>
    <row r="3" spans="2:8" ht="12">
      <c r="B3" s="9"/>
      <c r="C3" s="10"/>
      <c r="D3" s="10"/>
      <c r="E3" s="10"/>
      <c r="F3" s="10"/>
      <c r="G3" s="11"/>
      <c r="H3" s="12"/>
    </row>
    <row r="4" spans="2:8" ht="12">
      <c r="B4" s="9"/>
      <c r="C4" s="13" t="s">
        <v>8</v>
      </c>
      <c r="D4" s="13" t="s">
        <v>9</v>
      </c>
      <c r="E4" s="13" t="s">
        <v>8</v>
      </c>
      <c r="F4" s="13" t="s">
        <v>9</v>
      </c>
      <c r="G4" s="13" t="s">
        <v>8</v>
      </c>
      <c r="H4" s="14" t="s">
        <v>9</v>
      </c>
    </row>
    <row r="5" spans="2:8" ht="12">
      <c r="B5" s="9"/>
      <c r="C5" s="10" t="s">
        <v>10</v>
      </c>
      <c r="D5" s="10"/>
      <c r="E5" s="10" t="s">
        <v>10</v>
      </c>
      <c r="F5" s="10"/>
      <c r="G5" s="10" t="s">
        <v>10</v>
      </c>
      <c r="H5" s="15"/>
    </row>
    <row r="6" spans="2:8" ht="12">
      <c r="B6" s="16" t="s">
        <v>11</v>
      </c>
      <c r="C6" s="17"/>
      <c r="D6" s="17"/>
      <c r="E6" s="17"/>
      <c r="F6" s="17"/>
      <c r="G6" s="17"/>
      <c r="H6" s="18"/>
    </row>
    <row r="7" spans="1:8" ht="12">
      <c r="A7" s="19">
        <v>1</v>
      </c>
      <c r="B7" s="20" t="s">
        <v>12</v>
      </c>
      <c r="C7" s="17"/>
      <c r="D7" s="17"/>
      <c r="E7" s="17"/>
      <c r="F7" s="17"/>
      <c r="G7" s="17"/>
      <c r="H7" s="18"/>
    </row>
    <row r="8" spans="1:8" ht="12">
      <c r="A8" s="19">
        <v>2</v>
      </c>
      <c r="B8" s="20" t="s">
        <v>13</v>
      </c>
      <c r="C8" s="17">
        <v>7939</v>
      </c>
      <c r="D8" s="17">
        <v>36881</v>
      </c>
      <c r="E8" s="17">
        <v>11350</v>
      </c>
      <c r="F8" s="17">
        <v>11350</v>
      </c>
      <c r="G8" s="17">
        <f aca="true" t="shared" si="0" ref="G8:H10">C8+E8</f>
        <v>19289</v>
      </c>
      <c r="H8" s="18">
        <f t="shared" si="0"/>
        <v>48231</v>
      </c>
    </row>
    <row r="9" spans="1:8" ht="12">
      <c r="A9" s="19">
        <v>3</v>
      </c>
      <c r="B9" s="20" t="s">
        <v>14</v>
      </c>
      <c r="C9" s="17">
        <v>918</v>
      </c>
      <c r="D9" s="17">
        <v>1271</v>
      </c>
      <c r="E9" s="17">
        <v>1784</v>
      </c>
      <c r="F9" s="17">
        <v>2013</v>
      </c>
      <c r="G9" s="17">
        <f t="shared" si="0"/>
        <v>2702</v>
      </c>
      <c r="H9" s="18">
        <f t="shared" si="0"/>
        <v>3284</v>
      </c>
    </row>
    <row r="10" spans="1:8" ht="12">
      <c r="A10" s="19">
        <v>4</v>
      </c>
      <c r="B10" s="20" t="s">
        <v>15</v>
      </c>
      <c r="C10" s="17">
        <v>3613</v>
      </c>
      <c r="D10" s="17">
        <v>3613</v>
      </c>
      <c r="E10" s="17">
        <v>0</v>
      </c>
      <c r="F10" s="17">
        <v>102</v>
      </c>
      <c r="G10" s="17">
        <f t="shared" si="0"/>
        <v>3613</v>
      </c>
      <c r="H10" s="18">
        <f t="shared" si="0"/>
        <v>3715</v>
      </c>
    </row>
    <row r="11" spans="1:8" ht="12">
      <c r="A11" s="19">
        <v>5</v>
      </c>
      <c r="B11" s="20" t="s">
        <v>16</v>
      </c>
      <c r="C11" s="17">
        <f aca="true" t="shared" si="1" ref="C11:H11">SUM(C8:C10)</f>
        <v>12470</v>
      </c>
      <c r="D11" s="17">
        <f t="shared" si="1"/>
        <v>41765</v>
      </c>
      <c r="E11" s="17">
        <f t="shared" si="1"/>
        <v>13134</v>
      </c>
      <c r="F11" s="17">
        <f t="shared" si="1"/>
        <v>13465</v>
      </c>
      <c r="G11" s="17">
        <f t="shared" si="1"/>
        <v>25604</v>
      </c>
      <c r="H11" s="18">
        <f t="shared" si="1"/>
        <v>55230</v>
      </c>
    </row>
    <row r="12" spans="1:8" ht="12">
      <c r="A12" s="19">
        <v>6</v>
      </c>
      <c r="B12" s="20" t="s">
        <v>17</v>
      </c>
      <c r="C12" s="17">
        <v>2946</v>
      </c>
      <c r="D12" s="17">
        <v>7034</v>
      </c>
      <c r="E12" s="17">
        <v>3265</v>
      </c>
      <c r="F12" s="17">
        <v>3487</v>
      </c>
      <c r="G12" s="17">
        <f aca="true" t="shared" si="2" ref="G12:H18">C12+E12</f>
        <v>6211</v>
      </c>
      <c r="H12" s="18">
        <f t="shared" si="2"/>
        <v>10521</v>
      </c>
    </row>
    <row r="13" spans="1:8" ht="12">
      <c r="A13" s="19">
        <v>7</v>
      </c>
      <c r="B13" s="20" t="s">
        <v>18</v>
      </c>
      <c r="C13" s="17">
        <v>16312</v>
      </c>
      <c r="D13" s="17">
        <f>38633-D14</f>
        <v>37813</v>
      </c>
      <c r="E13" s="17">
        <v>9540</v>
      </c>
      <c r="F13" s="17">
        <f>10030-172</f>
        <v>9858</v>
      </c>
      <c r="G13" s="17">
        <f t="shared" si="2"/>
        <v>25852</v>
      </c>
      <c r="H13" s="18">
        <f t="shared" si="2"/>
        <v>47671</v>
      </c>
    </row>
    <row r="14" spans="1:9" ht="12">
      <c r="A14" s="19">
        <v>8</v>
      </c>
      <c r="B14" s="20" t="s">
        <v>19</v>
      </c>
      <c r="C14" s="17">
        <v>1374</v>
      </c>
      <c r="D14" s="17">
        <f>820</f>
        <v>820</v>
      </c>
      <c r="E14" s="17">
        <v>153</v>
      </c>
      <c r="F14" s="17">
        <v>172</v>
      </c>
      <c r="G14" s="17">
        <f t="shared" si="2"/>
        <v>1527</v>
      </c>
      <c r="H14" s="18">
        <f t="shared" si="2"/>
        <v>992</v>
      </c>
      <c r="I14" s="21"/>
    </row>
    <row r="15" spans="1:9" ht="12">
      <c r="A15" s="19">
        <v>9</v>
      </c>
      <c r="B15" s="20" t="s">
        <v>20</v>
      </c>
      <c r="C15" s="17">
        <v>11025</v>
      </c>
      <c r="D15" s="17">
        <v>8553</v>
      </c>
      <c r="E15" s="17">
        <v>0</v>
      </c>
      <c r="F15" s="17">
        <v>0</v>
      </c>
      <c r="G15" s="17">
        <f t="shared" si="2"/>
        <v>11025</v>
      </c>
      <c r="H15" s="18">
        <f t="shared" si="2"/>
        <v>8553</v>
      </c>
      <c r="I15" s="21"/>
    </row>
    <row r="16" spans="1:8" ht="12">
      <c r="A16" s="19">
        <v>10</v>
      </c>
      <c r="B16" s="20" t="s">
        <v>21</v>
      </c>
      <c r="C16" s="17">
        <v>10176</v>
      </c>
      <c r="D16" s="17">
        <v>9000</v>
      </c>
      <c r="E16" s="17">
        <v>0</v>
      </c>
      <c r="F16" s="17">
        <v>0</v>
      </c>
      <c r="G16" s="17">
        <f t="shared" si="2"/>
        <v>10176</v>
      </c>
      <c r="H16" s="18">
        <f t="shared" si="2"/>
        <v>9000</v>
      </c>
    </row>
    <row r="17" spans="1:8" ht="12">
      <c r="A17" s="19">
        <v>11</v>
      </c>
      <c r="B17" s="20" t="s">
        <v>22</v>
      </c>
      <c r="C17" s="17">
        <v>0</v>
      </c>
      <c r="D17" s="17">
        <v>1500</v>
      </c>
      <c r="E17" s="17">
        <v>0</v>
      </c>
      <c r="F17" s="17">
        <v>0</v>
      </c>
      <c r="G17" s="17">
        <f t="shared" si="2"/>
        <v>0</v>
      </c>
      <c r="H17" s="18">
        <f t="shared" si="2"/>
        <v>1500</v>
      </c>
    </row>
    <row r="18" spans="1:8" ht="12">
      <c r="A18" s="19">
        <v>12</v>
      </c>
      <c r="B18" s="20" t="s">
        <v>23</v>
      </c>
      <c r="C18" s="17">
        <v>120</v>
      </c>
      <c r="D18" s="17">
        <v>5973</v>
      </c>
      <c r="E18" s="17">
        <v>0</v>
      </c>
      <c r="F18" s="17">
        <v>0</v>
      </c>
      <c r="G18" s="17">
        <f t="shared" si="2"/>
        <v>120</v>
      </c>
      <c r="H18" s="18">
        <f t="shared" si="2"/>
        <v>5973</v>
      </c>
    </row>
    <row r="19" spans="1:8" s="25" customFormat="1" ht="12">
      <c r="A19" s="19">
        <v>13</v>
      </c>
      <c r="B19" s="22" t="s">
        <v>24</v>
      </c>
      <c r="C19" s="23">
        <f aca="true" t="shared" si="3" ref="C19:H19">SUM(C11:C18)</f>
        <v>54423</v>
      </c>
      <c r="D19" s="23">
        <f>SUM(D11:D18)</f>
        <v>112458</v>
      </c>
      <c r="E19" s="23">
        <f t="shared" si="3"/>
        <v>26092</v>
      </c>
      <c r="F19" s="23">
        <f t="shared" si="3"/>
        <v>26982</v>
      </c>
      <c r="G19" s="23">
        <f t="shared" si="3"/>
        <v>80515</v>
      </c>
      <c r="H19" s="24">
        <f t="shared" si="3"/>
        <v>139440</v>
      </c>
    </row>
    <row r="20" spans="1:8" ht="12">
      <c r="A20" s="19">
        <v>14</v>
      </c>
      <c r="B20" s="20" t="s">
        <v>25</v>
      </c>
      <c r="C20" s="17">
        <v>0</v>
      </c>
      <c r="D20" s="17">
        <v>38</v>
      </c>
      <c r="E20" s="17">
        <v>0</v>
      </c>
      <c r="F20" s="17">
        <v>0</v>
      </c>
      <c r="G20" s="17">
        <v>0</v>
      </c>
      <c r="H20" s="18">
        <f>D20+F20</f>
        <v>38</v>
      </c>
    </row>
    <row r="21" spans="1:8" ht="12">
      <c r="A21" s="19">
        <v>15</v>
      </c>
      <c r="B21" s="20" t="s">
        <v>26</v>
      </c>
      <c r="C21" s="17">
        <v>0</v>
      </c>
      <c r="D21" s="17">
        <f>6705+650</f>
        <v>7355</v>
      </c>
      <c r="E21" s="17">
        <v>0</v>
      </c>
      <c r="F21" s="17">
        <v>0</v>
      </c>
      <c r="G21" s="17">
        <v>0</v>
      </c>
      <c r="H21" s="18">
        <f>D21+G21</f>
        <v>7355</v>
      </c>
    </row>
    <row r="22" spans="1:8" s="28" customFormat="1" ht="12">
      <c r="A22" s="19">
        <v>16</v>
      </c>
      <c r="B22" s="26" t="s">
        <v>27</v>
      </c>
      <c r="C22" s="27">
        <v>0</v>
      </c>
      <c r="D22" s="27">
        <f>D20+D21</f>
        <v>7393</v>
      </c>
      <c r="E22" s="27">
        <v>0</v>
      </c>
      <c r="F22" s="27">
        <v>0</v>
      </c>
      <c r="G22" s="17">
        <f aca="true" t="shared" si="4" ref="G22:H24">C22+E22</f>
        <v>0</v>
      </c>
      <c r="H22" s="18">
        <f t="shared" si="4"/>
        <v>7393</v>
      </c>
    </row>
    <row r="23" spans="1:8" ht="12">
      <c r="A23" s="19">
        <v>17</v>
      </c>
      <c r="B23" s="20" t="s">
        <v>28</v>
      </c>
      <c r="C23" s="17">
        <v>500</v>
      </c>
      <c r="D23" s="17">
        <v>3319</v>
      </c>
      <c r="E23" s="17">
        <v>0</v>
      </c>
      <c r="F23" s="17">
        <v>0</v>
      </c>
      <c r="G23" s="17">
        <f t="shared" si="4"/>
        <v>500</v>
      </c>
      <c r="H23" s="18">
        <f t="shared" si="4"/>
        <v>3319</v>
      </c>
    </row>
    <row r="24" spans="1:8" ht="12">
      <c r="A24" s="19">
        <v>18</v>
      </c>
      <c r="B24" s="20" t="s">
        <v>29</v>
      </c>
      <c r="C24" s="17">
        <v>0</v>
      </c>
      <c r="D24" s="17">
        <v>0</v>
      </c>
      <c r="E24" s="17">
        <v>0</v>
      </c>
      <c r="F24" s="17">
        <v>0</v>
      </c>
      <c r="G24" s="17">
        <f t="shared" si="4"/>
        <v>0</v>
      </c>
      <c r="H24" s="18">
        <f t="shared" si="4"/>
        <v>0</v>
      </c>
    </row>
    <row r="25" spans="1:8" s="28" customFormat="1" ht="12">
      <c r="A25" s="19">
        <v>19</v>
      </c>
      <c r="B25" s="26" t="s">
        <v>30</v>
      </c>
      <c r="C25" s="27">
        <f aca="true" t="shared" si="5" ref="C25:H25">SUM(C23:C24)</f>
        <v>500</v>
      </c>
      <c r="D25" s="27">
        <f t="shared" si="5"/>
        <v>3319</v>
      </c>
      <c r="E25" s="27">
        <f t="shared" si="5"/>
        <v>0</v>
      </c>
      <c r="F25" s="27">
        <f t="shared" si="5"/>
        <v>0</v>
      </c>
      <c r="G25" s="27">
        <f t="shared" si="5"/>
        <v>500</v>
      </c>
      <c r="H25" s="29">
        <f t="shared" si="5"/>
        <v>3319</v>
      </c>
    </row>
    <row r="26" spans="1:8" s="25" customFormat="1" ht="12">
      <c r="A26" s="19">
        <v>20</v>
      </c>
      <c r="B26" s="22" t="s">
        <v>31</v>
      </c>
      <c r="C26" s="23">
        <f aca="true" t="shared" si="6" ref="C26:H26">C19+C22+C25</f>
        <v>54923</v>
      </c>
      <c r="D26" s="23">
        <f>D19+D22+D25</f>
        <v>123170</v>
      </c>
      <c r="E26" s="23">
        <f t="shared" si="6"/>
        <v>26092</v>
      </c>
      <c r="F26" s="23">
        <f t="shared" si="6"/>
        <v>26982</v>
      </c>
      <c r="G26" s="23">
        <f t="shared" si="6"/>
        <v>81015</v>
      </c>
      <c r="H26" s="24">
        <f t="shared" si="6"/>
        <v>150152</v>
      </c>
    </row>
    <row r="27" spans="1:8" ht="12">
      <c r="A27" s="19">
        <v>21</v>
      </c>
      <c r="B27" s="20" t="s">
        <v>32</v>
      </c>
      <c r="C27" s="17">
        <v>18692</v>
      </c>
      <c r="D27" s="17">
        <v>21025</v>
      </c>
      <c r="E27" s="17">
        <v>-18692</v>
      </c>
      <c r="F27" s="17">
        <v>-21025</v>
      </c>
      <c r="G27" s="17">
        <f>C27+E27</f>
        <v>0</v>
      </c>
      <c r="H27" s="18">
        <f>D27+F27</f>
        <v>0</v>
      </c>
    </row>
    <row r="28" spans="1:8" ht="12">
      <c r="A28" s="19">
        <v>22</v>
      </c>
      <c r="B28" s="20"/>
      <c r="C28" s="17"/>
      <c r="D28" s="17"/>
      <c r="E28" s="17"/>
      <c r="F28" s="17"/>
      <c r="G28" s="17"/>
      <c r="H28" s="18"/>
    </row>
    <row r="29" spans="1:8" ht="12">
      <c r="A29" s="19">
        <v>23</v>
      </c>
      <c r="B29" s="30" t="s">
        <v>33</v>
      </c>
      <c r="C29" s="17"/>
      <c r="D29" s="17"/>
      <c r="E29" s="17"/>
      <c r="F29" s="17"/>
      <c r="G29" s="17"/>
      <c r="H29" s="18"/>
    </row>
    <row r="30" spans="1:8" ht="12">
      <c r="A30" s="19">
        <v>24</v>
      </c>
      <c r="B30" s="20" t="s">
        <v>34</v>
      </c>
      <c r="C30" s="17">
        <v>806</v>
      </c>
      <c r="D30" s="17">
        <v>10079</v>
      </c>
      <c r="E30" s="17">
        <v>7400</v>
      </c>
      <c r="F30" s="17">
        <v>5957</v>
      </c>
      <c r="G30" s="17">
        <f>C30+E30</f>
        <v>8206</v>
      </c>
      <c r="H30" s="18">
        <f>D30+F30</f>
        <v>16036</v>
      </c>
    </row>
    <row r="31" spans="1:8" ht="12">
      <c r="A31" s="19">
        <v>25</v>
      </c>
      <c r="B31" s="20" t="s">
        <v>35</v>
      </c>
      <c r="C31" s="17">
        <f>3698+10782</f>
        <v>14480</v>
      </c>
      <c r="D31" s="17">
        <v>63221</v>
      </c>
      <c r="E31" s="17"/>
      <c r="F31" s="17"/>
      <c r="G31" s="17">
        <f>C31+E31</f>
        <v>14480</v>
      </c>
      <c r="H31" s="18">
        <f>D31+F31</f>
        <v>63221</v>
      </c>
    </row>
    <row r="32" spans="1:8" s="28" customFormat="1" ht="12">
      <c r="A32" s="19">
        <v>26</v>
      </c>
      <c r="B32" s="26" t="s">
        <v>36</v>
      </c>
      <c r="C32" s="27">
        <f aca="true" t="shared" si="7" ref="C32:H32">SUM(C30:C31)</f>
        <v>15286</v>
      </c>
      <c r="D32" s="27">
        <f>SUM(D30:D31)</f>
        <v>73300</v>
      </c>
      <c r="E32" s="27">
        <f t="shared" si="7"/>
        <v>7400</v>
      </c>
      <c r="F32" s="27">
        <f t="shared" si="7"/>
        <v>5957</v>
      </c>
      <c r="G32" s="27">
        <f t="shared" si="7"/>
        <v>22686</v>
      </c>
      <c r="H32" s="29">
        <f t="shared" si="7"/>
        <v>79257</v>
      </c>
    </row>
    <row r="33" spans="1:8" ht="12">
      <c r="A33" s="19">
        <v>27</v>
      </c>
      <c r="B33" s="20" t="s">
        <v>37</v>
      </c>
      <c r="C33" s="17"/>
      <c r="D33" s="17"/>
      <c r="E33" s="17"/>
      <c r="F33" s="17"/>
      <c r="G33" s="17">
        <f>SUM(C33:E33)</f>
        <v>0</v>
      </c>
      <c r="H33" s="18"/>
    </row>
    <row r="34" spans="1:8" ht="12">
      <c r="A34" s="19">
        <v>28</v>
      </c>
      <c r="B34" s="20" t="s">
        <v>38</v>
      </c>
      <c r="C34" s="17">
        <v>4645</v>
      </c>
      <c r="D34" s="17">
        <f>2000+3360+210+145</f>
        <v>5715</v>
      </c>
      <c r="E34" s="17"/>
      <c r="F34" s="17"/>
      <c r="G34" s="17">
        <f aca="true" t="shared" si="8" ref="G34:H36">C34+E34</f>
        <v>4645</v>
      </c>
      <c r="H34" s="18">
        <f t="shared" si="8"/>
        <v>5715</v>
      </c>
    </row>
    <row r="35" spans="1:8" ht="12">
      <c r="A35" s="19">
        <v>29</v>
      </c>
      <c r="B35" s="20" t="s">
        <v>39</v>
      </c>
      <c r="C35" s="17">
        <v>960</v>
      </c>
      <c r="D35" s="17">
        <v>990</v>
      </c>
      <c r="E35" s="17"/>
      <c r="F35" s="17"/>
      <c r="G35" s="17">
        <f t="shared" si="8"/>
        <v>960</v>
      </c>
      <c r="H35" s="18">
        <f t="shared" si="8"/>
        <v>990</v>
      </c>
    </row>
    <row r="36" spans="1:8" ht="12">
      <c r="A36" s="19">
        <v>30</v>
      </c>
      <c r="B36" s="20" t="s">
        <v>40</v>
      </c>
      <c r="C36" s="17">
        <v>35</v>
      </c>
      <c r="D36" s="17">
        <v>35</v>
      </c>
      <c r="E36" s="17"/>
      <c r="F36" s="17"/>
      <c r="G36" s="17">
        <f t="shared" si="8"/>
        <v>35</v>
      </c>
      <c r="H36" s="18">
        <f t="shared" si="8"/>
        <v>35</v>
      </c>
    </row>
    <row r="37" spans="1:8" s="28" customFormat="1" ht="12">
      <c r="A37" s="31">
        <v>31</v>
      </c>
      <c r="B37" s="26" t="s">
        <v>41</v>
      </c>
      <c r="C37" s="27">
        <f aca="true" t="shared" si="9" ref="C37:H37">SUM(C34:C36)</f>
        <v>5640</v>
      </c>
      <c r="D37" s="27">
        <f t="shared" si="9"/>
        <v>6740</v>
      </c>
      <c r="E37" s="27">
        <f t="shared" si="9"/>
        <v>0</v>
      </c>
      <c r="F37" s="27">
        <f t="shared" si="9"/>
        <v>0</v>
      </c>
      <c r="G37" s="27">
        <f t="shared" si="9"/>
        <v>5640</v>
      </c>
      <c r="H37" s="29">
        <f t="shared" si="9"/>
        <v>6740</v>
      </c>
    </row>
    <row r="38" spans="1:8" ht="12">
      <c r="A38" s="19">
        <v>32</v>
      </c>
      <c r="B38" s="20" t="s">
        <v>42</v>
      </c>
      <c r="C38" s="17">
        <f>33178-10784</f>
        <v>22394</v>
      </c>
      <c r="D38" s="17">
        <f>52047-D39-D40</f>
        <v>29695</v>
      </c>
      <c r="E38" s="17"/>
      <c r="F38" s="17"/>
      <c r="G38" s="17">
        <f aca="true" t="shared" si="10" ref="G38:H40">C38+E38</f>
        <v>22394</v>
      </c>
      <c r="H38" s="18">
        <f t="shared" si="10"/>
        <v>29695</v>
      </c>
    </row>
    <row r="39" spans="1:8" ht="12">
      <c r="A39" s="19">
        <v>33</v>
      </c>
      <c r="B39" s="20" t="s">
        <v>43</v>
      </c>
      <c r="C39" s="17">
        <v>13167</v>
      </c>
      <c r="D39" s="17">
        <f>6754+6220+1998+1319</f>
        <v>16291</v>
      </c>
      <c r="E39" s="17"/>
      <c r="F39" s="17"/>
      <c r="G39" s="17">
        <f t="shared" si="10"/>
        <v>13167</v>
      </c>
      <c r="H39" s="18">
        <f t="shared" si="10"/>
        <v>16291</v>
      </c>
    </row>
    <row r="40" spans="1:8" ht="12">
      <c r="A40" s="19">
        <v>34</v>
      </c>
      <c r="B40" s="20" t="s">
        <v>44</v>
      </c>
      <c r="C40" s="17">
        <v>0</v>
      </c>
      <c r="D40" s="17">
        <v>6061</v>
      </c>
      <c r="E40" s="17"/>
      <c r="F40" s="17"/>
      <c r="G40" s="17">
        <f t="shared" si="10"/>
        <v>0</v>
      </c>
      <c r="H40" s="18">
        <f t="shared" si="10"/>
        <v>6061</v>
      </c>
    </row>
    <row r="41" spans="1:8" s="28" customFormat="1" ht="12">
      <c r="A41" s="31">
        <v>35</v>
      </c>
      <c r="B41" s="26" t="s">
        <v>45</v>
      </c>
      <c r="C41" s="27">
        <f>SUM(C38:C40)</f>
        <v>35561</v>
      </c>
      <c r="D41" s="27">
        <f>SUM(D38:D40)</f>
        <v>52047</v>
      </c>
      <c r="E41" s="27">
        <f>SUM(E38:E39)</f>
        <v>0</v>
      </c>
      <c r="F41" s="27">
        <f>SUM(F38:F39)</f>
        <v>0</v>
      </c>
      <c r="G41" s="27">
        <f>SUM(G38:G39)</f>
        <v>35561</v>
      </c>
      <c r="H41" s="29">
        <f>SUM(H38:H40)</f>
        <v>52047</v>
      </c>
    </row>
    <row r="42" spans="1:8" ht="12">
      <c r="A42" s="19">
        <v>36</v>
      </c>
      <c r="B42" s="20" t="s">
        <v>46</v>
      </c>
      <c r="C42" s="17">
        <v>0</v>
      </c>
      <c r="D42" s="17">
        <v>299</v>
      </c>
      <c r="E42" s="17"/>
      <c r="F42" s="17"/>
      <c r="G42" s="17">
        <f aca="true" t="shared" si="11" ref="G42:H44">C42+E42</f>
        <v>0</v>
      </c>
      <c r="H42" s="18">
        <f t="shared" si="11"/>
        <v>299</v>
      </c>
    </row>
    <row r="43" spans="1:8" ht="12">
      <c r="A43" s="19">
        <v>37</v>
      </c>
      <c r="B43" s="20" t="s">
        <v>47</v>
      </c>
      <c r="C43" s="17">
        <v>8885</v>
      </c>
      <c r="D43" s="17">
        <v>0</v>
      </c>
      <c r="E43" s="17"/>
      <c r="F43" s="17"/>
      <c r="G43" s="17">
        <f t="shared" si="11"/>
        <v>8885</v>
      </c>
      <c r="H43" s="18">
        <f t="shared" si="11"/>
        <v>0</v>
      </c>
    </row>
    <row r="44" spans="1:8" ht="12">
      <c r="A44" s="19">
        <v>38</v>
      </c>
      <c r="B44" s="20" t="s">
        <v>48</v>
      </c>
      <c r="C44" s="17">
        <v>8200</v>
      </c>
      <c r="D44" s="17">
        <v>11766</v>
      </c>
      <c r="E44" s="17"/>
      <c r="F44" s="17"/>
      <c r="G44" s="17">
        <f t="shared" si="11"/>
        <v>8200</v>
      </c>
      <c r="H44" s="18">
        <f t="shared" si="11"/>
        <v>11766</v>
      </c>
    </row>
    <row r="45" spans="1:8" s="25" customFormat="1" ht="12">
      <c r="A45" s="32">
        <v>39</v>
      </c>
      <c r="B45" s="22" t="s">
        <v>49</v>
      </c>
      <c r="C45" s="23">
        <f aca="true" t="shared" si="12" ref="C45:H45">C32+C37+C41+C42+C43+C44</f>
        <v>73572</v>
      </c>
      <c r="D45" s="23">
        <f>D32+D37+D41+D42+D43+D44</f>
        <v>144152</v>
      </c>
      <c r="E45" s="23">
        <f t="shared" si="12"/>
        <v>7400</v>
      </c>
      <c r="F45" s="23">
        <f t="shared" si="12"/>
        <v>5957</v>
      </c>
      <c r="G45" s="23">
        <f t="shared" si="12"/>
        <v>80972</v>
      </c>
      <c r="H45" s="24">
        <f t="shared" si="12"/>
        <v>150109</v>
      </c>
    </row>
    <row r="46" spans="1:8" ht="12">
      <c r="A46" s="19">
        <v>40</v>
      </c>
      <c r="B46" s="20" t="s">
        <v>50</v>
      </c>
      <c r="C46" s="17">
        <v>43</v>
      </c>
      <c r="D46" s="17">
        <v>43</v>
      </c>
      <c r="E46" s="17"/>
      <c r="F46" s="17"/>
      <c r="G46" s="17">
        <f>C46+E46</f>
        <v>43</v>
      </c>
      <c r="H46" s="18">
        <f>D46+F46</f>
        <v>43</v>
      </c>
    </row>
    <row r="47" spans="1:8" s="37" customFormat="1" ht="12">
      <c r="A47" s="33">
        <v>41</v>
      </c>
      <c r="B47" s="34" t="s">
        <v>51</v>
      </c>
      <c r="C47" s="35">
        <f aca="true" t="shared" si="13" ref="C47:H47">SUM(C45:C46)</f>
        <v>73615</v>
      </c>
      <c r="D47" s="35">
        <f t="shared" si="13"/>
        <v>144195</v>
      </c>
      <c r="E47" s="35">
        <f t="shared" si="13"/>
        <v>7400</v>
      </c>
      <c r="F47" s="35">
        <f t="shared" si="13"/>
        <v>5957</v>
      </c>
      <c r="G47" s="35">
        <f t="shared" si="13"/>
        <v>81015</v>
      </c>
      <c r="H47" s="36">
        <f t="shared" si="13"/>
        <v>150152</v>
      </c>
    </row>
    <row r="48" spans="1:8" ht="12.75" thickBot="1">
      <c r="A48" s="19">
        <v>42</v>
      </c>
      <c r="B48" s="38" t="s">
        <v>32</v>
      </c>
      <c r="C48" s="39">
        <v>-18692</v>
      </c>
      <c r="D48" s="39">
        <v>-21025</v>
      </c>
      <c r="E48" s="39">
        <v>18692</v>
      </c>
      <c r="F48" s="39">
        <v>21025</v>
      </c>
      <c r="G48" s="39">
        <f>C48+E48</f>
        <v>0</v>
      </c>
      <c r="H48" s="40">
        <f>D48+F48</f>
        <v>0</v>
      </c>
    </row>
    <row r="52" spans="3:8" ht="12">
      <c r="C52" s="41">
        <f aca="true" t="shared" si="14" ref="C52:H52">C47-C26</f>
        <v>18692</v>
      </c>
      <c r="D52" s="41">
        <f>D47-D26</f>
        <v>21025</v>
      </c>
      <c r="E52" s="41">
        <f t="shared" si="14"/>
        <v>-18692</v>
      </c>
      <c r="F52" s="41">
        <f t="shared" si="14"/>
        <v>-21025</v>
      </c>
      <c r="G52" s="41">
        <f t="shared" si="14"/>
        <v>0</v>
      </c>
      <c r="H52" s="41">
        <f t="shared" si="14"/>
        <v>0</v>
      </c>
    </row>
  </sheetData>
  <sheetProtection/>
  <mergeCells count="10">
    <mergeCell ref="C1:D1"/>
    <mergeCell ref="E1:F1"/>
    <mergeCell ref="G1:H1"/>
    <mergeCell ref="B2:B5"/>
    <mergeCell ref="C2:D3"/>
    <mergeCell ref="E2:F3"/>
    <mergeCell ref="G2:H3"/>
    <mergeCell ref="C5:D5"/>
    <mergeCell ref="E5:F5"/>
    <mergeCell ref="G5:H5"/>
  </mergeCells>
  <printOptions horizontalCentered="1"/>
  <pageMargins left="0.3937007874015748" right="0.35433070866141736" top="1.1811023622047245" bottom="0.3937007874015748" header="0.2362204724409449" footer="0.1968503937007874"/>
  <pageSetup horizontalDpi="600" verticalDpi="600" orientation="landscape" paperSize="9" r:id="rId1"/>
  <headerFooter alignWithMargins="0">
    <oddHeader xml:space="preserve">&amp;C&amp;"Times New Roman,Félkövér dőlt"&amp;12
Tiszagyulaháza község 2013.évi költségvetési bevételei és kiadásai
&amp;"Times New Roman,Normál"(eFt)&amp;R&amp;"Times New Roman,Dőlt"&amp;8 1. melléklet
a 8/2014. (IV.30.) Önkormányzati Rendelethez 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2014-05-06T07:33:39Z</dcterms:created>
  <dcterms:modified xsi:type="dcterms:W3CDTF">2014-05-06T07:34:29Z</dcterms:modified>
  <cp:category/>
  <cp:version/>
  <cp:contentType/>
  <cp:contentStatus/>
</cp:coreProperties>
</file>