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2020.11.11.PM rendeletek\03. 2020.III.negyedév költségvetési rendelet módosítás\Önkormányzat\"/>
    </mc:Choice>
  </mc:AlternateContent>
  <bookViews>
    <workbookView xWindow="0" yWindow="0" windowWidth="10212" windowHeight="9432"/>
  </bookViews>
  <sheets>
    <sheet name="7.ill.9-sz.beruház.,felújítások" sheetId="1" r:id="rId1"/>
  </sheets>
  <definedNames>
    <definedName name="_xlnm._FilterDatabase" localSheetId="0" hidden="1">'7.ill.9-sz.beruház.,felújítások'!$A$6:$C$99</definedName>
    <definedName name="_xlnm.Print_Area" localSheetId="0">'7.ill.9-sz.beruház.,felújítások'!$A$1:$C$120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0" i="1" l="1"/>
  <c r="B160" i="1"/>
  <c r="B152" i="1"/>
  <c r="C151" i="1"/>
  <c r="C148" i="1"/>
  <c r="C146" i="1"/>
  <c r="B146" i="1"/>
  <c r="C141" i="1"/>
  <c r="B141" i="1"/>
  <c r="C136" i="1"/>
  <c r="B136" i="1"/>
  <c r="C152" i="1" l="1"/>
  <c r="C162" i="1" s="1"/>
  <c r="B162" i="1"/>
  <c r="C118" i="1"/>
  <c r="B118" i="1"/>
  <c r="C109" i="1"/>
  <c r="B109" i="1"/>
  <c r="C100" i="1"/>
  <c r="B100" i="1"/>
  <c r="C95" i="1"/>
  <c r="B95" i="1"/>
  <c r="C90" i="1"/>
  <c r="B90" i="1"/>
  <c r="C85" i="1"/>
  <c r="B85" i="1"/>
  <c r="B81" i="1"/>
  <c r="C80" i="1"/>
  <c r="C77" i="1"/>
  <c r="C74" i="1"/>
  <c r="B74" i="1"/>
  <c r="C67" i="1"/>
  <c r="B67" i="1"/>
  <c r="C61" i="1"/>
  <c r="B61" i="1"/>
  <c r="C47" i="1"/>
  <c r="B47" i="1"/>
  <c r="C41" i="1"/>
  <c r="B41" i="1"/>
  <c r="C35" i="1"/>
  <c r="B35" i="1"/>
  <c r="C28" i="1"/>
  <c r="B28" i="1"/>
  <c r="C17" i="1"/>
  <c r="B17" i="1"/>
  <c r="C12" i="1"/>
  <c r="B12" i="1"/>
  <c r="C81" i="1" l="1"/>
  <c r="B101" i="1"/>
  <c r="B120" i="1" s="1"/>
  <c r="C101" i="1"/>
  <c r="C120" i="1" l="1"/>
</calcChain>
</file>

<file path=xl/sharedStrings.xml><?xml version="1.0" encoding="utf-8"?>
<sst xmlns="http://schemas.openxmlformats.org/spreadsheetml/2006/main" count="162" uniqueCount="91">
  <si>
    <t xml:space="preserve">7.sz .melléklet a </t>
  </si>
  <si>
    <t xml:space="preserve">  Nagyigmánd Nagyközség Önkormányzat és irányítása alatt álló költségvetési szervek </t>
  </si>
  <si>
    <t>Beruházási  kiadásai</t>
  </si>
  <si>
    <t xml:space="preserve"> 2020. év</t>
  </si>
  <si>
    <t>Önkormányzat</t>
  </si>
  <si>
    <t>2020</t>
  </si>
  <si>
    <t>Eredeti ei.</t>
  </si>
  <si>
    <t>Mód.ei.</t>
  </si>
  <si>
    <t>011130 Önk.és hivatalok jogalkotó és ált.igazg.</t>
  </si>
  <si>
    <t>Egyéb tárgyi eszközök beszerzése</t>
  </si>
  <si>
    <t>Villany bojler</t>
  </si>
  <si>
    <t>Beruházások áfája</t>
  </si>
  <si>
    <t>Beruházások</t>
  </si>
  <si>
    <t>011120 Temető fenntartás és működés</t>
  </si>
  <si>
    <t>Ingatlanok és egyéb építmények</t>
  </si>
  <si>
    <t>Parkoló</t>
  </si>
  <si>
    <t>013350 Az önkormányzati vagyonnal való gazdálkodással kapcsolatos feladatok</t>
  </si>
  <si>
    <t>Ingatlanok beszerzése, létesítése</t>
  </si>
  <si>
    <t>Bölcsőde, parkoló, kerítés</t>
  </si>
  <si>
    <t>Telek vásárlás</t>
  </si>
  <si>
    <t>Informatikai eszközök beszerzése</t>
  </si>
  <si>
    <t>Fiat vásárlása</t>
  </si>
  <si>
    <t>Bútor  és készítése- Bölcsőde</t>
  </si>
  <si>
    <t>Kamera rendszertelepítése- Bölcsöde</t>
  </si>
  <si>
    <t>045160 Közutak, hidak, alagutak üzemeltetése, fenntartása</t>
  </si>
  <si>
    <t>fekvőrendőr</t>
  </si>
  <si>
    <t>útjelző táblák</t>
  </si>
  <si>
    <t>064010 Közvílágítás</t>
  </si>
  <si>
    <t>Ady E.u.közvílágítás</t>
  </si>
  <si>
    <t>066010 Zöldterület-kezelés</t>
  </si>
  <si>
    <t>sövényvágó, fűnyíró</t>
  </si>
  <si>
    <t>öntöző rendszer</t>
  </si>
  <si>
    <t>066020 Város,-községgazdálkodási egyéb szolgáltatások</t>
  </si>
  <si>
    <t>Ingatlanok és egyéb építmények beszerzése</t>
  </si>
  <si>
    <t>Temető parkoló</t>
  </si>
  <si>
    <t>Bölcsőde eszközök</t>
  </si>
  <si>
    <t>pavílonok, sátrak</t>
  </si>
  <si>
    <t>Főnyíró 3 db</t>
  </si>
  <si>
    <t>Klíma Gondozási Központ</t>
  </si>
  <si>
    <t>Padok, sátrak</t>
  </si>
  <si>
    <t>Vadkamera</t>
  </si>
  <si>
    <t>szemétgyűjtő 4db</t>
  </si>
  <si>
    <t>072111 Háziorvosi ellátás</t>
  </si>
  <si>
    <t>Pályázat</t>
  </si>
  <si>
    <t>072311 Fogorvosi alapellátás</t>
  </si>
  <si>
    <t>Amalgám szeparátor</t>
  </si>
  <si>
    <t>Kézi műszerek</t>
  </si>
  <si>
    <t>Gázboyler</t>
  </si>
  <si>
    <t>074031 Család és nővédelmi egészségügyi gondozás</t>
  </si>
  <si>
    <t>Csecsemőmérleg, látás vizsgáló</t>
  </si>
  <si>
    <t>kerékpár</t>
  </si>
  <si>
    <t>074040- Fertőző betegség meglőzés</t>
  </si>
  <si>
    <t>081030 Sport létesítmények</t>
  </si>
  <si>
    <t>Mosógép</t>
  </si>
  <si>
    <t>082091 Közművelődés-közösségi és társadalmi részvétel fejlesztése</t>
  </si>
  <si>
    <t>acélpavilon</t>
  </si>
  <si>
    <t>104042 Család és gyermekjóléti szolgáltatások</t>
  </si>
  <si>
    <t>Önkormányzat beruházásai mindösszesen</t>
  </si>
  <si>
    <t>Hivatal beruházásai</t>
  </si>
  <si>
    <t>Immateriális eszközök beszerzése</t>
  </si>
  <si>
    <t>2 db kártyaleolvasó, monitor</t>
  </si>
  <si>
    <t>Beruházási célú előzetesen felszámított ÁFA</t>
  </si>
  <si>
    <t>Hivatal beruházásai mindösszesen</t>
  </si>
  <si>
    <t>Magos Művelődési Ház</t>
  </si>
  <si>
    <t>Egyéb tárgyi eszközök beszerzése, létesítése</t>
  </si>
  <si>
    <t>sörpad 3 db</t>
  </si>
  <si>
    <t>dobogó</t>
  </si>
  <si>
    <t>telefon</t>
  </si>
  <si>
    <t>Takarítógép</t>
  </si>
  <si>
    <t>Magos Műv.Ház beruházásai mindösszesen</t>
  </si>
  <si>
    <t>INTÉZMÉNYEK BERUHÁZÁSAI MINDÖSSZESEN:</t>
  </si>
  <si>
    <t>Felújítási kiadásai</t>
  </si>
  <si>
    <t>Ingatlanok és egyéb építmények felújítása</t>
  </si>
  <si>
    <t>Hírközlő átépítése</t>
  </si>
  <si>
    <t>Szendi úti torkolat</t>
  </si>
  <si>
    <t>Műv.ház lépcső</t>
  </si>
  <si>
    <t>Bölcsőde-tűzgátló, geod.munkák</t>
  </si>
  <si>
    <t>Emlékmű felújítás</t>
  </si>
  <si>
    <t>József A:u.71. felújítás</t>
  </si>
  <si>
    <t>Concóhíd átépítés</t>
  </si>
  <si>
    <t>Felújítás áfája</t>
  </si>
  <si>
    <t>Felújítások</t>
  </si>
  <si>
    <t>Utca felújítása</t>
  </si>
  <si>
    <t>Felújítási célú  felszámított ÁFA</t>
  </si>
  <si>
    <t>052020 Szennyvíz gyűjtése, tisztítása, elhelyezése</t>
  </si>
  <si>
    <t>Oxigén mérőkör csere; Iszap vezeték csere, 2 db szivattyú pótlás</t>
  </si>
  <si>
    <t>Egyéb tárgyi eszközök felújítása</t>
  </si>
  <si>
    <t>Concópatak híd építése</t>
  </si>
  <si>
    <t>térfigyelő felújítása</t>
  </si>
  <si>
    <t>INTÉZMÉNYEK FELÚJÍTÁSAI MINDÖSSZESEN:</t>
  </si>
  <si>
    <t xml:space="preserve">8/2020. (XI.16.)  polgármesteri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</si>
</sst>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_ ;[Red]\-#,##0,"/>
  </numFmts>
  <fonts count="10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6DCE5"/>
      </patternFill>
    </fill>
    <fill>
      <patternFill patternType="solid">
        <fgColor rgb="FFFFF2CC"/>
        <bgColor rgb="FFFBE5D6"/>
      </patternFill>
    </fill>
    <fill>
      <patternFill patternType="solid">
        <fgColor rgb="FFD6FAFE"/>
        <bgColor rgb="FFDEEBF7"/>
      </patternFill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164" fontId="4" fillId="0" borderId="0" xfId="2" applyNumberFormat="1" applyFont="1" applyAlignment="1">
      <alignment vertical="center"/>
    </xf>
    <xf numFmtId="0" fontId="5" fillId="0" borderId="0" xfId="2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center" vertical="center"/>
    </xf>
    <xf numFmtId="164" fontId="6" fillId="2" borderId="2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Alignment="1">
      <alignment vertical="center"/>
    </xf>
    <xf numFmtId="164" fontId="4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left" vertical="center" indent="1"/>
    </xf>
    <xf numFmtId="0" fontId="6" fillId="4" borderId="1" xfId="2" applyFont="1" applyFill="1" applyBorder="1" applyAlignment="1">
      <alignment vertical="center"/>
    </xf>
    <xf numFmtId="164" fontId="6" fillId="4" borderId="1" xfId="2" applyNumberFormat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164" fontId="6" fillId="0" borderId="1" xfId="2" applyNumberFormat="1" applyFont="1" applyBorder="1" applyAlignment="1">
      <alignment horizontal="right" vertical="center"/>
    </xf>
    <xf numFmtId="164" fontId="3" fillId="0" borderId="1" xfId="2" applyNumberFormat="1" applyFont="1" applyBorder="1" applyAlignment="1">
      <alignment horizontal="right" vertical="center"/>
    </xf>
    <xf numFmtId="0" fontId="8" fillId="0" borderId="1" xfId="2" applyFont="1" applyBorder="1" applyAlignment="1">
      <alignment horizontal="left" vertical="center" indent="2"/>
    </xf>
    <xf numFmtId="164" fontId="4" fillId="0" borderId="1" xfId="2" applyNumberFormat="1" applyFont="1" applyFill="1" applyBorder="1" applyAlignment="1">
      <alignment horizontal="right" vertical="center"/>
    </xf>
    <xf numFmtId="164" fontId="9" fillId="0" borderId="1" xfId="2" applyNumberFormat="1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indent="2"/>
    </xf>
    <xf numFmtId="164" fontId="4" fillId="5" borderId="1" xfId="2" applyNumberFormat="1" applyFont="1" applyFill="1" applyBorder="1" applyAlignment="1">
      <alignment vertical="center"/>
    </xf>
    <xf numFmtId="164" fontId="3" fillId="5" borderId="1" xfId="2" applyNumberFormat="1" applyFont="1" applyFill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6" fillId="6" borderId="1" xfId="2" applyFont="1" applyFill="1" applyBorder="1" applyAlignment="1">
      <alignment vertical="center"/>
    </xf>
    <xf numFmtId="164" fontId="7" fillId="6" borderId="1" xfId="2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49" fontId="7" fillId="3" borderId="1" xfId="2" applyNumberFormat="1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164" fontId="7" fillId="0" borderId="1" xfId="2" applyNumberFormat="1" applyFont="1" applyBorder="1" applyAlignment="1">
      <alignment horizontal="right" vertical="center"/>
    </xf>
    <xf numFmtId="0" fontId="6" fillId="7" borderId="1" xfId="2" applyFont="1" applyFill="1" applyBorder="1" applyAlignment="1">
      <alignment vertical="center"/>
    </xf>
    <xf numFmtId="164" fontId="7" fillId="7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Border="1" applyAlignment="1">
      <alignment horizontal="left" vertical="center" indent="1"/>
    </xf>
    <xf numFmtId="0" fontId="4" fillId="0" borderId="0" xfId="2" applyFont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49" fontId="7" fillId="3" borderId="3" xfId="2" applyNumberFormat="1" applyFont="1" applyFill="1" applyBorder="1" applyAlignment="1">
      <alignment horizontal="center" vertical="center"/>
    </xf>
    <xf numFmtId="49" fontId="7" fillId="3" borderId="4" xfId="2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</cellXfs>
  <cellStyles count="3">
    <cellStyle name="Magyarázó szöveg" xfId="1" builtinId="53"/>
    <cellStyle name="Normál" xfId="0" builtinId="0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62"/>
  <sheetViews>
    <sheetView tabSelected="1" zoomScale="110" zoomScaleNormal="110" workbookViewId="0">
      <selection activeCell="B1" sqref="B1"/>
    </sheetView>
  </sheetViews>
  <sheetFormatPr defaultColWidth="9.109375" defaultRowHeight="13.2" x14ac:dyDescent="0.3"/>
  <cols>
    <col min="1" max="1" width="41.6640625" style="3" customWidth="1"/>
    <col min="2" max="2" width="10.6640625" style="3" customWidth="1"/>
    <col min="3" max="3" width="10.44140625" style="3" customWidth="1"/>
    <col min="4" max="6" width="9.109375" style="4"/>
    <col min="7" max="16384" width="9.109375" style="36"/>
  </cols>
  <sheetData>
    <row r="1" spans="1:3" x14ac:dyDescent="0.3">
      <c r="A1" s="1" t="s">
        <v>0</v>
      </c>
      <c r="B1" s="2" t="s">
        <v>90</v>
      </c>
      <c r="C1" s="2"/>
    </row>
    <row r="2" spans="1:3" ht="22.5" customHeight="1" x14ac:dyDescent="0.3">
      <c r="A2" s="38" t="s">
        <v>1</v>
      </c>
      <c r="B2" s="38"/>
      <c r="C2" s="38"/>
    </row>
    <row r="3" spans="1:3" x14ac:dyDescent="0.3">
      <c r="A3" s="38" t="s">
        <v>2</v>
      </c>
      <c r="B3" s="38"/>
      <c r="C3" s="38"/>
    </row>
    <row r="4" spans="1:3" x14ac:dyDescent="0.3">
      <c r="A4" s="38" t="s">
        <v>3</v>
      </c>
      <c r="B4" s="38"/>
      <c r="C4" s="38"/>
    </row>
    <row r="5" spans="1:3" x14ac:dyDescent="0.3">
      <c r="A5" s="5" t="s">
        <v>4</v>
      </c>
      <c r="B5" s="5"/>
      <c r="C5" s="5"/>
    </row>
    <row r="6" spans="1:3" x14ac:dyDescent="0.3">
      <c r="A6" s="5"/>
      <c r="B6" s="6" t="s">
        <v>5</v>
      </c>
      <c r="C6" s="6" t="s">
        <v>5</v>
      </c>
    </row>
    <row r="7" spans="1:3" ht="13.8" x14ac:dyDescent="0.3">
      <c r="A7" s="5"/>
      <c r="B7" s="7" t="s">
        <v>6</v>
      </c>
      <c r="C7" s="7" t="s">
        <v>7</v>
      </c>
    </row>
    <row r="8" spans="1:3" x14ac:dyDescent="0.3">
      <c r="A8" s="39" t="s">
        <v>8</v>
      </c>
      <c r="B8" s="40"/>
      <c r="C8" s="40"/>
    </row>
    <row r="9" spans="1:3" x14ac:dyDescent="0.3">
      <c r="A9" s="8" t="s">
        <v>9</v>
      </c>
      <c r="B9" s="9"/>
      <c r="C9" s="9"/>
    </row>
    <row r="10" spans="1:3" x14ac:dyDescent="0.3">
      <c r="A10" s="10" t="s">
        <v>10</v>
      </c>
      <c r="B10" s="9"/>
      <c r="C10" s="9">
        <v>50260</v>
      </c>
    </row>
    <row r="11" spans="1:3" x14ac:dyDescent="0.3">
      <c r="A11" s="8" t="s">
        <v>11</v>
      </c>
      <c r="B11" s="9"/>
      <c r="C11" s="9">
        <v>13570</v>
      </c>
    </row>
    <row r="12" spans="1:3" ht="13.8" x14ac:dyDescent="0.3">
      <c r="A12" s="11" t="s">
        <v>12</v>
      </c>
      <c r="B12" s="12">
        <f>SUM(B10:B11)</f>
        <v>0</v>
      </c>
      <c r="C12" s="12">
        <f>SUM(C10:C11)</f>
        <v>63830</v>
      </c>
    </row>
    <row r="13" spans="1:3" ht="26.25" customHeight="1" x14ac:dyDescent="0.3">
      <c r="A13" s="39" t="s">
        <v>13</v>
      </c>
      <c r="B13" s="40"/>
      <c r="C13" s="40"/>
    </row>
    <row r="14" spans="1:3" x14ac:dyDescent="0.3">
      <c r="A14" s="8" t="s">
        <v>14</v>
      </c>
      <c r="B14" s="9"/>
      <c r="C14" s="9"/>
    </row>
    <row r="15" spans="1:3" x14ac:dyDescent="0.3">
      <c r="A15" s="10" t="s">
        <v>15</v>
      </c>
      <c r="B15" s="9"/>
      <c r="C15" s="9"/>
    </row>
    <row r="16" spans="1:3" x14ac:dyDescent="0.3">
      <c r="A16" s="8" t="s">
        <v>11</v>
      </c>
      <c r="B16" s="9"/>
      <c r="C16" s="9"/>
    </row>
    <row r="17" spans="1:3" ht="13.8" x14ac:dyDescent="0.3">
      <c r="A17" s="11" t="s">
        <v>12</v>
      </c>
      <c r="B17" s="12">
        <f>B14+B16</f>
        <v>0</v>
      </c>
      <c r="C17" s="12">
        <f>C14+C16</f>
        <v>0</v>
      </c>
    </row>
    <row r="18" spans="1:3" ht="31.5" customHeight="1" x14ac:dyDescent="0.3">
      <c r="A18" s="39" t="s">
        <v>16</v>
      </c>
      <c r="B18" s="40"/>
      <c r="C18" s="40"/>
    </row>
    <row r="19" spans="1:3" ht="13.8" x14ac:dyDescent="0.3">
      <c r="A19" s="13" t="s">
        <v>17</v>
      </c>
      <c r="B19" s="14"/>
      <c r="C19" s="14">
        <v>5558495</v>
      </c>
    </row>
    <row r="20" spans="1:3" x14ac:dyDescent="0.3">
      <c r="A20" s="10" t="s">
        <v>18</v>
      </c>
      <c r="B20" s="9"/>
      <c r="C20" s="9"/>
    </row>
    <row r="21" spans="1:3" x14ac:dyDescent="0.3">
      <c r="A21" s="10" t="s">
        <v>19</v>
      </c>
      <c r="B21" s="9"/>
      <c r="C21" s="9"/>
    </row>
    <row r="22" spans="1:3" ht="13.8" x14ac:dyDescent="0.3">
      <c r="A22" s="13" t="s">
        <v>20</v>
      </c>
      <c r="B22" s="14"/>
      <c r="C22" s="14"/>
    </row>
    <row r="23" spans="1:3" ht="13.8" x14ac:dyDescent="0.3">
      <c r="A23" s="13" t="s">
        <v>9</v>
      </c>
      <c r="B23" s="14">
        <v>506000</v>
      </c>
      <c r="C23" s="14">
        <v>2858316</v>
      </c>
    </row>
    <row r="24" spans="1:3" x14ac:dyDescent="0.3">
      <c r="A24" s="10" t="s">
        <v>21</v>
      </c>
      <c r="B24" s="9"/>
      <c r="C24" s="9"/>
    </row>
    <row r="25" spans="1:3" x14ac:dyDescent="0.3">
      <c r="A25" s="10" t="s">
        <v>22</v>
      </c>
      <c r="B25" s="15"/>
      <c r="C25" s="15"/>
    </row>
    <row r="26" spans="1:3" x14ac:dyDescent="0.3">
      <c r="A26" s="10" t="s">
        <v>23</v>
      </c>
      <c r="B26" s="15"/>
      <c r="C26" s="15"/>
    </row>
    <row r="27" spans="1:3" x14ac:dyDescent="0.3">
      <c r="A27" s="8" t="s">
        <v>11</v>
      </c>
      <c r="B27" s="9">
        <v>125000</v>
      </c>
      <c r="C27" s="9">
        <v>1696930</v>
      </c>
    </row>
    <row r="28" spans="1:3" ht="13.8" x14ac:dyDescent="0.3">
      <c r="A28" s="11" t="s">
        <v>12</v>
      </c>
      <c r="B28" s="12">
        <f>B19+B23+B27+B22</f>
        <v>631000</v>
      </c>
      <c r="C28" s="12">
        <f>C19+C23+C27+C22</f>
        <v>10113741</v>
      </c>
    </row>
    <row r="29" spans="1:3" x14ac:dyDescent="0.3">
      <c r="A29" s="39" t="s">
        <v>24</v>
      </c>
      <c r="B29" s="40"/>
      <c r="C29" s="40"/>
    </row>
    <row r="30" spans="1:3" x14ac:dyDescent="0.3">
      <c r="A30" s="8" t="s">
        <v>17</v>
      </c>
      <c r="B30" s="9"/>
      <c r="C30" s="9">
        <v>38560</v>
      </c>
    </row>
    <row r="31" spans="1:3" x14ac:dyDescent="0.3">
      <c r="A31" s="16" t="s">
        <v>25</v>
      </c>
      <c r="B31" s="9"/>
      <c r="C31" s="9"/>
    </row>
    <row r="32" spans="1:3" x14ac:dyDescent="0.3">
      <c r="A32" s="8" t="s">
        <v>9</v>
      </c>
      <c r="B32" s="9">
        <v>100000</v>
      </c>
      <c r="C32" s="9">
        <v>61440</v>
      </c>
    </row>
    <row r="33" spans="1:3" x14ac:dyDescent="0.3">
      <c r="A33" s="16" t="s">
        <v>26</v>
      </c>
      <c r="B33" s="9"/>
      <c r="C33" s="9"/>
    </row>
    <row r="34" spans="1:3" x14ac:dyDescent="0.3">
      <c r="A34" s="8" t="s">
        <v>11</v>
      </c>
      <c r="B34" s="9">
        <v>27000</v>
      </c>
      <c r="C34" s="9">
        <v>27000</v>
      </c>
    </row>
    <row r="35" spans="1:3" ht="13.8" x14ac:dyDescent="0.3">
      <c r="A35" s="11" t="s">
        <v>12</v>
      </c>
      <c r="B35" s="12">
        <f>B30+B32+B34</f>
        <v>127000</v>
      </c>
      <c r="C35" s="12">
        <f>C30+C32+C34</f>
        <v>127000</v>
      </c>
    </row>
    <row r="36" spans="1:3" x14ac:dyDescent="0.3">
      <c r="A36" s="39" t="s">
        <v>27</v>
      </c>
      <c r="B36" s="40"/>
      <c r="C36" s="40"/>
    </row>
    <row r="37" spans="1:3" x14ac:dyDescent="0.3">
      <c r="A37" s="8" t="s">
        <v>17</v>
      </c>
      <c r="B37" s="9"/>
      <c r="C37" s="9">
        <v>2222214</v>
      </c>
    </row>
    <row r="38" spans="1:3" x14ac:dyDescent="0.3">
      <c r="A38" s="16" t="s">
        <v>28</v>
      </c>
      <c r="B38" s="9"/>
      <c r="C38" s="9"/>
    </row>
    <row r="39" spans="1:3" x14ac:dyDescent="0.3">
      <c r="A39" s="8" t="s">
        <v>9</v>
      </c>
      <c r="B39" s="9"/>
      <c r="C39" s="9"/>
    </row>
    <row r="40" spans="1:3" x14ac:dyDescent="0.3">
      <c r="A40" s="8" t="s">
        <v>11</v>
      </c>
      <c r="B40" s="9"/>
      <c r="C40" s="9">
        <v>599998</v>
      </c>
    </row>
    <row r="41" spans="1:3" ht="13.8" x14ac:dyDescent="0.3">
      <c r="A41" s="11" t="s">
        <v>12</v>
      </c>
      <c r="B41" s="12">
        <f>B37+B39+B40</f>
        <v>0</v>
      </c>
      <c r="C41" s="12">
        <f>C37+C39+C40</f>
        <v>2822212</v>
      </c>
    </row>
    <row r="42" spans="1:3" x14ac:dyDescent="0.3">
      <c r="A42" s="39" t="s">
        <v>29</v>
      </c>
      <c r="B42" s="40"/>
      <c r="C42" s="40"/>
    </row>
    <row r="43" spans="1:3" x14ac:dyDescent="0.3">
      <c r="A43" s="8" t="s">
        <v>9</v>
      </c>
      <c r="B43" s="9">
        <v>120000</v>
      </c>
      <c r="C43" s="17">
        <v>1043930</v>
      </c>
    </row>
    <row r="44" spans="1:3" x14ac:dyDescent="0.3">
      <c r="A44" s="10" t="s">
        <v>30</v>
      </c>
      <c r="B44" s="18"/>
      <c r="C44" s="18"/>
    </row>
    <row r="45" spans="1:3" x14ac:dyDescent="0.3">
      <c r="A45" s="10" t="s">
        <v>31</v>
      </c>
      <c r="B45" s="18"/>
      <c r="C45" s="18"/>
    </row>
    <row r="46" spans="1:3" x14ac:dyDescent="0.3">
      <c r="A46" s="19" t="s">
        <v>11</v>
      </c>
      <c r="B46" s="9">
        <v>30000</v>
      </c>
      <c r="C46" s="9">
        <v>214661</v>
      </c>
    </row>
    <row r="47" spans="1:3" ht="13.8" x14ac:dyDescent="0.3">
      <c r="A47" s="11" t="s">
        <v>12</v>
      </c>
      <c r="B47" s="12">
        <f>B43+B46</f>
        <v>150000</v>
      </c>
      <c r="C47" s="12">
        <f>C43+C46</f>
        <v>1258591</v>
      </c>
    </row>
    <row r="48" spans="1:3" x14ac:dyDescent="0.3">
      <c r="A48" s="39" t="s">
        <v>32</v>
      </c>
      <c r="B48" s="40"/>
      <c r="C48" s="40"/>
    </row>
    <row r="49" spans="1:3" x14ac:dyDescent="0.3">
      <c r="A49" s="8" t="s">
        <v>33</v>
      </c>
      <c r="B49" s="9"/>
      <c r="C49" s="9">
        <v>2137200</v>
      </c>
    </row>
    <row r="50" spans="1:3" x14ac:dyDescent="0.3">
      <c r="A50" s="20" t="s">
        <v>34</v>
      </c>
      <c r="B50" s="15"/>
      <c r="C50" s="15"/>
    </row>
    <row r="51" spans="1:3" x14ac:dyDescent="0.3">
      <c r="A51" s="8" t="s">
        <v>20</v>
      </c>
      <c r="B51" s="9"/>
      <c r="C51" s="9">
        <v>123023</v>
      </c>
    </row>
    <row r="52" spans="1:3" x14ac:dyDescent="0.3">
      <c r="A52" s="8" t="s">
        <v>9</v>
      </c>
      <c r="B52" s="9">
        <v>1700000</v>
      </c>
      <c r="C52" s="9">
        <v>6681035</v>
      </c>
    </row>
    <row r="53" spans="1:3" x14ac:dyDescent="0.3">
      <c r="A53" s="20" t="s">
        <v>35</v>
      </c>
      <c r="B53" s="15"/>
      <c r="C53" s="15"/>
    </row>
    <row r="54" spans="1:3" x14ac:dyDescent="0.3">
      <c r="A54" s="20" t="s">
        <v>36</v>
      </c>
      <c r="B54" s="15"/>
      <c r="C54" s="15"/>
    </row>
    <row r="55" spans="1:3" x14ac:dyDescent="0.3">
      <c r="A55" s="20" t="s">
        <v>37</v>
      </c>
      <c r="B55" s="15"/>
      <c r="C55" s="15"/>
    </row>
    <row r="56" spans="1:3" x14ac:dyDescent="0.3">
      <c r="A56" s="20" t="s">
        <v>38</v>
      </c>
      <c r="B56" s="15"/>
      <c r="C56" s="15"/>
    </row>
    <row r="57" spans="1:3" x14ac:dyDescent="0.3">
      <c r="A57" s="20" t="s">
        <v>39</v>
      </c>
      <c r="B57" s="15"/>
      <c r="C57" s="15"/>
    </row>
    <row r="58" spans="1:3" ht="13.5" customHeight="1" x14ac:dyDescent="0.3">
      <c r="A58" s="20" t="s">
        <v>40</v>
      </c>
      <c r="B58" s="15"/>
      <c r="C58" s="15"/>
    </row>
    <row r="59" spans="1:3" x14ac:dyDescent="0.3">
      <c r="A59" s="20" t="s">
        <v>41</v>
      </c>
      <c r="B59" s="15"/>
      <c r="C59" s="15"/>
    </row>
    <row r="60" spans="1:3" x14ac:dyDescent="0.3">
      <c r="A60" s="8" t="s">
        <v>11</v>
      </c>
      <c r="B60" s="9">
        <v>459000</v>
      </c>
      <c r="C60" s="9">
        <v>1889734</v>
      </c>
    </row>
    <row r="61" spans="1:3" ht="13.8" x14ac:dyDescent="0.3">
      <c r="A61" s="11" t="s">
        <v>12</v>
      </c>
      <c r="B61" s="12">
        <f>+B60+B52+B51+B49</f>
        <v>2159000</v>
      </c>
      <c r="C61" s="12">
        <f t="shared" ref="C61" si="0">+C60+C52+C51+C49</f>
        <v>10830992</v>
      </c>
    </row>
    <row r="62" spans="1:3" x14ac:dyDescent="0.3">
      <c r="A62" s="39" t="s">
        <v>42</v>
      </c>
      <c r="B62" s="40"/>
      <c r="C62" s="40"/>
    </row>
    <row r="63" spans="1:3" x14ac:dyDescent="0.3">
      <c r="A63" s="8" t="s">
        <v>20</v>
      </c>
      <c r="B63" s="21"/>
      <c r="C63" s="21">
        <v>519357</v>
      </c>
    </row>
    <row r="64" spans="1:3" x14ac:dyDescent="0.3">
      <c r="A64" s="8" t="s">
        <v>9</v>
      </c>
      <c r="B64" s="21"/>
      <c r="C64" s="21">
        <v>3341339</v>
      </c>
    </row>
    <row r="65" spans="1:3" x14ac:dyDescent="0.3">
      <c r="A65" s="20" t="s">
        <v>43</v>
      </c>
      <c r="B65" s="22"/>
      <c r="C65" s="22"/>
    </row>
    <row r="66" spans="1:3" x14ac:dyDescent="0.3">
      <c r="A66" s="8" t="s">
        <v>11</v>
      </c>
      <c r="B66" s="21"/>
      <c r="C66" s="21">
        <v>1042387</v>
      </c>
    </row>
    <row r="67" spans="1:3" ht="13.8" x14ac:dyDescent="0.3">
      <c r="A67" s="11" t="s">
        <v>12</v>
      </c>
      <c r="B67" s="12">
        <f>B63+B66+B64</f>
        <v>0</v>
      </c>
      <c r="C67" s="12">
        <f>C63+C66+C64</f>
        <v>4903083</v>
      </c>
    </row>
    <row r="68" spans="1:3" x14ac:dyDescent="0.3">
      <c r="A68" s="39" t="s">
        <v>44</v>
      </c>
      <c r="B68" s="40"/>
      <c r="C68" s="40"/>
    </row>
    <row r="69" spans="1:3" x14ac:dyDescent="0.3">
      <c r="A69" s="8" t="s">
        <v>9</v>
      </c>
      <c r="B69" s="21">
        <v>1020000</v>
      </c>
      <c r="C69" s="21">
        <v>1020000</v>
      </c>
    </row>
    <row r="70" spans="1:3" x14ac:dyDescent="0.3">
      <c r="A70" s="20" t="s">
        <v>45</v>
      </c>
      <c r="B70" s="22"/>
      <c r="C70" s="22"/>
    </row>
    <row r="71" spans="1:3" x14ac:dyDescent="0.3">
      <c r="A71" s="20" t="s">
        <v>46</v>
      </c>
      <c r="B71" s="22"/>
      <c r="C71" s="22"/>
    </row>
    <row r="72" spans="1:3" x14ac:dyDescent="0.3">
      <c r="A72" s="20" t="s">
        <v>47</v>
      </c>
      <c r="B72" s="22"/>
      <c r="C72" s="22"/>
    </row>
    <row r="73" spans="1:3" x14ac:dyDescent="0.3">
      <c r="A73" s="8" t="s">
        <v>11</v>
      </c>
      <c r="B73" s="21">
        <v>275000</v>
      </c>
      <c r="C73" s="21">
        <v>275000</v>
      </c>
    </row>
    <row r="74" spans="1:3" ht="13.8" x14ac:dyDescent="0.3">
      <c r="A74" s="11" t="s">
        <v>12</v>
      </c>
      <c r="B74" s="12">
        <f>B69+B73</f>
        <v>1295000</v>
      </c>
      <c r="C74" s="12">
        <f>C69+C73</f>
        <v>1295000</v>
      </c>
    </row>
    <row r="75" spans="1:3" x14ac:dyDescent="0.3">
      <c r="A75" s="39" t="s">
        <v>48</v>
      </c>
      <c r="B75" s="40"/>
      <c r="C75" s="40"/>
    </row>
    <row r="76" spans="1:3" x14ac:dyDescent="0.3">
      <c r="A76" s="8" t="s">
        <v>20</v>
      </c>
      <c r="B76" s="21"/>
      <c r="C76" s="21"/>
    </row>
    <row r="77" spans="1:3" x14ac:dyDescent="0.3">
      <c r="A77" s="8" t="s">
        <v>9</v>
      </c>
      <c r="B77" s="21">
        <v>145000</v>
      </c>
      <c r="C77" s="21">
        <f>+B77</f>
        <v>145000</v>
      </c>
    </row>
    <row r="78" spans="1:3" x14ac:dyDescent="0.3">
      <c r="A78" s="20" t="s">
        <v>49</v>
      </c>
      <c r="B78" s="21"/>
      <c r="C78" s="21"/>
    </row>
    <row r="79" spans="1:3" x14ac:dyDescent="0.3">
      <c r="A79" s="20" t="s">
        <v>50</v>
      </c>
      <c r="B79" s="21"/>
      <c r="C79" s="21"/>
    </row>
    <row r="80" spans="1:3" x14ac:dyDescent="0.3">
      <c r="A80" s="8" t="s">
        <v>11</v>
      </c>
      <c r="B80" s="21">
        <v>49000</v>
      </c>
      <c r="C80" s="21">
        <f>+B80</f>
        <v>49000</v>
      </c>
    </row>
    <row r="81" spans="1:3" ht="13.8" x14ac:dyDescent="0.3">
      <c r="A81" s="11" t="s">
        <v>12</v>
      </c>
      <c r="B81" s="12">
        <f>B76+B77+B80</f>
        <v>194000</v>
      </c>
      <c r="C81" s="12">
        <f>C76+C77+C80</f>
        <v>194000</v>
      </c>
    </row>
    <row r="82" spans="1:3" x14ac:dyDescent="0.3">
      <c r="A82" s="39" t="s">
        <v>51</v>
      </c>
      <c r="B82" s="40"/>
      <c r="C82" s="40"/>
    </row>
    <row r="83" spans="1:3" x14ac:dyDescent="0.3">
      <c r="A83" s="8" t="s">
        <v>9</v>
      </c>
      <c r="B83" s="21"/>
      <c r="C83" s="21">
        <v>40300</v>
      </c>
    </row>
    <row r="84" spans="1:3" x14ac:dyDescent="0.3">
      <c r="A84" s="8" t="s">
        <v>11</v>
      </c>
      <c r="B84" s="21"/>
      <c r="C84" s="21">
        <v>10880</v>
      </c>
    </row>
    <row r="85" spans="1:3" ht="14.25" customHeight="1" x14ac:dyDescent="0.3">
      <c r="A85" s="11" t="s">
        <v>12</v>
      </c>
      <c r="B85" s="12">
        <f>SUM(B83:B84)</f>
        <v>0</v>
      </c>
      <c r="C85" s="12">
        <f>SUM(C83:C84)</f>
        <v>51180</v>
      </c>
    </row>
    <row r="86" spans="1:3" x14ac:dyDescent="0.3">
      <c r="A86" s="39" t="s">
        <v>52</v>
      </c>
      <c r="B86" s="40"/>
      <c r="C86" s="40"/>
    </row>
    <row r="87" spans="1:3" x14ac:dyDescent="0.3">
      <c r="A87" s="8" t="s">
        <v>9</v>
      </c>
      <c r="B87" s="23"/>
      <c r="C87" s="23"/>
    </row>
    <row r="88" spans="1:3" x14ac:dyDescent="0.3">
      <c r="A88" s="20" t="s">
        <v>53</v>
      </c>
      <c r="B88" s="15"/>
      <c r="C88" s="15"/>
    </row>
    <row r="89" spans="1:3" x14ac:dyDescent="0.3">
      <c r="A89" s="8" t="s">
        <v>11</v>
      </c>
      <c r="B89" s="23"/>
      <c r="C89" s="23"/>
    </row>
    <row r="90" spans="1:3" ht="13.8" x14ac:dyDescent="0.3">
      <c r="A90" s="11" t="s">
        <v>12</v>
      </c>
      <c r="B90" s="12">
        <f>B87+B89</f>
        <v>0</v>
      </c>
      <c r="C90" s="12">
        <f>C87+C89</f>
        <v>0</v>
      </c>
    </row>
    <row r="91" spans="1:3" x14ac:dyDescent="0.3">
      <c r="A91" s="39" t="s">
        <v>54</v>
      </c>
      <c r="B91" s="40"/>
      <c r="C91" s="40"/>
    </row>
    <row r="92" spans="1:3" x14ac:dyDescent="0.3">
      <c r="A92" s="8" t="s">
        <v>9</v>
      </c>
      <c r="B92" s="23"/>
      <c r="C92" s="23"/>
    </row>
    <row r="93" spans="1:3" x14ac:dyDescent="0.3">
      <c r="A93" s="20" t="s">
        <v>55</v>
      </c>
      <c r="B93" s="15"/>
      <c r="C93" s="15"/>
    </row>
    <row r="94" spans="1:3" x14ac:dyDescent="0.3">
      <c r="A94" s="8" t="s">
        <v>11</v>
      </c>
      <c r="B94" s="23"/>
      <c r="C94" s="23"/>
    </row>
    <row r="95" spans="1:3" ht="13.8" x14ac:dyDescent="0.3">
      <c r="A95" s="11" t="s">
        <v>12</v>
      </c>
      <c r="B95" s="12">
        <f>B92+B94</f>
        <v>0</v>
      </c>
      <c r="C95" s="12">
        <f>C92+C94</f>
        <v>0</v>
      </c>
    </row>
    <row r="96" spans="1:3" x14ac:dyDescent="0.3">
      <c r="A96" s="39" t="s">
        <v>56</v>
      </c>
      <c r="B96" s="40"/>
      <c r="C96" s="40"/>
    </row>
    <row r="97" spans="1:3" x14ac:dyDescent="0.3">
      <c r="A97" s="24" t="s">
        <v>20</v>
      </c>
      <c r="B97" s="21"/>
      <c r="C97" s="21">
        <v>62788</v>
      </c>
    </row>
    <row r="98" spans="1:3" x14ac:dyDescent="0.3">
      <c r="A98" s="24" t="s">
        <v>9</v>
      </c>
      <c r="B98" s="21"/>
      <c r="C98" s="21">
        <v>62984</v>
      </c>
    </row>
    <row r="99" spans="1:3" x14ac:dyDescent="0.3">
      <c r="A99" s="24" t="s">
        <v>11</v>
      </c>
      <c r="B99" s="21"/>
      <c r="C99" s="21">
        <v>33958</v>
      </c>
    </row>
    <row r="100" spans="1:3" ht="13.8" x14ac:dyDescent="0.3">
      <c r="A100" s="11" t="s">
        <v>12</v>
      </c>
      <c r="B100" s="12">
        <f>B97+B98+B99</f>
        <v>0</v>
      </c>
      <c r="C100" s="12">
        <f>C97+C98+C99</f>
        <v>159730</v>
      </c>
    </row>
    <row r="101" spans="1:3" ht="13.8" x14ac:dyDescent="0.3">
      <c r="A101" s="25" t="s">
        <v>57</v>
      </c>
      <c r="B101" s="26">
        <f>B12+B17+B28+B35+B47+B61+B74+B81+B85+B90+B95+B100+B41+B67</f>
        <v>4556000</v>
      </c>
      <c r="C101" s="26">
        <f>C12+C17+C28+C35+C47+C61+C74+C81+C85+C90+C95+C100+C41+C67</f>
        <v>31819359</v>
      </c>
    </row>
    <row r="102" spans="1:3" x14ac:dyDescent="0.3">
      <c r="A102" s="27"/>
      <c r="B102" s="8"/>
      <c r="C102" s="8"/>
    </row>
    <row r="103" spans="1:3" ht="13.8" x14ac:dyDescent="0.3">
      <c r="A103" s="41" t="s">
        <v>58</v>
      </c>
      <c r="B103" s="42"/>
      <c r="C103" s="42"/>
    </row>
    <row r="104" spans="1:3" x14ac:dyDescent="0.3">
      <c r="A104" s="8" t="s">
        <v>20</v>
      </c>
      <c r="B104" s="21">
        <v>60000</v>
      </c>
      <c r="C104" s="21">
        <v>126291</v>
      </c>
    </row>
    <row r="105" spans="1:3" x14ac:dyDescent="0.3">
      <c r="A105" s="8" t="s">
        <v>59</v>
      </c>
      <c r="B105" s="21"/>
      <c r="C105" s="21">
        <v>62000</v>
      </c>
    </row>
    <row r="106" spans="1:3" x14ac:dyDescent="0.3">
      <c r="A106" s="8" t="s">
        <v>9</v>
      </c>
      <c r="B106" s="21"/>
      <c r="C106" s="21">
        <v>9000</v>
      </c>
    </row>
    <row r="107" spans="1:3" x14ac:dyDescent="0.3">
      <c r="A107" s="20" t="s">
        <v>60</v>
      </c>
      <c r="B107" s="8"/>
      <c r="C107" s="8"/>
    </row>
    <row r="108" spans="1:3" x14ac:dyDescent="0.3">
      <c r="A108" s="8" t="s">
        <v>61</v>
      </c>
      <c r="B108" s="21">
        <v>16200</v>
      </c>
      <c r="C108" s="21">
        <v>56099</v>
      </c>
    </row>
    <row r="109" spans="1:3" ht="13.8" x14ac:dyDescent="0.3">
      <c r="A109" s="11" t="s">
        <v>62</v>
      </c>
      <c r="B109" s="12">
        <f>B104+B105+B106+B108</f>
        <v>76200</v>
      </c>
      <c r="C109" s="12">
        <f>C104+C105+C106+C108</f>
        <v>253390</v>
      </c>
    </row>
    <row r="110" spans="1:3" ht="13.8" x14ac:dyDescent="0.3">
      <c r="A110" s="13" t="s">
        <v>63</v>
      </c>
      <c r="B110" s="28"/>
      <c r="C110" s="28"/>
    </row>
    <row r="111" spans="1:3" x14ac:dyDescent="0.3">
      <c r="A111" s="8" t="s">
        <v>20</v>
      </c>
      <c r="B111" s="21"/>
      <c r="C111" s="21">
        <v>9300</v>
      </c>
    </row>
    <row r="112" spans="1:3" x14ac:dyDescent="0.3">
      <c r="A112" s="8" t="s">
        <v>64</v>
      </c>
      <c r="B112" s="21">
        <v>160000</v>
      </c>
      <c r="C112" s="21">
        <v>720000</v>
      </c>
    </row>
    <row r="113" spans="1:3" x14ac:dyDescent="0.3">
      <c r="A113" s="8" t="s">
        <v>65</v>
      </c>
      <c r="B113" s="21"/>
      <c r="C113" s="21"/>
    </row>
    <row r="114" spans="1:3" x14ac:dyDescent="0.3">
      <c r="A114" s="8" t="s">
        <v>66</v>
      </c>
      <c r="B114" s="21"/>
      <c r="C114" s="21"/>
    </row>
    <row r="115" spans="1:3" x14ac:dyDescent="0.3">
      <c r="A115" s="8" t="s">
        <v>67</v>
      </c>
      <c r="B115" s="21"/>
      <c r="C115" s="21"/>
    </row>
    <row r="116" spans="1:3" x14ac:dyDescent="0.3">
      <c r="A116" s="8" t="s">
        <v>68</v>
      </c>
      <c r="B116" s="21"/>
      <c r="C116" s="21"/>
    </row>
    <row r="117" spans="1:3" x14ac:dyDescent="0.3">
      <c r="A117" s="8" t="s">
        <v>61</v>
      </c>
      <c r="B117" s="21">
        <v>43000</v>
      </c>
      <c r="C117" s="21">
        <v>195000</v>
      </c>
    </row>
    <row r="118" spans="1:3" ht="13.8" x14ac:dyDescent="0.3">
      <c r="A118" s="11" t="s">
        <v>69</v>
      </c>
      <c r="B118" s="12">
        <f>B111+B117+B112</f>
        <v>203000</v>
      </c>
      <c r="C118" s="12">
        <f>C111+C117+C112</f>
        <v>924300</v>
      </c>
    </row>
    <row r="119" spans="1:3" x14ac:dyDescent="0.3">
      <c r="A119" s="27"/>
      <c r="B119" s="29"/>
      <c r="C119" s="29"/>
    </row>
    <row r="120" spans="1:3" ht="13.8" x14ac:dyDescent="0.3">
      <c r="A120" s="25" t="s">
        <v>70</v>
      </c>
      <c r="B120" s="26">
        <f>B101+B109+B118</f>
        <v>4835200</v>
      </c>
      <c r="C120" s="26">
        <f>C101+C109+C118</f>
        <v>32997049</v>
      </c>
    </row>
    <row r="122" spans="1:3" x14ac:dyDescent="0.3">
      <c r="A122" s="38" t="s">
        <v>71</v>
      </c>
      <c r="B122" s="38"/>
      <c r="C122" s="38"/>
    </row>
    <row r="123" spans="1:3" x14ac:dyDescent="0.3">
      <c r="A123" s="37" t="s">
        <v>4</v>
      </c>
      <c r="B123" s="37"/>
      <c r="C123" s="37"/>
    </row>
    <row r="124" spans="1:3" x14ac:dyDescent="0.3">
      <c r="A124" s="37"/>
      <c r="B124" s="6" t="s">
        <v>5</v>
      </c>
      <c r="C124" s="6" t="s">
        <v>5</v>
      </c>
    </row>
    <row r="125" spans="1:3" ht="13.8" x14ac:dyDescent="0.3">
      <c r="A125" s="37"/>
      <c r="B125" s="7" t="s">
        <v>6</v>
      </c>
      <c r="C125" s="7" t="s">
        <v>7</v>
      </c>
    </row>
    <row r="126" spans="1:3" ht="25.5" customHeight="1" x14ac:dyDescent="0.3">
      <c r="A126" s="30" t="s">
        <v>16</v>
      </c>
      <c r="B126" s="30"/>
      <c r="C126" s="30"/>
    </row>
    <row r="127" spans="1:3" x14ac:dyDescent="0.3">
      <c r="A127" s="31" t="s">
        <v>72</v>
      </c>
      <c r="B127" s="32">
        <v>200000</v>
      </c>
      <c r="C127" s="32">
        <v>42684925</v>
      </c>
    </row>
    <row r="128" spans="1:3" x14ac:dyDescent="0.3">
      <c r="A128" s="16" t="s">
        <v>73</v>
      </c>
      <c r="B128" s="9"/>
      <c r="C128" s="9"/>
    </row>
    <row r="129" spans="1:3" x14ac:dyDescent="0.3">
      <c r="A129" s="16" t="s">
        <v>74</v>
      </c>
      <c r="B129" s="9"/>
      <c r="C129" s="9"/>
    </row>
    <row r="130" spans="1:3" x14ac:dyDescent="0.3">
      <c r="A130" s="16" t="s">
        <v>75</v>
      </c>
      <c r="B130" s="9"/>
      <c r="C130" s="9"/>
    </row>
    <row r="131" spans="1:3" x14ac:dyDescent="0.3">
      <c r="A131" s="16" t="s">
        <v>76</v>
      </c>
      <c r="B131" s="9"/>
      <c r="C131" s="9"/>
    </row>
    <row r="132" spans="1:3" x14ac:dyDescent="0.3">
      <c r="A132" s="16" t="s">
        <v>77</v>
      </c>
      <c r="B132" s="9"/>
      <c r="C132" s="9"/>
    </row>
    <row r="133" spans="1:3" x14ac:dyDescent="0.3">
      <c r="A133" s="16" t="s">
        <v>78</v>
      </c>
      <c r="B133" s="9"/>
      <c r="C133" s="9"/>
    </row>
    <row r="134" spans="1:3" x14ac:dyDescent="0.3">
      <c r="A134" s="16" t="s">
        <v>79</v>
      </c>
      <c r="B134" s="9"/>
      <c r="C134" s="9"/>
    </row>
    <row r="135" spans="1:3" x14ac:dyDescent="0.3">
      <c r="A135" s="19" t="s">
        <v>80</v>
      </c>
      <c r="B135" s="9">
        <v>54000</v>
      </c>
      <c r="C135" s="9">
        <v>11444525</v>
      </c>
    </row>
    <row r="136" spans="1:3" ht="13.8" x14ac:dyDescent="0.3">
      <c r="A136" s="33" t="s">
        <v>81</v>
      </c>
      <c r="B136" s="34">
        <f>B127+B135</f>
        <v>254000</v>
      </c>
      <c r="C136" s="34">
        <f>C127+C135</f>
        <v>54129450</v>
      </c>
    </row>
    <row r="137" spans="1:3" x14ac:dyDescent="0.3">
      <c r="A137" s="39" t="s">
        <v>24</v>
      </c>
      <c r="B137" s="40"/>
      <c r="C137" s="40"/>
    </row>
    <row r="138" spans="1:3" x14ac:dyDescent="0.3">
      <c r="A138" s="8" t="s">
        <v>72</v>
      </c>
      <c r="B138" s="9"/>
      <c r="C138" s="9">
        <v>3775000</v>
      </c>
    </row>
    <row r="139" spans="1:3" x14ac:dyDescent="0.3">
      <c r="A139" s="35" t="s">
        <v>82</v>
      </c>
      <c r="B139" s="9"/>
      <c r="C139" s="9"/>
    </row>
    <row r="140" spans="1:3" x14ac:dyDescent="0.3">
      <c r="A140" s="8" t="s">
        <v>83</v>
      </c>
      <c r="B140" s="9"/>
      <c r="C140" s="9">
        <v>992250</v>
      </c>
    </row>
    <row r="141" spans="1:3" ht="13.8" x14ac:dyDescent="0.3">
      <c r="A141" s="33" t="s">
        <v>81</v>
      </c>
      <c r="B141" s="34">
        <f>B138+B140</f>
        <v>0</v>
      </c>
      <c r="C141" s="34">
        <f>C138+C140</f>
        <v>4767250</v>
      </c>
    </row>
    <row r="142" spans="1:3" x14ac:dyDescent="0.3">
      <c r="A142" s="39" t="s">
        <v>27</v>
      </c>
      <c r="B142" s="40"/>
      <c r="C142" s="40"/>
    </row>
    <row r="143" spans="1:3" x14ac:dyDescent="0.3">
      <c r="A143" s="8" t="s">
        <v>72</v>
      </c>
      <c r="B143" s="9"/>
      <c r="C143" s="9"/>
    </row>
    <row r="144" spans="1:3" x14ac:dyDescent="0.3">
      <c r="A144" s="35" t="s">
        <v>82</v>
      </c>
      <c r="B144" s="9"/>
      <c r="C144" s="9"/>
    </row>
    <row r="145" spans="1:3" x14ac:dyDescent="0.3">
      <c r="A145" s="8" t="s">
        <v>83</v>
      </c>
      <c r="B145" s="9"/>
      <c r="C145" s="9"/>
    </row>
    <row r="146" spans="1:3" ht="13.8" x14ac:dyDescent="0.3">
      <c r="A146" s="33" t="s">
        <v>81</v>
      </c>
      <c r="B146" s="34">
        <f>B143+B145</f>
        <v>0</v>
      </c>
      <c r="C146" s="34">
        <f>C143+C145</f>
        <v>0</v>
      </c>
    </row>
    <row r="147" spans="1:3" x14ac:dyDescent="0.3">
      <c r="A147" s="39" t="s">
        <v>84</v>
      </c>
      <c r="B147" s="40"/>
      <c r="C147" s="40"/>
    </row>
    <row r="148" spans="1:3" x14ac:dyDescent="0.3">
      <c r="A148" s="8" t="s">
        <v>72</v>
      </c>
      <c r="B148" s="9">
        <v>2676550</v>
      </c>
      <c r="C148" s="9">
        <f>B148</f>
        <v>2676550</v>
      </c>
    </row>
    <row r="149" spans="1:3" x14ac:dyDescent="0.3">
      <c r="A149" s="10" t="s">
        <v>85</v>
      </c>
      <c r="B149" s="15"/>
      <c r="C149" s="15"/>
    </row>
    <row r="150" spans="1:3" x14ac:dyDescent="0.3">
      <c r="A150" s="8" t="s">
        <v>86</v>
      </c>
      <c r="B150" s="9"/>
      <c r="C150" s="9"/>
    </row>
    <row r="151" spans="1:3" x14ac:dyDescent="0.3">
      <c r="A151" s="8" t="s">
        <v>83</v>
      </c>
      <c r="B151" s="9">
        <v>723000</v>
      </c>
      <c r="C151" s="9">
        <f>B151</f>
        <v>723000</v>
      </c>
    </row>
    <row r="152" spans="1:3" ht="13.8" x14ac:dyDescent="0.3">
      <c r="A152" s="33" t="s">
        <v>81</v>
      </c>
      <c r="B152" s="34">
        <f>B148+B151</f>
        <v>3399550</v>
      </c>
      <c r="C152" s="34">
        <f>C148+C151</f>
        <v>3399550</v>
      </c>
    </row>
    <row r="153" spans="1:3" x14ac:dyDescent="0.3">
      <c r="A153" s="39" t="s">
        <v>32</v>
      </c>
      <c r="B153" s="40"/>
      <c r="C153" s="40"/>
    </row>
    <row r="154" spans="1:3" x14ac:dyDescent="0.3">
      <c r="A154" s="8" t="s">
        <v>72</v>
      </c>
      <c r="B154" s="9"/>
      <c r="C154" s="9">
        <v>5686300</v>
      </c>
    </row>
    <row r="155" spans="1:3" x14ac:dyDescent="0.3">
      <c r="A155" s="10" t="s">
        <v>87</v>
      </c>
      <c r="B155" s="15"/>
      <c r="C155" s="15"/>
    </row>
    <row r="156" spans="1:3" x14ac:dyDescent="0.3">
      <c r="A156" s="8" t="s">
        <v>86</v>
      </c>
      <c r="B156" s="9"/>
      <c r="C156" s="9">
        <v>1264015</v>
      </c>
    </row>
    <row r="157" spans="1:3" x14ac:dyDescent="0.3">
      <c r="A157" s="10" t="s">
        <v>88</v>
      </c>
      <c r="B157" s="15"/>
      <c r="C157" s="15"/>
    </row>
    <row r="158" spans="1:3" x14ac:dyDescent="0.3">
      <c r="A158" s="8"/>
      <c r="B158" s="9"/>
      <c r="C158" s="9"/>
    </row>
    <row r="159" spans="1:3" x14ac:dyDescent="0.3">
      <c r="A159" s="8" t="s">
        <v>83</v>
      </c>
      <c r="B159" s="9"/>
      <c r="C159" s="9">
        <v>1876254</v>
      </c>
    </row>
    <row r="160" spans="1:3" ht="13.8" x14ac:dyDescent="0.3">
      <c r="A160" s="33" t="s">
        <v>81</v>
      </c>
      <c r="B160" s="34">
        <f>B154+B156+B159</f>
        <v>0</v>
      </c>
      <c r="C160" s="34">
        <f>C154+C156+C159</f>
        <v>8826569</v>
      </c>
    </row>
    <row r="161" spans="1:3" x14ac:dyDescent="0.3">
      <c r="A161" s="27"/>
      <c r="B161" s="29"/>
      <c r="C161" s="29"/>
    </row>
    <row r="162" spans="1:3" ht="13.8" x14ac:dyDescent="0.3">
      <c r="A162" s="33" t="s">
        <v>89</v>
      </c>
      <c r="B162" s="34">
        <f>+B136+B141+B146+B152+B160</f>
        <v>3653550</v>
      </c>
      <c r="C162" s="34">
        <f t="shared" ref="C162" si="1">+C136+C141+C146+C152+C160</f>
        <v>71122819</v>
      </c>
    </row>
  </sheetData>
  <autoFilter ref="A6:C100"/>
  <mergeCells count="23">
    <mergeCell ref="A18:C18"/>
    <mergeCell ref="A2:C2"/>
    <mergeCell ref="A3:C3"/>
    <mergeCell ref="A4:C4"/>
    <mergeCell ref="A8:C8"/>
    <mergeCell ref="A13:C13"/>
    <mergeCell ref="A103:C103"/>
    <mergeCell ref="A29:C29"/>
    <mergeCell ref="A36:C36"/>
    <mergeCell ref="A42:C42"/>
    <mergeCell ref="A48:C48"/>
    <mergeCell ref="A62:C62"/>
    <mergeCell ref="A68:C68"/>
    <mergeCell ref="A75:C75"/>
    <mergeCell ref="A82:C82"/>
    <mergeCell ref="A86:C86"/>
    <mergeCell ref="A91:C91"/>
    <mergeCell ref="A96:C96"/>
    <mergeCell ref="A122:C122"/>
    <mergeCell ref="A137:C137"/>
    <mergeCell ref="A142:C142"/>
    <mergeCell ref="A147:C147"/>
    <mergeCell ref="A153:C15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7.ill.9-sz.beruház.,felújítások</vt:lpstr>
      <vt:lpstr>'7.ill.9-sz.beruház.,felújítások'!Nyomtatási_terület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2020-11-04T12:11:25Z</cp:lastPrinted>
  <dcterms:created xsi:type="dcterms:W3CDTF">2020-11-02T11:14:06Z</dcterms:created>
  <dcterms:modified xsi:type="dcterms:W3CDTF">2020-11-12T08:13:54Z</dcterms:modified>
</cp:coreProperties>
</file>