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6" firstSheet="2" activeTab="7"/>
  </bookViews>
  <sheets>
    <sheet name="01" sheetId="1" state="hidden" r:id="rId1"/>
    <sheet name="02" sheetId="2" state="hidden" r:id="rId2"/>
    <sheet name="1.sz. melléklet bevételek" sheetId="3" r:id="rId3"/>
    <sheet name="1.sz. melléklet bev feladatonként" sheetId="4" r:id="rId4"/>
    <sheet name="2.sz. melléklet kiadások" sheetId="5" r:id="rId5"/>
    <sheet name="2.sz. melléklet kiad feladatonként" sheetId="6" r:id="rId6"/>
    <sheet name="műk célú tám és ellátottak" sheetId="7" state="hidden" r:id="rId7"/>
    <sheet name="3.sz. melléklet feladatonként" sheetId="8" r:id="rId8"/>
  </sheets>
  <definedNames>
    <definedName name="_xlnm.Print_Area" localSheetId="2">'1.sz. melléklet bevételek'!$A$1:$L$88</definedName>
    <definedName name="_xlnm.Print_Titles" localSheetId="2">('1.sz. melléklet bevételek'!$B:$B,'1.sz. melléklet bevételek'!$1:$3)</definedName>
    <definedName name="_xlnm.Print_Titles" localSheetId="4">('2.sz. melléklet kiadások'!$B:$B,'2.sz. melléklet kiadások'!$1:$3)</definedName>
    <definedName name="_xlnm.Print_Area" localSheetId="6">'műk célú tám és ellátottak'!$A$1:$G$43</definedName>
    <definedName name="Excel_BuiltIn_Print_Titles" localSheetId="4">NA()</definedName>
  </definedNames>
  <calcPr fullCalcOnLoad="1"/>
</workbook>
</file>

<file path=xl/sharedStrings.xml><?xml version="1.0" encoding="utf-8"?>
<sst xmlns="http://schemas.openxmlformats.org/spreadsheetml/2006/main" count="1341" uniqueCount="398">
  <si>
    <t>01 - K1-K8. Költségvetési kiadások</t>
  </si>
  <si>
    <t>#</t>
  </si>
  <si>
    <t>Megnevezés</t>
  </si>
  <si>
    <t>Eredeti előirányzat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</si>
  <si>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</si>
  <si>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</si>
  <si>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</si>
  <si>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</si>
  <si>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</si>
  <si>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</si>
  <si>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</si>
  <si>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</si>
  <si>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</si>
  <si>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</si>
  <si>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</si>
  <si>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</si>
  <si>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</si>
  <si>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</si>
  <si>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</si>
  <si>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</si>
  <si>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</si>
  <si>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</si>
  <si>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</si>
  <si>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</si>
  <si>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</si>
  <si>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</si>
  <si>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</si>
  <si>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</si>
  <si>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</si>
  <si>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</si>
  <si>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</si>
  <si>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</si>
  <si>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</si>
  <si>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</si>
  <si>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</si>
  <si>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</si>
  <si>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</si>
  <si>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</si>
  <si>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</si>
  <si>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</si>
  <si>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</si>
  <si>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</si>
  <si>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</si>
  <si>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</si>
  <si>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</si>
  <si>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</si>
  <si>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</si>
  <si>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</si>
  <si>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</si>
  <si>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</si>
  <si>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</si>
  <si>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</si>
  <si>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</si>
  <si>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</si>
  <si>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</si>
  <si>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</si>
  <si>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</si>
  <si>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</si>
  <si>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</si>
  <si>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</si>
  <si>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</si>
  <si>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</si>
  <si>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</si>
  <si>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</si>
  <si>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</si>
  <si>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</si>
  <si>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</si>
  <si>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</si>
  <si>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</si>
  <si>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</si>
  <si>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</si>
  <si>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</si>
  <si>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</si>
  <si>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</si>
  <si>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</si>
  <si>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</si>
  <si>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</si>
  <si>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</si>
  <si>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</si>
  <si>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</si>
  <si>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</si>
  <si>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</si>
  <si>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</si>
  <si>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</si>
  <si>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</si>
  <si>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</si>
  <si>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</si>
  <si>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</si>
  <si>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</si>
  <si>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</si>
  <si>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</si>
  <si>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</si>
  <si>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</si>
  <si>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</si>
  <si>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</si>
  <si>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</si>
  <si>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</si>
  <si>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</si>
  <si>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</si>
  <si>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</si>
  <si>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</si>
  <si>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</si>
  <si>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</si>
  <si>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</si>
  <si>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</si>
  <si>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</si>
  <si>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</si>
  <si>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</si>
  <si>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</si>
  <si>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</si>
  <si>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</si>
  <si>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</si>
  <si>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</si>
  <si>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</si>
  <si>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</si>
  <si>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</si>
  <si>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</si>
  <si>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</si>
  <si>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</si>
  <si>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</si>
  <si>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</si>
  <si>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</si>
  <si>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</si>
  <si>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</si>
  <si>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</si>
  <si>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</si>
  <si>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</si>
  <si>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</si>
  <si>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</si>
  <si>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</si>
  <si>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</si>
  <si>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</si>
  <si>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</si>
  <si>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</si>
  <si>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</si>
  <si>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</si>
  <si>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</si>
  <si>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</si>
  <si>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</si>
  <si>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</si>
  <si>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</si>
  <si>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</si>
  <si>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</si>
  <si>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</si>
  <si>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</si>
  <si>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</si>
  <si>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</si>
  <si>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</si>
  <si>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</si>
  <si>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</si>
  <si>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</si>
  <si>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</si>
  <si>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</si>
  <si>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</si>
  <si>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</si>
  <si>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</si>
  <si>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</si>
  <si>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</si>
  <si>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</si>
  <si>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</si>
  <si>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</si>
  <si>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</si>
  <si>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</si>
  <si>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</si>
  <si>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</si>
  <si>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</si>
  <si>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</si>
  <si>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</si>
  <si>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</si>
  <si>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</si>
  <si>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</si>
  <si>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</si>
  <si>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</si>
  <si>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</si>
  <si>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</si>
  <si>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</si>
  <si>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</si>
  <si>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</si>
  <si>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</si>
  <si>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</si>
  <si>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</si>
  <si>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</si>
  <si>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</si>
  <si>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</si>
  <si>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</si>
  <si>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</si>
  <si>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</si>
  <si>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</si>
  <si>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</si>
  <si>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</si>
  <si>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</si>
  <si>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</si>
  <si>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</si>
  <si>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</si>
  <si>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</si>
  <si>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</si>
  <si>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</si>
  <si>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</si>
  <si>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</si>
  <si>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</si>
  <si>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</si>
  <si>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</si>
  <si>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</si>
  <si>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</si>
  <si>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</si>
  <si>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</si>
  <si>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</si>
  <si>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</si>
  <si>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</si>
  <si>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</si>
  <si>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</si>
  <si>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</si>
  <si>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</si>
  <si>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</si>
  <si>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</si>
  <si>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</si>
  <si>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</si>
  <si>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</si>
  <si>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</si>
  <si>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</si>
  <si>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</si>
  <si>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</si>
  <si>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</si>
  <si>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</si>
  <si>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</si>
  <si>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</si>
  <si>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</si>
  <si>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</si>
  <si>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</si>
  <si>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</si>
  <si>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</si>
  <si>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</si>
  <si>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</si>
  <si>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</si>
  <si>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</si>
  <si>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</si>
  <si>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</si>
  <si>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</si>
  <si>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</si>
  <si>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</si>
  <si>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</si>
  <si>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</si>
  <si>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</si>
  <si>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</si>
  <si>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Pecöl Község Önkormányzata</t>
  </si>
  <si>
    <t>Önkormányzat igazg. tevékenység</t>
  </si>
  <si>
    <t>Községgazdálkodás</t>
  </si>
  <si>
    <t>Összesen</t>
  </si>
  <si>
    <t>Bevételek E-Ft-ban</t>
  </si>
  <si>
    <t>eredeti</t>
  </si>
  <si>
    <t>módosított</t>
  </si>
  <si>
    <t>teljesítés</t>
  </si>
  <si>
    <t>2014.év.</t>
  </si>
  <si>
    <t xml:space="preserve"> előirányzat</t>
  </si>
  <si>
    <t>%-a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</si>
  <si>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</si>
  <si>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</si>
  <si>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</si>
  <si>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</si>
  <si>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</si>
  <si>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</si>
  <si>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</si>
  <si>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</si>
  <si>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</si>
  <si>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</si>
  <si>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</si>
  <si>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</si>
  <si>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</si>
  <si>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</si>
  <si>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 (B811)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</si>
  <si>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</si>
  <si>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</si>
  <si>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</si>
  <si>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</si>
  <si>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Belföldi értékpapírok bevételei  (B812)</t>
  </si>
  <si>
    <t>Előző év költségvetési maradványának igénybevétele (B8131)</t>
  </si>
  <si>
    <t>Előző év vállalkozási maradványának igénybevétele (B8132)</t>
  </si>
  <si>
    <t>Maradvány igénybevétele 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</si>
  <si>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</si>
  <si>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</si>
  <si>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</si>
  <si>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</si>
  <si>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</si>
  <si>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Belföldi finanszírozás bevételei 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</si>
  <si>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</si>
  <si>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</si>
  <si>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</si>
  <si>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</si>
  <si>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Külföldi finanszírozás bevételei  (B82)</t>
  </si>
  <si>
    <t>Adóssághoz nem kapcsolódó származékos ügyletek bevételei (B83)</t>
  </si>
  <si>
    <t>Finanszírozási bevételek  (B8)</t>
  </si>
  <si>
    <t>Bevételek összesen</t>
  </si>
  <si>
    <t>Kötelező feladatok</t>
  </si>
  <si>
    <t>Önként vállalt feladatok</t>
  </si>
  <si>
    <t>Állami(államigazgatási)feladatok</t>
  </si>
  <si>
    <t>Forgatási célú belföldiértékpapír beváltása, értékesítése (B8121</t>
  </si>
  <si>
    <t>Pecol Község Önkormányzata</t>
  </si>
  <si>
    <t>Önkormányzat igazgatási tevékenys.</t>
  </si>
  <si>
    <t>Szociális és átadott pénzek</t>
  </si>
  <si>
    <t xml:space="preserve"> Kiadások E-Ft-ban</t>
  </si>
  <si>
    <t xml:space="preserve">2014.év. </t>
  </si>
  <si>
    <t>Foglalkoztatottak személyi juttatásai (K11)</t>
  </si>
  <si>
    <t>Munkavégzésre irányuló egyéb jogviszonyban nem saját foglal.fiz.jutt. (K122)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</si>
  <si>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</si>
  <si>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</si>
  <si>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</si>
  <si>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</si>
  <si>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</si>
  <si>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</si>
  <si>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</si>
  <si>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</si>
  <si>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</si>
  <si>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</si>
  <si>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</si>
  <si>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</si>
  <si>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Felhalmozási célú visszatérítendő tám., kölcsönök nyújtása áh-on kívülre (K86)</t>
  </si>
  <si>
    <t>Egyéb felhalmozási célú kiadások (K8)</t>
  </si>
  <si>
    <t>Költségvetési kiadások (K1-K8)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</si>
  <si>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</si>
  <si>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</si>
  <si>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</si>
  <si>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</si>
  <si>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</si>
  <si>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</si>
  <si>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</si>
  <si>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</si>
  <si>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 visszafizetése</t>
  </si>
  <si>
    <t>Belföldi értékpapírok kiadásai 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</si>
  <si>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</si>
  <si>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</si>
  <si>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</si>
  <si>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</si>
  <si>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</si>
  <si>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</si>
  <si>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</si>
  <si>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</si>
  <si>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</si>
  <si>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</si>
  <si>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</si>
  <si>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Külföldi finanszírozás kiadásai (K92)</t>
  </si>
  <si>
    <t>Adóssághoz nem kapcsolódó származékos ügyletek kiadásai (K93)</t>
  </si>
  <si>
    <t>Finanszírozási kiadások (K9)</t>
  </si>
  <si>
    <t>Kiadások összesen</t>
  </si>
  <si>
    <t>Állami (államigazgatási) feladatok</t>
  </si>
  <si>
    <t>Egyéb felhalmozási célú visszatérítendő tám., kölcsön</t>
  </si>
  <si>
    <t>+</t>
  </si>
  <si>
    <t>CSÉNYE KÖZSÉG ÖNKORMÁNYZATA</t>
  </si>
  <si>
    <t>Kiadások 2014. E Ft</t>
  </si>
  <si>
    <t>Működési célú támogatások és ellátottak pénzbeli juttatásai</t>
  </si>
  <si>
    <t>előirányzat</t>
  </si>
  <si>
    <t>Csényei tagóvoda működésének támogatása</t>
  </si>
  <si>
    <t>Hozzájárulás a közös hivatal könyveléséhez,bérszámfejtéséhez</t>
  </si>
  <si>
    <t>Hozzájárulás a csényei tagóvoda könyveléséhez,bérszámfejtéséhez</t>
  </si>
  <si>
    <t>751153</t>
  </si>
  <si>
    <t xml:space="preserve">Sárvár Város Kistérs. Területfejl.Társ. </t>
  </si>
  <si>
    <t>Közösségi Kult.Élet és Közalapítvány támogatása</t>
  </si>
  <si>
    <t>751669</t>
  </si>
  <si>
    <t>Önkéntes Tűzoltóegy. Csénye tám</t>
  </si>
  <si>
    <t>924014</t>
  </si>
  <si>
    <t>Sportegyesület Csénye tám</t>
  </si>
  <si>
    <t>Vöröskereszt Csénye tám</t>
  </si>
  <si>
    <t>Faluszépítő Egyesület</t>
  </si>
  <si>
    <t>Sághegy Leader tagdíj</t>
  </si>
  <si>
    <t>Bursa Hungarica ösztöndíj</t>
  </si>
  <si>
    <t>TÖOSZ tagdíj</t>
  </si>
  <si>
    <t xml:space="preserve">természetbeni gyermekvédelmi támogatás </t>
  </si>
  <si>
    <t>óvodáztatási támogatás</t>
  </si>
  <si>
    <t xml:space="preserve">beisk.segély </t>
  </si>
  <si>
    <t>ápolási díj helyi</t>
  </si>
  <si>
    <t>közgyógyellátás</t>
  </si>
  <si>
    <t>12/04</t>
  </si>
  <si>
    <t>853311</t>
  </si>
  <si>
    <t>foglalkoztatást helyettesítő támogatás</t>
  </si>
  <si>
    <t>lakásfenntartási támogatás normativ</t>
  </si>
  <si>
    <t>átmeneti segély</t>
  </si>
  <si>
    <t>természetbeni segély</t>
  </si>
  <si>
    <t>rendszeres szoc.segély</t>
  </si>
  <si>
    <t>3. számú melléklet</t>
  </si>
  <si>
    <t>PECÖL KÖZSÉG ÖNKORMÁNYZATA</t>
  </si>
  <si>
    <t>Kötelező feladat</t>
  </si>
  <si>
    <t>Önként vállalt feladat</t>
  </si>
  <si>
    <t>Állami(államiagzgatási)feladat</t>
  </si>
  <si>
    <t>P-K-M Társulásnak átadás  - Óvoda működtetéshez</t>
  </si>
  <si>
    <t xml:space="preserve">                                        - Óvoda felújításhoz</t>
  </si>
  <si>
    <t xml:space="preserve">                                        - Védőnői szolgálathoz átadás</t>
  </si>
  <si>
    <t xml:space="preserve">                                        - Társulás működéséhez</t>
  </si>
  <si>
    <t>Kenéz-Megyehíd Önkorm. Óvodába bejáró gyerekek támogatása</t>
  </si>
  <si>
    <t>Sárvár város Kistérség Területfejl. Társ.</t>
  </si>
  <si>
    <t>Sárvár és Kistérsége  Többcélú Társulás Belsőellenőrzés</t>
  </si>
  <si>
    <t>Pályázathoz átadás</t>
  </si>
  <si>
    <t>Sárvári tüzoltó Egyesület támogatása</t>
  </si>
  <si>
    <t>Önkéntes Tűzoltóegy.  tám</t>
  </si>
  <si>
    <t>Sportegyesület, Amazonok Pecöl tám</t>
  </si>
  <si>
    <t>Vöröskereszt Pecöl  tám</t>
  </si>
  <si>
    <t>Katasztrófavédelemnek átadás</t>
  </si>
  <si>
    <t>Kovács János emléktorna</t>
  </si>
  <si>
    <t>Szervezetek támogatása</t>
  </si>
  <si>
    <t>Egyház támogatása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</si>
</sst>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"/>
    <numFmt numFmtId="166" formatCode="@"/>
    <numFmt numFmtId="167" formatCode="0"/>
    <numFmt numFmtId="168" formatCode="#"/>
    <numFmt numFmtId="169" formatCode="#,###"/>
    <numFmt numFmtId="170" formatCode="#,#00"/>
    <numFmt numFmtId="171" formatCode="#.00"/>
    <numFmt numFmtId="172" formatCode="0.000"/>
    <numFmt numFmtId="173" formatCode="0.00000"/>
    <numFmt numFmtId="174" formatCode="0.00%"/>
  </numFmts>
  <fonts count="40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14" borderId="8" applyNumberFormat="0" applyAlignment="0" applyProtection="0"/>
    <xf numFmtId="164" fontId="14" fillId="0" borderId="0" applyNumberFormat="0" applyFill="0" applyBorder="0" applyAlignment="0" applyProtection="0"/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2" borderId="0" applyNumberFormat="0" applyBorder="0" applyAlignment="0" applyProtection="0"/>
    <xf numFmtId="164" fontId="17" fillId="14" borderId="1" applyNumberFormat="0" applyAlignment="0" applyProtection="0"/>
    <xf numFmtId="164" fontId="18" fillId="0" borderId="9" applyNumberFormat="0" applyFill="0" applyAlignment="0" applyProtection="0"/>
  </cellStyleXfs>
  <cellXfs count="203">
    <xf numFmtId="164" fontId="0" fillId="0" borderId="0" xfId="0" applyAlignment="1">
      <alignment/>
    </xf>
    <xf numFmtId="164" fontId="19" fillId="14" borderId="0" xfId="0" applyFont="1" applyFill="1" applyBorder="1" applyAlignment="1">
      <alignment horizontal="center" vertical="top" wrapText="1"/>
    </xf>
    <xf numFmtId="164" fontId="19" fillId="14" borderId="0" xfId="0" applyFont="1" applyFill="1" applyAlignment="1">
      <alignment horizontal="center" vertical="top" wrapText="1"/>
    </xf>
    <xf numFmtId="164" fontId="1" fillId="0" borderId="0" xfId="0" applyFont="1" applyAlignment="1">
      <alignment horizontal="center" vertical="top" wrapText="1"/>
    </xf>
    <xf numFmtId="164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164" fontId="20" fillId="0" borderId="0" xfId="0" applyFont="1" applyAlignment="1">
      <alignment horizontal="center" vertical="top" wrapText="1"/>
    </xf>
    <xf numFmtId="164" fontId="20" fillId="0" borderId="0" xfId="0" applyFont="1" applyAlignment="1">
      <alignment horizontal="left" vertical="top" wrapText="1"/>
    </xf>
    <xf numFmtId="165" fontId="20" fillId="0" borderId="0" xfId="0" applyNumberFormat="1" applyFont="1" applyAlignment="1">
      <alignment horizontal="right" vertical="top" wrapText="1"/>
    </xf>
    <xf numFmtId="164" fontId="0" fillId="0" borderId="10" xfId="0" applyBorder="1" applyAlignment="1">
      <alignment/>
    </xf>
    <xf numFmtId="164" fontId="0" fillId="0" borderId="0" xfId="0" applyBorder="1" applyAlignment="1">
      <alignment/>
    </xf>
    <xf numFmtId="164" fontId="21" fillId="14" borderId="11" xfId="0" applyFont="1" applyFill="1" applyBorder="1" applyAlignment="1">
      <alignment horizontal="center" vertical="top" wrapText="1"/>
    </xf>
    <xf numFmtId="166" fontId="22" fillId="0" borderId="12" xfId="0" applyNumberFormat="1" applyFont="1" applyBorder="1" applyAlignment="1">
      <alignment horizontal="center"/>
    </xf>
    <xf numFmtId="166" fontId="22" fillId="0" borderId="13" xfId="0" applyNumberFormat="1" applyFont="1" applyBorder="1" applyAlignment="1">
      <alignment horizontal="center"/>
    </xf>
    <xf numFmtId="166" fontId="22" fillId="0" borderId="14" xfId="0" applyNumberFormat="1" applyFont="1" applyBorder="1" applyAlignment="1">
      <alignment horizontal="center"/>
    </xf>
    <xf numFmtId="164" fontId="23" fillId="0" borderId="0" xfId="0" applyFont="1" applyAlignment="1">
      <alignment/>
    </xf>
    <xf numFmtId="164" fontId="21" fillId="14" borderId="15" xfId="0" applyFont="1" applyFill="1" applyBorder="1" applyAlignment="1">
      <alignment horizontal="center" vertical="top" wrapText="1"/>
    </xf>
    <xf numFmtId="164" fontId="22" fillId="0" borderId="0" xfId="0" applyFont="1" applyBorder="1" applyAlignment="1">
      <alignment horizontal="center"/>
    </xf>
    <xf numFmtId="164" fontId="22" fillId="0" borderId="10" xfId="0" applyFont="1" applyBorder="1" applyAlignment="1">
      <alignment horizontal="center"/>
    </xf>
    <xf numFmtId="164" fontId="22" fillId="0" borderId="16" xfId="0" applyFont="1" applyBorder="1" applyAlignment="1">
      <alignment horizontal="center"/>
    </xf>
    <xf numFmtId="164" fontId="22" fillId="0" borderId="17" xfId="0" applyFont="1" applyBorder="1" applyAlignment="1">
      <alignment horizontal="center"/>
    </xf>
    <xf numFmtId="164" fontId="21" fillId="14" borderId="18" xfId="0" applyFont="1" applyFill="1" applyBorder="1" applyAlignment="1">
      <alignment horizontal="center" vertical="top" wrapText="1"/>
    </xf>
    <xf numFmtId="164" fontId="21" fillId="14" borderId="19" xfId="0" applyFont="1" applyFill="1" applyBorder="1" applyAlignment="1">
      <alignment horizontal="center" vertical="top" wrapText="1"/>
    </xf>
    <xf numFmtId="164" fontId="22" fillId="0" borderId="19" xfId="0" applyFont="1" applyBorder="1" applyAlignment="1">
      <alignment horizontal="center"/>
    </xf>
    <xf numFmtId="164" fontId="22" fillId="0" borderId="20" xfId="0" applyFont="1" applyBorder="1" applyAlignment="1">
      <alignment horizontal="center"/>
    </xf>
    <xf numFmtId="164" fontId="1" fillId="0" borderId="15" xfId="0" applyFont="1" applyBorder="1" applyAlignment="1">
      <alignment horizontal="center" vertical="top" wrapText="1"/>
    </xf>
    <xf numFmtId="164" fontId="1" fillId="0" borderId="21" xfId="0" applyFont="1" applyBorder="1" applyAlignment="1">
      <alignment horizontal="left" vertical="top" wrapText="1"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164" fontId="20" fillId="0" borderId="15" xfId="0" applyFont="1" applyBorder="1" applyAlignment="1">
      <alignment horizontal="center" vertical="top" wrapText="1"/>
    </xf>
    <xf numFmtId="164" fontId="20" fillId="0" borderId="21" xfId="0" applyFont="1" applyBorder="1" applyAlignment="1">
      <alignment horizontal="left" vertical="top" wrapText="1"/>
    </xf>
    <xf numFmtId="164" fontId="20" fillId="0" borderId="22" xfId="0" applyFont="1" applyBorder="1" applyAlignment="1">
      <alignment horizontal="left" vertical="top" wrapText="1"/>
    </xf>
    <xf numFmtId="165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4" fontId="20" fillId="0" borderId="26" xfId="0" applyFont="1" applyBorder="1" applyAlignment="1">
      <alignment horizontal="left" vertical="top" wrapText="1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4" fontId="20" fillId="0" borderId="30" xfId="0" applyFont="1" applyBorder="1" applyAlignment="1">
      <alignment horizontal="left" vertical="top" wrapText="1"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4" fontId="0" fillId="0" borderId="18" xfId="0" applyBorder="1" applyAlignment="1">
      <alignment/>
    </xf>
    <xf numFmtId="164" fontId="0" fillId="0" borderId="34" xfId="0" applyBorder="1" applyAlignment="1">
      <alignment/>
    </xf>
    <xf numFmtId="166" fontId="22" fillId="0" borderId="35" xfId="0" applyNumberFormat="1" applyFont="1" applyBorder="1" applyAlignment="1">
      <alignment horizontal="center"/>
    </xf>
    <xf numFmtId="166" fontId="22" fillId="0" borderId="36" xfId="0" applyNumberFormat="1" applyFont="1" applyBorder="1" applyAlignment="1">
      <alignment horizontal="center"/>
    </xf>
    <xf numFmtId="164" fontId="22" fillId="0" borderId="37" xfId="0" applyFont="1" applyBorder="1" applyAlignment="1">
      <alignment horizontal="center"/>
    </xf>
    <xf numFmtId="164" fontId="22" fillId="0" borderId="38" xfId="0" applyFont="1" applyBorder="1" applyAlignment="1">
      <alignment horizontal="center"/>
    </xf>
    <xf numFmtId="164" fontId="22" fillId="0" borderId="34" xfId="0" applyFont="1" applyBorder="1" applyAlignment="1">
      <alignment horizontal="center"/>
    </xf>
    <xf numFmtId="164" fontId="22" fillId="0" borderId="39" xfId="0" applyFont="1" applyBorder="1" applyAlignment="1">
      <alignment horizontal="center"/>
    </xf>
    <xf numFmtId="164" fontId="22" fillId="0" borderId="40" xfId="0" applyFont="1" applyBorder="1" applyAlignment="1">
      <alignment horizontal="center"/>
    </xf>
    <xf numFmtId="164" fontId="22" fillId="0" borderId="41" xfId="0" applyFont="1" applyBorder="1" applyAlignment="1">
      <alignment horizontal="center"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4" fontId="21" fillId="14" borderId="20" xfId="0" applyFont="1" applyFill="1" applyBorder="1" applyAlignment="1">
      <alignment horizontal="center" vertical="top" wrapText="1"/>
    </xf>
    <xf numFmtId="164" fontId="1" fillId="0" borderId="10" xfId="0" applyFont="1" applyBorder="1" applyAlignment="1">
      <alignment horizontal="left" vertical="top" wrapText="1"/>
    </xf>
    <xf numFmtId="168" fontId="0" fillId="0" borderId="16" xfId="0" applyNumberFormat="1" applyBorder="1" applyAlignment="1">
      <alignment/>
    </xf>
    <xf numFmtId="164" fontId="20" fillId="0" borderId="10" xfId="0" applyFont="1" applyBorder="1" applyAlignment="1">
      <alignment horizontal="left" vertical="top" wrapText="1"/>
    </xf>
    <xf numFmtId="169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20" fillId="0" borderId="47" xfId="0" applyFont="1" applyBorder="1" applyAlignment="1">
      <alignment horizontal="left" vertical="top" wrapText="1"/>
    </xf>
    <xf numFmtId="169" fontId="0" fillId="0" borderId="10" xfId="0" applyNumberFormat="1" applyBorder="1" applyAlignment="1">
      <alignment/>
    </xf>
    <xf numFmtId="171" fontId="0" fillId="0" borderId="16" xfId="0" applyNumberFormat="1" applyBorder="1" applyAlignment="1">
      <alignment/>
    </xf>
    <xf numFmtId="164" fontId="20" fillId="0" borderId="48" xfId="0" applyFont="1" applyBorder="1" applyAlignment="1">
      <alignment horizontal="left" vertical="top" wrapText="1"/>
    </xf>
    <xf numFmtId="165" fontId="23" fillId="0" borderId="31" xfId="0" applyNumberFormat="1" applyFont="1" applyBorder="1" applyAlignment="1">
      <alignment/>
    </xf>
    <xf numFmtId="165" fontId="23" fillId="0" borderId="32" xfId="0" applyNumberFormat="1" applyFont="1" applyBorder="1" applyAlignment="1">
      <alignment/>
    </xf>
    <xf numFmtId="165" fontId="23" fillId="0" borderId="33" xfId="0" applyNumberFormat="1" applyFont="1" applyBorder="1" applyAlignment="1">
      <alignment/>
    </xf>
    <xf numFmtId="164" fontId="24" fillId="0" borderId="0" xfId="0" applyFont="1" applyAlignment="1">
      <alignment/>
    </xf>
    <xf numFmtId="164" fontId="24" fillId="0" borderId="10" xfId="0" applyFont="1" applyBorder="1" applyAlignment="1">
      <alignment/>
    </xf>
    <xf numFmtId="164" fontId="24" fillId="0" borderId="0" xfId="0" applyFont="1" applyBorder="1" applyAlignment="1">
      <alignment/>
    </xf>
    <xf numFmtId="164" fontId="25" fillId="14" borderId="11" xfId="0" applyFont="1" applyFill="1" applyBorder="1" applyAlignment="1">
      <alignment horizontal="center" vertical="top" wrapText="1"/>
    </xf>
    <xf numFmtId="166" fontId="26" fillId="0" borderId="49" xfId="0" applyNumberFormat="1" applyFont="1" applyBorder="1" applyAlignment="1">
      <alignment horizontal="center"/>
    </xf>
    <xf numFmtId="164" fontId="26" fillId="0" borderId="11" xfId="0" applyFont="1" applyBorder="1" applyAlignment="1">
      <alignment horizontal="center"/>
    </xf>
    <xf numFmtId="164" fontId="26" fillId="0" borderId="12" xfId="0" applyFont="1" applyBorder="1" applyAlignment="1">
      <alignment horizontal="center"/>
    </xf>
    <xf numFmtId="164" fontId="26" fillId="0" borderId="14" xfId="0" applyFont="1" applyBorder="1" applyAlignment="1">
      <alignment horizontal="center"/>
    </xf>
    <xf numFmtId="164" fontId="25" fillId="14" borderId="18" xfId="0" applyFont="1" applyFill="1" applyBorder="1" applyAlignment="1">
      <alignment horizontal="center" vertical="top" wrapText="1"/>
    </xf>
    <xf numFmtId="164" fontId="25" fillId="14" borderId="0" xfId="0" applyFont="1" applyFill="1" applyBorder="1" applyAlignment="1">
      <alignment horizontal="center" vertical="top" wrapText="1"/>
    </xf>
    <xf numFmtId="164" fontId="26" fillId="0" borderId="15" xfId="0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7" fillId="0" borderId="16" xfId="0" applyFont="1" applyBorder="1" applyAlignment="1">
      <alignment horizontal="center"/>
    </xf>
    <xf numFmtId="164" fontId="27" fillId="0" borderId="15" xfId="0" applyFont="1" applyBorder="1" applyAlignment="1">
      <alignment horizontal="center"/>
    </xf>
    <xf numFmtId="164" fontId="25" fillId="0" borderId="15" xfId="0" applyFont="1" applyBorder="1" applyAlignment="1">
      <alignment horizontal="center" vertical="top" wrapText="1"/>
    </xf>
    <xf numFmtId="164" fontId="28" fillId="0" borderId="50" xfId="0" applyFont="1" applyBorder="1" applyAlignment="1">
      <alignment horizontal="left" vertical="top" wrapText="1"/>
    </xf>
    <xf numFmtId="165" fontId="24" fillId="0" borderId="22" xfId="0" applyNumberFormat="1" applyFont="1" applyBorder="1" applyAlignment="1">
      <alignment/>
    </xf>
    <xf numFmtId="165" fontId="24" fillId="0" borderId="47" xfId="0" applyNumberFormat="1" applyFont="1" applyBorder="1" applyAlignment="1">
      <alignment/>
    </xf>
    <xf numFmtId="165" fontId="24" fillId="0" borderId="51" xfId="0" applyNumberFormat="1" applyFont="1" applyBorder="1" applyAlignment="1">
      <alignment/>
    </xf>
    <xf numFmtId="164" fontId="29" fillId="0" borderId="15" xfId="0" applyFont="1" applyBorder="1" applyAlignment="1">
      <alignment horizontal="center" vertical="top" wrapText="1"/>
    </xf>
    <xf numFmtId="164" fontId="30" fillId="0" borderId="50" xfId="0" applyFont="1" applyBorder="1" applyAlignment="1">
      <alignment horizontal="left" vertical="top" wrapText="1"/>
    </xf>
    <xf numFmtId="165" fontId="26" fillId="0" borderId="22" xfId="0" applyNumberFormat="1" applyFont="1" applyBorder="1" applyAlignment="1">
      <alignment/>
    </xf>
    <xf numFmtId="165" fontId="26" fillId="0" borderId="47" xfId="0" applyNumberFormat="1" applyFont="1" applyBorder="1" applyAlignment="1">
      <alignment/>
    </xf>
    <xf numFmtId="165" fontId="26" fillId="0" borderId="51" xfId="0" applyNumberFormat="1" applyFont="1" applyBorder="1" applyAlignment="1">
      <alignment/>
    </xf>
    <xf numFmtId="164" fontId="26" fillId="0" borderId="0" xfId="0" applyFont="1" applyAlignment="1">
      <alignment/>
    </xf>
    <xf numFmtId="164" fontId="24" fillId="0" borderId="18" xfId="0" applyFont="1" applyBorder="1" applyAlignment="1">
      <alignment/>
    </xf>
    <xf numFmtId="164" fontId="30" fillId="0" borderId="52" xfId="0" applyFont="1" applyBorder="1" applyAlignment="1">
      <alignment horizontal="left" vertical="top" wrapText="1"/>
    </xf>
    <xf numFmtId="165" fontId="26" fillId="0" borderId="53" xfId="0" applyNumberFormat="1" applyFont="1" applyBorder="1" applyAlignment="1">
      <alignment/>
    </xf>
    <xf numFmtId="165" fontId="26" fillId="0" borderId="54" xfId="0" applyNumberFormat="1" applyFont="1" applyBorder="1" applyAlignment="1">
      <alignment/>
    </xf>
    <xf numFmtId="165" fontId="26" fillId="0" borderId="55" xfId="0" applyNumberFormat="1" applyFont="1" applyBorder="1" applyAlignment="1">
      <alignment/>
    </xf>
    <xf numFmtId="166" fontId="31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64" fontId="31" fillId="0" borderId="10" xfId="0" applyFont="1" applyBorder="1" applyAlignment="1">
      <alignment/>
    </xf>
    <xf numFmtId="173" fontId="31" fillId="0" borderId="0" xfId="0" applyNumberFormat="1" applyFont="1" applyAlignment="1">
      <alignment/>
    </xf>
    <xf numFmtId="164" fontId="31" fillId="0" borderId="0" xfId="0" applyFont="1" applyBorder="1" applyAlignment="1">
      <alignment/>
    </xf>
    <xf numFmtId="166" fontId="32" fillId="0" borderId="0" xfId="0" applyNumberFormat="1" applyFont="1" applyAlignment="1">
      <alignment/>
    </xf>
    <xf numFmtId="172" fontId="32" fillId="0" borderId="0" xfId="0" applyNumberFormat="1" applyFont="1" applyAlignment="1">
      <alignment/>
    </xf>
    <xf numFmtId="164" fontId="32" fillId="0" borderId="56" xfId="0" applyFont="1" applyBorder="1" applyAlignment="1">
      <alignment horizontal="left"/>
    </xf>
    <xf numFmtId="173" fontId="33" fillId="0" borderId="0" xfId="0" applyNumberFormat="1" applyFont="1" applyAlignment="1">
      <alignment/>
    </xf>
    <xf numFmtId="164" fontId="32" fillId="0" borderId="14" xfId="0" applyFont="1" applyBorder="1" applyAlignment="1">
      <alignment horizontal="right"/>
    </xf>
    <xf numFmtId="164" fontId="32" fillId="0" borderId="21" xfId="0" applyFont="1" applyBorder="1" applyAlignment="1">
      <alignment horizontal="left"/>
    </xf>
    <xf numFmtId="173" fontId="33" fillId="0" borderId="0" xfId="0" applyNumberFormat="1" applyFont="1" applyAlignment="1">
      <alignment horizontal="center"/>
    </xf>
    <xf numFmtId="164" fontId="32" fillId="0" borderId="16" xfId="0" applyFont="1" applyBorder="1" applyAlignment="1">
      <alignment horizontal="center"/>
    </xf>
    <xf numFmtId="164" fontId="34" fillId="0" borderId="17" xfId="0" applyFont="1" applyBorder="1" applyAlignment="1">
      <alignment horizontal="center"/>
    </xf>
    <xf numFmtId="164" fontId="32" fillId="0" borderId="57" xfId="0" applyFont="1" applyBorder="1" applyAlignment="1">
      <alignment horizontal="left"/>
    </xf>
    <xf numFmtId="173" fontId="33" fillId="0" borderId="0" xfId="0" applyNumberFormat="1" applyFont="1" applyBorder="1" applyAlignment="1">
      <alignment horizontal="center"/>
    </xf>
    <xf numFmtId="165" fontId="31" fillId="0" borderId="16" xfId="0" applyNumberFormat="1" applyFont="1" applyBorder="1" applyAlignment="1">
      <alignment horizontal="center"/>
    </xf>
    <xf numFmtId="166" fontId="33" fillId="0" borderId="0" xfId="0" applyNumberFormat="1" applyFont="1" applyAlignment="1">
      <alignment/>
    </xf>
    <xf numFmtId="172" fontId="33" fillId="0" borderId="0" xfId="0" applyNumberFormat="1" applyFont="1" applyAlignment="1">
      <alignment/>
    </xf>
    <xf numFmtId="164" fontId="33" fillId="0" borderId="21" xfId="0" applyFont="1" applyBorder="1" applyAlignment="1">
      <alignment/>
    </xf>
    <xf numFmtId="165" fontId="33" fillId="0" borderId="16" xfId="0" applyNumberFormat="1" applyFont="1" applyBorder="1" applyAlignment="1">
      <alignment horizontal="right"/>
    </xf>
    <xf numFmtId="174" fontId="33" fillId="0" borderId="16" xfId="0" applyNumberFormat="1" applyFont="1" applyBorder="1" applyAlignment="1">
      <alignment horizontal="right"/>
    </xf>
    <xf numFmtId="165" fontId="32" fillId="0" borderId="33" xfId="0" applyNumberFormat="1" applyFont="1" applyBorder="1" applyAlignment="1">
      <alignment horizontal="right"/>
    </xf>
    <xf numFmtId="165" fontId="31" fillId="0" borderId="16" xfId="0" applyNumberFormat="1" applyFont="1" applyBorder="1" applyAlignment="1">
      <alignment/>
    </xf>
    <xf numFmtId="164" fontId="35" fillId="0" borderId="0" xfId="0" applyFont="1" applyAlignment="1">
      <alignment/>
    </xf>
    <xf numFmtId="164" fontId="34" fillId="0" borderId="0" xfId="0" applyFont="1" applyAlignment="1">
      <alignment/>
    </xf>
    <xf numFmtId="166" fontId="36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164" fontId="36" fillId="0" borderId="21" xfId="0" applyFont="1" applyBorder="1" applyAlignment="1">
      <alignment/>
    </xf>
    <xf numFmtId="165" fontId="32" fillId="0" borderId="16" xfId="0" applyNumberFormat="1" applyFont="1" applyBorder="1" applyAlignment="1">
      <alignment horizontal="right"/>
    </xf>
    <xf numFmtId="165" fontId="34" fillId="0" borderId="16" xfId="0" applyNumberFormat="1" applyFont="1" applyBorder="1" applyAlignment="1">
      <alignment horizontal="right"/>
    </xf>
    <xf numFmtId="165" fontId="34" fillId="0" borderId="16" xfId="0" applyNumberFormat="1" applyFont="1" applyBorder="1" applyAlignment="1">
      <alignment/>
    </xf>
    <xf numFmtId="165" fontId="31" fillId="0" borderId="16" xfId="0" applyNumberFormat="1" applyFont="1" applyBorder="1" applyAlignment="1">
      <alignment horizontal="right"/>
    </xf>
    <xf numFmtId="164" fontId="33" fillId="0" borderId="21" xfId="0" applyFont="1" applyBorder="1" applyAlignment="1">
      <alignment horizontal="left"/>
    </xf>
    <xf numFmtId="164" fontId="37" fillId="0" borderId="0" xfId="0" applyFont="1" applyAlignment="1">
      <alignment/>
    </xf>
    <xf numFmtId="167" fontId="33" fillId="0" borderId="0" xfId="0" applyNumberFormat="1" applyFont="1" applyAlignment="1">
      <alignment horizontal="right"/>
    </xf>
    <xf numFmtId="165" fontId="34" fillId="0" borderId="33" xfId="0" applyNumberFormat="1" applyFont="1" applyBorder="1" applyAlignment="1">
      <alignment/>
    </xf>
    <xf numFmtId="166" fontId="31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/>
    </xf>
    <xf numFmtId="173" fontId="31" fillId="0" borderId="0" xfId="0" applyNumberFormat="1" applyFont="1" applyBorder="1" applyAlignment="1">
      <alignment/>
    </xf>
    <xf numFmtId="166" fontId="32" fillId="0" borderId="0" xfId="0" applyNumberFormat="1" applyFont="1" applyBorder="1" applyAlignment="1">
      <alignment/>
    </xf>
    <xf numFmtId="172" fontId="32" fillId="0" borderId="0" xfId="0" applyNumberFormat="1" applyFont="1" applyBorder="1" applyAlignment="1">
      <alignment/>
    </xf>
    <xf numFmtId="164" fontId="32" fillId="0" borderId="58" xfId="0" applyFont="1" applyBorder="1" applyAlignment="1">
      <alignment horizontal="left"/>
    </xf>
    <xf numFmtId="173" fontId="33" fillId="0" borderId="59" xfId="0" applyNumberFormat="1" applyFont="1" applyBorder="1" applyAlignment="1">
      <alignment/>
    </xf>
    <xf numFmtId="164" fontId="32" fillId="0" borderId="60" xfId="0" applyFont="1" applyBorder="1" applyAlignment="1">
      <alignment horizontal="center"/>
    </xf>
    <xf numFmtId="164" fontId="32" fillId="0" borderId="22" xfId="0" applyFont="1" applyBorder="1" applyAlignment="1">
      <alignment horizontal="left"/>
    </xf>
    <xf numFmtId="173" fontId="33" fillId="0" borderId="50" xfId="0" applyNumberFormat="1" applyFont="1" applyBorder="1" applyAlignment="1">
      <alignment horizontal="center"/>
    </xf>
    <xf numFmtId="164" fontId="32" fillId="0" borderId="22" xfId="0" applyFont="1" applyBorder="1" applyAlignment="1">
      <alignment horizontal="center"/>
    </xf>
    <xf numFmtId="164" fontId="32" fillId="0" borderId="47" xfId="0" applyFont="1" applyBorder="1" applyAlignment="1">
      <alignment horizontal="center"/>
    </xf>
    <xf numFmtId="164" fontId="32" fillId="0" borderId="51" xfId="0" applyFont="1" applyBorder="1" applyAlignment="1">
      <alignment horizontal="center"/>
    </xf>
    <xf numFmtId="164" fontId="38" fillId="0" borderId="22" xfId="0" applyFont="1" applyBorder="1" applyAlignment="1">
      <alignment horizontal="left"/>
    </xf>
    <xf numFmtId="164" fontId="39" fillId="0" borderId="22" xfId="0" applyFont="1" applyBorder="1" applyAlignment="1">
      <alignment horizontal="center"/>
    </xf>
    <xf numFmtId="164" fontId="39" fillId="0" borderId="47" xfId="0" applyFont="1" applyBorder="1" applyAlignment="1">
      <alignment horizontal="center"/>
    </xf>
    <xf numFmtId="164" fontId="39" fillId="0" borderId="51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47" xfId="0" applyNumberFormat="1" applyFont="1" applyBorder="1" applyAlignment="1">
      <alignment horizontal="center"/>
    </xf>
    <xf numFmtId="165" fontId="31" fillId="0" borderId="51" xfId="0" applyNumberFormat="1" applyFont="1" applyBorder="1" applyAlignment="1">
      <alignment horizontal="center"/>
    </xf>
    <xf numFmtId="165" fontId="31" fillId="0" borderId="22" xfId="0" applyNumberFormat="1" applyFont="1" applyBorder="1" applyAlignment="1">
      <alignment horizontal="right"/>
    </xf>
    <xf numFmtId="165" fontId="31" fillId="0" borderId="47" xfId="0" applyNumberFormat="1" applyFont="1" applyBorder="1" applyAlignment="1">
      <alignment horizontal="right"/>
    </xf>
    <xf numFmtId="165" fontId="31" fillId="0" borderId="51" xfId="0" applyNumberFormat="1" applyFont="1" applyBorder="1" applyAlignment="1">
      <alignment horizontal="right"/>
    </xf>
    <xf numFmtId="166" fontId="33" fillId="0" borderId="0" xfId="0" applyNumberFormat="1" applyFont="1" applyBorder="1" applyAlignment="1">
      <alignment/>
    </xf>
    <xf numFmtId="172" fontId="33" fillId="0" borderId="0" xfId="0" applyNumberFormat="1" applyFont="1" applyBorder="1" applyAlignment="1">
      <alignment/>
    </xf>
    <xf numFmtId="164" fontId="33" fillId="0" borderId="22" xfId="0" applyFont="1" applyBorder="1" applyAlignment="1">
      <alignment/>
    </xf>
    <xf numFmtId="173" fontId="33" fillId="0" borderId="50" xfId="0" applyNumberFormat="1" applyFont="1" applyBorder="1" applyAlignment="1">
      <alignment/>
    </xf>
    <xf numFmtId="165" fontId="33" fillId="0" borderId="22" xfId="0" applyNumberFormat="1" applyFont="1" applyBorder="1" applyAlignment="1">
      <alignment horizontal="right"/>
    </xf>
    <xf numFmtId="165" fontId="33" fillId="0" borderId="47" xfId="0" applyNumberFormat="1" applyFont="1" applyBorder="1" applyAlignment="1">
      <alignment horizontal="right"/>
    </xf>
    <xf numFmtId="165" fontId="33" fillId="0" borderId="51" xfId="0" applyNumberFormat="1" applyFont="1" applyBorder="1" applyAlignment="1">
      <alignment horizontal="right"/>
    </xf>
    <xf numFmtId="165" fontId="32" fillId="0" borderId="22" xfId="0" applyNumberFormat="1" applyFont="1" applyBorder="1" applyAlignment="1">
      <alignment horizontal="right"/>
    </xf>
    <xf numFmtId="165" fontId="32" fillId="0" borderId="47" xfId="0" applyNumberFormat="1" applyFont="1" applyBorder="1" applyAlignment="1">
      <alignment horizontal="right"/>
    </xf>
    <xf numFmtId="165" fontId="32" fillId="0" borderId="51" xfId="0" applyNumberFormat="1" applyFont="1" applyBorder="1" applyAlignment="1">
      <alignment horizontal="right"/>
    </xf>
    <xf numFmtId="165" fontId="31" fillId="0" borderId="22" xfId="0" applyNumberFormat="1" applyFont="1" applyBorder="1" applyAlignment="1">
      <alignment/>
    </xf>
    <xf numFmtId="165" fontId="31" fillId="0" borderId="47" xfId="0" applyNumberFormat="1" applyFont="1" applyBorder="1" applyAlignment="1">
      <alignment/>
    </xf>
    <xf numFmtId="165" fontId="31" fillId="0" borderId="51" xfId="0" applyNumberFormat="1" applyFont="1" applyBorder="1" applyAlignment="1">
      <alignment/>
    </xf>
    <xf numFmtId="164" fontId="35" fillId="0" borderId="22" xfId="0" applyFont="1" applyBorder="1" applyAlignment="1">
      <alignment/>
    </xf>
    <xf numFmtId="164" fontId="35" fillId="0" borderId="50" xfId="0" applyFont="1" applyBorder="1" applyAlignment="1">
      <alignment/>
    </xf>
    <xf numFmtId="164" fontId="35" fillId="0" borderId="47" xfId="0" applyFont="1" applyBorder="1" applyAlignment="1">
      <alignment/>
    </xf>
    <xf numFmtId="164" fontId="35" fillId="0" borderId="51" xfId="0" applyFont="1" applyBorder="1" applyAlignment="1">
      <alignment/>
    </xf>
    <xf numFmtId="164" fontId="35" fillId="0" borderId="0" xfId="0" applyFont="1" applyBorder="1" applyAlignment="1">
      <alignment/>
    </xf>
    <xf numFmtId="164" fontId="31" fillId="0" borderId="22" xfId="0" applyFont="1" applyBorder="1" applyAlignment="1">
      <alignment/>
    </xf>
    <xf numFmtId="173" fontId="31" fillId="0" borderId="50" xfId="0" applyNumberFormat="1" applyFont="1" applyBorder="1" applyAlignment="1">
      <alignment/>
    </xf>
    <xf numFmtId="164" fontId="31" fillId="0" borderId="47" xfId="0" applyFont="1" applyBorder="1" applyAlignment="1">
      <alignment/>
    </xf>
    <xf numFmtId="164" fontId="31" fillId="0" borderId="51" xfId="0" applyFont="1" applyBorder="1" applyAlignment="1">
      <alignment/>
    </xf>
    <xf numFmtId="166" fontId="36" fillId="0" borderId="0" xfId="0" applyNumberFormat="1" applyFont="1" applyBorder="1" applyAlignment="1">
      <alignment/>
    </xf>
    <xf numFmtId="172" fontId="36" fillId="0" borderId="0" xfId="0" applyNumberFormat="1" applyFont="1" applyBorder="1" applyAlignment="1">
      <alignment/>
    </xf>
    <xf numFmtId="164" fontId="36" fillId="0" borderId="22" xfId="0" applyFont="1" applyBorder="1" applyAlignment="1">
      <alignment/>
    </xf>
    <xf numFmtId="164" fontId="34" fillId="0" borderId="0" xfId="0" applyFont="1" applyBorder="1" applyAlignment="1">
      <alignment/>
    </xf>
    <xf numFmtId="165" fontId="34" fillId="0" borderId="22" xfId="0" applyNumberFormat="1" applyFont="1" applyBorder="1" applyAlignment="1">
      <alignment horizontal="right"/>
    </xf>
    <xf numFmtId="165" fontId="34" fillId="0" borderId="47" xfId="0" applyNumberFormat="1" applyFont="1" applyBorder="1" applyAlignment="1">
      <alignment horizontal="right"/>
    </xf>
    <xf numFmtId="165" fontId="34" fillId="0" borderId="51" xfId="0" applyNumberFormat="1" applyFont="1" applyBorder="1" applyAlignment="1">
      <alignment horizontal="right"/>
    </xf>
    <xf numFmtId="165" fontId="34" fillId="0" borderId="22" xfId="0" applyNumberFormat="1" applyFont="1" applyBorder="1" applyAlignment="1">
      <alignment/>
    </xf>
    <xf numFmtId="165" fontId="34" fillId="0" borderId="47" xfId="0" applyNumberFormat="1" applyFont="1" applyBorder="1" applyAlignment="1">
      <alignment/>
    </xf>
    <xf numFmtId="165" fontId="34" fillId="0" borderId="51" xfId="0" applyNumberFormat="1" applyFont="1" applyBorder="1" applyAlignment="1">
      <alignment/>
    </xf>
    <xf numFmtId="164" fontId="33" fillId="0" borderId="22" xfId="0" applyFont="1" applyBorder="1" applyAlignment="1">
      <alignment horizontal="left"/>
    </xf>
    <xf numFmtId="164" fontId="37" fillId="0" borderId="0" xfId="0" applyFont="1" applyBorder="1" applyAlignment="1">
      <alignment/>
    </xf>
    <xf numFmtId="167" fontId="33" fillId="0" borderId="0" xfId="0" applyNumberFormat="1" applyFont="1" applyBorder="1" applyAlignment="1">
      <alignment horizontal="right"/>
    </xf>
    <xf numFmtId="164" fontId="20" fillId="0" borderId="53" xfId="0" applyFont="1" applyBorder="1" applyAlignment="1">
      <alignment horizontal="left" vertical="top" wrapText="1"/>
    </xf>
    <xf numFmtId="173" fontId="33" fillId="0" borderId="52" xfId="0" applyNumberFormat="1" applyFont="1" applyBorder="1" applyAlignment="1">
      <alignment/>
    </xf>
    <xf numFmtId="165" fontId="34" fillId="0" borderId="53" xfId="0" applyNumberFormat="1" applyFont="1" applyBorder="1" applyAlignment="1">
      <alignment/>
    </xf>
    <xf numFmtId="165" fontId="34" fillId="0" borderId="54" xfId="0" applyNumberFormat="1" applyFont="1" applyBorder="1" applyAlignment="1">
      <alignment/>
    </xf>
    <xf numFmtId="165" fontId="34" fillId="0" borderId="55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Rossz" xfId="58"/>
    <cellStyle name="Semleges" xfId="59"/>
    <cellStyle name="Számítás" xfId="60"/>
    <cellStyle name="Összes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="97" zoomScaleNormal="97" workbookViewId="0" topLeftCell="A1">
      <selection activeCell="A1" sqref="A1:B65536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1" t="s">
        <v>0</v>
      </c>
      <c r="B1" s="1"/>
      <c r="C1" s="1"/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2">
        <v>2</v>
      </c>
      <c r="B3" s="2">
        <v>3</v>
      </c>
      <c r="C3" s="2">
        <v>4</v>
      </c>
    </row>
    <row r="4" spans="1:3" ht="12.75" customHeight="1">
      <c r="A4" s="3" t="s">
        <v>4</v>
      </c>
      <c r="B4" s="4" t="s">
        <v>5</v>
      </c>
      <c r="C4" s="5">
        <v>0</v>
      </c>
    </row>
    <row r="5" spans="1:3" ht="12.75" customHeight="1">
      <c r="A5" s="3" t="s">
        <v>6</v>
      </c>
      <c r="B5" s="4" t="s">
        <v>7</v>
      </c>
      <c r="C5" s="5">
        <v>0</v>
      </c>
    </row>
    <row r="6" spans="1:3" ht="12.75" customHeight="1">
      <c r="A6" s="3" t="s">
        <v>8</v>
      </c>
      <c r="B6" s="4" t="s">
        <v>9</v>
      </c>
      <c r="C6" s="5">
        <v>0</v>
      </c>
    </row>
    <row r="7" spans="1:3" ht="12.75" customHeight="1">
      <c r="A7" s="3" t="s">
        <v>10</v>
      </c>
      <c r="B7" s="4" t="s">
        <v>11</v>
      </c>
      <c r="C7" s="5">
        <v>0</v>
      </c>
    </row>
    <row r="8" spans="1:3" ht="12.75" customHeight="1">
      <c r="A8" s="3" t="s">
        <v>12</v>
      </c>
      <c r="B8" s="4" t="s">
        <v>13</v>
      </c>
      <c r="C8" s="5">
        <v>0</v>
      </c>
    </row>
    <row r="9" spans="1:3" ht="12.75" customHeight="1">
      <c r="A9" s="3" t="s">
        <v>14</v>
      </c>
      <c r="B9" s="4" t="s">
        <v>15</v>
      </c>
      <c r="C9" s="5">
        <v>0</v>
      </c>
    </row>
    <row r="10" spans="1:3" ht="12.75" customHeight="1">
      <c r="A10" s="3" t="s">
        <v>16</v>
      </c>
      <c r="B10" s="4" t="s">
        <v>17</v>
      </c>
      <c r="C10" s="5">
        <v>0</v>
      </c>
    </row>
    <row r="11" spans="1:3" ht="12.75" customHeight="1">
      <c r="A11" s="3" t="s">
        <v>18</v>
      </c>
      <c r="B11" s="4" t="s">
        <v>19</v>
      </c>
      <c r="C11" s="5">
        <v>0</v>
      </c>
    </row>
    <row r="12" spans="1:3" ht="12.75" customHeight="1">
      <c r="A12" s="3" t="s">
        <v>20</v>
      </c>
      <c r="B12" s="4" t="s">
        <v>21</v>
      </c>
      <c r="C12" s="5">
        <v>0</v>
      </c>
    </row>
    <row r="13" spans="1:3" ht="12.75" customHeight="1">
      <c r="A13" s="3" t="s">
        <v>22</v>
      </c>
      <c r="B13" s="4" t="s">
        <v>23</v>
      </c>
      <c r="C13" s="5">
        <v>0</v>
      </c>
    </row>
    <row r="14" spans="1:3" ht="12.75" customHeight="1">
      <c r="A14" s="3" t="s">
        <v>24</v>
      </c>
      <c r="B14" s="4" t="s">
        <v>25</v>
      </c>
      <c r="C14" s="5">
        <v>0</v>
      </c>
    </row>
    <row r="15" spans="1:3" ht="12.75" customHeight="1">
      <c r="A15" s="3" t="s">
        <v>26</v>
      </c>
      <c r="B15" s="4" t="s">
        <v>27</v>
      </c>
      <c r="C15" s="5">
        <v>0</v>
      </c>
    </row>
    <row r="16" spans="1:3" ht="12.75" customHeight="1">
      <c r="A16" s="3" t="s">
        <v>28</v>
      </c>
      <c r="B16" s="4" t="s">
        <v>29</v>
      </c>
      <c r="C16" s="5">
        <v>0</v>
      </c>
    </row>
    <row r="17" spans="1:3" ht="12.75" customHeight="1">
      <c r="A17" s="6" t="s">
        <v>30</v>
      </c>
      <c r="B17" s="7" t="s">
        <v>31</v>
      </c>
      <c r="C17" s="8">
        <v>0</v>
      </c>
    </row>
    <row r="18" spans="1:3" ht="12.75" customHeight="1">
      <c r="A18" s="3" t="s">
        <v>32</v>
      </c>
      <c r="B18" s="4" t="s">
        <v>33</v>
      </c>
      <c r="C18" s="5">
        <v>0</v>
      </c>
    </row>
    <row r="19" spans="1:3" ht="12.75" customHeight="1">
      <c r="A19" s="3" t="s">
        <v>34</v>
      </c>
      <c r="B19" s="4" t="s">
        <v>35</v>
      </c>
      <c r="C19" s="5">
        <v>0</v>
      </c>
    </row>
    <row r="20" spans="1:3" ht="12.75" customHeight="1">
      <c r="A20" s="3" t="s">
        <v>36</v>
      </c>
      <c r="B20" s="4" t="s">
        <v>37</v>
      </c>
      <c r="C20" s="5">
        <v>0</v>
      </c>
    </row>
    <row r="21" spans="1:3" ht="12.75" customHeight="1">
      <c r="A21" s="6" t="s">
        <v>38</v>
      </c>
      <c r="B21" s="7" t="s">
        <v>39</v>
      </c>
      <c r="C21" s="8">
        <v>0</v>
      </c>
    </row>
    <row r="22" spans="1:3" ht="12.75" customHeight="1">
      <c r="A22" s="6" t="s">
        <v>40</v>
      </c>
      <c r="B22" s="7" t="s">
        <v>41</v>
      </c>
      <c r="C22" s="8">
        <v>0</v>
      </c>
    </row>
    <row r="23" spans="1:3" ht="12.75" customHeight="1">
      <c r="A23" s="6" t="s">
        <v>42</v>
      </c>
      <c r="B23" s="7" t="s">
        <v>43</v>
      </c>
      <c r="C23" s="8">
        <v>0</v>
      </c>
    </row>
    <row r="24" spans="1:3" ht="12.75" customHeight="1">
      <c r="A24" s="3" t="s">
        <v>44</v>
      </c>
      <c r="B24" s="4" t="s">
        <v>45</v>
      </c>
      <c r="C24" s="5">
        <v>0</v>
      </c>
    </row>
    <row r="25" spans="1:3" ht="12.75" customHeight="1">
      <c r="A25" s="3" t="s">
        <v>46</v>
      </c>
      <c r="B25" s="4" t="s">
        <v>47</v>
      </c>
      <c r="C25" s="5">
        <v>0</v>
      </c>
    </row>
    <row r="26" spans="1:3" ht="12.75" customHeight="1">
      <c r="A26" s="3" t="s">
        <v>48</v>
      </c>
      <c r="B26" s="4" t="s">
        <v>49</v>
      </c>
      <c r="C26" s="5">
        <v>0</v>
      </c>
    </row>
    <row r="27" spans="1:3" ht="12.75" customHeight="1">
      <c r="A27" s="6" t="s">
        <v>50</v>
      </c>
      <c r="B27" s="7" t="s">
        <v>51</v>
      </c>
      <c r="C27" s="8">
        <v>0</v>
      </c>
    </row>
    <row r="28" spans="1:3" ht="12.75" customHeight="1">
      <c r="A28" s="3" t="s">
        <v>52</v>
      </c>
      <c r="B28" s="4" t="s">
        <v>53</v>
      </c>
      <c r="C28" s="5">
        <v>0</v>
      </c>
    </row>
    <row r="29" spans="1:3" ht="12.75" customHeight="1">
      <c r="A29" s="3" t="s">
        <v>54</v>
      </c>
      <c r="B29" s="4" t="s">
        <v>55</v>
      </c>
      <c r="C29" s="5">
        <v>0</v>
      </c>
    </row>
    <row r="30" spans="1:3" ht="12.75" customHeight="1">
      <c r="A30" s="6" t="s">
        <v>56</v>
      </c>
      <c r="B30" s="7" t="s">
        <v>57</v>
      </c>
      <c r="C30" s="8">
        <v>0</v>
      </c>
    </row>
    <row r="31" spans="1:3" ht="12.75" customHeight="1">
      <c r="A31" s="3" t="s">
        <v>58</v>
      </c>
      <c r="B31" s="4" t="s">
        <v>59</v>
      </c>
      <c r="C31" s="5">
        <v>0</v>
      </c>
    </row>
    <row r="32" spans="1:3" ht="12.75" customHeight="1">
      <c r="A32" s="3" t="s">
        <v>60</v>
      </c>
      <c r="B32" s="4" t="s">
        <v>61</v>
      </c>
      <c r="C32" s="5">
        <v>0</v>
      </c>
    </row>
    <row r="33" spans="1:3" ht="12.75" customHeight="1">
      <c r="A33" s="3" t="s">
        <v>62</v>
      </c>
      <c r="B33" s="4" t="s">
        <v>63</v>
      </c>
      <c r="C33" s="5">
        <v>0</v>
      </c>
    </row>
    <row r="34" spans="1:3" ht="12.75" customHeight="1">
      <c r="A34" s="3" t="s">
        <v>64</v>
      </c>
      <c r="B34" s="4" t="s">
        <v>65</v>
      </c>
      <c r="C34" s="5">
        <v>0</v>
      </c>
    </row>
    <row r="35" spans="1:3" ht="12.75" customHeight="1">
      <c r="A35" s="3" t="s">
        <v>66</v>
      </c>
      <c r="B35" s="4" t="s">
        <v>67</v>
      </c>
      <c r="C35" s="5">
        <v>0</v>
      </c>
    </row>
    <row r="36" spans="1:3" ht="12.75" customHeight="1">
      <c r="A36" s="3" t="s">
        <v>68</v>
      </c>
      <c r="B36" s="4" t="s">
        <v>69</v>
      </c>
      <c r="C36" s="5">
        <v>0</v>
      </c>
    </row>
    <row r="37" spans="1:3" ht="12.75" customHeight="1">
      <c r="A37" s="3" t="s">
        <v>70</v>
      </c>
      <c r="B37" s="4" t="s">
        <v>71</v>
      </c>
      <c r="C37" s="5">
        <v>0</v>
      </c>
    </row>
    <row r="38" spans="1:3" ht="12.75" customHeight="1">
      <c r="A38" s="6" t="s">
        <v>72</v>
      </c>
      <c r="B38" s="7" t="s">
        <v>73</v>
      </c>
      <c r="C38" s="8">
        <v>0</v>
      </c>
    </row>
    <row r="39" spans="1:3" ht="12.75" customHeight="1">
      <c r="A39" s="3" t="s">
        <v>74</v>
      </c>
      <c r="B39" s="4" t="s">
        <v>75</v>
      </c>
      <c r="C39" s="5">
        <v>0</v>
      </c>
    </row>
    <row r="40" spans="1:3" ht="12.75" customHeight="1">
      <c r="A40" s="3" t="s">
        <v>76</v>
      </c>
      <c r="B40" s="4" t="s">
        <v>77</v>
      </c>
      <c r="C40" s="5">
        <v>0</v>
      </c>
    </row>
    <row r="41" spans="1:3" ht="12.75" customHeight="1">
      <c r="A41" s="6" t="s">
        <v>78</v>
      </c>
      <c r="B41" s="7" t="s">
        <v>79</v>
      </c>
      <c r="C41" s="8">
        <v>0</v>
      </c>
    </row>
    <row r="42" spans="1:3" ht="12.75" customHeight="1">
      <c r="A42" s="3" t="s">
        <v>80</v>
      </c>
      <c r="B42" s="4" t="s">
        <v>81</v>
      </c>
      <c r="C42" s="5">
        <v>0</v>
      </c>
    </row>
    <row r="43" spans="1:3" ht="12.75" customHeight="1">
      <c r="A43" s="3" t="s">
        <v>82</v>
      </c>
      <c r="B43" s="4" t="s">
        <v>83</v>
      </c>
      <c r="C43" s="5">
        <v>0</v>
      </c>
    </row>
    <row r="44" spans="1:3" ht="12.75" customHeight="1">
      <c r="A44" s="3" t="s">
        <v>84</v>
      </c>
      <c r="B44" s="4" t="s">
        <v>85</v>
      </c>
      <c r="C44" s="5">
        <v>0</v>
      </c>
    </row>
    <row r="45" spans="1:3" ht="12.75" customHeight="1">
      <c r="A45" s="3" t="s">
        <v>86</v>
      </c>
      <c r="B45" s="4" t="s">
        <v>87</v>
      </c>
      <c r="C45" s="5">
        <v>0</v>
      </c>
    </row>
    <row r="46" spans="1:3" ht="12.75" customHeight="1">
      <c r="A46" s="3" t="s">
        <v>88</v>
      </c>
      <c r="B46" s="4" t="s">
        <v>89</v>
      </c>
      <c r="C46" s="5">
        <v>0</v>
      </c>
    </row>
    <row r="47" spans="1:3" ht="12.75" customHeight="1">
      <c r="A47" s="6" t="s">
        <v>90</v>
      </c>
      <c r="B47" s="7" t="s">
        <v>91</v>
      </c>
      <c r="C47" s="8">
        <v>0</v>
      </c>
    </row>
    <row r="48" spans="1:3" ht="12.75" customHeight="1">
      <c r="A48" s="6" t="s">
        <v>92</v>
      </c>
      <c r="B48" s="7" t="s">
        <v>93</v>
      </c>
      <c r="C48" s="8">
        <v>0</v>
      </c>
    </row>
    <row r="49" spans="1:3" ht="12.75" customHeight="1">
      <c r="A49" s="3" t="s">
        <v>94</v>
      </c>
      <c r="B49" s="4" t="s">
        <v>95</v>
      </c>
      <c r="C49" s="5">
        <v>0</v>
      </c>
    </row>
    <row r="50" spans="1:3" ht="12.75" customHeight="1">
      <c r="A50" s="3" t="s">
        <v>96</v>
      </c>
      <c r="B50" s="4" t="s">
        <v>97</v>
      </c>
      <c r="C50" s="5">
        <v>0</v>
      </c>
    </row>
    <row r="51" spans="1:3" ht="12.75" customHeight="1">
      <c r="A51" s="3" t="s">
        <v>98</v>
      </c>
      <c r="B51" s="4" t="s">
        <v>99</v>
      </c>
      <c r="C51" s="5">
        <v>0</v>
      </c>
    </row>
    <row r="52" spans="1:3" ht="12.75" customHeight="1">
      <c r="A52" s="3" t="s">
        <v>100</v>
      </c>
      <c r="B52" s="4" t="s">
        <v>101</v>
      </c>
      <c r="C52" s="5">
        <v>0</v>
      </c>
    </row>
    <row r="53" spans="1:3" ht="12.75" customHeight="1">
      <c r="A53" s="3" t="s">
        <v>102</v>
      </c>
      <c r="B53" s="4" t="s">
        <v>103</v>
      </c>
      <c r="C53" s="5">
        <v>0</v>
      </c>
    </row>
    <row r="54" spans="1:3" ht="12.75" customHeight="1">
      <c r="A54" s="3" t="s">
        <v>104</v>
      </c>
      <c r="B54" s="4" t="s">
        <v>105</v>
      </c>
      <c r="C54" s="5">
        <v>0</v>
      </c>
    </row>
    <row r="55" spans="1:3" ht="12.75" customHeight="1">
      <c r="A55" s="3" t="s">
        <v>106</v>
      </c>
      <c r="B55" s="4" t="s">
        <v>107</v>
      </c>
      <c r="C55" s="5">
        <v>0</v>
      </c>
    </row>
    <row r="56" spans="1:3" ht="12.75" customHeight="1">
      <c r="A56" s="3" t="s">
        <v>108</v>
      </c>
      <c r="B56" s="4" t="s">
        <v>109</v>
      </c>
      <c r="C56" s="5">
        <v>0</v>
      </c>
    </row>
    <row r="57" spans="1:3" ht="12.75" customHeight="1">
      <c r="A57" s="6" t="s">
        <v>110</v>
      </c>
      <c r="B57" s="7" t="s">
        <v>111</v>
      </c>
      <c r="C57" s="8">
        <v>0</v>
      </c>
    </row>
    <row r="58" spans="1:3" ht="12.75" customHeight="1">
      <c r="A58" s="3" t="s">
        <v>112</v>
      </c>
      <c r="B58" s="4" t="s">
        <v>113</v>
      </c>
      <c r="C58" s="5">
        <v>0</v>
      </c>
    </row>
    <row r="59" spans="1:3" ht="12.75" customHeight="1">
      <c r="A59" s="3" t="s">
        <v>114</v>
      </c>
      <c r="B59" s="4" t="s">
        <v>115</v>
      </c>
      <c r="C59" s="5">
        <v>0</v>
      </c>
    </row>
    <row r="60" spans="1:3" ht="12.75" customHeight="1">
      <c r="A60" s="3" t="s">
        <v>116</v>
      </c>
      <c r="B60" s="4" t="s">
        <v>117</v>
      </c>
      <c r="C60" s="5">
        <v>0</v>
      </c>
    </row>
    <row r="61" spans="1:3" ht="12.75" customHeight="1">
      <c r="A61" s="3" t="s">
        <v>118</v>
      </c>
      <c r="B61" s="4" t="s">
        <v>119</v>
      </c>
      <c r="C61" s="5">
        <v>0</v>
      </c>
    </row>
    <row r="62" spans="1:3" ht="12.75" customHeight="1">
      <c r="A62" s="3" t="s">
        <v>120</v>
      </c>
      <c r="B62" s="4" t="s">
        <v>121</v>
      </c>
      <c r="C62" s="5">
        <v>0</v>
      </c>
    </row>
    <row r="63" spans="1:3" ht="12.75" customHeight="1">
      <c r="A63" s="3" t="s">
        <v>122</v>
      </c>
      <c r="B63" s="4" t="s">
        <v>123</v>
      </c>
      <c r="C63" s="5">
        <v>0</v>
      </c>
    </row>
    <row r="64" spans="1:3" ht="12.75" customHeight="1">
      <c r="A64" s="3" t="s">
        <v>124</v>
      </c>
      <c r="B64" s="4" t="s">
        <v>125</v>
      </c>
      <c r="C64" s="5">
        <v>0</v>
      </c>
    </row>
    <row r="65" spans="1:3" ht="12.75" customHeight="1">
      <c r="A65" s="3" t="s">
        <v>126</v>
      </c>
      <c r="B65" s="4" t="s">
        <v>127</v>
      </c>
      <c r="C65" s="5">
        <v>0</v>
      </c>
    </row>
    <row r="66" spans="1:3" ht="12.75" customHeight="1">
      <c r="A66" s="3" t="s">
        <v>128</v>
      </c>
      <c r="B66" s="4" t="s">
        <v>129</v>
      </c>
      <c r="C66" s="5">
        <v>0</v>
      </c>
    </row>
    <row r="67" spans="1:3" ht="12.75" customHeight="1">
      <c r="A67" s="3" t="s">
        <v>130</v>
      </c>
      <c r="B67" s="4" t="s">
        <v>131</v>
      </c>
      <c r="C67" s="5">
        <v>0</v>
      </c>
    </row>
    <row r="68" spans="1:3" ht="12.75" customHeight="1">
      <c r="A68" s="3" t="s">
        <v>132</v>
      </c>
      <c r="B68" s="4" t="s">
        <v>133</v>
      </c>
      <c r="C68" s="5">
        <v>0</v>
      </c>
    </row>
    <row r="69" spans="1:3" ht="12.75" customHeight="1">
      <c r="A69" s="3" t="s">
        <v>134</v>
      </c>
      <c r="B69" s="4" t="s">
        <v>135</v>
      </c>
      <c r="C69" s="5">
        <v>0</v>
      </c>
    </row>
    <row r="70" spans="1:3" ht="12.75" customHeight="1">
      <c r="A70" s="6" t="s">
        <v>136</v>
      </c>
      <c r="B70" s="7" t="s">
        <v>137</v>
      </c>
      <c r="C70" s="8">
        <v>0</v>
      </c>
    </row>
    <row r="71" spans="1:3" ht="12.75" customHeight="1">
      <c r="A71" s="3" t="s">
        <v>138</v>
      </c>
      <c r="B71" s="4" t="s">
        <v>139</v>
      </c>
      <c r="C71" s="5">
        <v>0</v>
      </c>
    </row>
    <row r="72" spans="1:3" ht="12.75" customHeight="1">
      <c r="A72" s="3" t="s">
        <v>140</v>
      </c>
      <c r="B72" s="4" t="s">
        <v>141</v>
      </c>
      <c r="C72" s="5">
        <v>0</v>
      </c>
    </row>
    <row r="73" spans="1:3" ht="12.75" customHeight="1">
      <c r="A73" s="3" t="s">
        <v>142</v>
      </c>
      <c r="B73" s="4" t="s">
        <v>143</v>
      </c>
      <c r="C73" s="5">
        <v>0</v>
      </c>
    </row>
    <row r="74" spans="1:3" ht="12.75" customHeight="1">
      <c r="A74" s="3" t="s">
        <v>144</v>
      </c>
      <c r="B74" s="4" t="s">
        <v>145</v>
      </c>
      <c r="C74" s="5">
        <v>0</v>
      </c>
    </row>
    <row r="75" spans="1:3" ht="12.75" customHeight="1">
      <c r="A75" s="3" t="s">
        <v>146</v>
      </c>
      <c r="B75" s="4" t="s">
        <v>147</v>
      </c>
      <c r="C75" s="5">
        <v>0</v>
      </c>
    </row>
    <row r="76" spans="1:3" ht="12.75" customHeight="1">
      <c r="A76" s="3" t="s">
        <v>148</v>
      </c>
      <c r="B76" s="4" t="s">
        <v>149</v>
      </c>
      <c r="C76" s="5">
        <v>0</v>
      </c>
    </row>
    <row r="77" spans="1:3" ht="12.75" customHeight="1">
      <c r="A77" s="3" t="s">
        <v>150</v>
      </c>
      <c r="B77" s="4" t="s">
        <v>151</v>
      </c>
      <c r="C77" s="5">
        <v>0</v>
      </c>
    </row>
    <row r="78" spans="1:3" ht="12.75" customHeight="1">
      <c r="A78" s="6" t="s">
        <v>152</v>
      </c>
      <c r="B78" s="7" t="s">
        <v>153</v>
      </c>
      <c r="C78" s="8">
        <v>0</v>
      </c>
    </row>
    <row r="79" spans="1:3" ht="12.75" customHeight="1">
      <c r="A79" s="3" t="s">
        <v>154</v>
      </c>
      <c r="B79" s="4" t="s">
        <v>155</v>
      </c>
      <c r="C79" s="5">
        <v>0</v>
      </c>
    </row>
    <row r="80" spans="1:3" ht="12.75" customHeight="1">
      <c r="A80" s="3" t="s">
        <v>156</v>
      </c>
      <c r="B80" s="4" t="s">
        <v>157</v>
      </c>
      <c r="C80" s="5">
        <v>0</v>
      </c>
    </row>
    <row r="81" spans="1:3" ht="12.75" customHeight="1">
      <c r="A81" s="3" t="s">
        <v>158</v>
      </c>
      <c r="B81" s="4" t="s">
        <v>159</v>
      </c>
      <c r="C81" s="5">
        <v>0</v>
      </c>
    </row>
    <row r="82" spans="1:3" ht="12.75" customHeight="1">
      <c r="A82" s="3" t="s">
        <v>160</v>
      </c>
      <c r="B82" s="4" t="s">
        <v>161</v>
      </c>
      <c r="C82" s="5">
        <v>0</v>
      </c>
    </row>
    <row r="83" spans="1:3" ht="12.75" customHeight="1">
      <c r="A83" s="6" t="s">
        <v>162</v>
      </c>
      <c r="B83" s="7" t="s">
        <v>163</v>
      </c>
      <c r="C83" s="8">
        <v>0</v>
      </c>
    </row>
    <row r="84" spans="1:3" ht="12.75" customHeight="1">
      <c r="A84" s="3" t="s">
        <v>164</v>
      </c>
      <c r="B84" s="4" t="s">
        <v>165</v>
      </c>
      <c r="C84" s="5">
        <v>0</v>
      </c>
    </row>
    <row r="85" spans="1:3" ht="12.75" customHeight="1">
      <c r="A85" s="3" t="s">
        <v>166</v>
      </c>
      <c r="B85" s="4" t="s">
        <v>167</v>
      </c>
      <c r="C85" s="5">
        <v>0</v>
      </c>
    </row>
    <row r="86" spans="1:3" ht="12.75" customHeight="1">
      <c r="A86" s="3" t="s">
        <v>168</v>
      </c>
      <c r="B86" s="4" t="s">
        <v>169</v>
      </c>
      <c r="C86" s="5">
        <v>0</v>
      </c>
    </row>
    <row r="87" spans="1:3" ht="12.75" customHeight="1">
      <c r="A87" s="3" t="s">
        <v>170</v>
      </c>
      <c r="B87" s="4" t="s">
        <v>171</v>
      </c>
      <c r="C87" s="5">
        <v>0</v>
      </c>
    </row>
    <row r="88" spans="1:3" ht="12.75" customHeight="1">
      <c r="A88" s="3" t="s">
        <v>172</v>
      </c>
      <c r="B88" s="4" t="s">
        <v>173</v>
      </c>
      <c r="C88" s="5">
        <v>0</v>
      </c>
    </row>
    <row r="89" spans="1:3" ht="12.75" customHeight="1">
      <c r="A89" s="3" t="s">
        <v>174</v>
      </c>
      <c r="B89" s="4" t="s">
        <v>175</v>
      </c>
      <c r="C89" s="5">
        <v>0</v>
      </c>
    </row>
    <row r="90" spans="1:3" ht="12.75" customHeight="1">
      <c r="A90" s="3" t="s">
        <v>176</v>
      </c>
      <c r="B90" s="4" t="s">
        <v>177</v>
      </c>
      <c r="C90" s="5">
        <v>0</v>
      </c>
    </row>
    <row r="91" spans="1:3" ht="12.75" customHeight="1">
      <c r="A91" s="3" t="s">
        <v>178</v>
      </c>
      <c r="B91" s="4" t="s">
        <v>179</v>
      </c>
      <c r="C91" s="5">
        <v>0</v>
      </c>
    </row>
    <row r="92" spans="1:3" ht="12.75" customHeight="1">
      <c r="A92" s="6" t="s">
        <v>180</v>
      </c>
      <c r="B92" s="7" t="s">
        <v>181</v>
      </c>
      <c r="C92" s="8">
        <v>0</v>
      </c>
    </row>
    <row r="93" spans="1:3" ht="12.75" customHeight="1">
      <c r="A93" s="6" t="s">
        <v>182</v>
      </c>
      <c r="B93" s="7" t="s">
        <v>183</v>
      </c>
      <c r="C93" s="8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="97" zoomScaleNormal="97" workbookViewId="0" topLeftCell="A1">
      <selection activeCell="A1" sqref="A1:B65536"/>
    </sheetView>
  </sheetViews>
  <sheetFormatPr defaultColWidth="9.140625" defaultRowHeight="12.75" customHeight="1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 customHeight="1">
      <c r="A1" s="1" t="s">
        <v>184</v>
      </c>
      <c r="B1" s="1"/>
      <c r="C1" s="1"/>
    </row>
    <row r="2" spans="1:3" ht="12.75" customHeight="1">
      <c r="A2" s="2" t="s">
        <v>1</v>
      </c>
      <c r="B2" s="2" t="s">
        <v>2</v>
      </c>
      <c r="C2" s="2" t="s">
        <v>3</v>
      </c>
    </row>
    <row r="3" spans="1:3" ht="12.75" customHeight="1">
      <c r="A3" s="2">
        <v>2</v>
      </c>
      <c r="B3" s="2">
        <v>3</v>
      </c>
      <c r="C3" s="2">
        <v>4</v>
      </c>
    </row>
    <row r="4" spans="1:3" ht="12.75" customHeight="1">
      <c r="A4" s="3" t="s">
        <v>4</v>
      </c>
      <c r="B4" s="4" t="s">
        <v>185</v>
      </c>
      <c r="C4" s="5">
        <v>11584</v>
      </c>
    </row>
    <row r="5" spans="1:3" ht="12.75" customHeight="1">
      <c r="A5" s="3" t="s">
        <v>6</v>
      </c>
      <c r="B5" s="4" t="s">
        <v>186</v>
      </c>
      <c r="C5" s="5">
        <v>0</v>
      </c>
    </row>
    <row r="6" spans="1:3" ht="12.75" customHeight="1">
      <c r="A6" s="3" t="s">
        <v>8</v>
      </c>
      <c r="B6" s="4" t="s">
        <v>187</v>
      </c>
      <c r="C6" s="5">
        <v>1487</v>
      </c>
    </row>
    <row r="7" spans="1:3" ht="12.75" customHeight="1">
      <c r="A7" s="3" t="s">
        <v>10</v>
      </c>
      <c r="B7" s="4" t="s">
        <v>188</v>
      </c>
      <c r="C7" s="5">
        <v>795</v>
      </c>
    </row>
    <row r="8" spans="1:3" ht="12.75" customHeight="1">
      <c r="A8" s="3" t="s">
        <v>12</v>
      </c>
      <c r="B8" s="4" t="s">
        <v>189</v>
      </c>
      <c r="C8" s="5">
        <v>0</v>
      </c>
    </row>
    <row r="9" spans="1:3" ht="12.75" customHeight="1">
      <c r="A9" s="3" t="s">
        <v>14</v>
      </c>
      <c r="B9" s="4" t="s">
        <v>190</v>
      </c>
      <c r="C9" s="5">
        <v>0</v>
      </c>
    </row>
    <row r="10" spans="1:3" ht="12.75" customHeight="1">
      <c r="A10" s="6" t="s">
        <v>16</v>
      </c>
      <c r="B10" s="7" t="s">
        <v>191</v>
      </c>
      <c r="C10" s="8">
        <v>0</v>
      </c>
    </row>
    <row r="11" spans="1:3" ht="12.75" customHeight="1">
      <c r="A11" s="3" t="s">
        <v>18</v>
      </c>
      <c r="B11" s="4" t="s">
        <v>192</v>
      </c>
      <c r="C11" s="5">
        <v>0</v>
      </c>
    </row>
    <row r="12" spans="1:3" ht="12.75" customHeight="1">
      <c r="A12" s="3" t="s">
        <v>20</v>
      </c>
      <c r="B12" s="4" t="s">
        <v>193</v>
      </c>
      <c r="C12" s="5">
        <v>0</v>
      </c>
    </row>
    <row r="13" spans="1:3" ht="12.75" customHeight="1">
      <c r="A13" s="3" t="s">
        <v>22</v>
      </c>
      <c r="B13" s="4" t="s">
        <v>194</v>
      </c>
      <c r="C13" s="5">
        <v>0</v>
      </c>
    </row>
    <row r="14" spans="1:3" ht="12.75" customHeight="1">
      <c r="A14" s="3" t="s">
        <v>24</v>
      </c>
      <c r="B14" s="4" t="s">
        <v>195</v>
      </c>
      <c r="C14" s="5">
        <v>0</v>
      </c>
    </row>
    <row r="15" spans="1:3" ht="12.75" customHeight="1">
      <c r="A15" s="3" t="s">
        <v>26</v>
      </c>
      <c r="B15" s="4" t="s">
        <v>196</v>
      </c>
      <c r="C15" s="5">
        <v>0</v>
      </c>
    </row>
    <row r="16" spans="1:3" ht="12.75" customHeight="1">
      <c r="A16" s="6" t="s">
        <v>28</v>
      </c>
      <c r="B16" s="7" t="s">
        <v>197</v>
      </c>
      <c r="C16" s="8">
        <v>0</v>
      </c>
    </row>
    <row r="17" spans="1:3" ht="12.75" customHeight="1">
      <c r="A17" s="3" t="s">
        <v>30</v>
      </c>
      <c r="B17" s="4" t="s">
        <v>198</v>
      </c>
      <c r="C17" s="5">
        <v>0</v>
      </c>
    </row>
    <row r="18" spans="1:3" ht="12.75" customHeight="1">
      <c r="A18" s="3" t="s">
        <v>32</v>
      </c>
      <c r="B18" s="4" t="s">
        <v>199</v>
      </c>
      <c r="C18" s="5">
        <v>0</v>
      </c>
    </row>
    <row r="19" spans="1:3" ht="12.75" customHeight="1">
      <c r="A19" s="3" t="s">
        <v>34</v>
      </c>
      <c r="B19" s="4" t="s">
        <v>200</v>
      </c>
      <c r="C19" s="5">
        <v>0</v>
      </c>
    </row>
    <row r="20" spans="1:3" ht="12.75" customHeight="1">
      <c r="A20" s="3" t="s">
        <v>36</v>
      </c>
      <c r="B20" s="4" t="s">
        <v>201</v>
      </c>
      <c r="C20" s="5">
        <v>0</v>
      </c>
    </row>
    <row r="21" spans="1:3" ht="12.75" customHeight="1">
      <c r="A21" s="3" t="s">
        <v>38</v>
      </c>
      <c r="B21" s="4" t="s">
        <v>202</v>
      </c>
      <c r="C21" s="5">
        <v>0</v>
      </c>
    </row>
    <row r="22" spans="1:3" ht="12.75" customHeight="1">
      <c r="A22" s="6" t="s">
        <v>40</v>
      </c>
      <c r="B22" s="7" t="s">
        <v>203</v>
      </c>
      <c r="C22" s="8">
        <v>0</v>
      </c>
    </row>
    <row r="23" spans="1:3" ht="12.75" customHeight="1">
      <c r="A23" s="3" t="s">
        <v>42</v>
      </c>
      <c r="B23" s="4" t="s">
        <v>204</v>
      </c>
      <c r="C23" s="5">
        <v>0</v>
      </c>
    </row>
    <row r="24" spans="1:3" ht="12.75" customHeight="1">
      <c r="A24" s="3" t="s">
        <v>44</v>
      </c>
      <c r="B24" s="4" t="s">
        <v>205</v>
      </c>
      <c r="C24" s="5">
        <v>0</v>
      </c>
    </row>
    <row r="25" spans="1:3" ht="12.75" customHeight="1">
      <c r="A25" s="6" t="s">
        <v>46</v>
      </c>
      <c r="B25" s="7" t="s">
        <v>206</v>
      </c>
      <c r="C25" s="8">
        <v>0</v>
      </c>
    </row>
    <row r="26" spans="1:3" ht="12.75" customHeight="1">
      <c r="A26" s="3" t="s">
        <v>48</v>
      </c>
      <c r="B26" s="4" t="s">
        <v>207</v>
      </c>
      <c r="C26" s="5">
        <v>0</v>
      </c>
    </row>
    <row r="27" spans="1:3" ht="12.75" customHeight="1">
      <c r="A27" s="3" t="s">
        <v>50</v>
      </c>
      <c r="B27" s="4" t="s">
        <v>208</v>
      </c>
      <c r="C27" s="5">
        <v>0</v>
      </c>
    </row>
    <row r="28" spans="1:3" ht="12.75" customHeight="1">
      <c r="A28" s="3" t="s">
        <v>52</v>
      </c>
      <c r="B28" s="4" t="s">
        <v>209</v>
      </c>
      <c r="C28" s="5">
        <v>0</v>
      </c>
    </row>
    <row r="29" spans="1:3" ht="12.75" customHeight="1">
      <c r="A29" s="3" t="s">
        <v>54</v>
      </c>
      <c r="B29" s="4" t="s">
        <v>210</v>
      </c>
      <c r="C29" s="5">
        <v>0</v>
      </c>
    </row>
    <row r="30" spans="1:3" ht="12.75" customHeight="1">
      <c r="A30" s="3" t="s">
        <v>56</v>
      </c>
      <c r="B30" s="4" t="s">
        <v>211</v>
      </c>
      <c r="C30" s="5">
        <v>0</v>
      </c>
    </row>
    <row r="31" spans="1:3" ht="12.75" customHeight="1">
      <c r="A31" s="3" t="s">
        <v>58</v>
      </c>
      <c r="B31" s="4" t="s">
        <v>212</v>
      </c>
      <c r="C31" s="5">
        <v>0</v>
      </c>
    </row>
    <row r="32" spans="1:3" ht="12.75" customHeight="1">
      <c r="A32" s="3" t="s">
        <v>60</v>
      </c>
      <c r="B32" s="4" t="s">
        <v>213</v>
      </c>
      <c r="C32" s="5">
        <v>0</v>
      </c>
    </row>
    <row r="33" spans="1:3" ht="12.75" customHeight="1">
      <c r="A33" s="3" t="s">
        <v>62</v>
      </c>
      <c r="B33" s="4" t="s">
        <v>214</v>
      </c>
      <c r="C33" s="5">
        <v>0</v>
      </c>
    </row>
    <row r="34" spans="1:3" ht="12.75" customHeight="1">
      <c r="A34" s="6" t="s">
        <v>64</v>
      </c>
      <c r="B34" s="7" t="s">
        <v>215</v>
      </c>
      <c r="C34" s="8">
        <v>0</v>
      </c>
    </row>
    <row r="35" spans="1:3" ht="12.75" customHeight="1">
      <c r="A35" s="3" t="s">
        <v>66</v>
      </c>
      <c r="B35" s="4" t="s">
        <v>216</v>
      </c>
      <c r="C35" s="5">
        <v>0</v>
      </c>
    </row>
    <row r="36" spans="1:3" ht="12.75" customHeight="1">
      <c r="A36" s="6" t="s">
        <v>68</v>
      </c>
      <c r="B36" s="7" t="s">
        <v>217</v>
      </c>
      <c r="C36" s="8">
        <v>0</v>
      </c>
    </row>
    <row r="37" spans="1:3" ht="12.75" customHeight="1">
      <c r="A37" s="3" t="s">
        <v>70</v>
      </c>
      <c r="B37" s="4" t="s">
        <v>218</v>
      </c>
      <c r="C37" s="5">
        <v>0</v>
      </c>
    </row>
    <row r="38" spans="1:3" ht="12.75" customHeight="1">
      <c r="A38" s="3" t="s">
        <v>72</v>
      </c>
      <c r="B38" s="4" t="s">
        <v>219</v>
      </c>
      <c r="C38" s="5">
        <v>0</v>
      </c>
    </row>
    <row r="39" spans="1:3" ht="12.75" customHeight="1">
      <c r="A39" s="3" t="s">
        <v>74</v>
      </c>
      <c r="B39" s="4" t="s">
        <v>220</v>
      </c>
      <c r="C39" s="5">
        <v>0</v>
      </c>
    </row>
    <row r="40" spans="1:3" ht="12.75" customHeight="1">
      <c r="A40" s="3" t="s">
        <v>76</v>
      </c>
      <c r="B40" s="4" t="s">
        <v>221</v>
      </c>
      <c r="C40" s="5">
        <v>0</v>
      </c>
    </row>
    <row r="41" spans="1:3" ht="12.75" customHeight="1">
      <c r="A41" s="3" t="s">
        <v>78</v>
      </c>
      <c r="B41" s="4" t="s">
        <v>222</v>
      </c>
      <c r="C41" s="5">
        <v>0</v>
      </c>
    </row>
    <row r="42" spans="1:3" ht="12.75" customHeight="1">
      <c r="A42" s="3" t="s">
        <v>80</v>
      </c>
      <c r="B42" s="4" t="s">
        <v>223</v>
      </c>
      <c r="C42" s="5">
        <v>0</v>
      </c>
    </row>
    <row r="43" spans="1:3" ht="12.75" customHeight="1">
      <c r="A43" s="3" t="s">
        <v>82</v>
      </c>
      <c r="B43" s="4" t="s">
        <v>224</v>
      </c>
      <c r="C43" s="5">
        <v>0</v>
      </c>
    </row>
    <row r="44" spans="1:3" ht="12.75" customHeight="1">
      <c r="A44" s="3" t="s">
        <v>84</v>
      </c>
      <c r="B44" s="4" t="s">
        <v>225</v>
      </c>
      <c r="C44" s="5">
        <v>0</v>
      </c>
    </row>
    <row r="45" spans="1:3" ht="12.75" customHeight="1">
      <c r="A45" s="3" t="s">
        <v>86</v>
      </c>
      <c r="B45" s="4" t="s">
        <v>226</v>
      </c>
      <c r="C45" s="5">
        <v>0</v>
      </c>
    </row>
    <row r="46" spans="1:3" ht="12.75" customHeight="1">
      <c r="A46" s="3" t="s">
        <v>88</v>
      </c>
      <c r="B46" s="4" t="s">
        <v>227</v>
      </c>
      <c r="C46" s="5">
        <v>0</v>
      </c>
    </row>
    <row r="47" spans="1:3" ht="12.75" customHeight="1">
      <c r="A47" s="6" t="s">
        <v>90</v>
      </c>
      <c r="B47" s="7" t="s">
        <v>228</v>
      </c>
      <c r="C47" s="8">
        <v>0</v>
      </c>
    </row>
    <row r="48" spans="1:3" ht="12.75" customHeight="1">
      <c r="A48" s="3" t="s">
        <v>92</v>
      </c>
      <c r="B48" s="4" t="s">
        <v>229</v>
      </c>
      <c r="C48" s="5">
        <v>0</v>
      </c>
    </row>
    <row r="49" spans="1:3" ht="12.75" customHeight="1">
      <c r="A49" s="3" t="s">
        <v>94</v>
      </c>
      <c r="B49" s="4" t="s">
        <v>230</v>
      </c>
      <c r="C49" s="5">
        <v>0</v>
      </c>
    </row>
    <row r="50" spans="1:3" ht="12.75" customHeight="1">
      <c r="A50" s="3" t="s">
        <v>96</v>
      </c>
      <c r="B50" s="4" t="s">
        <v>231</v>
      </c>
      <c r="C50" s="5">
        <v>0</v>
      </c>
    </row>
    <row r="51" spans="1:3" ht="12.75" customHeight="1">
      <c r="A51" s="3" t="s">
        <v>98</v>
      </c>
      <c r="B51" s="4" t="s">
        <v>232</v>
      </c>
      <c r="C51" s="5">
        <v>0</v>
      </c>
    </row>
    <row r="52" spans="1:3" ht="12.75" customHeight="1">
      <c r="A52" s="3" t="s">
        <v>100</v>
      </c>
      <c r="B52" s="4" t="s">
        <v>233</v>
      </c>
      <c r="C52" s="5">
        <v>0</v>
      </c>
    </row>
    <row r="53" spans="1:3" ht="12.75" customHeight="1">
      <c r="A53" s="6" t="s">
        <v>102</v>
      </c>
      <c r="B53" s="7" t="s">
        <v>234</v>
      </c>
      <c r="C53" s="8">
        <v>0</v>
      </c>
    </row>
    <row r="54" spans="1:3" ht="12.75" customHeight="1">
      <c r="A54" s="3" t="s">
        <v>104</v>
      </c>
      <c r="B54" s="4" t="s">
        <v>235</v>
      </c>
      <c r="C54" s="5">
        <v>0</v>
      </c>
    </row>
    <row r="55" spans="1:3" ht="12.75" customHeight="1">
      <c r="A55" s="3" t="s">
        <v>106</v>
      </c>
      <c r="B55" s="4" t="s">
        <v>236</v>
      </c>
      <c r="C55" s="5">
        <v>0</v>
      </c>
    </row>
    <row r="56" spans="1:3" ht="12.75" customHeight="1">
      <c r="A56" s="3" t="s">
        <v>108</v>
      </c>
      <c r="B56" s="4" t="s">
        <v>237</v>
      </c>
      <c r="C56" s="5">
        <v>0</v>
      </c>
    </row>
    <row r="57" spans="1:3" ht="12.75" customHeight="1">
      <c r="A57" s="6" t="s">
        <v>110</v>
      </c>
      <c r="B57" s="7" t="s">
        <v>238</v>
      </c>
      <c r="C57" s="8">
        <v>0</v>
      </c>
    </row>
    <row r="58" spans="1:3" ht="12.75" customHeight="1">
      <c r="A58" s="3" t="s">
        <v>112</v>
      </c>
      <c r="B58" s="4" t="s">
        <v>239</v>
      </c>
      <c r="C58" s="5">
        <v>0</v>
      </c>
    </row>
    <row r="59" spans="1:3" ht="12.75" customHeight="1">
      <c r="A59" s="3" t="s">
        <v>114</v>
      </c>
      <c r="B59" s="4" t="s">
        <v>240</v>
      </c>
      <c r="C59" s="5">
        <v>0</v>
      </c>
    </row>
    <row r="60" spans="1:3" ht="12.75" customHeight="1">
      <c r="A60" s="3" t="s">
        <v>116</v>
      </c>
      <c r="B60" s="4" t="s">
        <v>241</v>
      </c>
      <c r="C60" s="5">
        <v>0</v>
      </c>
    </row>
    <row r="61" spans="1:3" ht="12.75" customHeight="1">
      <c r="A61" s="6" t="s">
        <v>118</v>
      </c>
      <c r="B61" s="7" t="s">
        <v>242</v>
      </c>
      <c r="C61" s="8">
        <v>0</v>
      </c>
    </row>
    <row r="62" spans="1:3" ht="12.75" customHeight="1">
      <c r="A62" s="6" t="s">
        <v>120</v>
      </c>
      <c r="B62" s="7" t="s">
        <v>243</v>
      </c>
      <c r="C62" s="8">
        <v>0</v>
      </c>
    </row>
  </sheetData>
  <sheetProtection selectLockedCells="1" selectUnlockedCells="1"/>
  <mergeCells count="1">
    <mergeCell ref="A1:C1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="97" zoomScaleNormal="97" workbookViewId="0" topLeftCell="C25">
      <selection activeCell="K29" activeCellId="1" sqref="A1:B65536 K29"/>
    </sheetView>
  </sheetViews>
  <sheetFormatPr defaultColWidth="9.140625" defaultRowHeight="12.75" customHeight="1"/>
  <cols>
    <col min="1" max="1" width="0" style="0" hidden="1" customWidth="1"/>
    <col min="2" max="2" width="57.7109375" style="9" customWidth="1"/>
    <col min="3" max="3" width="9.8515625" style="10" customWidth="1"/>
    <col min="4" max="4" width="9.57421875" style="10" customWidth="1"/>
    <col min="5" max="5" width="8.421875" style="9" customWidth="1"/>
    <col min="6" max="6" width="8.28125" style="10" customWidth="1"/>
    <col min="7" max="7" width="8.00390625" style="10" customWidth="1"/>
    <col min="8" max="8" width="7.8515625" style="9" customWidth="1"/>
    <col min="9" max="9" width="8.57421875" style="0" customWidth="1"/>
    <col min="10" max="10" width="9.7109375" style="0" customWidth="1"/>
    <col min="11" max="11" width="8.140625" style="0" customWidth="1"/>
    <col min="12" max="12" width="7.7109375" style="0" customWidth="1"/>
  </cols>
  <sheetData>
    <row r="1" spans="1:11" s="15" customFormat="1" ht="12.75" customHeight="1">
      <c r="A1" s="11" t="s">
        <v>244</v>
      </c>
      <c r="B1" s="11"/>
      <c r="C1" s="12" t="s">
        <v>245</v>
      </c>
      <c r="D1" s="12"/>
      <c r="E1" s="12"/>
      <c r="F1" s="13" t="s">
        <v>246</v>
      </c>
      <c r="G1" s="13"/>
      <c r="H1" s="13"/>
      <c r="I1" s="14" t="s">
        <v>247</v>
      </c>
      <c r="J1" s="14"/>
      <c r="K1" s="14"/>
    </row>
    <row r="2" spans="1:12" s="15" customFormat="1" ht="13.5" customHeight="1">
      <c r="A2" s="16" t="s">
        <v>248</v>
      </c>
      <c r="B2" s="16"/>
      <c r="C2" s="17" t="s">
        <v>249</v>
      </c>
      <c r="D2" s="17" t="s">
        <v>250</v>
      </c>
      <c r="E2" s="18"/>
      <c r="F2" s="17" t="s">
        <v>249</v>
      </c>
      <c r="G2" s="17" t="s">
        <v>250</v>
      </c>
      <c r="H2" s="18"/>
      <c r="I2" s="17" t="s">
        <v>249</v>
      </c>
      <c r="J2" s="17" t="s">
        <v>250</v>
      </c>
      <c r="K2" s="19"/>
      <c r="L2" s="20" t="s">
        <v>251</v>
      </c>
    </row>
    <row r="3" spans="1:12" s="15" customFormat="1" ht="12.75" customHeight="1">
      <c r="A3" s="21"/>
      <c r="B3" s="22" t="s">
        <v>252</v>
      </c>
      <c r="C3" s="23" t="s">
        <v>253</v>
      </c>
      <c r="D3" s="23" t="s">
        <v>253</v>
      </c>
      <c r="E3" s="24" t="s">
        <v>251</v>
      </c>
      <c r="F3" s="23" t="s">
        <v>253</v>
      </c>
      <c r="G3" s="23" t="s">
        <v>253</v>
      </c>
      <c r="H3" s="24" t="s">
        <v>251</v>
      </c>
      <c r="I3" s="23" t="s">
        <v>253</v>
      </c>
      <c r="J3" s="23" t="s">
        <v>253</v>
      </c>
      <c r="K3" s="20" t="s">
        <v>251</v>
      </c>
      <c r="L3" s="20" t="s">
        <v>254</v>
      </c>
    </row>
    <row r="4" spans="1:12" ht="13.5" customHeight="1">
      <c r="A4" s="25" t="s">
        <v>4</v>
      </c>
      <c r="B4" s="26" t="s">
        <v>185</v>
      </c>
      <c r="C4" s="27">
        <v>8493</v>
      </c>
      <c r="D4" s="27">
        <v>9219</v>
      </c>
      <c r="E4" s="28">
        <v>9219</v>
      </c>
      <c r="F4" s="27"/>
      <c r="G4" s="27"/>
      <c r="H4" s="28"/>
      <c r="I4" s="27">
        <f aca="true" t="shared" si="0" ref="I4:I88">C4+F4</f>
        <v>8493</v>
      </c>
      <c r="J4" s="27">
        <f aca="true" t="shared" si="1" ref="J4:J88">D4+G4</f>
        <v>9219</v>
      </c>
      <c r="K4" s="29">
        <f aca="true" t="shared" si="2" ref="K4:K88">E4+H4</f>
        <v>9219</v>
      </c>
      <c r="L4" s="30">
        <f aca="true" t="shared" si="3" ref="L4:L10">K4/J4*100</f>
        <v>100</v>
      </c>
    </row>
    <row r="5" spans="1:12" ht="13.5" customHeight="1">
      <c r="A5" s="25" t="s">
        <v>6</v>
      </c>
      <c r="B5" s="26" t="s">
        <v>186</v>
      </c>
      <c r="C5" s="27">
        <v>25707</v>
      </c>
      <c r="D5" s="27">
        <v>25179</v>
      </c>
      <c r="E5" s="28">
        <v>25179</v>
      </c>
      <c r="F5" s="27"/>
      <c r="G5" s="27"/>
      <c r="H5" s="28"/>
      <c r="I5" s="27">
        <f t="shared" si="0"/>
        <v>25707</v>
      </c>
      <c r="J5" s="27">
        <f t="shared" si="1"/>
        <v>25179</v>
      </c>
      <c r="K5" s="29">
        <f t="shared" si="2"/>
        <v>25179</v>
      </c>
      <c r="L5" s="30">
        <f t="shared" si="3"/>
        <v>100</v>
      </c>
    </row>
    <row r="6" spans="1:12" ht="13.5" customHeight="1">
      <c r="A6" s="25" t="s">
        <v>8</v>
      </c>
      <c r="B6" s="26" t="s">
        <v>187</v>
      </c>
      <c r="C6" s="27">
        <v>11608</v>
      </c>
      <c r="D6" s="27">
        <v>9626</v>
      </c>
      <c r="E6" s="28">
        <v>9626</v>
      </c>
      <c r="F6" s="27"/>
      <c r="G6" s="27"/>
      <c r="H6" s="28"/>
      <c r="I6" s="27">
        <f t="shared" si="0"/>
        <v>11608</v>
      </c>
      <c r="J6" s="27">
        <f t="shared" si="1"/>
        <v>9626</v>
      </c>
      <c r="K6" s="29">
        <f t="shared" si="2"/>
        <v>9626</v>
      </c>
      <c r="L6" s="30">
        <f t="shared" si="3"/>
        <v>100</v>
      </c>
    </row>
    <row r="7" spans="1:12" ht="13.5" customHeight="1">
      <c r="A7" s="25" t="s">
        <v>10</v>
      </c>
      <c r="B7" s="26" t="s">
        <v>188</v>
      </c>
      <c r="C7" s="27">
        <v>936</v>
      </c>
      <c r="D7" s="27">
        <v>936</v>
      </c>
      <c r="E7" s="28">
        <v>936</v>
      </c>
      <c r="F7" s="27"/>
      <c r="G7" s="27"/>
      <c r="H7" s="28"/>
      <c r="I7" s="27">
        <f t="shared" si="0"/>
        <v>936</v>
      </c>
      <c r="J7" s="27">
        <f t="shared" si="1"/>
        <v>936</v>
      </c>
      <c r="K7" s="29">
        <f t="shared" si="2"/>
        <v>936</v>
      </c>
      <c r="L7" s="30">
        <f t="shared" si="3"/>
        <v>100</v>
      </c>
    </row>
    <row r="8" spans="1:12" ht="13.5" customHeight="1">
      <c r="A8" s="25" t="s">
        <v>12</v>
      </c>
      <c r="B8" s="26" t="s">
        <v>189</v>
      </c>
      <c r="C8" s="27"/>
      <c r="D8" s="27">
        <v>86</v>
      </c>
      <c r="E8" s="28">
        <v>86</v>
      </c>
      <c r="F8" s="27"/>
      <c r="G8" s="27"/>
      <c r="H8" s="28"/>
      <c r="I8" s="27">
        <f t="shared" si="0"/>
        <v>0</v>
      </c>
      <c r="J8" s="27">
        <f t="shared" si="1"/>
        <v>86</v>
      </c>
      <c r="K8" s="29">
        <f t="shared" si="2"/>
        <v>86</v>
      </c>
      <c r="L8" s="30">
        <f t="shared" si="3"/>
        <v>100</v>
      </c>
    </row>
    <row r="9" spans="1:12" ht="13.5" customHeight="1">
      <c r="A9" s="25" t="s">
        <v>14</v>
      </c>
      <c r="B9" s="26" t="s">
        <v>190</v>
      </c>
      <c r="C9" s="27"/>
      <c r="D9" s="27">
        <v>1973</v>
      </c>
      <c r="E9" s="28">
        <v>1973</v>
      </c>
      <c r="F9" s="27"/>
      <c r="G9" s="27"/>
      <c r="H9" s="28"/>
      <c r="I9" s="27">
        <f t="shared" si="0"/>
        <v>0</v>
      </c>
      <c r="J9" s="27">
        <f t="shared" si="1"/>
        <v>1973</v>
      </c>
      <c r="K9" s="29">
        <f t="shared" si="2"/>
        <v>1973</v>
      </c>
      <c r="L9" s="30">
        <f t="shared" si="3"/>
        <v>100</v>
      </c>
    </row>
    <row r="10" spans="1:12" ht="13.5" customHeight="1">
      <c r="A10" s="31" t="s">
        <v>16</v>
      </c>
      <c r="B10" s="32" t="s">
        <v>255</v>
      </c>
      <c r="C10" s="27">
        <f>SUM(C4:C9)</f>
        <v>46744</v>
      </c>
      <c r="D10" s="27">
        <f>SUM(D4:D9)</f>
        <v>47019</v>
      </c>
      <c r="E10" s="27">
        <f>SUM(E4:E9)</f>
        <v>47019</v>
      </c>
      <c r="F10" s="27">
        <f>F4+F5+F6+F7+F8+F9</f>
        <v>0</v>
      </c>
      <c r="G10" s="27">
        <f>G4+G5+G6+G7+G8+G9</f>
        <v>0</v>
      </c>
      <c r="H10" s="28">
        <f>H4+H5+H6+H7+H8+H9</f>
        <v>0</v>
      </c>
      <c r="I10" s="27">
        <f t="shared" si="0"/>
        <v>46744</v>
      </c>
      <c r="J10" s="27">
        <f t="shared" si="1"/>
        <v>47019</v>
      </c>
      <c r="K10" s="29">
        <f t="shared" si="2"/>
        <v>47019</v>
      </c>
      <c r="L10" s="30">
        <f t="shared" si="3"/>
        <v>100</v>
      </c>
    </row>
    <row r="11" spans="1:12" ht="13.5" customHeight="1">
      <c r="A11" s="25" t="s">
        <v>18</v>
      </c>
      <c r="B11" s="26" t="s">
        <v>192</v>
      </c>
      <c r="C11" s="27"/>
      <c r="D11" s="27"/>
      <c r="E11" s="28"/>
      <c r="F11" s="27"/>
      <c r="G11" s="27"/>
      <c r="H11" s="28"/>
      <c r="I11" s="27">
        <f t="shared" si="0"/>
        <v>0</v>
      </c>
      <c r="J11" s="27">
        <f t="shared" si="1"/>
        <v>0</v>
      </c>
      <c r="K11" s="29">
        <f t="shared" si="2"/>
        <v>0</v>
      </c>
      <c r="L11" s="30"/>
    </row>
    <row r="12" spans="1:12" ht="13.5" customHeight="1">
      <c r="A12" s="25" t="s">
        <v>20</v>
      </c>
      <c r="B12" s="26" t="s">
        <v>193</v>
      </c>
      <c r="C12" s="27"/>
      <c r="D12" s="27"/>
      <c r="E12" s="28"/>
      <c r="F12" s="27"/>
      <c r="G12" s="27"/>
      <c r="H12" s="28"/>
      <c r="I12" s="27">
        <f t="shared" si="0"/>
        <v>0</v>
      </c>
      <c r="J12" s="27">
        <f t="shared" si="1"/>
        <v>0</v>
      </c>
      <c r="K12" s="29">
        <f t="shared" si="2"/>
        <v>0</v>
      </c>
      <c r="L12" s="30"/>
    </row>
    <row r="13" spans="1:12" ht="13.5" customHeight="1">
      <c r="A13" s="25" t="s">
        <v>22</v>
      </c>
      <c r="B13" s="26" t="s">
        <v>194</v>
      </c>
      <c r="C13" s="27"/>
      <c r="D13" s="27"/>
      <c r="E13" s="28"/>
      <c r="F13" s="27"/>
      <c r="G13" s="27"/>
      <c r="H13" s="28"/>
      <c r="I13" s="27">
        <f t="shared" si="0"/>
        <v>0</v>
      </c>
      <c r="J13" s="27">
        <f t="shared" si="1"/>
        <v>0</v>
      </c>
      <c r="K13" s="29">
        <f t="shared" si="2"/>
        <v>0</v>
      </c>
      <c r="L13" s="30"/>
    </row>
    <row r="14" spans="1:12" ht="13.5" customHeight="1">
      <c r="A14" s="25" t="s">
        <v>24</v>
      </c>
      <c r="B14" s="26" t="s">
        <v>195</v>
      </c>
      <c r="C14" s="27"/>
      <c r="D14" s="27"/>
      <c r="E14" s="28"/>
      <c r="F14" s="27"/>
      <c r="G14" s="27"/>
      <c r="H14" s="28"/>
      <c r="I14" s="27">
        <f t="shared" si="0"/>
        <v>0</v>
      </c>
      <c r="J14" s="27">
        <f t="shared" si="1"/>
        <v>0</v>
      </c>
      <c r="K14" s="29">
        <f t="shared" si="2"/>
        <v>0</v>
      </c>
      <c r="L14" s="30"/>
    </row>
    <row r="15" spans="1:12" ht="13.5" customHeight="1">
      <c r="A15" s="25" t="s">
        <v>26</v>
      </c>
      <c r="B15" s="26" t="s">
        <v>196</v>
      </c>
      <c r="C15" s="27">
        <v>3190</v>
      </c>
      <c r="D15" s="27">
        <v>6200</v>
      </c>
      <c r="E15" s="28">
        <v>6200</v>
      </c>
      <c r="F15" s="27"/>
      <c r="G15" s="27"/>
      <c r="H15" s="28"/>
      <c r="I15" s="27">
        <f t="shared" si="0"/>
        <v>3190</v>
      </c>
      <c r="J15" s="27">
        <f t="shared" si="1"/>
        <v>6200</v>
      </c>
      <c r="K15" s="29">
        <f t="shared" si="2"/>
        <v>6200</v>
      </c>
      <c r="L15" s="30">
        <f>K15/J15*100</f>
        <v>100</v>
      </c>
    </row>
    <row r="16" spans="1:12" ht="13.5" customHeight="1">
      <c r="A16" s="31" t="s">
        <v>28</v>
      </c>
      <c r="B16" s="33" t="s">
        <v>256</v>
      </c>
      <c r="C16" s="34">
        <f aca="true" t="shared" si="4" ref="C16:H16">C10+C11+C12+C13+C14+C15</f>
        <v>49934</v>
      </c>
      <c r="D16" s="34">
        <f t="shared" si="4"/>
        <v>53219</v>
      </c>
      <c r="E16" s="35">
        <f t="shared" si="4"/>
        <v>53219</v>
      </c>
      <c r="F16" s="34">
        <f t="shared" si="4"/>
        <v>0</v>
      </c>
      <c r="G16" s="34">
        <f t="shared" si="4"/>
        <v>0</v>
      </c>
      <c r="H16" s="35">
        <f t="shared" si="4"/>
        <v>0</v>
      </c>
      <c r="I16" s="34">
        <f t="shared" si="0"/>
        <v>49934</v>
      </c>
      <c r="J16" s="34">
        <f t="shared" si="1"/>
        <v>53219</v>
      </c>
      <c r="K16" s="36">
        <f t="shared" si="2"/>
        <v>53219</v>
      </c>
      <c r="L16" s="30">
        <f>K16/J16*100</f>
        <v>100</v>
      </c>
    </row>
    <row r="17" spans="1:12" ht="13.5" customHeight="1">
      <c r="A17" s="25" t="s">
        <v>30</v>
      </c>
      <c r="B17" s="26" t="s">
        <v>198</v>
      </c>
      <c r="C17" s="27"/>
      <c r="D17" s="27">
        <v>10000</v>
      </c>
      <c r="E17" s="28">
        <v>10000</v>
      </c>
      <c r="F17" s="27"/>
      <c r="G17" s="27"/>
      <c r="H17" s="28"/>
      <c r="I17" s="27">
        <f t="shared" si="0"/>
        <v>0</v>
      </c>
      <c r="J17" s="27">
        <f t="shared" si="1"/>
        <v>10000</v>
      </c>
      <c r="K17" s="29">
        <f t="shared" si="2"/>
        <v>10000</v>
      </c>
      <c r="L17" s="30">
        <f>K17/J17*100</f>
        <v>100</v>
      </c>
    </row>
    <row r="18" spans="1:12" ht="13.5" customHeight="1">
      <c r="A18" s="25" t="s">
        <v>32</v>
      </c>
      <c r="B18" s="26" t="s">
        <v>199</v>
      </c>
      <c r="C18" s="27"/>
      <c r="D18" s="27"/>
      <c r="E18" s="28"/>
      <c r="F18" s="27"/>
      <c r="G18" s="27"/>
      <c r="H18" s="28"/>
      <c r="I18" s="27">
        <f t="shared" si="0"/>
        <v>0</v>
      </c>
      <c r="J18" s="27">
        <f t="shared" si="1"/>
        <v>0</v>
      </c>
      <c r="K18" s="29">
        <f t="shared" si="2"/>
        <v>0</v>
      </c>
      <c r="L18" s="30"/>
    </row>
    <row r="19" spans="1:12" ht="13.5" customHeight="1">
      <c r="A19" s="25" t="s">
        <v>34</v>
      </c>
      <c r="B19" s="26" t="s">
        <v>200</v>
      </c>
      <c r="C19" s="27"/>
      <c r="D19" s="27"/>
      <c r="E19" s="28"/>
      <c r="F19" s="27"/>
      <c r="G19" s="27"/>
      <c r="H19" s="28"/>
      <c r="I19" s="27">
        <f t="shared" si="0"/>
        <v>0</v>
      </c>
      <c r="J19" s="27">
        <f t="shared" si="1"/>
        <v>0</v>
      </c>
      <c r="K19" s="29">
        <f t="shared" si="2"/>
        <v>0</v>
      </c>
      <c r="L19" s="30"/>
    </row>
    <row r="20" spans="1:12" ht="13.5" customHeight="1">
      <c r="A20" s="25" t="s">
        <v>36</v>
      </c>
      <c r="B20" s="26" t="s">
        <v>201</v>
      </c>
      <c r="C20" s="27"/>
      <c r="D20" s="27"/>
      <c r="E20" s="28"/>
      <c r="F20" s="27"/>
      <c r="G20" s="27"/>
      <c r="H20" s="28"/>
      <c r="I20" s="27">
        <f t="shared" si="0"/>
        <v>0</v>
      </c>
      <c r="J20" s="27">
        <f t="shared" si="1"/>
        <v>0</v>
      </c>
      <c r="K20" s="29">
        <f t="shared" si="2"/>
        <v>0</v>
      </c>
      <c r="L20" s="30"/>
    </row>
    <row r="21" spans="1:12" ht="13.5" customHeight="1">
      <c r="A21" s="25" t="s">
        <v>38</v>
      </c>
      <c r="B21" s="26" t="s">
        <v>202</v>
      </c>
      <c r="C21" s="27">
        <v>3595</v>
      </c>
      <c r="D21" s="27">
        <v>3595</v>
      </c>
      <c r="E21" s="28">
        <v>3428</v>
      </c>
      <c r="F21" s="27"/>
      <c r="G21" s="27"/>
      <c r="H21" s="28"/>
      <c r="I21" s="27">
        <f t="shared" si="0"/>
        <v>3595</v>
      </c>
      <c r="J21" s="27">
        <f t="shared" si="1"/>
        <v>3595</v>
      </c>
      <c r="K21" s="29">
        <f t="shared" si="2"/>
        <v>3428</v>
      </c>
      <c r="L21" s="30">
        <f>K21/J21*100</f>
        <v>95.35465924895689</v>
      </c>
    </row>
    <row r="22" spans="1:12" ht="13.5" customHeight="1">
      <c r="A22" s="31" t="s">
        <v>40</v>
      </c>
      <c r="B22" s="33" t="s">
        <v>257</v>
      </c>
      <c r="C22" s="34">
        <f aca="true" t="shared" si="5" ref="C22:H22">SUM(C17:C21)</f>
        <v>3595</v>
      </c>
      <c r="D22" s="34">
        <f t="shared" si="5"/>
        <v>13595</v>
      </c>
      <c r="E22" s="35">
        <f t="shared" si="5"/>
        <v>13428</v>
      </c>
      <c r="F22" s="34">
        <f t="shared" si="5"/>
        <v>0</v>
      </c>
      <c r="G22" s="34">
        <f t="shared" si="5"/>
        <v>0</v>
      </c>
      <c r="H22" s="35">
        <f t="shared" si="5"/>
        <v>0</v>
      </c>
      <c r="I22" s="34">
        <f t="shared" si="0"/>
        <v>3595</v>
      </c>
      <c r="J22" s="34">
        <f t="shared" si="1"/>
        <v>13595</v>
      </c>
      <c r="K22" s="36">
        <f t="shared" si="2"/>
        <v>13428</v>
      </c>
      <c r="L22" s="30">
        <f>K22/J22*100</f>
        <v>98.77160720853256</v>
      </c>
    </row>
    <row r="23" spans="1:12" ht="13.5" customHeight="1">
      <c r="A23" s="25" t="s">
        <v>42</v>
      </c>
      <c r="B23" s="26" t="s">
        <v>204</v>
      </c>
      <c r="C23" s="27"/>
      <c r="D23" s="27"/>
      <c r="E23" s="28"/>
      <c r="F23" s="27"/>
      <c r="G23" s="27"/>
      <c r="H23" s="28"/>
      <c r="I23" s="27">
        <f t="shared" si="0"/>
        <v>0</v>
      </c>
      <c r="J23" s="27">
        <f t="shared" si="1"/>
        <v>0</v>
      </c>
      <c r="K23" s="29">
        <f t="shared" si="2"/>
        <v>0</v>
      </c>
      <c r="L23" s="30"/>
    </row>
    <row r="24" spans="1:12" ht="13.5" customHeight="1">
      <c r="A24" s="25" t="s">
        <v>44</v>
      </c>
      <c r="B24" s="26" t="s">
        <v>205</v>
      </c>
      <c r="C24" s="27"/>
      <c r="D24" s="27"/>
      <c r="E24" s="28"/>
      <c r="F24" s="27"/>
      <c r="G24" s="27"/>
      <c r="H24" s="28"/>
      <c r="I24" s="27">
        <f t="shared" si="0"/>
        <v>0</v>
      </c>
      <c r="J24" s="27">
        <f t="shared" si="1"/>
        <v>0</v>
      </c>
      <c r="K24" s="29">
        <f t="shared" si="2"/>
        <v>0</v>
      </c>
      <c r="L24" s="30"/>
    </row>
    <row r="25" spans="1:12" ht="13.5" customHeight="1">
      <c r="A25" s="31" t="s">
        <v>46</v>
      </c>
      <c r="B25" s="32" t="s">
        <v>258</v>
      </c>
      <c r="C25" s="27">
        <f aca="true" t="shared" si="6" ref="C25:H25">C23+C24</f>
        <v>0</v>
      </c>
      <c r="D25" s="27">
        <f t="shared" si="6"/>
        <v>0</v>
      </c>
      <c r="E25" s="28">
        <f t="shared" si="6"/>
        <v>0</v>
      </c>
      <c r="F25" s="27">
        <f t="shared" si="6"/>
        <v>0</v>
      </c>
      <c r="G25" s="27">
        <f t="shared" si="6"/>
        <v>0</v>
      </c>
      <c r="H25" s="28">
        <f t="shared" si="6"/>
        <v>0</v>
      </c>
      <c r="I25" s="27">
        <f t="shared" si="0"/>
        <v>0</v>
      </c>
      <c r="J25" s="27">
        <f t="shared" si="1"/>
        <v>0</v>
      </c>
      <c r="K25" s="29">
        <f t="shared" si="2"/>
        <v>0</v>
      </c>
      <c r="L25" s="30"/>
    </row>
    <row r="26" spans="1:12" ht="13.5" customHeight="1">
      <c r="A26" s="25" t="s">
        <v>48</v>
      </c>
      <c r="B26" s="26" t="s">
        <v>207</v>
      </c>
      <c r="C26" s="27"/>
      <c r="D26" s="27"/>
      <c r="E26" s="28"/>
      <c r="F26" s="27"/>
      <c r="G26" s="27"/>
      <c r="H26" s="28"/>
      <c r="I26" s="27">
        <f t="shared" si="0"/>
        <v>0</v>
      </c>
      <c r="J26" s="27">
        <f t="shared" si="1"/>
        <v>0</v>
      </c>
      <c r="K26" s="29">
        <f t="shared" si="2"/>
        <v>0</v>
      </c>
      <c r="L26" s="30"/>
    </row>
    <row r="27" spans="1:12" ht="13.5" customHeight="1">
      <c r="A27" s="25" t="s">
        <v>50</v>
      </c>
      <c r="B27" s="26" t="s">
        <v>208</v>
      </c>
      <c r="C27" s="27"/>
      <c r="D27" s="27"/>
      <c r="E27" s="28"/>
      <c r="F27" s="27"/>
      <c r="G27" s="27"/>
      <c r="H27" s="28"/>
      <c r="I27" s="27">
        <f t="shared" si="0"/>
        <v>0</v>
      </c>
      <c r="J27" s="27">
        <f t="shared" si="1"/>
        <v>0</v>
      </c>
      <c r="K27" s="29">
        <f t="shared" si="2"/>
        <v>0</v>
      </c>
      <c r="L27" s="30"/>
    </row>
    <row r="28" spans="1:12" ht="13.5" customHeight="1">
      <c r="A28" s="25" t="s">
        <v>52</v>
      </c>
      <c r="B28" s="26" t="s">
        <v>209</v>
      </c>
      <c r="C28" s="27">
        <v>900</v>
      </c>
      <c r="D28" s="27">
        <v>912</v>
      </c>
      <c r="E28" s="28">
        <v>912</v>
      </c>
      <c r="F28" s="27"/>
      <c r="G28" s="27"/>
      <c r="H28" s="28"/>
      <c r="I28" s="27">
        <f t="shared" si="0"/>
        <v>900</v>
      </c>
      <c r="J28" s="27">
        <f t="shared" si="1"/>
        <v>912</v>
      </c>
      <c r="K28" s="29">
        <f t="shared" si="2"/>
        <v>912</v>
      </c>
      <c r="L28" s="30">
        <f>K28/J28*100</f>
        <v>100</v>
      </c>
    </row>
    <row r="29" spans="1:12" ht="13.5" customHeight="1">
      <c r="A29" s="25" t="s">
        <v>54</v>
      </c>
      <c r="B29" s="26" t="s">
        <v>210</v>
      </c>
      <c r="C29" s="27">
        <v>2000</v>
      </c>
      <c r="D29" s="27">
        <v>3322</v>
      </c>
      <c r="E29" s="28">
        <v>3322</v>
      </c>
      <c r="F29" s="27"/>
      <c r="G29" s="27"/>
      <c r="H29" s="28"/>
      <c r="I29" s="27">
        <f t="shared" si="0"/>
        <v>2000</v>
      </c>
      <c r="J29" s="27">
        <f t="shared" si="1"/>
        <v>3322</v>
      </c>
      <c r="K29" s="29">
        <f t="shared" si="2"/>
        <v>3322</v>
      </c>
      <c r="L29" s="30">
        <f>K29/J29*100</f>
        <v>100</v>
      </c>
    </row>
    <row r="30" spans="1:12" ht="13.5" customHeight="1">
      <c r="A30" s="25" t="s">
        <v>56</v>
      </c>
      <c r="B30" s="26" t="s">
        <v>211</v>
      </c>
      <c r="C30" s="27"/>
      <c r="D30" s="27"/>
      <c r="E30" s="28"/>
      <c r="F30" s="27"/>
      <c r="G30" s="27"/>
      <c r="H30" s="28"/>
      <c r="I30" s="27">
        <f t="shared" si="0"/>
        <v>0</v>
      </c>
      <c r="J30" s="27">
        <f t="shared" si="1"/>
        <v>0</v>
      </c>
      <c r="K30" s="29">
        <f t="shared" si="2"/>
        <v>0</v>
      </c>
      <c r="L30" s="30"/>
    </row>
    <row r="31" spans="1:12" ht="13.5" customHeight="1">
      <c r="A31" s="25" t="s">
        <v>58</v>
      </c>
      <c r="B31" s="26" t="s">
        <v>212</v>
      </c>
      <c r="C31" s="27"/>
      <c r="D31" s="27"/>
      <c r="E31" s="28"/>
      <c r="F31" s="27"/>
      <c r="G31" s="27"/>
      <c r="H31" s="28"/>
      <c r="I31" s="27">
        <f t="shared" si="0"/>
        <v>0</v>
      </c>
      <c r="J31" s="27">
        <f t="shared" si="1"/>
        <v>0</v>
      </c>
      <c r="K31" s="29">
        <f t="shared" si="2"/>
        <v>0</v>
      </c>
      <c r="L31" s="30"/>
    </row>
    <row r="32" spans="1:12" ht="13.5" customHeight="1">
      <c r="A32" s="25" t="s">
        <v>60</v>
      </c>
      <c r="B32" s="26" t="s">
        <v>213</v>
      </c>
      <c r="C32" s="27">
        <v>1400</v>
      </c>
      <c r="D32" s="27">
        <v>1560</v>
      </c>
      <c r="E32" s="28">
        <v>1560</v>
      </c>
      <c r="F32" s="27"/>
      <c r="G32" s="27"/>
      <c r="H32" s="28"/>
      <c r="I32" s="27">
        <f t="shared" si="0"/>
        <v>1400</v>
      </c>
      <c r="J32" s="27">
        <f t="shared" si="1"/>
        <v>1560</v>
      </c>
      <c r="K32" s="29">
        <f t="shared" si="2"/>
        <v>1560</v>
      </c>
      <c r="L32" s="30">
        <f>K32/J32*100</f>
        <v>100</v>
      </c>
    </row>
    <row r="33" spans="1:12" ht="13.5" customHeight="1">
      <c r="A33" s="25" t="s">
        <v>62</v>
      </c>
      <c r="B33" s="26" t="s">
        <v>214</v>
      </c>
      <c r="C33" s="27"/>
      <c r="D33" s="27"/>
      <c r="E33" s="28"/>
      <c r="F33" s="27"/>
      <c r="G33" s="27"/>
      <c r="H33" s="28"/>
      <c r="I33" s="27">
        <f t="shared" si="0"/>
        <v>0</v>
      </c>
      <c r="J33" s="27">
        <f t="shared" si="1"/>
        <v>0</v>
      </c>
      <c r="K33" s="29">
        <f t="shared" si="2"/>
        <v>0</v>
      </c>
      <c r="L33" s="30"/>
    </row>
    <row r="34" spans="1:12" ht="13.5" customHeight="1">
      <c r="A34" s="31" t="s">
        <v>64</v>
      </c>
      <c r="B34" s="32" t="s">
        <v>259</v>
      </c>
      <c r="C34" s="27">
        <f>SUM(C26:C33)</f>
        <v>4300</v>
      </c>
      <c r="D34" s="27">
        <f>SUM(D26:D33)</f>
        <v>5794</v>
      </c>
      <c r="E34" s="27">
        <f>SUM(E26:E33)</f>
        <v>5794</v>
      </c>
      <c r="F34" s="27">
        <f>SUM(F29:F33)</f>
        <v>0</v>
      </c>
      <c r="G34" s="27">
        <f>SUM(G29:G33)</f>
        <v>0</v>
      </c>
      <c r="H34" s="28">
        <f>SUM(H29:H33)</f>
        <v>0</v>
      </c>
      <c r="I34" s="27">
        <f t="shared" si="0"/>
        <v>4300</v>
      </c>
      <c r="J34" s="27">
        <f t="shared" si="1"/>
        <v>5794</v>
      </c>
      <c r="K34" s="29">
        <f t="shared" si="2"/>
        <v>5794</v>
      </c>
      <c r="L34" s="30">
        <f>K34/J34*100</f>
        <v>100</v>
      </c>
    </row>
    <row r="35" spans="1:12" ht="13.5" customHeight="1">
      <c r="A35" s="25" t="s">
        <v>66</v>
      </c>
      <c r="B35" s="26" t="s">
        <v>216</v>
      </c>
      <c r="C35" s="27">
        <v>50</v>
      </c>
      <c r="D35" s="27">
        <v>50</v>
      </c>
      <c r="E35" s="28">
        <v>43</v>
      </c>
      <c r="F35" s="27"/>
      <c r="G35" s="27"/>
      <c r="H35" s="28"/>
      <c r="I35" s="27">
        <f t="shared" si="0"/>
        <v>50</v>
      </c>
      <c r="J35" s="27">
        <f t="shared" si="1"/>
        <v>50</v>
      </c>
      <c r="K35" s="29">
        <f t="shared" si="2"/>
        <v>43</v>
      </c>
      <c r="L35" s="30">
        <f>K35/J35*100</f>
        <v>86</v>
      </c>
    </row>
    <row r="36" spans="1:12" ht="13.5" customHeight="1">
      <c r="A36" s="31" t="s">
        <v>68</v>
      </c>
      <c r="B36" s="33" t="s">
        <v>260</v>
      </c>
      <c r="C36" s="34">
        <f>C34+C35</f>
        <v>4350</v>
      </c>
      <c r="D36" s="34">
        <f>D34+D35</f>
        <v>5844</v>
      </c>
      <c r="E36" s="35">
        <f>E34+E35</f>
        <v>5837</v>
      </c>
      <c r="F36" s="34">
        <f>F25+F26+F27+F28+F34+F35</f>
        <v>0</v>
      </c>
      <c r="G36" s="34">
        <f>G25+G26+G27+G28+G34+G35</f>
        <v>0</v>
      </c>
      <c r="H36" s="35">
        <f>H25+H26+H27+H28+H34+H35</f>
        <v>0</v>
      </c>
      <c r="I36" s="34">
        <f t="shared" si="0"/>
        <v>4350</v>
      </c>
      <c r="J36" s="34">
        <f t="shared" si="1"/>
        <v>5844</v>
      </c>
      <c r="K36" s="36">
        <f t="shared" si="2"/>
        <v>5837</v>
      </c>
      <c r="L36" s="30">
        <f>K36/J36*100</f>
        <v>99.88021902806297</v>
      </c>
    </row>
    <row r="37" spans="1:12" ht="13.5" customHeight="1">
      <c r="A37" s="25" t="s">
        <v>70</v>
      </c>
      <c r="B37" s="26" t="s">
        <v>218</v>
      </c>
      <c r="C37" s="27"/>
      <c r="D37" s="27"/>
      <c r="E37" s="28"/>
      <c r="F37" s="27"/>
      <c r="G37" s="27"/>
      <c r="H37" s="28"/>
      <c r="I37" s="27">
        <f t="shared" si="0"/>
        <v>0</v>
      </c>
      <c r="J37" s="27">
        <f t="shared" si="1"/>
        <v>0</v>
      </c>
      <c r="K37" s="29">
        <f t="shared" si="2"/>
        <v>0</v>
      </c>
      <c r="L37" s="30"/>
    </row>
    <row r="38" spans="1:12" ht="13.5" customHeight="1">
      <c r="A38" s="25" t="s">
        <v>72</v>
      </c>
      <c r="B38" s="26" t="s">
        <v>219</v>
      </c>
      <c r="C38" s="27"/>
      <c r="D38" s="27"/>
      <c r="E38" s="28"/>
      <c r="F38" s="27"/>
      <c r="G38" s="27">
        <v>2538</v>
      </c>
      <c r="H38" s="28">
        <v>1564</v>
      </c>
      <c r="I38" s="27">
        <f t="shared" si="0"/>
        <v>0</v>
      </c>
      <c r="J38" s="27">
        <f t="shared" si="1"/>
        <v>2538</v>
      </c>
      <c r="K38" s="29">
        <f t="shared" si="2"/>
        <v>1564</v>
      </c>
      <c r="L38" s="30">
        <f>K38/J38*100</f>
        <v>61.623325453112685</v>
      </c>
    </row>
    <row r="39" spans="1:12" ht="13.5" customHeight="1">
      <c r="A39" s="25" t="s">
        <v>74</v>
      </c>
      <c r="B39" s="26" t="s">
        <v>220</v>
      </c>
      <c r="C39" s="27"/>
      <c r="D39" s="27"/>
      <c r="E39" s="28"/>
      <c r="F39" s="27"/>
      <c r="G39" s="27">
        <v>1406</v>
      </c>
      <c r="H39" s="28">
        <v>1406</v>
      </c>
      <c r="I39" s="27">
        <f t="shared" si="0"/>
        <v>0</v>
      </c>
      <c r="J39" s="27">
        <f t="shared" si="1"/>
        <v>1406</v>
      </c>
      <c r="K39" s="29">
        <f t="shared" si="2"/>
        <v>1406</v>
      </c>
      <c r="L39" s="30">
        <f>K39/J39*100</f>
        <v>100</v>
      </c>
    </row>
    <row r="40" spans="1:12" ht="13.5" customHeight="1">
      <c r="A40" s="25" t="s">
        <v>76</v>
      </c>
      <c r="B40" s="26" t="s">
        <v>221</v>
      </c>
      <c r="C40" s="27">
        <v>1781</v>
      </c>
      <c r="D40" s="27">
        <v>1781</v>
      </c>
      <c r="E40" s="28">
        <v>237</v>
      </c>
      <c r="F40" s="27"/>
      <c r="G40" s="27"/>
      <c r="H40" s="28"/>
      <c r="I40" s="27">
        <f t="shared" si="0"/>
        <v>1781</v>
      </c>
      <c r="J40" s="27">
        <f t="shared" si="1"/>
        <v>1781</v>
      </c>
      <c r="K40" s="29">
        <f t="shared" si="2"/>
        <v>237</v>
      </c>
      <c r="L40" s="30">
        <f>K40/J40*100</f>
        <v>13.307130825379001</v>
      </c>
    </row>
    <row r="41" spans="1:12" ht="13.5" customHeight="1">
      <c r="A41" s="25" t="s">
        <v>78</v>
      </c>
      <c r="B41" s="26" t="s">
        <v>222</v>
      </c>
      <c r="C41" s="27">
        <v>2957</v>
      </c>
      <c r="D41" s="27">
        <v>2957</v>
      </c>
      <c r="E41" s="28">
        <v>2195</v>
      </c>
      <c r="F41" s="27"/>
      <c r="G41" s="27"/>
      <c r="H41" s="28"/>
      <c r="I41" s="27">
        <f t="shared" si="0"/>
        <v>2957</v>
      </c>
      <c r="J41" s="27">
        <f t="shared" si="1"/>
        <v>2957</v>
      </c>
      <c r="K41" s="29">
        <f t="shared" si="2"/>
        <v>2195</v>
      </c>
      <c r="L41" s="30">
        <f>K41/J41*100</f>
        <v>74.23063916131214</v>
      </c>
    </row>
    <row r="42" spans="1:12" ht="13.5" customHeight="1">
      <c r="A42" s="25" t="s">
        <v>80</v>
      </c>
      <c r="B42" s="26" t="s">
        <v>223</v>
      </c>
      <c r="C42" s="27"/>
      <c r="D42" s="27"/>
      <c r="E42" s="28"/>
      <c r="F42" s="27"/>
      <c r="G42" s="27"/>
      <c r="H42" s="28"/>
      <c r="I42" s="27">
        <f t="shared" si="0"/>
        <v>0</v>
      </c>
      <c r="J42" s="27">
        <f t="shared" si="1"/>
        <v>0</v>
      </c>
      <c r="K42" s="29">
        <f t="shared" si="2"/>
        <v>0</v>
      </c>
      <c r="L42" s="30"/>
    </row>
    <row r="43" spans="1:12" ht="13.5" customHeight="1">
      <c r="A43" s="25" t="s">
        <v>82</v>
      </c>
      <c r="B43" s="26" t="s">
        <v>224</v>
      </c>
      <c r="C43" s="27"/>
      <c r="D43" s="27"/>
      <c r="E43" s="28"/>
      <c r="F43" s="27"/>
      <c r="G43" s="27"/>
      <c r="H43" s="28"/>
      <c r="I43" s="27">
        <f t="shared" si="0"/>
        <v>0</v>
      </c>
      <c r="J43" s="27">
        <f t="shared" si="1"/>
        <v>0</v>
      </c>
      <c r="K43" s="29">
        <f t="shared" si="2"/>
        <v>0</v>
      </c>
      <c r="L43" s="30"/>
    </row>
    <row r="44" spans="1:12" ht="13.5" customHeight="1">
      <c r="A44" s="25" t="s">
        <v>84</v>
      </c>
      <c r="B44" s="26" t="s">
        <v>225</v>
      </c>
      <c r="C44" s="27">
        <v>350</v>
      </c>
      <c r="D44" s="27">
        <v>350</v>
      </c>
      <c r="E44" s="28">
        <v>384</v>
      </c>
      <c r="F44" s="27"/>
      <c r="G44" s="27"/>
      <c r="H44" s="28"/>
      <c r="I44" s="27">
        <f t="shared" si="0"/>
        <v>350</v>
      </c>
      <c r="J44" s="27">
        <f t="shared" si="1"/>
        <v>350</v>
      </c>
      <c r="K44" s="29">
        <f t="shared" si="2"/>
        <v>384</v>
      </c>
      <c r="L44" s="30">
        <f>K44/J44*100</f>
        <v>109.71428571428572</v>
      </c>
    </row>
    <row r="45" spans="1:12" ht="13.5" customHeight="1">
      <c r="A45" s="25" t="s">
        <v>86</v>
      </c>
      <c r="B45" s="26" t="s">
        <v>226</v>
      </c>
      <c r="C45" s="27"/>
      <c r="D45" s="27"/>
      <c r="E45" s="28"/>
      <c r="F45" s="27"/>
      <c r="G45" s="27"/>
      <c r="H45" s="28"/>
      <c r="I45" s="27">
        <f t="shared" si="0"/>
        <v>0</v>
      </c>
      <c r="J45" s="27">
        <f t="shared" si="1"/>
        <v>0</v>
      </c>
      <c r="K45" s="29">
        <f t="shared" si="2"/>
        <v>0</v>
      </c>
      <c r="L45" s="30"/>
    </row>
    <row r="46" spans="1:12" ht="13.5" customHeight="1">
      <c r="A46" s="25" t="s">
        <v>88</v>
      </c>
      <c r="B46" s="26" t="s">
        <v>227</v>
      </c>
      <c r="C46" s="27"/>
      <c r="D46" s="27"/>
      <c r="E46" s="28">
        <v>9</v>
      </c>
      <c r="F46" s="27"/>
      <c r="G46" s="27"/>
      <c r="H46" s="28"/>
      <c r="I46" s="27">
        <f t="shared" si="0"/>
        <v>0</v>
      </c>
      <c r="J46" s="27">
        <f t="shared" si="1"/>
        <v>0</v>
      </c>
      <c r="K46" s="29">
        <f t="shared" si="2"/>
        <v>9</v>
      </c>
      <c r="L46" s="30"/>
    </row>
    <row r="47" spans="1:12" ht="13.5" customHeight="1">
      <c r="A47" s="31" t="s">
        <v>90</v>
      </c>
      <c r="B47" s="33" t="s">
        <v>261</v>
      </c>
      <c r="C47" s="34">
        <f aca="true" t="shared" si="7" ref="C47:H47">SUM(C37:C46)</f>
        <v>5088</v>
      </c>
      <c r="D47" s="34">
        <f t="shared" si="7"/>
        <v>5088</v>
      </c>
      <c r="E47" s="35">
        <f t="shared" si="7"/>
        <v>2825</v>
      </c>
      <c r="F47" s="34">
        <f t="shared" si="7"/>
        <v>0</v>
      </c>
      <c r="G47" s="34">
        <f t="shared" si="7"/>
        <v>3944</v>
      </c>
      <c r="H47" s="35">
        <f t="shared" si="7"/>
        <v>2970</v>
      </c>
      <c r="I47" s="34">
        <f t="shared" si="0"/>
        <v>5088</v>
      </c>
      <c r="J47" s="34">
        <f t="shared" si="1"/>
        <v>9032</v>
      </c>
      <c r="K47" s="36">
        <f t="shared" si="2"/>
        <v>5795</v>
      </c>
      <c r="L47" s="30">
        <f>K47/J47*100</f>
        <v>64.1607617360496</v>
      </c>
    </row>
    <row r="48" spans="1:12" ht="13.5" customHeight="1">
      <c r="A48" s="25" t="s">
        <v>92</v>
      </c>
      <c r="B48" s="26" t="s">
        <v>229</v>
      </c>
      <c r="C48" s="27"/>
      <c r="D48" s="27"/>
      <c r="E48" s="28"/>
      <c r="F48" s="27"/>
      <c r="G48" s="27"/>
      <c r="H48" s="28"/>
      <c r="I48" s="27">
        <f t="shared" si="0"/>
        <v>0</v>
      </c>
      <c r="J48" s="27">
        <f t="shared" si="1"/>
        <v>0</v>
      </c>
      <c r="K48" s="29">
        <f t="shared" si="2"/>
        <v>0</v>
      </c>
      <c r="L48" s="30"/>
    </row>
    <row r="49" spans="1:12" ht="13.5" customHeight="1">
      <c r="A49" s="25" t="s">
        <v>94</v>
      </c>
      <c r="B49" s="26" t="s">
        <v>230</v>
      </c>
      <c r="C49" s="27"/>
      <c r="D49" s="27"/>
      <c r="E49" s="28"/>
      <c r="F49" s="27"/>
      <c r="G49" s="27"/>
      <c r="H49" s="28"/>
      <c r="I49" s="27">
        <f t="shared" si="0"/>
        <v>0</v>
      </c>
      <c r="J49" s="27">
        <f t="shared" si="1"/>
        <v>0</v>
      </c>
      <c r="K49" s="29">
        <f t="shared" si="2"/>
        <v>0</v>
      </c>
      <c r="L49" s="30"/>
    </row>
    <row r="50" spans="1:12" ht="13.5" customHeight="1">
      <c r="A50" s="25" t="s">
        <v>96</v>
      </c>
      <c r="B50" s="26" t="s">
        <v>231</v>
      </c>
      <c r="C50" s="27"/>
      <c r="D50" s="27"/>
      <c r="E50" s="28"/>
      <c r="F50" s="27"/>
      <c r="G50" s="27"/>
      <c r="H50" s="28"/>
      <c r="I50" s="27">
        <f t="shared" si="0"/>
        <v>0</v>
      </c>
      <c r="J50" s="27">
        <f t="shared" si="1"/>
        <v>0</v>
      </c>
      <c r="K50" s="29">
        <f t="shared" si="2"/>
        <v>0</v>
      </c>
      <c r="L50" s="30"/>
    </row>
    <row r="51" spans="1:12" ht="13.5" customHeight="1">
      <c r="A51" s="25" t="s">
        <v>98</v>
      </c>
      <c r="B51" s="26" t="s">
        <v>232</v>
      </c>
      <c r="C51" s="27"/>
      <c r="D51" s="27"/>
      <c r="E51" s="28"/>
      <c r="F51" s="27"/>
      <c r="G51" s="27"/>
      <c r="H51" s="28"/>
      <c r="I51" s="27">
        <f t="shared" si="0"/>
        <v>0</v>
      </c>
      <c r="J51" s="27">
        <f t="shared" si="1"/>
        <v>0</v>
      </c>
      <c r="K51" s="29">
        <f t="shared" si="2"/>
        <v>0</v>
      </c>
      <c r="L51" s="30"/>
    </row>
    <row r="52" spans="1:12" ht="13.5" customHeight="1">
      <c r="A52" s="25" t="s">
        <v>100</v>
      </c>
      <c r="B52" s="26" t="s">
        <v>233</v>
      </c>
      <c r="C52" s="27"/>
      <c r="D52" s="27"/>
      <c r="E52" s="28"/>
      <c r="F52" s="27"/>
      <c r="G52" s="27"/>
      <c r="H52" s="28"/>
      <c r="I52" s="27">
        <f t="shared" si="0"/>
        <v>0</v>
      </c>
      <c r="J52" s="27">
        <f t="shared" si="1"/>
        <v>0</v>
      </c>
      <c r="K52" s="29">
        <f t="shared" si="2"/>
        <v>0</v>
      </c>
      <c r="L52" s="30"/>
    </row>
    <row r="53" spans="1:12" ht="13.5" customHeight="1">
      <c r="A53" s="31" t="s">
        <v>102</v>
      </c>
      <c r="B53" s="33" t="s">
        <v>262</v>
      </c>
      <c r="C53" s="34">
        <f aca="true" t="shared" si="8" ref="C53:H53">SUM(C48:C52)</f>
        <v>0</v>
      </c>
      <c r="D53" s="34">
        <f t="shared" si="8"/>
        <v>0</v>
      </c>
      <c r="E53" s="35">
        <f t="shared" si="8"/>
        <v>0</v>
      </c>
      <c r="F53" s="34">
        <f t="shared" si="8"/>
        <v>0</v>
      </c>
      <c r="G53" s="34">
        <f t="shared" si="8"/>
        <v>0</v>
      </c>
      <c r="H53" s="35">
        <f t="shared" si="8"/>
        <v>0</v>
      </c>
      <c r="I53" s="34">
        <f t="shared" si="0"/>
        <v>0</v>
      </c>
      <c r="J53" s="34">
        <f t="shared" si="1"/>
        <v>0</v>
      </c>
      <c r="K53" s="36">
        <f t="shared" si="2"/>
        <v>0</v>
      </c>
      <c r="L53" s="30"/>
    </row>
    <row r="54" spans="1:12" ht="13.5" customHeight="1">
      <c r="A54" s="25" t="s">
        <v>104</v>
      </c>
      <c r="B54" s="26" t="s">
        <v>235</v>
      </c>
      <c r="C54" s="27"/>
      <c r="D54" s="27"/>
      <c r="E54" s="28"/>
      <c r="F54" s="27"/>
      <c r="G54" s="27"/>
      <c r="H54" s="28"/>
      <c r="I54" s="27">
        <f t="shared" si="0"/>
        <v>0</v>
      </c>
      <c r="J54" s="27">
        <f t="shared" si="1"/>
        <v>0</v>
      </c>
      <c r="K54" s="29">
        <f t="shared" si="2"/>
        <v>0</v>
      </c>
      <c r="L54" s="30"/>
    </row>
    <row r="55" spans="1:12" ht="13.5" customHeight="1">
      <c r="A55" s="25" t="s">
        <v>106</v>
      </c>
      <c r="B55" s="26" t="s">
        <v>236</v>
      </c>
      <c r="C55" s="27"/>
      <c r="D55" s="27"/>
      <c r="E55" s="28"/>
      <c r="F55" s="27"/>
      <c r="G55" s="27"/>
      <c r="H55" s="28"/>
      <c r="I55" s="27">
        <f t="shared" si="0"/>
        <v>0</v>
      </c>
      <c r="J55" s="27">
        <f t="shared" si="1"/>
        <v>0</v>
      </c>
      <c r="K55" s="29">
        <f t="shared" si="2"/>
        <v>0</v>
      </c>
      <c r="L55" s="30"/>
    </row>
    <row r="56" spans="1:12" ht="13.5" customHeight="1">
      <c r="A56" s="25" t="s">
        <v>108</v>
      </c>
      <c r="B56" s="26" t="s">
        <v>237</v>
      </c>
      <c r="C56" s="27">
        <v>481</v>
      </c>
      <c r="D56" s="27">
        <v>5470</v>
      </c>
      <c r="E56" s="28">
        <v>5470</v>
      </c>
      <c r="F56" s="27"/>
      <c r="G56" s="27"/>
      <c r="H56" s="28"/>
      <c r="I56" s="27">
        <f t="shared" si="0"/>
        <v>481</v>
      </c>
      <c r="J56" s="27">
        <f t="shared" si="1"/>
        <v>5470</v>
      </c>
      <c r="K56" s="29">
        <f t="shared" si="2"/>
        <v>5470</v>
      </c>
      <c r="L56" s="30">
        <f>K56/J56*100</f>
        <v>100</v>
      </c>
    </row>
    <row r="57" spans="1:12" ht="13.5" customHeight="1">
      <c r="A57" s="31" t="s">
        <v>110</v>
      </c>
      <c r="B57" s="33" t="s">
        <v>263</v>
      </c>
      <c r="C57" s="34">
        <f aca="true" t="shared" si="9" ref="C57:H57">C54+C55+C56</f>
        <v>481</v>
      </c>
      <c r="D57" s="34">
        <f t="shared" si="9"/>
        <v>5470</v>
      </c>
      <c r="E57" s="35">
        <f t="shared" si="9"/>
        <v>5470</v>
      </c>
      <c r="F57" s="34">
        <f t="shared" si="9"/>
        <v>0</v>
      </c>
      <c r="G57" s="34">
        <f t="shared" si="9"/>
        <v>0</v>
      </c>
      <c r="H57" s="35">
        <f t="shared" si="9"/>
        <v>0</v>
      </c>
      <c r="I57" s="34">
        <f t="shared" si="0"/>
        <v>481</v>
      </c>
      <c r="J57" s="34">
        <f t="shared" si="1"/>
        <v>5470</v>
      </c>
      <c r="K57" s="36">
        <f t="shared" si="2"/>
        <v>5470</v>
      </c>
      <c r="L57" s="30">
        <f>K57/J57*100</f>
        <v>100</v>
      </c>
    </row>
    <row r="58" spans="1:12" ht="13.5" customHeight="1">
      <c r="A58" s="25" t="s">
        <v>112</v>
      </c>
      <c r="B58" s="26" t="s">
        <v>239</v>
      </c>
      <c r="C58" s="27"/>
      <c r="D58" s="27"/>
      <c r="E58" s="28"/>
      <c r="F58" s="27"/>
      <c r="G58" s="27"/>
      <c r="H58" s="28"/>
      <c r="I58" s="27">
        <f t="shared" si="0"/>
        <v>0</v>
      </c>
      <c r="J58" s="27">
        <f t="shared" si="1"/>
        <v>0</v>
      </c>
      <c r="K58" s="29">
        <f t="shared" si="2"/>
        <v>0</v>
      </c>
      <c r="L58" s="30"/>
    </row>
    <row r="59" spans="1:12" ht="13.5" customHeight="1">
      <c r="A59" s="25" t="s">
        <v>114</v>
      </c>
      <c r="B59" s="26" t="s">
        <v>240</v>
      </c>
      <c r="C59" s="27">
        <v>1308</v>
      </c>
      <c r="D59" s="27">
        <v>1308</v>
      </c>
      <c r="E59" s="28"/>
      <c r="F59" s="27"/>
      <c r="G59" s="27"/>
      <c r="H59" s="28"/>
      <c r="I59" s="27">
        <f t="shared" si="0"/>
        <v>1308</v>
      </c>
      <c r="J59" s="27">
        <f t="shared" si="1"/>
        <v>1308</v>
      </c>
      <c r="K59" s="29">
        <f t="shared" si="2"/>
        <v>0</v>
      </c>
      <c r="L59" s="30">
        <f>K59/J59*100</f>
        <v>0</v>
      </c>
    </row>
    <row r="60" spans="1:12" ht="13.5" customHeight="1">
      <c r="A60" s="25" t="s">
        <v>116</v>
      </c>
      <c r="B60" s="26" t="s">
        <v>241</v>
      </c>
      <c r="C60" s="27"/>
      <c r="D60" s="27"/>
      <c r="E60" s="28"/>
      <c r="F60" s="27"/>
      <c r="G60" s="27"/>
      <c r="H60" s="28"/>
      <c r="I60" s="27">
        <f t="shared" si="0"/>
        <v>0</v>
      </c>
      <c r="J60" s="27">
        <f t="shared" si="1"/>
        <v>0</v>
      </c>
      <c r="K60" s="29">
        <f t="shared" si="2"/>
        <v>0</v>
      </c>
      <c r="L60" s="30"/>
    </row>
    <row r="61" spans="1:12" ht="13.5" customHeight="1">
      <c r="A61" s="31" t="s">
        <v>118</v>
      </c>
      <c r="B61" s="37" t="s">
        <v>264</v>
      </c>
      <c r="C61" s="38">
        <f aca="true" t="shared" si="10" ref="C61:H61">C58+C59+C60</f>
        <v>1308</v>
      </c>
      <c r="D61" s="38">
        <f t="shared" si="10"/>
        <v>1308</v>
      </c>
      <c r="E61" s="39">
        <f t="shared" si="10"/>
        <v>0</v>
      </c>
      <c r="F61" s="38">
        <f t="shared" si="10"/>
        <v>0</v>
      </c>
      <c r="G61" s="38">
        <f t="shared" si="10"/>
        <v>0</v>
      </c>
      <c r="H61" s="39">
        <f t="shared" si="10"/>
        <v>0</v>
      </c>
      <c r="I61" s="38">
        <f t="shared" si="0"/>
        <v>1308</v>
      </c>
      <c r="J61" s="38">
        <f t="shared" si="1"/>
        <v>1308</v>
      </c>
      <c r="K61" s="40">
        <f t="shared" si="2"/>
        <v>0</v>
      </c>
      <c r="L61" s="30">
        <f>K61/J61*100</f>
        <v>0</v>
      </c>
    </row>
    <row r="62" spans="1:12" ht="13.5" customHeight="1">
      <c r="A62" s="31" t="s">
        <v>120</v>
      </c>
      <c r="B62" s="41" t="s">
        <v>265</v>
      </c>
      <c r="C62" s="42">
        <f aca="true" t="shared" si="11" ref="C62:H62">C16+C22+C36+C47+C53+C57+C61</f>
        <v>64756</v>
      </c>
      <c r="D62" s="42">
        <f t="shared" si="11"/>
        <v>84524</v>
      </c>
      <c r="E62" s="43">
        <f t="shared" si="11"/>
        <v>80779</v>
      </c>
      <c r="F62" s="42">
        <f t="shared" si="11"/>
        <v>0</v>
      </c>
      <c r="G62" s="42">
        <f t="shared" si="11"/>
        <v>3944</v>
      </c>
      <c r="H62" s="43">
        <f t="shared" si="11"/>
        <v>2970</v>
      </c>
      <c r="I62" s="42">
        <f t="shared" si="0"/>
        <v>64756</v>
      </c>
      <c r="J62" s="42">
        <f t="shared" si="1"/>
        <v>88468</v>
      </c>
      <c r="K62" s="44">
        <f t="shared" si="2"/>
        <v>83749</v>
      </c>
      <c r="L62" s="30">
        <f>K62/J62*100</f>
        <v>94.66586788443279</v>
      </c>
    </row>
    <row r="63" spans="1:12" ht="13.5" customHeight="1">
      <c r="A63" s="25" t="s">
        <v>4</v>
      </c>
      <c r="B63" s="26" t="s">
        <v>266</v>
      </c>
      <c r="C63" s="27"/>
      <c r="D63" s="27"/>
      <c r="E63" s="28"/>
      <c r="F63" s="27"/>
      <c r="G63" s="27"/>
      <c r="H63" s="28"/>
      <c r="I63" s="27">
        <f t="shared" si="0"/>
        <v>0</v>
      </c>
      <c r="J63" s="27">
        <f t="shared" si="1"/>
        <v>0</v>
      </c>
      <c r="K63" s="29">
        <f t="shared" si="2"/>
        <v>0</v>
      </c>
      <c r="L63" s="30"/>
    </row>
    <row r="64" spans="1:12" ht="13.5" customHeight="1">
      <c r="A64" s="25" t="s">
        <v>6</v>
      </c>
      <c r="B64" s="26" t="s">
        <v>267</v>
      </c>
      <c r="C64" s="27"/>
      <c r="D64" s="27"/>
      <c r="E64" s="28"/>
      <c r="F64" s="27"/>
      <c r="G64" s="27"/>
      <c r="H64" s="28"/>
      <c r="I64" s="27">
        <f t="shared" si="0"/>
        <v>0</v>
      </c>
      <c r="J64" s="27">
        <f t="shared" si="1"/>
        <v>0</v>
      </c>
      <c r="K64" s="29">
        <f t="shared" si="2"/>
        <v>0</v>
      </c>
      <c r="L64" s="30"/>
    </row>
    <row r="65" spans="1:12" ht="13.5" customHeight="1">
      <c r="A65" s="25" t="s">
        <v>8</v>
      </c>
      <c r="B65" s="26" t="s">
        <v>268</v>
      </c>
      <c r="C65" s="27"/>
      <c r="D65" s="27"/>
      <c r="E65" s="28"/>
      <c r="F65" s="27"/>
      <c r="G65" s="27"/>
      <c r="H65" s="28"/>
      <c r="I65" s="27">
        <f t="shared" si="0"/>
        <v>0</v>
      </c>
      <c r="J65" s="27">
        <f t="shared" si="1"/>
        <v>0</v>
      </c>
      <c r="K65" s="29">
        <f t="shared" si="2"/>
        <v>0</v>
      </c>
      <c r="L65" s="30"/>
    </row>
    <row r="66" spans="1:12" ht="13.5" customHeight="1">
      <c r="A66" s="31" t="s">
        <v>10</v>
      </c>
      <c r="B66" s="32" t="s">
        <v>269</v>
      </c>
      <c r="C66" s="27">
        <f aca="true" t="shared" si="12" ref="C66:H66">C63+C64+C65</f>
        <v>0</v>
      </c>
      <c r="D66" s="27">
        <f t="shared" si="12"/>
        <v>0</v>
      </c>
      <c r="E66" s="28">
        <f t="shared" si="12"/>
        <v>0</v>
      </c>
      <c r="F66" s="27">
        <f t="shared" si="12"/>
        <v>0</v>
      </c>
      <c r="G66" s="27">
        <f t="shared" si="12"/>
        <v>0</v>
      </c>
      <c r="H66" s="28">
        <f t="shared" si="12"/>
        <v>0</v>
      </c>
      <c r="I66" s="27">
        <f t="shared" si="0"/>
        <v>0</v>
      </c>
      <c r="J66" s="27">
        <f t="shared" si="1"/>
        <v>0</v>
      </c>
      <c r="K66" s="29">
        <f t="shared" si="2"/>
        <v>0</v>
      </c>
      <c r="L66" s="30"/>
    </row>
    <row r="67" spans="1:12" ht="13.5" customHeight="1">
      <c r="A67" s="25" t="s">
        <v>12</v>
      </c>
      <c r="B67" s="26" t="s">
        <v>270</v>
      </c>
      <c r="C67" s="27"/>
      <c r="D67" s="27"/>
      <c r="E67" s="28"/>
      <c r="F67" s="27"/>
      <c r="G67" s="27">
        <v>21971</v>
      </c>
      <c r="H67" s="28">
        <v>21971</v>
      </c>
      <c r="I67" s="27">
        <f t="shared" si="0"/>
        <v>0</v>
      </c>
      <c r="J67" s="27">
        <f t="shared" si="1"/>
        <v>21971</v>
      </c>
      <c r="K67" s="29">
        <f t="shared" si="2"/>
        <v>21971</v>
      </c>
      <c r="L67" s="30">
        <f>K67/J67*100</f>
        <v>100</v>
      </c>
    </row>
    <row r="68" spans="1:12" ht="13.5" customHeight="1">
      <c r="A68" s="25" t="s">
        <v>14</v>
      </c>
      <c r="B68" s="26" t="s">
        <v>271</v>
      </c>
      <c r="C68" s="27"/>
      <c r="D68" s="27"/>
      <c r="E68" s="28"/>
      <c r="F68" s="27"/>
      <c r="G68" s="27"/>
      <c r="H68" s="28"/>
      <c r="I68" s="27">
        <f t="shared" si="0"/>
        <v>0</v>
      </c>
      <c r="J68" s="27">
        <f t="shared" si="1"/>
        <v>0</v>
      </c>
      <c r="K68" s="29">
        <f t="shared" si="2"/>
        <v>0</v>
      </c>
      <c r="L68" s="30"/>
    </row>
    <row r="69" spans="1:12" ht="13.5" customHeight="1">
      <c r="A69" s="25" t="s">
        <v>16</v>
      </c>
      <c r="B69" s="26" t="s">
        <v>272</v>
      </c>
      <c r="C69" s="27"/>
      <c r="D69" s="27"/>
      <c r="E69" s="28"/>
      <c r="F69" s="27"/>
      <c r="G69" s="27"/>
      <c r="H69" s="28"/>
      <c r="I69" s="27">
        <f t="shared" si="0"/>
        <v>0</v>
      </c>
      <c r="J69" s="27">
        <f t="shared" si="1"/>
        <v>0</v>
      </c>
      <c r="K69" s="29">
        <f t="shared" si="2"/>
        <v>0</v>
      </c>
      <c r="L69" s="30"/>
    </row>
    <row r="70" spans="1:12" ht="13.5" customHeight="1">
      <c r="A70" s="25" t="s">
        <v>18</v>
      </c>
      <c r="B70" s="26" t="s">
        <v>273</v>
      </c>
      <c r="C70" s="27"/>
      <c r="D70" s="27"/>
      <c r="E70" s="28"/>
      <c r="F70" s="27"/>
      <c r="G70" s="27"/>
      <c r="H70" s="28"/>
      <c r="I70" s="27">
        <f t="shared" si="0"/>
        <v>0</v>
      </c>
      <c r="J70" s="27">
        <f t="shared" si="1"/>
        <v>0</v>
      </c>
      <c r="K70" s="29">
        <f t="shared" si="2"/>
        <v>0</v>
      </c>
      <c r="L70" s="30"/>
    </row>
    <row r="71" spans="1:12" ht="13.5" customHeight="1">
      <c r="A71" s="31" t="s">
        <v>20</v>
      </c>
      <c r="B71" s="32" t="s">
        <v>274</v>
      </c>
      <c r="C71" s="27">
        <f aca="true" t="shared" si="13" ref="C71:H71">C67+C68+C69+C70</f>
        <v>0</v>
      </c>
      <c r="D71" s="27">
        <f t="shared" si="13"/>
        <v>0</v>
      </c>
      <c r="E71" s="28">
        <f t="shared" si="13"/>
        <v>0</v>
      </c>
      <c r="F71" s="27">
        <f t="shared" si="13"/>
        <v>0</v>
      </c>
      <c r="G71" s="27">
        <f t="shared" si="13"/>
        <v>21971</v>
      </c>
      <c r="H71" s="28">
        <f t="shared" si="13"/>
        <v>21971</v>
      </c>
      <c r="I71" s="27">
        <f t="shared" si="0"/>
        <v>0</v>
      </c>
      <c r="J71" s="27">
        <f t="shared" si="1"/>
        <v>21971</v>
      </c>
      <c r="K71" s="29">
        <f t="shared" si="2"/>
        <v>21971</v>
      </c>
      <c r="L71" s="30">
        <f>K71/J71*100</f>
        <v>100</v>
      </c>
    </row>
    <row r="72" spans="1:12" ht="13.5" customHeight="1">
      <c r="A72" s="25" t="s">
        <v>22</v>
      </c>
      <c r="B72" s="26" t="s">
        <v>275</v>
      </c>
      <c r="C72" s="27"/>
      <c r="D72" s="27"/>
      <c r="E72" s="28"/>
      <c r="F72" s="27">
        <v>10145</v>
      </c>
      <c r="G72" s="27">
        <v>8295</v>
      </c>
      <c r="H72" s="28">
        <v>1915</v>
      </c>
      <c r="I72" s="27">
        <f t="shared" si="0"/>
        <v>10145</v>
      </c>
      <c r="J72" s="27">
        <f t="shared" si="1"/>
        <v>8295</v>
      </c>
      <c r="K72" s="29">
        <f t="shared" si="2"/>
        <v>1915</v>
      </c>
      <c r="L72" s="30">
        <f>K72/J72*100</f>
        <v>23.08619650391802</v>
      </c>
    </row>
    <row r="73" spans="1:12" ht="13.5" customHeight="1">
      <c r="A73" s="25" t="s">
        <v>24</v>
      </c>
      <c r="B73" s="26" t="s">
        <v>276</v>
      </c>
      <c r="C73" s="27"/>
      <c r="D73" s="27"/>
      <c r="E73" s="28"/>
      <c r="F73" s="27"/>
      <c r="G73" s="27"/>
      <c r="H73" s="28"/>
      <c r="I73" s="27">
        <f t="shared" si="0"/>
        <v>0</v>
      </c>
      <c r="J73" s="27">
        <f t="shared" si="1"/>
        <v>0</v>
      </c>
      <c r="K73" s="29">
        <f t="shared" si="2"/>
        <v>0</v>
      </c>
      <c r="L73" s="30"/>
    </row>
    <row r="74" spans="1:12" ht="13.5" customHeight="1">
      <c r="A74" s="31" t="s">
        <v>26</v>
      </c>
      <c r="B74" s="32" t="s">
        <v>277</v>
      </c>
      <c r="C74" s="27">
        <f aca="true" t="shared" si="14" ref="C74:H74">C72+C73</f>
        <v>0</v>
      </c>
      <c r="D74" s="27">
        <f t="shared" si="14"/>
        <v>0</v>
      </c>
      <c r="E74" s="28">
        <f t="shared" si="14"/>
        <v>0</v>
      </c>
      <c r="F74" s="27">
        <f t="shared" si="14"/>
        <v>10145</v>
      </c>
      <c r="G74" s="27">
        <f t="shared" si="14"/>
        <v>8295</v>
      </c>
      <c r="H74" s="28">
        <f t="shared" si="14"/>
        <v>1915</v>
      </c>
      <c r="I74" s="27">
        <f t="shared" si="0"/>
        <v>10145</v>
      </c>
      <c r="J74" s="27">
        <f t="shared" si="1"/>
        <v>8295</v>
      </c>
      <c r="K74" s="29">
        <f t="shared" si="2"/>
        <v>1915</v>
      </c>
      <c r="L74" s="30">
        <f>K74/J74*100</f>
        <v>23.08619650391802</v>
      </c>
    </row>
    <row r="75" spans="1:12" ht="13.5" customHeight="1">
      <c r="A75" s="25" t="s">
        <v>28</v>
      </c>
      <c r="B75" s="26" t="s">
        <v>278</v>
      </c>
      <c r="C75" s="27"/>
      <c r="D75" s="27">
        <v>1867</v>
      </c>
      <c r="E75" s="28">
        <v>1867</v>
      </c>
      <c r="F75" s="27"/>
      <c r="G75" s="27"/>
      <c r="H75" s="28"/>
      <c r="I75" s="27">
        <f t="shared" si="0"/>
        <v>0</v>
      </c>
      <c r="J75" s="27">
        <f t="shared" si="1"/>
        <v>1867</v>
      </c>
      <c r="K75" s="29">
        <f t="shared" si="2"/>
        <v>1867</v>
      </c>
      <c r="L75" s="30">
        <f>K75/J75*100</f>
        <v>100</v>
      </c>
    </row>
    <row r="76" spans="1:12" ht="13.5" customHeight="1">
      <c r="A76" s="25" t="s">
        <v>30</v>
      </c>
      <c r="B76" s="26" t="s">
        <v>279</v>
      </c>
      <c r="C76" s="27"/>
      <c r="D76" s="27"/>
      <c r="E76" s="28"/>
      <c r="F76" s="27"/>
      <c r="G76" s="27"/>
      <c r="H76" s="28"/>
      <c r="I76" s="27">
        <f t="shared" si="0"/>
        <v>0</v>
      </c>
      <c r="J76" s="27">
        <f t="shared" si="1"/>
        <v>0</v>
      </c>
      <c r="K76" s="29">
        <f t="shared" si="2"/>
        <v>0</v>
      </c>
      <c r="L76" s="30"/>
    </row>
    <row r="77" spans="1:12" ht="13.5" customHeight="1">
      <c r="A77" s="25" t="s">
        <v>32</v>
      </c>
      <c r="B77" s="26" t="s">
        <v>280</v>
      </c>
      <c r="C77" s="27"/>
      <c r="D77" s="27"/>
      <c r="E77" s="28"/>
      <c r="F77" s="27"/>
      <c r="G77" s="27"/>
      <c r="H77" s="28"/>
      <c r="I77" s="27">
        <f t="shared" si="0"/>
        <v>0</v>
      </c>
      <c r="J77" s="27">
        <f t="shared" si="1"/>
        <v>0</v>
      </c>
      <c r="K77" s="29">
        <f t="shared" si="2"/>
        <v>0</v>
      </c>
      <c r="L77" s="30"/>
    </row>
    <row r="78" spans="1:12" ht="13.5" customHeight="1">
      <c r="A78" s="25" t="s">
        <v>34</v>
      </c>
      <c r="B78" s="26" t="s">
        <v>281</v>
      </c>
      <c r="C78" s="27"/>
      <c r="D78" s="27"/>
      <c r="E78" s="28"/>
      <c r="F78" s="27"/>
      <c r="G78" s="27"/>
      <c r="H78" s="28"/>
      <c r="I78" s="27">
        <f t="shared" si="0"/>
        <v>0</v>
      </c>
      <c r="J78" s="27">
        <f t="shared" si="1"/>
        <v>0</v>
      </c>
      <c r="K78" s="29">
        <f t="shared" si="2"/>
        <v>0</v>
      </c>
      <c r="L78" s="30"/>
    </row>
    <row r="79" spans="1:12" ht="13.5" customHeight="1">
      <c r="A79" s="25" t="s">
        <v>36</v>
      </c>
      <c r="B79" s="26" t="s">
        <v>282</v>
      </c>
      <c r="C79" s="27"/>
      <c r="D79" s="27"/>
      <c r="E79" s="28"/>
      <c r="F79" s="27"/>
      <c r="G79" s="27"/>
      <c r="H79" s="28"/>
      <c r="I79" s="27">
        <f t="shared" si="0"/>
        <v>0</v>
      </c>
      <c r="J79" s="27">
        <f t="shared" si="1"/>
        <v>0</v>
      </c>
      <c r="K79" s="29">
        <f t="shared" si="2"/>
        <v>0</v>
      </c>
      <c r="L79" s="30"/>
    </row>
    <row r="80" spans="1:12" ht="13.5" customHeight="1">
      <c r="A80" s="31" t="s">
        <v>38</v>
      </c>
      <c r="B80" s="32" t="s">
        <v>283</v>
      </c>
      <c r="C80" s="27">
        <f aca="true" t="shared" si="15" ref="C80:H80">C66+C71+C74+C75+C76+C77+C78+C79</f>
        <v>0</v>
      </c>
      <c r="D80" s="27">
        <f t="shared" si="15"/>
        <v>1867</v>
      </c>
      <c r="E80" s="28">
        <f t="shared" si="15"/>
        <v>1867</v>
      </c>
      <c r="F80" s="27">
        <f t="shared" si="15"/>
        <v>10145</v>
      </c>
      <c r="G80" s="27">
        <f t="shared" si="15"/>
        <v>30266</v>
      </c>
      <c r="H80" s="28">
        <f t="shared" si="15"/>
        <v>23886</v>
      </c>
      <c r="I80" s="27">
        <f t="shared" si="0"/>
        <v>10145</v>
      </c>
      <c r="J80" s="27">
        <f t="shared" si="1"/>
        <v>32133</v>
      </c>
      <c r="K80" s="29">
        <f t="shared" si="2"/>
        <v>25753</v>
      </c>
      <c r="L80" s="30">
        <f>K80/J80*100</f>
        <v>80.14502225126817</v>
      </c>
    </row>
    <row r="81" spans="1:12" ht="13.5" customHeight="1">
      <c r="A81" s="25" t="s">
        <v>40</v>
      </c>
      <c r="B81" s="26" t="s">
        <v>284</v>
      </c>
      <c r="C81" s="27"/>
      <c r="D81" s="27"/>
      <c r="E81" s="28"/>
      <c r="F81" s="27"/>
      <c r="G81" s="27"/>
      <c r="H81" s="28"/>
      <c r="I81" s="27">
        <f t="shared" si="0"/>
        <v>0</v>
      </c>
      <c r="J81" s="27">
        <f t="shared" si="1"/>
        <v>0</v>
      </c>
      <c r="K81" s="29">
        <f t="shared" si="2"/>
        <v>0</v>
      </c>
      <c r="L81" s="30"/>
    </row>
    <row r="82" spans="1:12" ht="13.5" customHeight="1">
      <c r="A82" s="25" t="s">
        <v>42</v>
      </c>
      <c r="B82" s="26" t="s">
        <v>285</v>
      </c>
      <c r="C82" s="27"/>
      <c r="D82" s="27"/>
      <c r="E82" s="28"/>
      <c r="F82" s="27"/>
      <c r="G82" s="27"/>
      <c r="H82" s="28"/>
      <c r="I82" s="27">
        <f t="shared" si="0"/>
        <v>0</v>
      </c>
      <c r="J82" s="27">
        <f t="shared" si="1"/>
        <v>0</v>
      </c>
      <c r="K82" s="29">
        <f t="shared" si="2"/>
        <v>0</v>
      </c>
      <c r="L82" s="30"/>
    </row>
    <row r="83" spans="1:12" ht="13.5" customHeight="1">
      <c r="A83" s="25" t="s">
        <v>44</v>
      </c>
      <c r="B83" s="26" t="s">
        <v>286</v>
      </c>
      <c r="C83" s="27"/>
      <c r="D83" s="27"/>
      <c r="E83" s="28"/>
      <c r="F83" s="27"/>
      <c r="G83" s="27"/>
      <c r="H83" s="28"/>
      <c r="I83" s="27">
        <f t="shared" si="0"/>
        <v>0</v>
      </c>
      <c r="J83" s="27">
        <f t="shared" si="1"/>
        <v>0</v>
      </c>
      <c r="K83" s="29">
        <f t="shared" si="2"/>
        <v>0</v>
      </c>
      <c r="L83" s="30"/>
    </row>
    <row r="84" spans="1:12" ht="13.5" customHeight="1">
      <c r="A84" s="25" t="s">
        <v>46</v>
      </c>
      <c r="B84" s="26" t="s">
        <v>287</v>
      </c>
      <c r="C84" s="27"/>
      <c r="D84" s="27"/>
      <c r="E84" s="28"/>
      <c r="F84" s="27"/>
      <c r="G84" s="27"/>
      <c r="H84" s="28"/>
      <c r="I84" s="27">
        <f t="shared" si="0"/>
        <v>0</v>
      </c>
      <c r="J84" s="27">
        <f t="shared" si="1"/>
        <v>0</v>
      </c>
      <c r="K84" s="29">
        <f t="shared" si="2"/>
        <v>0</v>
      </c>
      <c r="L84" s="30"/>
    </row>
    <row r="85" spans="1:12" ht="13.5" customHeight="1">
      <c r="A85" s="31" t="s">
        <v>48</v>
      </c>
      <c r="B85" s="32" t="s">
        <v>288</v>
      </c>
      <c r="C85" s="27">
        <f aca="true" t="shared" si="16" ref="C85:H85">C81+C82+C83+C84</f>
        <v>0</v>
      </c>
      <c r="D85" s="27">
        <f t="shared" si="16"/>
        <v>0</v>
      </c>
      <c r="E85" s="28">
        <f t="shared" si="16"/>
        <v>0</v>
      </c>
      <c r="F85" s="27">
        <f t="shared" si="16"/>
        <v>0</v>
      </c>
      <c r="G85" s="27">
        <f t="shared" si="16"/>
        <v>0</v>
      </c>
      <c r="H85" s="28">
        <f t="shared" si="16"/>
        <v>0</v>
      </c>
      <c r="I85" s="27">
        <f t="shared" si="0"/>
        <v>0</v>
      </c>
      <c r="J85" s="27">
        <f t="shared" si="1"/>
        <v>0</v>
      </c>
      <c r="K85" s="29">
        <f t="shared" si="2"/>
        <v>0</v>
      </c>
      <c r="L85" s="30"/>
    </row>
    <row r="86" spans="1:12" ht="13.5" customHeight="1">
      <c r="A86" s="25" t="s">
        <v>50</v>
      </c>
      <c r="B86" s="26" t="s">
        <v>289</v>
      </c>
      <c r="C86" s="27"/>
      <c r="D86" s="27"/>
      <c r="E86" s="28"/>
      <c r="F86" s="27"/>
      <c r="G86" s="27"/>
      <c r="H86" s="28"/>
      <c r="I86" s="27">
        <f t="shared" si="0"/>
        <v>0</v>
      </c>
      <c r="J86" s="27">
        <f t="shared" si="1"/>
        <v>0</v>
      </c>
      <c r="K86" s="29">
        <f t="shared" si="2"/>
        <v>0</v>
      </c>
      <c r="L86" s="30"/>
    </row>
    <row r="87" spans="1:12" ht="13.5" customHeight="1">
      <c r="A87" s="31" t="s">
        <v>52</v>
      </c>
      <c r="B87" s="37" t="s">
        <v>290</v>
      </c>
      <c r="C87" s="38">
        <f aca="true" t="shared" si="17" ref="C87:H87">C80+C85+C86</f>
        <v>0</v>
      </c>
      <c r="D87" s="38">
        <f t="shared" si="17"/>
        <v>1867</v>
      </c>
      <c r="E87" s="39">
        <f t="shared" si="17"/>
        <v>1867</v>
      </c>
      <c r="F87" s="38">
        <f t="shared" si="17"/>
        <v>10145</v>
      </c>
      <c r="G87" s="38">
        <f t="shared" si="17"/>
        <v>30266</v>
      </c>
      <c r="H87" s="39">
        <f t="shared" si="17"/>
        <v>23886</v>
      </c>
      <c r="I87" s="38">
        <f t="shared" si="0"/>
        <v>10145</v>
      </c>
      <c r="J87" s="38">
        <f t="shared" si="1"/>
        <v>32133</v>
      </c>
      <c r="K87" s="40">
        <f t="shared" si="2"/>
        <v>25753</v>
      </c>
      <c r="L87" s="30">
        <f>K87/J87*100</f>
        <v>80.14502225126817</v>
      </c>
    </row>
    <row r="88" spans="1:12" ht="13.5" customHeight="1">
      <c r="A88" s="45"/>
      <c r="B88" s="41" t="s">
        <v>291</v>
      </c>
      <c r="C88" s="42">
        <f aca="true" t="shared" si="18" ref="C88:H88">C62+C87</f>
        <v>64756</v>
      </c>
      <c r="D88" s="42">
        <f t="shared" si="18"/>
        <v>86391</v>
      </c>
      <c r="E88" s="43">
        <f t="shared" si="18"/>
        <v>82646</v>
      </c>
      <c r="F88" s="42">
        <f t="shared" si="18"/>
        <v>10145</v>
      </c>
      <c r="G88" s="42">
        <f t="shared" si="18"/>
        <v>34210</v>
      </c>
      <c r="H88" s="43">
        <f t="shared" si="18"/>
        <v>26856</v>
      </c>
      <c r="I88" s="42">
        <f t="shared" si="0"/>
        <v>74901</v>
      </c>
      <c r="J88" s="42">
        <f t="shared" si="1"/>
        <v>120601</v>
      </c>
      <c r="K88" s="44">
        <f t="shared" si="2"/>
        <v>109502</v>
      </c>
      <c r="L88" s="30">
        <f>K88/J88*100</f>
        <v>90.79692539862853</v>
      </c>
    </row>
  </sheetData>
  <sheetProtection selectLockedCells="1" selectUnlockedCells="1"/>
  <mergeCells count="5">
    <mergeCell ref="A1:B1"/>
    <mergeCell ref="C1:E1"/>
    <mergeCell ref="F1:H1"/>
    <mergeCell ref="I1:K1"/>
    <mergeCell ref="A2:B2"/>
  </mergeCells>
  <printOptions gridLines="1"/>
  <pageMargins left="0.2361111111111111" right="0.19652777777777777" top="1.1020833333333333" bottom="0.6694444444444444" header="0.5513888888888889" footer="0.5118055555555555"/>
  <pageSetup horizontalDpi="300" verticalDpi="300" orientation="landscape" pageOrder="overThenDown" paperSize="9"/>
  <headerFooter alignWithMargins="0">
    <oddHeader>&amp;C1.sz.melléklet
Pecöl Község Önkormányzata 2014. évi  költségvetési beszámolója
BEVÉTELEK 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="97" zoomScaleNormal="97" workbookViewId="0" topLeftCell="A10">
      <selection activeCell="F8" activeCellId="1" sqref="A1:B65536 F8"/>
    </sheetView>
  </sheetViews>
  <sheetFormatPr defaultColWidth="9.140625" defaultRowHeight="12.75" customHeight="1"/>
  <cols>
    <col min="1" max="1" width="0" style="0" hidden="1" customWidth="1"/>
    <col min="2" max="2" width="65.421875" style="9" customWidth="1"/>
    <col min="3" max="4" width="7.7109375" style="10" customWidth="1"/>
    <col min="5" max="5" width="7.7109375" style="9" customWidth="1"/>
    <col min="6" max="6" width="7.7109375" style="46" customWidth="1"/>
    <col min="7" max="7" width="7.7109375" style="10" customWidth="1"/>
    <col min="8" max="8" width="7.7109375" style="9" customWidth="1"/>
    <col min="9" max="9" width="7.7109375" style="46" customWidth="1"/>
    <col min="10" max="10" width="7.7109375" style="10" customWidth="1"/>
    <col min="11" max="11" width="7.7109375" style="9" customWidth="1"/>
    <col min="12" max="14" width="7.7109375" style="0" customWidth="1"/>
  </cols>
  <sheetData>
    <row r="1" spans="1:14" s="15" customFormat="1" ht="12.75" customHeight="1">
      <c r="A1" s="11" t="s">
        <v>244</v>
      </c>
      <c r="B1" s="11"/>
      <c r="C1" s="47" t="s">
        <v>292</v>
      </c>
      <c r="D1" s="47"/>
      <c r="E1" s="47"/>
      <c r="F1" s="48" t="s">
        <v>293</v>
      </c>
      <c r="G1" s="48"/>
      <c r="H1" s="48"/>
      <c r="I1" s="48" t="s">
        <v>294</v>
      </c>
      <c r="J1" s="48"/>
      <c r="K1" s="48"/>
      <c r="L1" s="14" t="s">
        <v>247</v>
      </c>
      <c r="M1" s="14"/>
      <c r="N1" s="14"/>
    </row>
    <row r="2" spans="1:14" s="15" customFormat="1" ht="12.75" customHeight="1">
      <c r="A2" s="16" t="s">
        <v>248</v>
      </c>
      <c r="B2" s="16"/>
      <c r="C2" s="49" t="s">
        <v>249</v>
      </c>
      <c r="D2" s="17" t="s">
        <v>250</v>
      </c>
      <c r="E2" s="50"/>
      <c r="F2" s="51" t="s">
        <v>249</v>
      </c>
      <c r="G2" s="17" t="s">
        <v>250</v>
      </c>
      <c r="H2" s="18"/>
      <c r="I2" s="51" t="s">
        <v>249</v>
      </c>
      <c r="J2" s="17" t="s">
        <v>250</v>
      </c>
      <c r="K2" s="18"/>
      <c r="L2" s="17" t="s">
        <v>249</v>
      </c>
      <c r="M2" s="17" t="s">
        <v>250</v>
      </c>
      <c r="N2" s="19"/>
    </row>
    <row r="3" spans="1:14" s="15" customFormat="1" ht="12.75" customHeight="1">
      <c r="A3" s="21"/>
      <c r="B3" s="22" t="s">
        <v>252</v>
      </c>
      <c r="C3" s="52" t="s">
        <v>253</v>
      </c>
      <c r="D3" s="23" t="s">
        <v>253</v>
      </c>
      <c r="E3" s="53" t="s">
        <v>251</v>
      </c>
      <c r="F3" s="54" t="s">
        <v>253</v>
      </c>
      <c r="G3" s="23" t="s">
        <v>253</v>
      </c>
      <c r="H3" s="24" t="s">
        <v>251</v>
      </c>
      <c r="I3" s="54" t="s">
        <v>253</v>
      </c>
      <c r="J3" s="23" t="s">
        <v>253</v>
      </c>
      <c r="K3" s="24" t="s">
        <v>251</v>
      </c>
      <c r="L3" s="23" t="s">
        <v>253</v>
      </c>
      <c r="M3" s="23" t="s">
        <v>253</v>
      </c>
      <c r="N3" s="20" t="s">
        <v>251</v>
      </c>
    </row>
    <row r="4" spans="1:14" ht="12.75" customHeight="1">
      <c r="A4" s="25" t="s">
        <v>4</v>
      </c>
      <c r="B4" s="26" t="s">
        <v>185</v>
      </c>
      <c r="C4" s="55">
        <v>8493</v>
      </c>
      <c r="D4" s="55">
        <v>9219</v>
      </c>
      <c r="E4" s="55">
        <v>9219</v>
      </c>
      <c r="F4" s="55"/>
      <c r="G4" s="55"/>
      <c r="H4" s="55"/>
      <c r="I4" s="55"/>
      <c r="J4" s="55"/>
      <c r="K4" s="55"/>
      <c r="L4" s="55">
        <f aca="true" t="shared" si="0" ref="L4:L71">C4+F4+I4</f>
        <v>8493</v>
      </c>
      <c r="M4" s="55">
        <f aca="true" t="shared" si="1" ref="M4:M71">D4+G4+J4</f>
        <v>9219</v>
      </c>
      <c r="N4" s="55">
        <f aca="true" t="shared" si="2" ref="N4:N90">E4+H4+K4</f>
        <v>9219</v>
      </c>
    </row>
    <row r="5" spans="1:14" ht="12.75" customHeight="1">
      <c r="A5" s="25" t="s">
        <v>6</v>
      </c>
      <c r="B5" s="26" t="s">
        <v>186</v>
      </c>
      <c r="C5" s="55">
        <v>25707</v>
      </c>
      <c r="D5" s="55">
        <v>25179</v>
      </c>
      <c r="E5" s="55">
        <v>25179</v>
      </c>
      <c r="F5" s="55"/>
      <c r="G5" s="55"/>
      <c r="H5" s="55"/>
      <c r="I5" s="55"/>
      <c r="J5" s="55"/>
      <c r="K5" s="55"/>
      <c r="L5" s="55">
        <f t="shared" si="0"/>
        <v>25707</v>
      </c>
      <c r="M5" s="55">
        <f t="shared" si="1"/>
        <v>25179</v>
      </c>
      <c r="N5" s="55">
        <f t="shared" si="2"/>
        <v>25179</v>
      </c>
    </row>
    <row r="6" spans="1:14" ht="12.75" customHeight="1">
      <c r="A6" s="25" t="s">
        <v>8</v>
      </c>
      <c r="B6" s="26" t="s">
        <v>187</v>
      </c>
      <c r="C6" s="55">
        <v>11608</v>
      </c>
      <c r="D6" s="55">
        <v>9626</v>
      </c>
      <c r="E6" s="55">
        <v>9626</v>
      </c>
      <c r="F6" s="55"/>
      <c r="G6" s="55"/>
      <c r="H6" s="55"/>
      <c r="I6" s="55"/>
      <c r="J6" s="55"/>
      <c r="K6" s="55"/>
      <c r="L6" s="55">
        <f t="shared" si="0"/>
        <v>11608</v>
      </c>
      <c r="M6" s="55">
        <f t="shared" si="1"/>
        <v>9626</v>
      </c>
      <c r="N6" s="55">
        <f t="shared" si="2"/>
        <v>9626</v>
      </c>
    </row>
    <row r="7" spans="1:14" ht="12.75" customHeight="1">
      <c r="A7" s="25" t="s">
        <v>10</v>
      </c>
      <c r="B7" s="26" t="s">
        <v>188</v>
      </c>
      <c r="C7" s="55">
        <v>936</v>
      </c>
      <c r="D7" s="55">
        <v>936</v>
      </c>
      <c r="E7" s="55">
        <v>936</v>
      </c>
      <c r="F7" s="55"/>
      <c r="G7" s="55"/>
      <c r="H7" s="55"/>
      <c r="I7" s="55"/>
      <c r="J7" s="55"/>
      <c r="K7" s="55"/>
      <c r="L7" s="55">
        <f t="shared" si="0"/>
        <v>936</v>
      </c>
      <c r="M7" s="55">
        <f t="shared" si="1"/>
        <v>936</v>
      </c>
      <c r="N7" s="55">
        <f t="shared" si="2"/>
        <v>936</v>
      </c>
    </row>
    <row r="8" spans="1:14" ht="12.75" customHeight="1">
      <c r="A8" s="25" t="s">
        <v>12</v>
      </c>
      <c r="B8" s="26" t="s">
        <v>189</v>
      </c>
      <c r="C8" s="55"/>
      <c r="D8" s="55">
        <v>86</v>
      </c>
      <c r="E8" s="55">
        <v>86</v>
      </c>
      <c r="F8" s="55"/>
      <c r="G8" s="55"/>
      <c r="H8" s="55"/>
      <c r="I8" s="55"/>
      <c r="J8" s="55"/>
      <c r="K8" s="55"/>
      <c r="L8" s="55">
        <f t="shared" si="0"/>
        <v>0</v>
      </c>
      <c r="M8" s="55">
        <f t="shared" si="1"/>
        <v>86</v>
      </c>
      <c r="N8" s="55">
        <f t="shared" si="2"/>
        <v>86</v>
      </c>
    </row>
    <row r="9" spans="1:14" ht="12.75" customHeight="1">
      <c r="A9" s="25" t="s">
        <v>14</v>
      </c>
      <c r="B9" s="26" t="s">
        <v>190</v>
      </c>
      <c r="C9" s="55"/>
      <c r="D9" s="55">
        <v>1973</v>
      </c>
      <c r="E9" s="55">
        <v>1973</v>
      </c>
      <c r="F9" s="55"/>
      <c r="G9" s="55"/>
      <c r="H9" s="55"/>
      <c r="I9" s="55"/>
      <c r="J9" s="55"/>
      <c r="K9" s="55"/>
      <c r="L9" s="55">
        <f t="shared" si="0"/>
        <v>0</v>
      </c>
      <c r="M9" s="55">
        <f t="shared" si="1"/>
        <v>1973</v>
      </c>
      <c r="N9" s="55">
        <f t="shared" si="2"/>
        <v>1973</v>
      </c>
    </row>
    <row r="10" spans="1:14" ht="12.75" customHeight="1">
      <c r="A10" s="31" t="s">
        <v>16</v>
      </c>
      <c r="B10" s="32" t="s">
        <v>255</v>
      </c>
      <c r="C10" s="55">
        <f>SUM(C4:C9)</f>
        <v>46744</v>
      </c>
      <c r="D10" s="55">
        <f>SUM(D4:D9)</f>
        <v>47019</v>
      </c>
      <c r="E10" s="55">
        <f aca="true" t="shared" si="3" ref="E10:K10">E4+E5+E6+E7+E8+E9</f>
        <v>47019</v>
      </c>
      <c r="F10" s="55">
        <f t="shared" si="3"/>
        <v>0</v>
      </c>
      <c r="G10" s="55">
        <f t="shared" si="3"/>
        <v>0</v>
      </c>
      <c r="H10" s="55">
        <f t="shared" si="3"/>
        <v>0</v>
      </c>
      <c r="I10" s="55">
        <f t="shared" si="3"/>
        <v>0</v>
      </c>
      <c r="J10" s="55">
        <f t="shared" si="3"/>
        <v>0</v>
      </c>
      <c r="K10" s="55">
        <f t="shared" si="3"/>
        <v>0</v>
      </c>
      <c r="L10" s="55">
        <f t="shared" si="0"/>
        <v>46744</v>
      </c>
      <c r="M10" s="55">
        <f t="shared" si="1"/>
        <v>47019</v>
      </c>
      <c r="N10" s="55">
        <f t="shared" si="2"/>
        <v>47019</v>
      </c>
    </row>
    <row r="11" spans="1:14" ht="12.75" customHeight="1" hidden="1">
      <c r="A11" s="25" t="s">
        <v>18</v>
      </c>
      <c r="B11" s="26" t="s">
        <v>192</v>
      </c>
      <c r="C11" s="55"/>
      <c r="D11" s="55"/>
      <c r="E11" s="55"/>
      <c r="F11" s="55"/>
      <c r="G11" s="55"/>
      <c r="H11" s="55"/>
      <c r="I11" s="55"/>
      <c r="J11" s="55"/>
      <c r="K11" s="55"/>
      <c r="L11" s="55">
        <f t="shared" si="0"/>
        <v>0</v>
      </c>
      <c r="M11" s="55">
        <f t="shared" si="1"/>
        <v>0</v>
      </c>
      <c r="N11" s="55">
        <f t="shared" si="2"/>
        <v>0</v>
      </c>
    </row>
    <row r="12" spans="1:14" ht="12.75" customHeight="1" hidden="1">
      <c r="A12" s="25" t="s">
        <v>20</v>
      </c>
      <c r="B12" s="26" t="s">
        <v>193</v>
      </c>
      <c r="C12" s="55"/>
      <c r="D12" s="55"/>
      <c r="E12" s="55"/>
      <c r="F12" s="55"/>
      <c r="G12" s="55"/>
      <c r="H12" s="55"/>
      <c r="I12" s="55"/>
      <c r="J12" s="55"/>
      <c r="K12" s="55"/>
      <c r="L12" s="55">
        <f t="shared" si="0"/>
        <v>0</v>
      </c>
      <c r="M12" s="55">
        <f t="shared" si="1"/>
        <v>0</v>
      </c>
      <c r="N12" s="55">
        <f t="shared" si="2"/>
        <v>0</v>
      </c>
    </row>
    <row r="13" spans="1:14" ht="12.75" customHeight="1" hidden="1">
      <c r="A13" s="25" t="s">
        <v>22</v>
      </c>
      <c r="B13" s="26" t="s">
        <v>194</v>
      </c>
      <c r="C13" s="55"/>
      <c r="D13" s="55"/>
      <c r="E13" s="55"/>
      <c r="F13" s="55"/>
      <c r="G13" s="55"/>
      <c r="H13" s="55"/>
      <c r="I13" s="55"/>
      <c r="J13" s="55"/>
      <c r="K13" s="55"/>
      <c r="L13" s="55">
        <f t="shared" si="0"/>
        <v>0</v>
      </c>
      <c r="M13" s="55">
        <f t="shared" si="1"/>
        <v>0</v>
      </c>
      <c r="N13" s="55">
        <f t="shared" si="2"/>
        <v>0</v>
      </c>
    </row>
    <row r="14" spans="1:14" ht="12.75" customHeight="1" hidden="1">
      <c r="A14" s="25" t="s">
        <v>24</v>
      </c>
      <c r="B14" s="26" t="s">
        <v>195</v>
      </c>
      <c r="C14" s="55"/>
      <c r="D14" s="55"/>
      <c r="E14" s="55"/>
      <c r="F14" s="55"/>
      <c r="G14" s="55"/>
      <c r="H14" s="55"/>
      <c r="I14" s="55"/>
      <c r="J14" s="55"/>
      <c r="K14" s="55"/>
      <c r="L14" s="55">
        <f t="shared" si="0"/>
        <v>0</v>
      </c>
      <c r="M14" s="55">
        <f t="shared" si="1"/>
        <v>0</v>
      </c>
      <c r="N14" s="55">
        <f t="shared" si="2"/>
        <v>0</v>
      </c>
    </row>
    <row r="15" spans="1:14" ht="12.75" customHeight="1">
      <c r="A15" s="25" t="s">
        <v>26</v>
      </c>
      <c r="B15" s="26" t="s">
        <v>196</v>
      </c>
      <c r="C15" s="55"/>
      <c r="D15" s="55"/>
      <c r="E15" s="55"/>
      <c r="F15" s="55">
        <v>3190</v>
      </c>
      <c r="G15" s="55">
        <v>6200</v>
      </c>
      <c r="H15" s="55">
        <v>6200</v>
      </c>
      <c r="I15" s="55"/>
      <c r="J15" s="55"/>
      <c r="K15" s="55"/>
      <c r="L15" s="55">
        <f t="shared" si="0"/>
        <v>3190</v>
      </c>
      <c r="M15" s="55">
        <f t="shared" si="1"/>
        <v>6200</v>
      </c>
      <c r="N15" s="55">
        <f t="shared" si="2"/>
        <v>6200</v>
      </c>
    </row>
    <row r="16" spans="1:14" ht="12.75" customHeight="1">
      <c r="A16" s="31" t="s">
        <v>28</v>
      </c>
      <c r="B16" s="33" t="s">
        <v>256</v>
      </c>
      <c r="C16" s="55">
        <f aca="true" t="shared" si="4" ref="C16:K16">C10+C11+C12+C13+C14+C15</f>
        <v>46744</v>
      </c>
      <c r="D16" s="55">
        <f t="shared" si="4"/>
        <v>47019</v>
      </c>
      <c r="E16" s="55">
        <f t="shared" si="4"/>
        <v>47019</v>
      </c>
      <c r="F16" s="55">
        <f t="shared" si="4"/>
        <v>3190</v>
      </c>
      <c r="G16" s="55">
        <f t="shared" si="4"/>
        <v>6200</v>
      </c>
      <c r="H16" s="55">
        <f t="shared" si="4"/>
        <v>6200</v>
      </c>
      <c r="I16" s="55">
        <f t="shared" si="4"/>
        <v>0</v>
      </c>
      <c r="J16" s="55">
        <f t="shared" si="4"/>
        <v>0</v>
      </c>
      <c r="K16" s="55">
        <f t="shared" si="4"/>
        <v>0</v>
      </c>
      <c r="L16" s="55">
        <f t="shared" si="0"/>
        <v>49934</v>
      </c>
      <c r="M16" s="55">
        <f t="shared" si="1"/>
        <v>53219</v>
      </c>
      <c r="N16" s="55">
        <f t="shared" si="2"/>
        <v>53219</v>
      </c>
    </row>
    <row r="17" spans="1:14" ht="12.75" customHeight="1">
      <c r="A17" s="25" t="s">
        <v>30</v>
      </c>
      <c r="B17" s="26" t="s">
        <v>198</v>
      </c>
      <c r="C17" s="55"/>
      <c r="D17" s="55">
        <v>10000</v>
      </c>
      <c r="E17" s="55">
        <v>10000</v>
      </c>
      <c r="F17" s="55"/>
      <c r="G17" s="55"/>
      <c r="H17" s="55"/>
      <c r="I17" s="55"/>
      <c r="J17" s="55"/>
      <c r="K17" s="55"/>
      <c r="L17" s="55">
        <f t="shared" si="0"/>
        <v>0</v>
      </c>
      <c r="M17" s="55">
        <f t="shared" si="1"/>
        <v>10000</v>
      </c>
      <c r="N17" s="55">
        <f t="shared" si="2"/>
        <v>10000</v>
      </c>
    </row>
    <row r="18" spans="1:14" ht="12.75" customHeight="1" hidden="1">
      <c r="A18" s="25" t="s">
        <v>32</v>
      </c>
      <c r="B18" s="26" t="s">
        <v>199</v>
      </c>
      <c r="C18" s="55"/>
      <c r="D18" s="55"/>
      <c r="E18" s="55"/>
      <c r="F18" s="55"/>
      <c r="G18" s="55"/>
      <c r="H18" s="55"/>
      <c r="I18" s="55"/>
      <c r="J18" s="55"/>
      <c r="K18" s="55"/>
      <c r="L18" s="55">
        <f t="shared" si="0"/>
        <v>0</v>
      </c>
      <c r="M18" s="55">
        <f t="shared" si="1"/>
        <v>0</v>
      </c>
      <c r="N18" s="55">
        <f t="shared" si="2"/>
        <v>0</v>
      </c>
    </row>
    <row r="19" spans="1:14" ht="12.75" customHeight="1" hidden="1">
      <c r="A19" s="25" t="s">
        <v>34</v>
      </c>
      <c r="B19" s="26" t="s">
        <v>200</v>
      </c>
      <c r="C19" s="55"/>
      <c r="D19" s="55"/>
      <c r="E19" s="55"/>
      <c r="F19" s="55"/>
      <c r="G19" s="55"/>
      <c r="H19" s="55"/>
      <c r="I19" s="55"/>
      <c r="J19" s="55"/>
      <c r="K19" s="55"/>
      <c r="L19" s="55">
        <f t="shared" si="0"/>
        <v>0</v>
      </c>
      <c r="M19" s="55">
        <f t="shared" si="1"/>
        <v>0</v>
      </c>
      <c r="N19" s="55">
        <f t="shared" si="2"/>
        <v>0</v>
      </c>
    </row>
    <row r="20" spans="1:14" ht="12.75" customHeight="1" hidden="1">
      <c r="A20" s="25" t="s">
        <v>36</v>
      </c>
      <c r="B20" s="26" t="s">
        <v>201</v>
      </c>
      <c r="C20" s="55"/>
      <c r="D20" s="55"/>
      <c r="E20" s="55"/>
      <c r="F20" s="55"/>
      <c r="G20" s="55"/>
      <c r="H20" s="55"/>
      <c r="I20" s="55"/>
      <c r="J20" s="55"/>
      <c r="K20" s="55"/>
      <c r="L20" s="55">
        <f t="shared" si="0"/>
        <v>0</v>
      </c>
      <c r="M20" s="55">
        <f t="shared" si="1"/>
        <v>0</v>
      </c>
      <c r="N20" s="55">
        <f t="shared" si="2"/>
        <v>0</v>
      </c>
    </row>
    <row r="21" spans="1:14" ht="12.75" customHeight="1">
      <c r="A21" s="25" t="s">
        <v>38</v>
      </c>
      <c r="B21" s="26" t="s">
        <v>202</v>
      </c>
      <c r="C21" s="55">
        <v>3595</v>
      </c>
      <c r="D21" s="55">
        <v>3595</v>
      </c>
      <c r="E21" s="55">
        <v>3428</v>
      </c>
      <c r="F21" s="55"/>
      <c r="G21" s="55"/>
      <c r="H21" s="55"/>
      <c r="I21" s="55"/>
      <c r="J21" s="55"/>
      <c r="K21" s="55"/>
      <c r="L21" s="55">
        <f t="shared" si="0"/>
        <v>3595</v>
      </c>
      <c r="M21" s="55">
        <f t="shared" si="1"/>
        <v>3595</v>
      </c>
      <c r="N21" s="55">
        <f t="shared" si="2"/>
        <v>3428</v>
      </c>
    </row>
    <row r="22" spans="1:14" ht="12.75" customHeight="1">
      <c r="A22" s="31" t="s">
        <v>40</v>
      </c>
      <c r="B22" s="33" t="s">
        <v>257</v>
      </c>
      <c r="C22" s="55">
        <f aca="true" t="shared" si="5" ref="C22:K22">SUM(C17:C21)</f>
        <v>3595</v>
      </c>
      <c r="D22" s="55">
        <f t="shared" si="5"/>
        <v>13595</v>
      </c>
      <c r="E22" s="55">
        <f t="shared" si="5"/>
        <v>13428</v>
      </c>
      <c r="F22" s="55">
        <f t="shared" si="5"/>
        <v>0</v>
      </c>
      <c r="G22" s="55">
        <f t="shared" si="5"/>
        <v>0</v>
      </c>
      <c r="H22" s="55">
        <f t="shared" si="5"/>
        <v>0</v>
      </c>
      <c r="I22" s="55">
        <f t="shared" si="5"/>
        <v>0</v>
      </c>
      <c r="J22" s="55">
        <f t="shared" si="5"/>
        <v>0</v>
      </c>
      <c r="K22" s="55">
        <f t="shared" si="5"/>
        <v>0</v>
      </c>
      <c r="L22" s="55">
        <f t="shared" si="0"/>
        <v>3595</v>
      </c>
      <c r="M22" s="55">
        <f t="shared" si="1"/>
        <v>13595</v>
      </c>
      <c r="N22" s="55">
        <f t="shared" si="2"/>
        <v>13428</v>
      </c>
    </row>
    <row r="23" spans="1:14" ht="12.75" customHeight="1" hidden="1">
      <c r="A23" s="25" t="s">
        <v>42</v>
      </c>
      <c r="B23" s="26" t="s">
        <v>204</v>
      </c>
      <c r="C23" s="55"/>
      <c r="D23" s="55"/>
      <c r="E23" s="55"/>
      <c r="F23" s="55"/>
      <c r="G23" s="55"/>
      <c r="H23" s="55"/>
      <c r="I23" s="55"/>
      <c r="J23" s="55"/>
      <c r="K23" s="55"/>
      <c r="L23" s="55">
        <f t="shared" si="0"/>
        <v>0</v>
      </c>
      <c r="M23" s="55">
        <f t="shared" si="1"/>
        <v>0</v>
      </c>
      <c r="N23" s="55">
        <f t="shared" si="2"/>
        <v>0</v>
      </c>
    </row>
    <row r="24" spans="1:14" ht="12.75" customHeight="1" hidden="1">
      <c r="A24" s="25" t="s">
        <v>44</v>
      </c>
      <c r="B24" s="26" t="s">
        <v>205</v>
      </c>
      <c r="C24" s="55"/>
      <c r="D24" s="55"/>
      <c r="E24" s="55"/>
      <c r="F24" s="55"/>
      <c r="G24" s="55"/>
      <c r="H24" s="55"/>
      <c r="I24" s="55"/>
      <c r="J24" s="55"/>
      <c r="K24" s="55"/>
      <c r="L24" s="55">
        <f t="shared" si="0"/>
        <v>0</v>
      </c>
      <c r="M24" s="55">
        <f t="shared" si="1"/>
        <v>0</v>
      </c>
      <c r="N24" s="55">
        <f t="shared" si="2"/>
        <v>0</v>
      </c>
    </row>
    <row r="25" spans="1:14" ht="12.75" customHeight="1" hidden="1">
      <c r="A25" s="31" t="s">
        <v>46</v>
      </c>
      <c r="B25" s="32" t="s">
        <v>258</v>
      </c>
      <c r="C25" s="55">
        <f aca="true" t="shared" si="6" ref="C25:K25">C23+C24</f>
        <v>0</v>
      </c>
      <c r="D25" s="55">
        <f t="shared" si="6"/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0"/>
        <v>0</v>
      </c>
      <c r="M25" s="55">
        <f t="shared" si="1"/>
        <v>0</v>
      </c>
      <c r="N25" s="55">
        <f t="shared" si="2"/>
        <v>0</v>
      </c>
    </row>
    <row r="26" spans="1:14" ht="12.75" customHeight="1" hidden="1">
      <c r="A26" s="25" t="s">
        <v>48</v>
      </c>
      <c r="B26" s="26" t="s">
        <v>207</v>
      </c>
      <c r="C26" s="55"/>
      <c r="D26" s="55"/>
      <c r="E26" s="55"/>
      <c r="F26" s="55"/>
      <c r="G26" s="55"/>
      <c r="H26" s="55"/>
      <c r="I26" s="55"/>
      <c r="J26" s="55"/>
      <c r="K26" s="55"/>
      <c r="L26" s="55">
        <f t="shared" si="0"/>
        <v>0</v>
      </c>
      <c r="M26" s="55">
        <f t="shared" si="1"/>
        <v>0</v>
      </c>
      <c r="N26" s="55">
        <f t="shared" si="2"/>
        <v>0</v>
      </c>
    </row>
    <row r="27" spans="1:14" ht="12.75" customHeight="1" hidden="1">
      <c r="A27" s="25" t="s">
        <v>50</v>
      </c>
      <c r="B27" s="26" t="s">
        <v>208</v>
      </c>
      <c r="C27" s="55"/>
      <c r="D27" s="55"/>
      <c r="E27" s="55"/>
      <c r="F27" s="55"/>
      <c r="G27" s="55"/>
      <c r="H27" s="55"/>
      <c r="I27" s="55"/>
      <c r="J27" s="55"/>
      <c r="K27" s="55"/>
      <c r="L27" s="55">
        <f t="shared" si="0"/>
        <v>0</v>
      </c>
      <c r="M27" s="55">
        <f t="shared" si="1"/>
        <v>0</v>
      </c>
      <c r="N27" s="55">
        <f t="shared" si="2"/>
        <v>0</v>
      </c>
    </row>
    <row r="28" spans="1:14" ht="12.75" customHeight="1">
      <c r="A28" s="25" t="s">
        <v>52</v>
      </c>
      <c r="B28" s="26" t="s">
        <v>209</v>
      </c>
      <c r="C28" s="55"/>
      <c r="D28" s="55"/>
      <c r="E28" s="55"/>
      <c r="F28" s="55">
        <v>900</v>
      </c>
      <c r="G28" s="55">
        <v>912</v>
      </c>
      <c r="H28" s="55">
        <v>912</v>
      </c>
      <c r="I28" s="55"/>
      <c r="J28" s="55"/>
      <c r="K28" s="55"/>
      <c r="L28" s="55">
        <f t="shared" si="0"/>
        <v>900</v>
      </c>
      <c r="M28" s="55">
        <f t="shared" si="1"/>
        <v>912</v>
      </c>
      <c r="N28" s="55">
        <f t="shared" si="2"/>
        <v>912</v>
      </c>
    </row>
    <row r="29" spans="1:14" ht="12.75" customHeight="1">
      <c r="A29" s="25" t="s">
        <v>54</v>
      </c>
      <c r="B29" s="26" t="s">
        <v>210</v>
      </c>
      <c r="C29" s="55"/>
      <c r="D29" s="55"/>
      <c r="E29" s="55"/>
      <c r="F29" s="55">
        <v>2000</v>
      </c>
      <c r="G29" s="55">
        <v>3322</v>
      </c>
      <c r="H29" s="55">
        <v>3322</v>
      </c>
      <c r="I29" s="55"/>
      <c r="J29" s="55"/>
      <c r="K29" s="55"/>
      <c r="L29" s="55">
        <f t="shared" si="0"/>
        <v>2000</v>
      </c>
      <c r="M29" s="55">
        <f t="shared" si="1"/>
        <v>3322</v>
      </c>
      <c r="N29" s="55">
        <f t="shared" si="2"/>
        <v>3322</v>
      </c>
    </row>
    <row r="30" spans="1:14" ht="12.75" customHeight="1" hidden="1">
      <c r="A30" s="25" t="s">
        <v>56</v>
      </c>
      <c r="B30" s="26" t="s">
        <v>211</v>
      </c>
      <c r="C30" s="55"/>
      <c r="D30" s="55"/>
      <c r="E30" s="55"/>
      <c r="F30" s="55"/>
      <c r="G30" s="55"/>
      <c r="H30" s="55"/>
      <c r="I30" s="55"/>
      <c r="J30" s="55"/>
      <c r="K30" s="55"/>
      <c r="L30" s="55">
        <f t="shared" si="0"/>
        <v>0</v>
      </c>
      <c r="M30" s="55">
        <f t="shared" si="1"/>
        <v>0</v>
      </c>
      <c r="N30" s="55">
        <f t="shared" si="2"/>
        <v>0</v>
      </c>
    </row>
    <row r="31" spans="1:14" ht="12.75" customHeight="1" hidden="1">
      <c r="A31" s="25" t="s">
        <v>58</v>
      </c>
      <c r="B31" s="26" t="s">
        <v>212</v>
      </c>
      <c r="C31" s="55"/>
      <c r="D31" s="55"/>
      <c r="E31" s="55"/>
      <c r="F31" s="55"/>
      <c r="G31" s="55"/>
      <c r="H31" s="55"/>
      <c r="I31" s="55"/>
      <c r="J31" s="55"/>
      <c r="K31" s="55"/>
      <c r="L31" s="55">
        <f t="shared" si="0"/>
        <v>0</v>
      </c>
      <c r="M31" s="55">
        <f t="shared" si="1"/>
        <v>0</v>
      </c>
      <c r="N31" s="55">
        <f t="shared" si="2"/>
        <v>0</v>
      </c>
    </row>
    <row r="32" spans="1:14" ht="12.75" customHeight="1">
      <c r="A32" s="25" t="s">
        <v>60</v>
      </c>
      <c r="B32" s="26" t="s">
        <v>213</v>
      </c>
      <c r="C32" s="55">
        <v>1400</v>
      </c>
      <c r="D32" s="55">
        <v>1560</v>
      </c>
      <c r="E32" s="55">
        <v>1560</v>
      </c>
      <c r="F32" s="55"/>
      <c r="G32" s="55"/>
      <c r="H32" s="55"/>
      <c r="I32" s="55"/>
      <c r="J32" s="55"/>
      <c r="K32" s="55"/>
      <c r="L32" s="55">
        <f t="shared" si="0"/>
        <v>1400</v>
      </c>
      <c r="M32" s="55">
        <f t="shared" si="1"/>
        <v>1560</v>
      </c>
      <c r="N32" s="55">
        <f t="shared" si="2"/>
        <v>1560</v>
      </c>
    </row>
    <row r="33" spans="1:14" ht="12.75" customHeight="1" hidden="1">
      <c r="A33" s="25" t="s">
        <v>62</v>
      </c>
      <c r="B33" s="26" t="s">
        <v>214</v>
      </c>
      <c r="C33" s="55"/>
      <c r="D33" s="55"/>
      <c r="E33" s="55"/>
      <c r="F33" s="55"/>
      <c r="G33" s="55"/>
      <c r="H33" s="55"/>
      <c r="I33" s="55"/>
      <c r="J33" s="55"/>
      <c r="K33" s="55"/>
      <c r="L33" s="55">
        <f t="shared" si="0"/>
        <v>0</v>
      </c>
      <c r="M33" s="55">
        <f t="shared" si="1"/>
        <v>0</v>
      </c>
      <c r="N33" s="55">
        <f t="shared" si="2"/>
        <v>0</v>
      </c>
    </row>
    <row r="34" spans="1:14" ht="12.75" customHeight="1">
      <c r="A34" s="31" t="s">
        <v>64</v>
      </c>
      <c r="B34" s="32" t="s">
        <v>259</v>
      </c>
      <c r="C34" s="55">
        <f aca="true" t="shared" si="7" ref="C34:K34">SUM(C29:C33)</f>
        <v>1400</v>
      </c>
      <c r="D34" s="55">
        <f t="shared" si="7"/>
        <v>1560</v>
      </c>
      <c r="E34" s="55">
        <f t="shared" si="7"/>
        <v>1560</v>
      </c>
      <c r="F34" s="55">
        <f t="shared" si="7"/>
        <v>2000</v>
      </c>
      <c r="G34" s="55">
        <f t="shared" si="7"/>
        <v>3322</v>
      </c>
      <c r="H34" s="55">
        <f t="shared" si="7"/>
        <v>3322</v>
      </c>
      <c r="I34" s="55">
        <f t="shared" si="7"/>
        <v>0</v>
      </c>
      <c r="J34" s="55">
        <f t="shared" si="7"/>
        <v>0</v>
      </c>
      <c r="K34" s="55">
        <f t="shared" si="7"/>
        <v>0</v>
      </c>
      <c r="L34" s="55">
        <f t="shared" si="0"/>
        <v>3400</v>
      </c>
      <c r="M34" s="55">
        <f t="shared" si="1"/>
        <v>4882</v>
      </c>
      <c r="N34" s="55">
        <f t="shared" si="2"/>
        <v>4882</v>
      </c>
    </row>
    <row r="35" spans="1:14" ht="16.5" customHeight="1">
      <c r="A35" s="25" t="s">
        <v>66</v>
      </c>
      <c r="B35" s="26" t="s">
        <v>216</v>
      </c>
      <c r="C35" s="55"/>
      <c r="D35" s="55"/>
      <c r="E35" s="55"/>
      <c r="F35" s="55">
        <v>50</v>
      </c>
      <c r="G35" s="55">
        <v>50</v>
      </c>
      <c r="H35" s="55">
        <v>43</v>
      </c>
      <c r="I35" s="55"/>
      <c r="J35" s="55"/>
      <c r="K35" s="55"/>
      <c r="L35" s="55">
        <f t="shared" si="0"/>
        <v>50</v>
      </c>
      <c r="M35" s="55">
        <f t="shared" si="1"/>
        <v>50</v>
      </c>
      <c r="N35" s="55">
        <f t="shared" si="2"/>
        <v>43</v>
      </c>
    </row>
    <row r="36" spans="1:14" ht="17.25" customHeight="1">
      <c r="A36" s="31" t="s">
        <v>68</v>
      </c>
      <c r="B36" s="33" t="s">
        <v>260</v>
      </c>
      <c r="C36" s="55">
        <f aca="true" t="shared" si="8" ref="C36:K36">C25+C26+C27+C28+C34+C35</f>
        <v>1400</v>
      </c>
      <c r="D36" s="55">
        <f t="shared" si="8"/>
        <v>1560</v>
      </c>
      <c r="E36" s="55">
        <f t="shared" si="8"/>
        <v>1560</v>
      </c>
      <c r="F36" s="55">
        <f t="shared" si="8"/>
        <v>2950</v>
      </c>
      <c r="G36" s="55">
        <f t="shared" si="8"/>
        <v>4284</v>
      </c>
      <c r="H36" s="55">
        <f t="shared" si="8"/>
        <v>4277</v>
      </c>
      <c r="I36" s="55">
        <f t="shared" si="8"/>
        <v>0</v>
      </c>
      <c r="J36" s="55">
        <f t="shared" si="8"/>
        <v>0</v>
      </c>
      <c r="K36" s="55">
        <f t="shared" si="8"/>
        <v>0</v>
      </c>
      <c r="L36" s="55">
        <f t="shared" si="0"/>
        <v>4350</v>
      </c>
      <c r="M36" s="55">
        <f t="shared" si="1"/>
        <v>5844</v>
      </c>
      <c r="N36" s="55">
        <f t="shared" si="2"/>
        <v>5837</v>
      </c>
    </row>
    <row r="37" spans="1:14" ht="12.75" customHeight="1">
      <c r="A37" s="25" t="s">
        <v>70</v>
      </c>
      <c r="B37" s="26" t="s">
        <v>218</v>
      </c>
      <c r="C37" s="55"/>
      <c r="D37" s="55"/>
      <c r="E37" s="55"/>
      <c r="F37" s="55"/>
      <c r="G37" s="55"/>
      <c r="H37" s="55"/>
      <c r="I37" s="55"/>
      <c r="J37" s="55"/>
      <c r="K37" s="55"/>
      <c r="L37" s="55">
        <f t="shared" si="0"/>
        <v>0</v>
      </c>
      <c r="M37" s="55">
        <f t="shared" si="1"/>
        <v>0</v>
      </c>
      <c r="N37" s="55">
        <f t="shared" si="2"/>
        <v>0</v>
      </c>
    </row>
    <row r="38" spans="1:14" ht="12.75" customHeight="1">
      <c r="A38" s="25" t="s">
        <v>72</v>
      </c>
      <c r="B38" s="26" t="s">
        <v>219</v>
      </c>
      <c r="C38" s="55"/>
      <c r="D38" s="55"/>
      <c r="E38" s="55"/>
      <c r="F38" s="55"/>
      <c r="G38" s="55">
        <v>2538</v>
      </c>
      <c r="H38" s="55">
        <v>1564</v>
      </c>
      <c r="I38" s="55"/>
      <c r="J38" s="55"/>
      <c r="K38" s="55"/>
      <c r="L38" s="55">
        <f t="shared" si="0"/>
        <v>0</v>
      </c>
      <c r="M38" s="55">
        <f t="shared" si="1"/>
        <v>2538</v>
      </c>
      <c r="N38" s="55">
        <f t="shared" si="2"/>
        <v>1564</v>
      </c>
    </row>
    <row r="39" spans="1:14" ht="12.75" customHeight="1">
      <c r="A39" s="25" t="s">
        <v>74</v>
      </c>
      <c r="B39" s="26" t="s">
        <v>220</v>
      </c>
      <c r="C39" s="55"/>
      <c r="D39" s="55"/>
      <c r="E39" s="55"/>
      <c r="F39" s="55"/>
      <c r="G39" s="55">
        <v>1406</v>
      </c>
      <c r="H39" s="55">
        <v>1406</v>
      </c>
      <c r="I39" s="55"/>
      <c r="J39" s="55"/>
      <c r="K39" s="55"/>
      <c r="L39" s="55">
        <f t="shared" si="0"/>
        <v>0</v>
      </c>
      <c r="M39" s="55">
        <f t="shared" si="1"/>
        <v>1406</v>
      </c>
      <c r="N39" s="55">
        <f t="shared" si="2"/>
        <v>1406</v>
      </c>
    </row>
    <row r="40" spans="1:14" ht="12.75" customHeight="1">
      <c r="A40" s="25" t="s">
        <v>76</v>
      </c>
      <c r="B40" s="26" t="s">
        <v>221</v>
      </c>
      <c r="C40" s="55"/>
      <c r="D40" s="55"/>
      <c r="E40" s="55"/>
      <c r="F40" s="55">
        <v>1781</v>
      </c>
      <c r="G40" s="55">
        <v>1781</v>
      </c>
      <c r="H40" s="55">
        <v>237</v>
      </c>
      <c r="I40" s="55"/>
      <c r="J40" s="55"/>
      <c r="K40" s="55"/>
      <c r="L40" s="55">
        <f t="shared" si="0"/>
        <v>1781</v>
      </c>
      <c r="M40" s="55">
        <f t="shared" si="1"/>
        <v>1781</v>
      </c>
      <c r="N40" s="55">
        <f t="shared" si="2"/>
        <v>237</v>
      </c>
    </row>
    <row r="41" spans="1:14" ht="12.75" customHeight="1">
      <c r="A41" s="25" t="s">
        <v>78</v>
      </c>
      <c r="B41" s="26" t="s">
        <v>222</v>
      </c>
      <c r="C41" s="55"/>
      <c r="D41" s="55"/>
      <c r="E41" s="55"/>
      <c r="F41" s="55">
        <v>2957</v>
      </c>
      <c r="G41" s="55">
        <v>2957</v>
      </c>
      <c r="H41" s="55">
        <v>2195</v>
      </c>
      <c r="I41" s="55"/>
      <c r="J41" s="55"/>
      <c r="K41" s="55"/>
      <c r="L41" s="55">
        <f t="shared" si="0"/>
        <v>2957</v>
      </c>
      <c r="M41" s="55">
        <f t="shared" si="1"/>
        <v>2957</v>
      </c>
      <c r="N41" s="55">
        <f t="shared" si="2"/>
        <v>2195</v>
      </c>
    </row>
    <row r="42" spans="1:14" ht="12.75" customHeight="1">
      <c r="A42" s="25" t="s">
        <v>80</v>
      </c>
      <c r="B42" s="26" t="s">
        <v>223</v>
      </c>
      <c r="C42" s="55"/>
      <c r="D42" s="55"/>
      <c r="E42" s="55"/>
      <c r="F42" s="55"/>
      <c r="G42" s="55"/>
      <c r="H42" s="55"/>
      <c r="I42" s="55"/>
      <c r="J42" s="55"/>
      <c r="K42" s="55"/>
      <c r="L42" s="55">
        <f t="shared" si="0"/>
        <v>0</v>
      </c>
      <c r="M42" s="55">
        <f t="shared" si="1"/>
        <v>0</v>
      </c>
      <c r="N42" s="55">
        <f t="shared" si="2"/>
        <v>0</v>
      </c>
    </row>
    <row r="43" spans="1:14" ht="12.75" customHeight="1">
      <c r="A43" s="25" t="s">
        <v>82</v>
      </c>
      <c r="B43" s="26" t="s">
        <v>224</v>
      </c>
      <c r="C43" s="55"/>
      <c r="D43" s="55"/>
      <c r="E43" s="55"/>
      <c r="F43" s="55"/>
      <c r="G43" s="55"/>
      <c r="H43" s="55"/>
      <c r="I43" s="55"/>
      <c r="J43" s="55"/>
      <c r="K43" s="55"/>
      <c r="L43" s="55">
        <f t="shared" si="0"/>
        <v>0</v>
      </c>
      <c r="M43" s="55">
        <f t="shared" si="1"/>
        <v>0</v>
      </c>
      <c r="N43" s="55">
        <f t="shared" si="2"/>
        <v>0</v>
      </c>
    </row>
    <row r="44" spans="1:14" ht="12.75" customHeight="1">
      <c r="A44" s="25" t="s">
        <v>84</v>
      </c>
      <c r="B44" s="26" t="s">
        <v>225</v>
      </c>
      <c r="C44" s="55"/>
      <c r="D44" s="55"/>
      <c r="E44" s="55"/>
      <c r="F44" s="55"/>
      <c r="G44" s="55"/>
      <c r="H44" s="55"/>
      <c r="I44" s="55">
        <v>350</v>
      </c>
      <c r="J44" s="55">
        <v>350</v>
      </c>
      <c r="K44" s="55">
        <v>384</v>
      </c>
      <c r="L44" s="55">
        <f t="shared" si="0"/>
        <v>350</v>
      </c>
      <c r="M44" s="55">
        <f t="shared" si="1"/>
        <v>350</v>
      </c>
      <c r="N44" s="55">
        <f t="shared" si="2"/>
        <v>384</v>
      </c>
    </row>
    <row r="45" spans="1:14" ht="12.75" customHeight="1">
      <c r="A45" s="25" t="s">
        <v>86</v>
      </c>
      <c r="B45" s="26" t="s">
        <v>226</v>
      </c>
      <c r="C45" s="55"/>
      <c r="D45" s="55"/>
      <c r="E45" s="55"/>
      <c r="F45" s="55"/>
      <c r="G45" s="55"/>
      <c r="H45" s="55"/>
      <c r="I45" s="55"/>
      <c r="J45" s="55"/>
      <c r="K45" s="55"/>
      <c r="L45" s="55">
        <f t="shared" si="0"/>
        <v>0</v>
      </c>
      <c r="M45" s="55">
        <f t="shared" si="1"/>
        <v>0</v>
      </c>
      <c r="N45" s="55">
        <f t="shared" si="2"/>
        <v>0</v>
      </c>
    </row>
    <row r="46" spans="1:14" ht="12.75" customHeight="1">
      <c r="A46" s="25" t="s">
        <v>88</v>
      </c>
      <c r="B46" s="26" t="s">
        <v>227</v>
      </c>
      <c r="C46" s="55"/>
      <c r="D46" s="55"/>
      <c r="E46" s="55"/>
      <c r="F46" s="55"/>
      <c r="G46" s="55"/>
      <c r="H46" s="55">
        <v>9</v>
      </c>
      <c r="I46" s="55"/>
      <c r="J46" s="55"/>
      <c r="K46" s="55"/>
      <c r="L46" s="55">
        <f t="shared" si="0"/>
        <v>0</v>
      </c>
      <c r="M46" s="55">
        <f t="shared" si="1"/>
        <v>0</v>
      </c>
      <c r="N46" s="55">
        <f t="shared" si="2"/>
        <v>9</v>
      </c>
    </row>
    <row r="47" spans="1:14" ht="12.75" customHeight="1">
      <c r="A47" s="31" t="s">
        <v>90</v>
      </c>
      <c r="B47" s="33" t="s">
        <v>261</v>
      </c>
      <c r="C47" s="55">
        <f aca="true" t="shared" si="9" ref="C47:K47">SUM(C37:C46)</f>
        <v>0</v>
      </c>
      <c r="D47" s="55">
        <f t="shared" si="9"/>
        <v>0</v>
      </c>
      <c r="E47" s="55">
        <f t="shared" si="9"/>
        <v>0</v>
      </c>
      <c r="F47" s="55">
        <f t="shared" si="9"/>
        <v>4738</v>
      </c>
      <c r="G47" s="55">
        <f t="shared" si="9"/>
        <v>8682</v>
      </c>
      <c r="H47" s="55">
        <f t="shared" si="9"/>
        <v>5411</v>
      </c>
      <c r="I47" s="55">
        <f t="shared" si="9"/>
        <v>350</v>
      </c>
      <c r="J47" s="55">
        <f t="shared" si="9"/>
        <v>350</v>
      </c>
      <c r="K47" s="55">
        <f t="shared" si="9"/>
        <v>384</v>
      </c>
      <c r="L47" s="55">
        <f t="shared" si="0"/>
        <v>5088</v>
      </c>
      <c r="M47" s="55">
        <f t="shared" si="1"/>
        <v>9032</v>
      </c>
      <c r="N47" s="55">
        <f t="shared" si="2"/>
        <v>5795</v>
      </c>
    </row>
    <row r="48" spans="1:14" ht="12.75" customHeight="1" hidden="1">
      <c r="A48" s="25" t="s">
        <v>92</v>
      </c>
      <c r="B48" s="26" t="s">
        <v>229</v>
      </c>
      <c r="C48" s="55"/>
      <c r="D48" s="55"/>
      <c r="E48" s="55"/>
      <c r="F48" s="55"/>
      <c r="G48" s="55"/>
      <c r="H48" s="55"/>
      <c r="I48" s="55"/>
      <c r="J48" s="55"/>
      <c r="K48" s="55"/>
      <c r="L48" s="55">
        <f t="shared" si="0"/>
        <v>0</v>
      </c>
      <c r="M48" s="55">
        <f t="shared" si="1"/>
        <v>0</v>
      </c>
      <c r="N48" s="55">
        <f t="shared" si="2"/>
        <v>0</v>
      </c>
    </row>
    <row r="49" spans="1:14" ht="12.75" customHeight="1" hidden="1">
      <c r="A49" s="25" t="s">
        <v>94</v>
      </c>
      <c r="B49" s="26" t="s">
        <v>230</v>
      </c>
      <c r="C49" s="55"/>
      <c r="D49" s="55"/>
      <c r="E49" s="55"/>
      <c r="F49" s="55"/>
      <c r="G49" s="55"/>
      <c r="H49" s="55"/>
      <c r="I49" s="55"/>
      <c r="J49" s="55"/>
      <c r="K49" s="55"/>
      <c r="L49" s="55">
        <f t="shared" si="0"/>
        <v>0</v>
      </c>
      <c r="M49" s="55">
        <f t="shared" si="1"/>
        <v>0</v>
      </c>
      <c r="N49" s="55">
        <f t="shared" si="2"/>
        <v>0</v>
      </c>
    </row>
    <row r="50" spans="1:14" ht="12.75" customHeight="1" hidden="1">
      <c r="A50" s="25" t="s">
        <v>96</v>
      </c>
      <c r="B50" s="26" t="s">
        <v>231</v>
      </c>
      <c r="C50" s="55"/>
      <c r="D50" s="55"/>
      <c r="E50" s="55"/>
      <c r="F50" s="55"/>
      <c r="G50" s="55"/>
      <c r="H50" s="55"/>
      <c r="I50" s="55"/>
      <c r="J50" s="55"/>
      <c r="K50" s="55"/>
      <c r="L50" s="55">
        <f t="shared" si="0"/>
        <v>0</v>
      </c>
      <c r="M50" s="55">
        <f t="shared" si="1"/>
        <v>0</v>
      </c>
      <c r="N50" s="55">
        <f t="shared" si="2"/>
        <v>0</v>
      </c>
    </row>
    <row r="51" spans="1:14" ht="12.75" customHeight="1" hidden="1">
      <c r="A51" s="25" t="s">
        <v>98</v>
      </c>
      <c r="B51" s="26" t="s">
        <v>232</v>
      </c>
      <c r="C51" s="55"/>
      <c r="D51" s="55"/>
      <c r="E51" s="55"/>
      <c r="F51" s="55"/>
      <c r="G51" s="55"/>
      <c r="H51" s="55"/>
      <c r="I51" s="55"/>
      <c r="J51" s="55"/>
      <c r="K51" s="55"/>
      <c r="L51" s="55">
        <f t="shared" si="0"/>
        <v>0</v>
      </c>
      <c r="M51" s="55">
        <f t="shared" si="1"/>
        <v>0</v>
      </c>
      <c r="N51" s="55">
        <f t="shared" si="2"/>
        <v>0</v>
      </c>
    </row>
    <row r="52" spans="1:14" ht="12.75" customHeight="1" hidden="1">
      <c r="A52" s="25" t="s">
        <v>100</v>
      </c>
      <c r="B52" s="26" t="s">
        <v>233</v>
      </c>
      <c r="C52" s="55"/>
      <c r="D52" s="55"/>
      <c r="E52" s="55"/>
      <c r="F52" s="55"/>
      <c r="G52" s="55"/>
      <c r="H52" s="55"/>
      <c r="I52" s="55"/>
      <c r="J52" s="55"/>
      <c r="K52" s="55"/>
      <c r="L52" s="55">
        <f t="shared" si="0"/>
        <v>0</v>
      </c>
      <c r="M52" s="55">
        <f t="shared" si="1"/>
        <v>0</v>
      </c>
      <c r="N52" s="55">
        <f t="shared" si="2"/>
        <v>0</v>
      </c>
    </row>
    <row r="53" spans="1:14" ht="15" customHeight="1">
      <c r="A53" s="31" t="s">
        <v>102</v>
      </c>
      <c r="B53" s="33" t="s">
        <v>262</v>
      </c>
      <c r="C53" s="55">
        <f aca="true" t="shared" si="10" ref="C53:K53">SUM(C48:C52)</f>
        <v>0</v>
      </c>
      <c r="D53" s="55">
        <f t="shared" si="10"/>
        <v>0</v>
      </c>
      <c r="E53" s="55">
        <f t="shared" si="10"/>
        <v>0</v>
      </c>
      <c r="F53" s="55">
        <f t="shared" si="10"/>
        <v>0</v>
      </c>
      <c r="G53" s="55">
        <f t="shared" si="10"/>
        <v>0</v>
      </c>
      <c r="H53" s="55">
        <f t="shared" si="10"/>
        <v>0</v>
      </c>
      <c r="I53" s="55">
        <f t="shared" si="10"/>
        <v>0</v>
      </c>
      <c r="J53" s="55">
        <f t="shared" si="10"/>
        <v>0</v>
      </c>
      <c r="K53" s="55">
        <f t="shared" si="10"/>
        <v>0</v>
      </c>
      <c r="L53" s="55">
        <f t="shared" si="0"/>
        <v>0</v>
      </c>
      <c r="M53" s="55">
        <f t="shared" si="1"/>
        <v>0</v>
      </c>
      <c r="N53" s="55">
        <f t="shared" si="2"/>
        <v>0</v>
      </c>
    </row>
    <row r="54" spans="1:14" ht="12.75" customHeight="1" hidden="1">
      <c r="A54" s="25" t="s">
        <v>104</v>
      </c>
      <c r="B54" s="26" t="s">
        <v>235</v>
      </c>
      <c r="C54" s="55"/>
      <c r="D54" s="55"/>
      <c r="E54" s="55"/>
      <c r="F54" s="55"/>
      <c r="G54" s="55"/>
      <c r="H54" s="55"/>
      <c r="I54" s="55"/>
      <c r="J54" s="55"/>
      <c r="K54" s="55"/>
      <c r="L54" s="55">
        <f t="shared" si="0"/>
        <v>0</v>
      </c>
      <c r="M54" s="55">
        <f t="shared" si="1"/>
        <v>0</v>
      </c>
      <c r="N54" s="55">
        <f t="shared" si="2"/>
        <v>0</v>
      </c>
    </row>
    <row r="55" spans="1:14" ht="12.75" customHeight="1" hidden="1">
      <c r="A55" s="25" t="s">
        <v>106</v>
      </c>
      <c r="B55" s="26" t="s">
        <v>236</v>
      </c>
      <c r="C55" s="55"/>
      <c r="D55" s="55"/>
      <c r="E55" s="55"/>
      <c r="F55" s="55"/>
      <c r="G55" s="55"/>
      <c r="H55" s="55"/>
      <c r="I55" s="55"/>
      <c r="J55" s="55"/>
      <c r="K55" s="55"/>
      <c r="L55" s="55">
        <f t="shared" si="0"/>
        <v>0</v>
      </c>
      <c r="M55" s="55">
        <f t="shared" si="1"/>
        <v>0</v>
      </c>
      <c r="N55" s="55">
        <f t="shared" si="2"/>
        <v>0</v>
      </c>
    </row>
    <row r="56" spans="1:14" ht="12.75" customHeight="1" hidden="1">
      <c r="A56" s="25" t="s">
        <v>108</v>
      </c>
      <c r="B56" s="26" t="s">
        <v>237</v>
      </c>
      <c r="C56" s="55"/>
      <c r="D56" s="55"/>
      <c r="E56" s="55"/>
      <c r="F56" s="55"/>
      <c r="G56" s="55"/>
      <c r="H56" s="55"/>
      <c r="I56" s="55"/>
      <c r="J56" s="55"/>
      <c r="K56" s="55"/>
      <c r="L56" s="55">
        <f t="shared" si="0"/>
        <v>0</v>
      </c>
      <c r="M56" s="55">
        <f t="shared" si="1"/>
        <v>0</v>
      </c>
      <c r="N56" s="55">
        <f t="shared" si="2"/>
        <v>0</v>
      </c>
    </row>
    <row r="57" spans="1:14" ht="12.75" customHeight="1">
      <c r="A57" s="31" t="s">
        <v>110</v>
      </c>
      <c r="B57" s="33" t="s">
        <v>263</v>
      </c>
      <c r="C57" s="55">
        <f>C54+C55+C56</f>
        <v>0</v>
      </c>
      <c r="D57" s="55">
        <f>D54+D55+D56</f>
        <v>0</v>
      </c>
      <c r="E57" s="55">
        <f>E54+E55+E56</f>
        <v>0</v>
      </c>
      <c r="F57" s="55">
        <v>481</v>
      </c>
      <c r="G57" s="55">
        <v>5470</v>
      </c>
      <c r="H57" s="55">
        <v>5470</v>
      </c>
      <c r="I57" s="55">
        <f>I54+I55+I56</f>
        <v>0</v>
      </c>
      <c r="J57" s="55">
        <f>J54+J55+J56</f>
        <v>0</v>
      </c>
      <c r="K57" s="55">
        <f>K54+K55+K56</f>
        <v>0</v>
      </c>
      <c r="L57" s="55">
        <f t="shared" si="0"/>
        <v>481</v>
      </c>
      <c r="M57" s="55">
        <f t="shared" si="1"/>
        <v>5470</v>
      </c>
      <c r="N57" s="55">
        <f t="shared" si="2"/>
        <v>5470</v>
      </c>
    </row>
    <row r="58" spans="1:14" ht="12.75" customHeight="1" hidden="1">
      <c r="A58" s="25" t="s">
        <v>112</v>
      </c>
      <c r="B58" s="26" t="s">
        <v>239</v>
      </c>
      <c r="C58" s="55"/>
      <c r="D58" s="55"/>
      <c r="E58" s="55"/>
      <c r="F58" s="55"/>
      <c r="G58" s="55"/>
      <c r="H58" s="55"/>
      <c r="I58" s="55"/>
      <c r="J58" s="55"/>
      <c r="K58" s="55"/>
      <c r="L58" s="55">
        <f t="shared" si="0"/>
        <v>0</v>
      </c>
      <c r="M58" s="55">
        <f t="shared" si="1"/>
        <v>0</v>
      </c>
      <c r="N58" s="55">
        <f t="shared" si="2"/>
        <v>0</v>
      </c>
    </row>
    <row r="59" spans="1:14" ht="12.75" customHeight="1">
      <c r="A59" s="25" t="s">
        <v>114</v>
      </c>
      <c r="B59" s="26" t="s">
        <v>240</v>
      </c>
      <c r="C59" s="55"/>
      <c r="D59" s="55"/>
      <c r="E59" s="55"/>
      <c r="F59" s="55">
        <v>1308</v>
      </c>
      <c r="G59" s="55">
        <v>1308</v>
      </c>
      <c r="H59" s="55"/>
      <c r="I59" s="55"/>
      <c r="J59" s="55"/>
      <c r="K59" s="55"/>
      <c r="L59" s="55">
        <f t="shared" si="0"/>
        <v>1308</v>
      </c>
      <c r="M59" s="55">
        <f t="shared" si="1"/>
        <v>1308</v>
      </c>
      <c r="N59" s="55">
        <f t="shared" si="2"/>
        <v>0</v>
      </c>
    </row>
    <row r="60" spans="1:14" ht="12.75" customHeight="1" hidden="1">
      <c r="A60" s="25" t="s">
        <v>116</v>
      </c>
      <c r="B60" s="26" t="s">
        <v>241</v>
      </c>
      <c r="C60" s="55"/>
      <c r="D60" s="55"/>
      <c r="E60" s="55"/>
      <c r="F60" s="55"/>
      <c r="G60" s="55"/>
      <c r="H60" s="55"/>
      <c r="I60" s="55"/>
      <c r="J60" s="55"/>
      <c r="K60" s="55"/>
      <c r="L60" s="55">
        <f t="shared" si="0"/>
        <v>0</v>
      </c>
      <c r="M60" s="55">
        <f t="shared" si="1"/>
        <v>0</v>
      </c>
      <c r="N60" s="55">
        <f t="shared" si="2"/>
        <v>0</v>
      </c>
    </row>
    <row r="61" spans="1:14" ht="12.75" customHeight="1">
      <c r="A61" s="31" t="s">
        <v>118</v>
      </c>
      <c r="B61" s="37" t="s">
        <v>264</v>
      </c>
      <c r="C61" s="55">
        <f aca="true" t="shared" si="11" ref="C61:K61">C58+C59+C60</f>
        <v>0</v>
      </c>
      <c r="D61" s="55">
        <f t="shared" si="11"/>
        <v>0</v>
      </c>
      <c r="E61" s="55">
        <f t="shared" si="11"/>
        <v>0</v>
      </c>
      <c r="F61" s="55">
        <f t="shared" si="11"/>
        <v>1308</v>
      </c>
      <c r="G61" s="55">
        <f t="shared" si="11"/>
        <v>1308</v>
      </c>
      <c r="H61" s="55">
        <f t="shared" si="11"/>
        <v>0</v>
      </c>
      <c r="I61" s="55">
        <f t="shared" si="11"/>
        <v>0</v>
      </c>
      <c r="J61" s="55">
        <f t="shared" si="11"/>
        <v>0</v>
      </c>
      <c r="K61" s="55">
        <f t="shared" si="11"/>
        <v>0</v>
      </c>
      <c r="L61" s="55">
        <f t="shared" si="0"/>
        <v>1308</v>
      </c>
      <c r="M61" s="55">
        <f t="shared" si="1"/>
        <v>1308</v>
      </c>
      <c r="N61" s="55">
        <f t="shared" si="2"/>
        <v>0</v>
      </c>
    </row>
    <row r="62" spans="1:14" ht="15.75" customHeight="1">
      <c r="A62" s="31" t="s">
        <v>120</v>
      </c>
      <c r="B62" s="41" t="s">
        <v>265</v>
      </c>
      <c r="C62" s="55">
        <f aca="true" t="shared" si="12" ref="C62:K62">C16+C22+C36+C47+C53+C57+C61</f>
        <v>51739</v>
      </c>
      <c r="D62" s="55">
        <f t="shared" si="12"/>
        <v>62174</v>
      </c>
      <c r="E62" s="55">
        <f t="shared" si="12"/>
        <v>62007</v>
      </c>
      <c r="F62" s="55">
        <f t="shared" si="12"/>
        <v>12667</v>
      </c>
      <c r="G62" s="55">
        <f t="shared" si="12"/>
        <v>25944</v>
      </c>
      <c r="H62" s="55">
        <f t="shared" si="12"/>
        <v>21358</v>
      </c>
      <c r="I62" s="55">
        <f t="shared" si="12"/>
        <v>350</v>
      </c>
      <c r="J62" s="55">
        <f t="shared" si="12"/>
        <v>350</v>
      </c>
      <c r="K62" s="55">
        <f t="shared" si="12"/>
        <v>384</v>
      </c>
      <c r="L62" s="55">
        <f t="shared" si="0"/>
        <v>64756</v>
      </c>
      <c r="M62" s="55">
        <f t="shared" si="1"/>
        <v>88468</v>
      </c>
      <c r="N62" s="55">
        <f t="shared" si="2"/>
        <v>83749</v>
      </c>
    </row>
    <row r="63" spans="1:14" ht="12.75" customHeight="1" hidden="1">
      <c r="A63" s="25" t="s">
        <v>4</v>
      </c>
      <c r="B63" s="26" t="s">
        <v>266</v>
      </c>
      <c r="C63" s="55"/>
      <c r="D63" s="55"/>
      <c r="E63" s="55"/>
      <c r="F63" s="55"/>
      <c r="G63" s="55"/>
      <c r="H63" s="55"/>
      <c r="I63" s="55"/>
      <c r="J63" s="55"/>
      <c r="K63" s="55"/>
      <c r="L63" s="55">
        <f t="shared" si="0"/>
        <v>0</v>
      </c>
      <c r="M63" s="55">
        <f t="shared" si="1"/>
        <v>0</v>
      </c>
      <c r="N63" s="55">
        <f t="shared" si="2"/>
        <v>0</v>
      </c>
    </row>
    <row r="64" spans="1:14" ht="12.75" customHeight="1" hidden="1">
      <c r="A64" s="25" t="s">
        <v>6</v>
      </c>
      <c r="B64" s="26" t="s">
        <v>267</v>
      </c>
      <c r="C64" s="55"/>
      <c r="D64" s="55"/>
      <c r="E64" s="55"/>
      <c r="F64" s="55"/>
      <c r="G64" s="55"/>
      <c r="H64" s="55"/>
      <c r="I64" s="55"/>
      <c r="J64" s="55"/>
      <c r="K64" s="55"/>
      <c r="L64" s="55">
        <f t="shared" si="0"/>
        <v>0</v>
      </c>
      <c r="M64" s="55">
        <f t="shared" si="1"/>
        <v>0</v>
      </c>
      <c r="N64" s="55">
        <f t="shared" si="2"/>
        <v>0</v>
      </c>
    </row>
    <row r="65" spans="1:14" ht="12.75" customHeight="1" hidden="1">
      <c r="A65" s="25" t="s">
        <v>8</v>
      </c>
      <c r="B65" s="26" t="s">
        <v>268</v>
      </c>
      <c r="C65" s="55"/>
      <c r="D65" s="55"/>
      <c r="E65" s="55"/>
      <c r="F65" s="55"/>
      <c r="G65" s="55"/>
      <c r="H65" s="55"/>
      <c r="I65" s="55"/>
      <c r="J65" s="55"/>
      <c r="K65" s="55"/>
      <c r="L65" s="55">
        <f t="shared" si="0"/>
        <v>0</v>
      </c>
      <c r="M65" s="55">
        <f t="shared" si="1"/>
        <v>0</v>
      </c>
      <c r="N65" s="55">
        <f t="shared" si="2"/>
        <v>0</v>
      </c>
    </row>
    <row r="66" spans="1:14" ht="12.75" customHeight="1" hidden="1">
      <c r="A66" s="31" t="s">
        <v>10</v>
      </c>
      <c r="B66" s="32" t="s">
        <v>269</v>
      </c>
      <c r="C66" s="55">
        <f aca="true" t="shared" si="13" ref="C66:K66">C63+C64+C65</f>
        <v>0</v>
      </c>
      <c r="D66" s="55">
        <f t="shared" si="13"/>
        <v>0</v>
      </c>
      <c r="E66" s="55">
        <f t="shared" si="13"/>
        <v>0</v>
      </c>
      <c r="F66" s="55">
        <f t="shared" si="13"/>
        <v>0</v>
      </c>
      <c r="G66" s="55">
        <f t="shared" si="13"/>
        <v>0</v>
      </c>
      <c r="H66" s="55">
        <f t="shared" si="13"/>
        <v>0</v>
      </c>
      <c r="I66" s="55">
        <f t="shared" si="13"/>
        <v>0</v>
      </c>
      <c r="J66" s="55">
        <f t="shared" si="13"/>
        <v>0</v>
      </c>
      <c r="K66" s="55">
        <f t="shared" si="13"/>
        <v>0</v>
      </c>
      <c r="L66" s="55">
        <f t="shared" si="0"/>
        <v>0</v>
      </c>
      <c r="M66" s="55">
        <f t="shared" si="1"/>
        <v>0</v>
      </c>
      <c r="N66" s="55">
        <f t="shared" si="2"/>
        <v>0</v>
      </c>
    </row>
    <row r="67" spans="1:14" ht="12.75" customHeight="1" hidden="1">
      <c r="A67" s="25" t="s">
        <v>12</v>
      </c>
      <c r="B67" s="26" t="s">
        <v>270</v>
      </c>
      <c r="C67" s="55"/>
      <c r="D67" s="55"/>
      <c r="E67" s="55"/>
      <c r="F67" s="55"/>
      <c r="G67" s="55"/>
      <c r="H67" s="55"/>
      <c r="I67" s="55"/>
      <c r="J67" s="55"/>
      <c r="K67" s="55"/>
      <c r="L67" s="55">
        <f t="shared" si="0"/>
        <v>0</v>
      </c>
      <c r="M67" s="55">
        <f t="shared" si="1"/>
        <v>0</v>
      </c>
      <c r="N67" s="55">
        <f t="shared" si="2"/>
        <v>0</v>
      </c>
    </row>
    <row r="68" spans="1:14" ht="12.75" customHeight="1" hidden="1">
      <c r="A68" s="25" t="s">
        <v>14</v>
      </c>
      <c r="B68" s="26" t="s">
        <v>271</v>
      </c>
      <c r="C68" s="55"/>
      <c r="D68" s="55"/>
      <c r="E68" s="55"/>
      <c r="F68" s="55"/>
      <c r="G68" s="55"/>
      <c r="H68" s="55"/>
      <c r="I68" s="55"/>
      <c r="J68" s="55"/>
      <c r="K68" s="55"/>
      <c r="L68" s="55">
        <f t="shared" si="0"/>
        <v>0</v>
      </c>
      <c r="M68" s="55">
        <f t="shared" si="1"/>
        <v>0</v>
      </c>
      <c r="N68" s="55">
        <f t="shared" si="2"/>
        <v>0</v>
      </c>
    </row>
    <row r="69" spans="1:14" ht="12.75" customHeight="1" hidden="1">
      <c r="A69" s="25" t="s">
        <v>16</v>
      </c>
      <c r="B69" s="26" t="s">
        <v>272</v>
      </c>
      <c r="C69" s="55"/>
      <c r="D69" s="55"/>
      <c r="E69" s="55"/>
      <c r="F69" s="55"/>
      <c r="G69" s="55"/>
      <c r="H69" s="55"/>
      <c r="I69" s="55"/>
      <c r="J69" s="55"/>
      <c r="K69" s="55"/>
      <c r="L69" s="55">
        <f t="shared" si="0"/>
        <v>0</v>
      </c>
      <c r="M69" s="55">
        <f t="shared" si="1"/>
        <v>0</v>
      </c>
      <c r="N69" s="55">
        <f t="shared" si="2"/>
        <v>0</v>
      </c>
    </row>
    <row r="70" spans="1:14" ht="12.75" customHeight="1" hidden="1">
      <c r="A70" s="25" t="s">
        <v>18</v>
      </c>
      <c r="B70" s="26" t="s">
        <v>273</v>
      </c>
      <c r="C70" s="55"/>
      <c r="D70" s="55"/>
      <c r="E70" s="55"/>
      <c r="F70" s="55"/>
      <c r="G70" s="55"/>
      <c r="H70" s="55"/>
      <c r="I70" s="55"/>
      <c r="J70" s="55"/>
      <c r="K70" s="55"/>
      <c r="L70" s="55">
        <f t="shared" si="0"/>
        <v>0</v>
      </c>
      <c r="M70" s="55">
        <f t="shared" si="1"/>
        <v>0</v>
      </c>
      <c r="N70" s="55">
        <f t="shared" si="2"/>
        <v>0</v>
      </c>
    </row>
    <row r="71" spans="1:14" ht="12.75" customHeight="1" hidden="1">
      <c r="A71" s="31" t="s">
        <v>20</v>
      </c>
      <c r="B71" s="32" t="s">
        <v>274</v>
      </c>
      <c r="C71" s="55">
        <f aca="true" t="shared" si="14" ref="C71:K71">C67+C68+C69+C70</f>
        <v>0</v>
      </c>
      <c r="D71" s="55">
        <f t="shared" si="14"/>
        <v>0</v>
      </c>
      <c r="E71" s="55">
        <f t="shared" si="14"/>
        <v>0</v>
      </c>
      <c r="F71" s="55">
        <f t="shared" si="14"/>
        <v>0</v>
      </c>
      <c r="G71" s="55">
        <f t="shared" si="14"/>
        <v>0</v>
      </c>
      <c r="H71" s="55">
        <f t="shared" si="14"/>
        <v>0</v>
      </c>
      <c r="I71" s="55">
        <f t="shared" si="14"/>
        <v>0</v>
      </c>
      <c r="J71" s="55">
        <f t="shared" si="14"/>
        <v>0</v>
      </c>
      <c r="K71" s="55">
        <f t="shared" si="14"/>
        <v>0</v>
      </c>
      <c r="L71" s="55">
        <f t="shared" si="0"/>
        <v>0</v>
      </c>
      <c r="M71" s="55">
        <f t="shared" si="1"/>
        <v>0</v>
      </c>
      <c r="N71" s="55">
        <f t="shared" si="2"/>
        <v>0</v>
      </c>
    </row>
    <row r="72" spans="1:14" ht="12.75" customHeight="1">
      <c r="A72" s="31"/>
      <c r="B72" s="26" t="s">
        <v>295</v>
      </c>
      <c r="C72" s="55"/>
      <c r="D72" s="55"/>
      <c r="E72" s="55"/>
      <c r="F72" s="55"/>
      <c r="G72" s="55">
        <v>21971</v>
      </c>
      <c r="H72" s="55">
        <v>21971</v>
      </c>
      <c r="I72" s="55"/>
      <c r="J72" s="55"/>
      <c r="K72" s="55"/>
      <c r="L72" s="55"/>
      <c r="M72" s="55"/>
      <c r="N72" s="55">
        <f t="shared" si="2"/>
        <v>21971</v>
      </c>
    </row>
    <row r="73" spans="1:14" ht="12.75" customHeight="1">
      <c r="A73" s="31"/>
      <c r="B73" s="26" t="s">
        <v>278</v>
      </c>
      <c r="C73" s="55"/>
      <c r="D73" s="55">
        <v>1867</v>
      </c>
      <c r="E73" s="55">
        <v>1867</v>
      </c>
      <c r="F73" s="55"/>
      <c r="G73" s="55"/>
      <c r="H73" s="55"/>
      <c r="I73" s="55"/>
      <c r="J73" s="55"/>
      <c r="K73" s="55"/>
      <c r="L73" s="55"/>
      <c r="M73" s="55"/>
      <c r="N73" s="55">
        <f t="shared" si="2"/>
        <v>1867</v>
      </c>
    </row>
    <row r="74" spans="1:14" ht="12.75" customHeight="1">
      <c r="A74" s="25" t="s">
        <v>22</v>
      </c>
      <c r="B74" s="26" t="s">
        <v>275</v>
      </c>
      <c r="C74" s="55"/>
      <c r="D74" s="55"/>
      <c r="E74" s="55"/>
      <c r="F74" s="55">
        <v>10145</v>
      </c>
      <c r="G74" s="55">
        <v>8295</v>
      </c>
      <c r="H74" s="55">
        <v>1915</v>
      </c>
      <c r="I74" s="55"/>
      <c r="J74" s="55"/>
      <c r="K74" s="55"/>
      <c r="L74" s="55">
        <f aca="true" t="shared" si="15" ref="L74:L90">C74+F74+I74</f>
        <v>10145</v>
      </c>
      <c r="M74" s="55">
        <f aca="true" t="shared" si="16" ref="M74:M90">D74+G74+J74</f>
        <v>8295</v>
      </c>
      <c r="N74" s="55">
        <f t="shared" si="2"/>
        <v>1915</v>
      </c>
    </row>
    <row r="75" spans="1:14" ht="12.75" customHeight="1" hidden="1">
      <c r="A75" s="25" t="s">
        <v>24</v>
      </c>
      <c r="B75" s="26" t="s">
        <v>276</v>
      </c>
      <c r="C75" s="55"/>
      <c r="D75" s="55"/>
      <c r="E75" s="55"/>
      <c r="F75" s="55"/>
      <c r="G75" s="55"/>
      <c r="H75" s="55"/>
      <c r="I75" s="55"/>
      <c r="J75" s="55"/>
      <c r="K75" s="55"/>
      <c r="L75" s="55">
        <f t="shared" si="15"/>
        <v>0</v>
      </c>
      <c r="M75" s="55">
        <f t="shared" si="16"/>
        <v>0</v>
      </c>
      <c r="N75" s="55">
        <f t="shared" si="2"/>
        <v>0</v>
      </c>
    </row>
    <row r="76" spans="1:14" ht="12.75" customHeight="1">
      <c r="A76" s="31" t="s">
        <v>26</v>
      </c>
      <c r="B76" s="32" t="s">
        <v>277</v>
      </c>
      <c r="C76" s="55">
        <f>C74+C75</f>
        <v>0</v>
      </c>
      <c r="D76" s="55">
        <f>D74+D75</f>
        <v>0</v>
      </c>
      <c r="E76" s="55">
        <f>E74+E75</f>
        <v>0</v>
      </c>
      <c r="F76" s="55">
        <f>F74+F75</f>
        <v>10145</v>
      </c>
      <c r="G76" s="55">
        <f>G74+G75+G72+G73</f>
        <v>30266</v>
      </c>
      <c r="H76" s="55">
        <f>H74+H75+H72+H73</f>
        <v>23886</v>
      </c>
      <c r="I76" s="55">
        <f>I74+I75</f>
        <v>0</v>
      </c>
      <c r="J76" s="55">
        <f>J74+J75</f>
        <v>0</v>
      </c>
      <c r="K76" s="55">
        <f>K74+K75</f>
        <v>0</v>
      </c>
      <c r="L76" s="55">
        <f t="shared" si="15"/>
        <v>10145</v>
      </c>
      <c r="M76" s="55">
        <f t="shared" si="16"/>
        <v>30266</v>
      </c>
      <c r="N76" s="55">
        <f t="shared" si="2"/>
        <v>23886</v>
      </c>
    </row>
    <row r="77" spans="1:14" ht="12.75" customHeight="1" hidden="1">
      <c r="A77" s="25" t="s">
        <v>28</v>
      </c>
      <c r="B77" s="26" t="s">
        <v>278</v>
      </c>
      <c r="C77" s="55"/>
      <c r="D77" s="55"/>
      <c r="E77" s="55"/>
      <c r="F77" s="55"/>
      <c r="G77" s="55"/>
      <c r="H77" s="55"/>
      <c r="I77" s="55"/>
      <c r="J77" s="55"/>
      <c r="K77" s="55"/>
      <c r="L77" s="55">
        <f t="shared" si="15"/>
        <v>0</v>
      </c>
      <c r="M77" s="55">
        <f t="shared" si="16"/>
        <v>0</v>
      </c>
      <c r="N77" s="55">
        <f t="shared" si="2"/>
        <v>0</v>
      </c>
    </row>
    <row r="78" spans="1:14" ht="12.75" customHeight="1" hidden="1">
      <c r="A78" s="25" t="s">
        <v>30</v>
      </c>
      <c r="B78" s="26" t="s">
        <v>279</v>
      </c>
      <c r="C78" s="55"/>
      <c r="D78" s="55"/>
      <c r="E78" s="55"/>
      <c r="F78" s="55"/>
      <c r="G78" s="55"/>
      <c r="H78" s="55"/>
      <c r="I78" s="55"/>
      <c r="J78" s="55"/>
      <c r="K78" s="55"/>
      <c r="L78" s="55">
        <f t="shared" si="15"/>
        <v>0</v>
      </c>
      <c r="M78" s="55">
        <f t="shared" si="16"/>
        <v>0</v>
      </c>
      <c r="N78" s="55">
        <f t="shared" si="2"/>
        <v>0</v>
      </c>
    </row>
    <row r="79" spans="1:14" ht="12.75" customHeight="1" hidden="1">
      <c r="A79" s="25" t="s">
        <v>32</v>
      </c>
      <c r="B79" s="26" t="s">
        <v>280</v>
      </c>
      <c r="C79" s="55"/>
      <c r="D79" s="55"/>
      <c r="E79" s="55"/>
      <c r="F79" s="55"/>
      <c r="G79" s="55"/>
      <c r="H79" s="55"/>
      <c r="I79" s="55"/>
      <c r="J79" s="55"/>
      <c r="K79" s="55"/>
      <c r="L79" s="55">
        <f t="shared" si="15"/>
        <v>0</v>
      </c>
      <c r="M79" s="55">
        <f t="shared" si="16"/>
        <v>0</v>
      </c>
      <c r="N79" s="55">
        <f t="shared" si="2"/>
        <v>0</v>
      </c>
    </row>
    <row r="80" spans="1:14" ht="12.75" customHeight="1" hidden="1">
      <c r="A80" s="25" t="s">
        <v>34</v>
      </c>
      <c r="B80" s="26" t="s">
        <v>281</v>
      </c>
      <c r="C80" s="55"/>
      <c r="D80" s="55"/>
      <c r="E80" s="55"/>
      <c r="F80" s="55"/>
      <c r="G80" s="55"/>
      <c r="H80" s="55"/>
      <c r="I80" s="55"/>
      <c r="J80" s="55"/>
      <c r="K80" s="55"/>
      <c r="L80" s="55">
        <f t="shared" si="15"/>
        <v>0</v>
      </c>
      <c r="M80" s="55">
        <f t="shared" si="16"/>
        <v>0</v>
      </c>
      <c r="N80" s="55">
        <f t="shared" si="2"/>
        <v>0</v>
      </c>
    </row>
    <row r="81" spans="1:14" ht="12.75" customHeight="1" hidden="1">
      <c r="A81" s="25" t="s">
        <v>36</v>
      </c>
      <c r="B81" s="26" t="s">
        <v>282</v>
      </c>
      <c r="C81" s="55"/>
      <c r="D81" s="55"/>
      <c r="E81" s="55"/>
      <c r="F81" s="55"/>
      <c r="G81" s="55"/>
      <c r="H81" s="55"/>
      <c r="I81" s="55"/>
      <c r="J81" s="55"/>
      <c r="K81" s="55"/>
      <c r="L81" s="55">
        <f t="shared" si="15"/>
        <v>0</v>
      </c>
      <c r="M81" s="55">
        <f t="shared" si="16"/>
        <v>0</v>
      </c>
      <c r="N81" s="55">
        <f t="shared" si="2"/>
        <v>0</v>
      </c>
    </row>
    <row r="82" spans="1:14" ht="12.75" customHeight="1">
      <c r="A82" s="31" t="s">
        <v>38</v>
      </c>
      <c r="B82" s="32" t="s">
        <v>283</v>
      </c>
      <c r="C82" s="55">
        <f aca="true" t="shared" si="17" ref="C82:K82">C66+C71+C76+C77+C78+C79+C80+C81</f>
        <v>0</v>
      </c>
      <c r="D82" s="55">
        <f t="shared" si="17"/>
        <v>0</v>
      </c>
      <c r="E82" s="55">
        <f t="shared" si="17"/>
        <v>0</v>
      </c>
      <c r="F82" s="55">
        <f t="shared" si="17"/>
        <v>10145</v>
      </c>
      <c r="G82" s="55">
        <f t="shared" si="17"/>
        <v>30266</v>
      </c>
      <c r="H82" s="55">
        <f t="shared" si="17"/>
        <v>23886</v>
      </c>
      <c r="I82" s="55">
        <f t="shared" si="17"/>
        <v>0</v>
      </c>
      <c r="J82" s="55">
        <f t="shared" si="17"/>
        <v>0</v>
      </c>
      <c r="K82" s="55">
        <f t="shared" si="17"/>
        <v>0</v>
      </c>
      <c r="L82" s="55">
        <f t="shared" si="15"/>
        <v>10145</v>
      </c>
      <c r="M82" s="55">
        <f t="shared" si="16"/>
        <v>30266</v>
      </c>
      <c r="N82" s="55">
        <f t="shared" si="2"/>
        <v>23886</v>
      </c>
    </row>
    <row r="83" spans="1:14" ht="12.75" customHeight="1" hidden="1">
      <c r="A83" s="25" t="s">
        <v>40</v>
      </c>
      <c r="B83" s="26" t="s">
        <v>284</v>
      </c>
      <c r="C83" s="55"/>
      <c r="D83" s="55"/>
      <c r="E83" s="55"/>
      <c r="F83" s="55"/>
      <c r="G83" s="55"/>
      <c r="H83" s="55"/>
      <c r="I83" s="55"/>
      <c r="J83" s="55"/>
      <c r="K83" s="55"/>
      <c r="L83" s="55">
        <f t="shared" si="15"/>
        <v>0</v>
      </c>
      <c r="M83" s="55">
        <f t="shared" si="16"/>
        <v>0</v>
      </c>
      <c r="N83" s="55">
        <f t="shared" si="2"/>
        <v>0</v>
      </c>
    </row>
    <row r="84" spans="1:14" ht="12.75" customHeight="1" hidden="1">
      <c r="A84" s="25" t="s">
        <v>42</v>
      </c>
      <c r="B84" s="26" t="s">
        <v>285</v>
      </c>
      <c r="C84" s="55"/>
      <c r="D84" s="55"/>
      <c r="E84" s="55"/>
      <c r="F84" s="55"/>
      <c r="G84" s="55"/>
      <c r="H84" s="55"/>
      <c r="I84" s="55"/>
      <c r="J84" s="55"/>
      <c r="K84" s="55"/>
      <c r="L84" s="55">
        <f t="shared" si="15"/>
        <v>0</v>
      </c>
      <c r="M84" s="55">
        <f t="shared" si="16"/>
        <v>0</v>
      </c>
      <c r="N84" s="55">
        <f t="shared" si="2"/>
        <v>0</v>
      </c>
    </row>
    <row r="85" spans="1:14" ht="12.75" customHeight="1" hidden="1">
      <c r="A85" s="25" t="s">
        <v>44</v>
      </c>
      <c r="B85" s="26" t="s">
        <v>286</v>
      </c>
      <c r="C85" s="55"/>
      <c r="D85" s="55"/>
      <c r="E85" s="55"/>
      <c r="F85" s="55"/>
      <c r="G85" s="55"/>
      <c r="H85" s="55"/>
      <c r="I85" s="55"/>
      <c r="J85" s="55"/>
      <c r="K85" s="55"/>
      <c r="L85" s="55">
        <f t="shared" si="15"/>
        <v>0</v>
      </c>
      <c r="M85" s="55">
        <f t="shared" si="16"/>
        <v>0</v>
      </c>
      <c r="N85" s="55">
        <f t="shared" si="2"/>
        <v>0</v>
      </c>
    </row>
    <row r="86" spans="1:14" ht="12.75" customHeight="1" hidden="1">
      <c r="A86" s="25" t="s">
        <v>46</v>
      </c>
      <c r="B86" s="26" t="s">
        <v>287</v>
      </c>
      <c r="C86" s="55"/>
      <c r="D86" s="55"/>
      <c r="E86" s="55"/>
      <c r="F86" s="55"/>
      <c r="G86" s="55"/>
      <c r="H86" s="55"/>
      <c r="I86" s="55"/>
      <c r="J86" s="55"/>
      <c r="K86" s="55"/>
      <c r="L86" s="55">
        <f t="shared" si="15"/>
        <v>0</v>
      </c>
      <c r="M86" s="55">
        <f t="shared" si="16"/>
        <v>0</v>
      </c>
      <c r="N86" s="55">
        <f t="shared" si="2"/>
        <v>0</v>
      </c>
    </row>
    <row r="87" spans="1:14" ht="12.75" customHeight="1" hidden="1">
      <c r="A87" s="31" t="s">
        <v>48</v>
      </c>
      <c r="B87" s="32" t="s">
        <v>288</v>
      </c>
      <c r="C87" s="55">
        <f aca="true" t="shared" si="18" ref="C87:K87">C83+C84+C85+C86</f>
        <v>0</v>
      </c>
      <c r="D87" s="55">
        <f t="shared" si="18"/>
        <v>0</v>
      </c>
      <c r="E87" s="55">
        <f t="shared" si="18"/>
        <v>0</v>
      </c>
      <c r="F87" s="55">
        <f t="shared" si="18"/>
        <v>0</v>
      </c>
      <c r="G87" s="55">
        <f t="shared" si="18"/>
        <v>0</v>
      </c>
      <c r="H87" s="55">
        <f t="shared" si="18"/>
        <v>0</v>
      </c>
      <c r="I87" s="55">
        <f t="shared" si="18"/>
        <v>0</v>
      </c>
      <c r="J87" s="55">
        <f t="shared" si="18"/>
        <v>0</v>
      </c>
      <c r="K87" s="55">
        <f t="shared" si="18"/>
        <v>0</v>
      </c>
      <c r="L87" s="55">
        <f t="shared" si="15"/>
        <v>0</v>
      </c>
      <c r="M87" s="55">
        <f t="shared" si="16"/>
        <v>0</v>
      </c>
      <c r="N87" s="55">
        <f t="shared" si="2"/>
        <v>0</v>
      </c>
    </row>
    <row r="88" spans="1:14" ht="12.75" customHeight="1" hidden="1">
      <c r="A88" s="25" t="s">
        <v>50</v>
      </c>
      <c r="B88" s="26" t="s">
        <v>289</v>
      </c>
      <c r="C88" s="55"/>
      <c r="D88" s="55"/>
      <c r="E88" s="55"/>
      <c r="F88" s="55"/>
      <c r="G88" s="55"/>
      <c r="H88" s="55"/>
      <c r="I88" s="55"/>
      <c r="J88" s="55"/>
      <c r="K88" s="55"/>
      <c r="L88" s="55">
        <f t="shared" si="15"/>
        <v>0</v>
      </c>
      <c r="M88" s="55">
        <f t="shared" si="16"/>
        <v>0</v>
      </c>
      <c r="N88" s="55">
        <f t="shared" si="2"/>
        <v>0</v>
      </c>
    </row>
    <row r="89" spans="1:14" ht="12.75" customHeight="1">
      <c r="A89" s="31" t="s">
        <v>52</v>
      </c>
      <c r="B89" s="37" t="s">
        <v>290</v>
      </c>
      <c r="C89" s="55">
        <f>C82+C87+C88</f>
        <v>0</v>
      </c>
      <c r="D89" s="55">
        <f>D72+D73+D74</f>
        <v>1867</v>
      </c>
      <c r="E89" s="55">
        <f>E72+E73+E74</f>
        <v>1867</v>
      </c>
      <c r="F89" s="55">
        <f>F72+F73+F74</f>
        <v>10145</v>
      </c>
      <c r="G89" s="55">
        <f>G82+G87+G88</f>
        <v>30266</v>
      </c>
      <c r="H89" s="55">
        <f>H82+H87+H88</f>
        <v>23886</v>
      </c>
      <c r="I89" s="55">
        <f>I82+I87+I88</f>
        <v>0</v>
      </c>
      <c r="J89" s="55">
        <f>J82+J87+J88</f>
        <v>0</v>
      </c>
      <c r="K89" s="55">
        <f>K82+K87+K88</f>
        <v>0</v>
      </c>
      <c r="L89" s="55">
        <f t="shared" si="15"/>
        <v>10145</v>
      </c>
      <c r="M89" s="55">
        <f t="shared" si="16"/>
        <v>32133</v>
      </c>
      <c r="N89" s="55">
        <f t="shared" si="2"/>
        <v>25753</v>
      </c>
    </row>
    <row r="90" spans="1:14" ht="12.75" customHeight="1">
      <c r="A90" s="45"/>
      <c r="B90" s="41" t="s">
        <v>291</v>
      </c>
      <c r="C90" s="56">
        <f aca="true" t="shared" si="19" ref="C90:K90">C62+C89</f>
        <v>51739</v>
      </c>
      <c r="D90" s="57">
        <f t="shared" si="19"/>
        <v>64041</v>
      </c>
      <c r="E90" s="58">
        <f t="shared" si="19"/>
        <v>63874</v>
      </c>
      <c r="F90" s="59">
        <f t="shared" si="19"/>
        <v>22812</v>
      </c>
      <c r="G90" s="42">
        <f t="shared" si="19"/>
        <v>56210</v>
      </c>
      <c r="H90" s="43">
        <f t="shared" si="19"/>
        <v>45244</v>
      </c>
      <c r="I90" s="59">
        <f t="shared" si="19"/>
        <v>350</v>
      </c>
      <c r="J90" s="42">
        <f t="shared" si="19"/>
        <v>350</v>
      </c>
      <c r="K90" s="43">
        <f t="shared" si="19"/>
        <v>384</v>
      </c>
      <c r="L90" s="42">
        <f t="shared" si="15"/>
        <v>74901</v>
      </c>
      <c r="M90" s="42">
        <f t="shared" si="16"/>
        <v>120601</v>
      </c>
      <c r="N90" s="44">
        <f t="shared" si="2"/>
        <v>109502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/>
  <pageMargins left="0.7479166666666667" right="0.7479166666666667" top="1.4840277777777777" bottom="0.9840277777777777" header="0.9840277777777777" footer="0.5118055555555555"/>
  <pageSetup horizontalDpi="300" verticalDpi="300" orientation="landscape" paperSize="9"/>
  <headerFooter alignWithMargins="0">
    <oddHeader>&amp;C&amp;"Times New Roman,Normál"&amp;12 1. számú melléklet
    Pecöl Község Önkormányzata 2014. évi költségvetési beszámolója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18"/>
  <sheetViews>
    <sheetView zoomScale="97" zoomScaleNormal="97" workbookViewId="0" topLeftCell="B1">
      <pane xSplit="1" ySplit="1" topLeftCell="H38" activePane="bottomRight" state="frozen"/>
      <selection pane="topLeft" activeCell="B1" sqref="B1"/>
      <selection pane="topRight" activeCell="H1" sqref="H1"/>
      <selection pane="bottomLeft" activeCell="B38" sqref="B38"/>
      <selection pane="bottomRight" activeCell="I69" activeCellId="1" sqref="A1:B65536 I69"/>
    </sheetView>
  </sheetViews>
  <sheetFormatPr defaultColWidth="9.140625" defaultRowHeight="12.75" customHeight="1"/>
  <cols>
    <col min="1" max="1" width="0" style="0" hidden="1" customWidth="1"/>
    <col min="2" max="2" width="63.28125" style="9" customWidth="1"/>
    <col min="3" max="3" width="10.00390625" style="10" customWidth="1"/>
    <col min="4" max="4" width="8.7109375" style="10" customWidth="1"/>
    <col min="5" max="5" width="10.00390625" style="9" customWidth="1"/>
    <col min="6" max="6" width="10.00390625" style="10" customWidth="1"/>
    <col min="7" max="7" width="8.7109375" style="10" customWidth="1"/>
    <col min="8" max="8" width="9.00390625" style="9" customWidth="1"/>
    <col min="9" max="9" width="10.00390625" style="10" customWidth="1"/>
    <col min="10" max="10" width="8.7109375" style="10" customWidth="1"/>
    <col min="11" max="11" width="8.57421875" style="9" customWidth="1"/>
    <col min="12" max="12" width="10.00390625" style="10" customWidth="1"/>
    <col min="13" max="13" width="8.7109375" style="10" customWidth="1"/>
    <col min="14" max="14" width="11.140625" style="9" customWidth="1"/>
    <col min="15" max="15" width="9.28125" style="9" customWidth="1"/>
  </cols>
  <sheetData>
    <row r="1" spans="1:14" s="15" customFormat="1" ht="12.75" customHeight="1">
      <c r="A1" s="11" t="s">
        <v>296</v>
      </c>
      <c r="B1" s="11"/>
      <c r="C1" s="13" t="s">
        <v>297</v>
      </c>
      <c r="D1" s="13"/>
      <c r="E1" s="13"/>
      <c r="F1" s="13" t="s">
        <v>246</v>
      </c>
      <c r="G1" s="13"/>
      <c r="H1" s="13"/>
      <c r="I1" s="13" t="s">
        <v>298</v>
      </c>
      <c r="J1" s="13"/>
      <c r="K1" s="13"/>
      <c r="L1" s="14" t="s">
        <v>247</v>
      </c>
      <c r="M1" s="14"/>
      <c r="N1" s="14"/>
    </row>
    <row r="2" spans="1:15" s="15" customFormat="1" ht="13.5" customHeight="1">
      <c r="A2" s="16" t="s">
        <v>299</v>
      </c>
      <c r="B2" s="16"/>
      <c r="C2" s="17" t="s">
        <v>249</v>
      </c>
      <c r="D2" s="17" t="s">
        <v>250</v>
      </c>
      <c r="E2" s="18"/>
      <c r="F2" s="17" t="s">
        <v>249</v>
      </c>
      <c r="G2" s="17" t="s">
        <v>250</v>
      </c>
      <c r="H2" s="18"/>
      <c r="I2" s="17" t="s">
        <v>249</v>
      </c>
      <c r="J2" s="17" t="s">
        <v>250</v>
      </c>
      <c r="K2" s="18"/>
      <c r="L2" s="17" t="s">
        <v>249</v>
      </c>
      <c r="M2" s="17" t="s">
        <v>250</v>
      </c>
      <c r="N2" s="19"/>
      <c r="O2" s="20" t="s">
        <v>251</v>
      </c>
    </row>
    <row r="3" spans="1:15" s="15" customFormat="1" ht="12.75" customHeight="1">
      <c r="A3" s="21"/>
      <c r="B3" s="60" t="s">
        <v>300</v>
      </c>
      <c r="C3" s="23" t="s">
        <v>253</v>
      </c>
      <c r="D3" s="23" t="s">
        <v>253</v>
      </c>
      <c r="E3" s="24" t="s">
        <v>251</v>
      </c>
      <c r="F3" s="23" t="s">
        <v>253</v>
      </c>
      <c r="G3" s="23" t="s">
        <v>253</v>
      </c>
      <c r="H3" s="24" t="s">
        <v>251</v>
      </c>
      <c r="I3" s="23" t="s">
        <v>253</v>
      </c>
      <c r="J3" s="23" t="s">
        <v>253</v>
      </c>
      <c r="K3" s="24" t="s">
        <v>251</v>
      </c>
      <c r="L3" s="23" t="s">
        <v>253</v>
      </c>
      <c r="M3" s="23" t="s">
        <v>253</v>
      </c>
      <c r="N3" s="20" t="s">
        <v>251</v>
      </c>
      <c r="O3" s="20" t="s">
        <v>254</v>
      </c>
    </row>
    <row r="4" spans="1:15" ht="14.25" customHeight="1">
      <c r="A4" s="25" t="s">
        <v>4</v>
      </c>
      <c r="B4" s="61" t="s">
        <v>5</v>
      </c>
      <c r="C4" s="27"/>
      <c r="D4" s="27"/>
      <c r="E4" s="28"/>
      <c r="F4" s="27">
        <v>2866</v>
      </c>
      <c r="G4" s="27">
        <v>3900</v>
      </c>
      <c r="H4" s="28">
        <v>3900</v>
      </c>
      <c r="I4" s="27"/>
      <c r="J4" s="27"/>
      <c r="K4" s="28"/>
      <c r="L4" s="27">
        <f>C4+F4+I4</f>
        <v>2866</v>
      </c>
      <c r="M4" s="27">
        <f>D4+G4+J4</f>
        <v>3900</v>
      </c>
      <c r="N4" s="29">
        <f>E4+H4+K4</f>
        <v>3900</v>
      </c>
      <c r="O4" s="62">
        <f>(N4/M4)*100</f>
        <v>100</v>
      </c>
    </row>
    <row r="5" spans="1:15" ht="12.75" customHeight="1" hidden="1">
      <c r="A5" s="25" t="s">
        <v>6</v>
      </c>
      <c r="B5" s="61" t="s">
        <v>7</v>
      </c>
      <c r="C5" s="27"/>
      <c r="D5" s="27"/>
      <c r="E5" s="28"/>
      <c r="F5" s="27"/>
      <c r="G5" s="27"/>
      <c r="H5" s="28"/>
      <c r="I5" s="27"/>
      <c r="J5" s="27"/>
      <c r="K5" s="28"/>
      <c r="L5" s="27"/>
      <c r="M5" s="27"/>
      <c r="N5" s="29"/>
      <c r="O5" s="62"/>
    </row>
    <row r="6" spans="1:15" ht="12.75" customHeight="1" hidden="1">
      <c r="A6" s="25" t="s">
        <v>8</v>
      </c>
      <c r="B6" s="61" t="s">
        <v>9</v>
      </c>
      <c r="C6" s="27"/>
      <c r="D6" s="27"/>
      <c r="E6" s="28"/>
      <c r="F6" s="27"/>
      <c r="G6" s="27"/>
      <c r="H6" s="28"/>
      <c r="I6" s="27"/>
      <c r="J6" s="27"/>
      <c r="K6" s="28"/>
      <c r="L6" s="27"/>
      <c r="M6" s="27"/>
      <c r="N6" s="29"/>
      <c r="O6" s="62"/>
    </row>
    <row r="7" spans="1:15" ht="12.75" customHeight="1" hidden="1">
      <c r="A7" s="25" t="s">
        <v>10</v>
      </c>
      <c r="B7" s="61" t="s">
        <v>11</v>
      </c>
      <c r="C7" s="27"/>
      <c r="D7" s="27"/>
      <c r="E7" s="28"/>
      <c r="F7" s="27"/>
      <c r="G7" s="27"/>
      <c r="H7" s="28"/>
      <c r="I7" s="27"/>
      <c r="J7" s="27"/>
      <c r="K7" s="28"/>
      <c r="L7" s="27"/>
      <c r="M7" s="27"/>
      <c r="N7" s="29"/>
      <c r="O7" s="62"/>
    </row>
    <row r="8" spans="1:15" ht="12.75" customHeight="1" hidden="1">
      <c r="A8" s="25" t="s">
        <v>12</v>
      </c>
      <c r="B8" s="61" t="s">
        <v>13</v>
      </c>
      <c r="C8" s="27"/>
      <c r="D8" s="27"/>
      <c r="E8" s="28"/>
      <c r="F8" s="27"/>
      <c r="G8" s="27"/>
      <c r="H8" s="28"/>
      <c r="I8" s="27"/>
      <c r="J8" s="27"/>
      <c r="K8" s="28"/>
      <c r="L8" s="27"/>
      <c r="M8" s="27"/>
      <c r="N8" s="29"/>
      <c r="O8" s="62"/>
    </row>
    <row r="9" spans="1:15" ht="12.75" customHeight="1" hidden="1">
      <c r="A9" s="25" t="s">
        <v>14</v>
      </c>
      <c r="B9" s="61" t="s">
        <v>15</v>
      </c>
      <c r="C9" s="27"/>
      <c r="D9" s="27"/>
      <c r="E9" s="28"/>
      <c r="F9" s="27"/>
      <c r="G9" s="27"/>
      <c r="H9" s="28"/>
      <c r="I9" s="27"/>
      <c r="J9" s="27"/>
      <c r="K9" s="28"/>
      <c r="L9" s="27"/>
      <c r="M9" s="27"/>
      <c r="N9" s="29"/>
      <c r="O9" s="62"/>
    </row>
    <row r="10" spans="1:15" ht="14.25" customHeight="1">
      <c r="A10" s="25" t="s">
        <v>16</v>
      </c>
      <c r="B10" s="61" t="s">
        <v>17</v>
      </c>
      <c r="C10" s="27"/>
      <c r="D10" s="27"/>
      <c r="E10" s="28"/>
      <c r="F10" s="27"/>
      <c r="G10" s="27">
        <v>247</v>
      </c>
      <c r="H10" s="28">
        <v>247</v>
      </c>
      <c r="I10" s="27"/>
      <c r="J10" s="27"/>
      <c r="K10" s="28"/>
      <c r="L10" s="27">
        <f aca="true" t="shared" si="0" ref="L10:L118">C10+F10+I10</f>
        <v>0</v>
      </c>
      <c r="M10" s="27">
        <f aca="true" t="shared" si="1" ref="M10:M118">D10+G10+J10</f>
        <v>247</v>
      </c>
      <c r="N10" s="29">
        <f aca="true" t="shared" si="2" ref="N10:N118">E10+H10+K10</f>
        <v>247</v>
      </c>
      <c r="O10" s="62">
        <f>(N10/M10)*100</f>
        <v>100</v>
      </c>
    </row>
    <row r="11" spans="1:15" ht="12.75" customHeight="1" hidden="1">
      <c r="A11" s="25" t="s">
        <v>18</v>
      </c>
      <c r="B11" s="61" t="s">
        <v>19</v>
      </c>
      <c r="C11" s="27"/>
      <c r="D11" s="27"/>
      <c r="E11" s="28"/>
      <c r="F11" s="27"/>
      <c r="G11" s="27"/>
      <c r="H11" s="28"/>
      <c r="I11" s="27"/>
      <c r="J11" s="27"/>
      <c r="K11" s="28"/>
      <c r="L11" s="27">
        <f t="shared" si="0"/>
        <v>0</v>
      </c>
      <c r="M11" s="27">
        <f t="shared" si="1"/>
        <v>0</v>
      </c>
      <c r="N11" s="29">
        <f t="shared" si="2"/>
        <v>0</v>
      </c>
      <c r="O11" s="62" t="e">
        <f aca="true" t="shared" si="3" ref="O11:O16">N11/M11</f>
        <v>#DIV/0!</v>
      </c>
    </row>
    <row r="12" spans="1:15" ht="12.75" customHeight="1" hidden="1">
      <c r="A12" s="25" t="s">
        <v>20</v>
      </c>
      <c r="B12" s="61" t="s">
        <v>21</v>
      </c>
      <c r="C12" s="27"/>
      <c r="D12" s="27"/>
      <c r="E12" s="28"/>
      <c r="F12" s="27"/>
      <c r="G12" s="27"/>
      <c r="H12" s="28"/>
      <c r="I12" s="27"/>
      <c r="J12" s="27"/>
      <c r="K12" s="28"/>
      <c r="L12" s="27">
        <f t="shared" si="0"/>
        <v>0</v>
      </c>
      <c r="M12" s="27">
        <f t="shared" si="1"/>
        <v>0</v>
      </c>
      <c r="N12" s="29">
        <f t="shared" si="2"/>
        <v>0</v>
      </c>
      <c r="O12" s="62" t="e">
        <f t="shared" si="3"/>
        <v>#DIV/0!</v>
      </c>
    </row>
    <row r="13" spans="1:15" ht="12.75" customHeight="1" hidden="1">
      <c r="A13" s="25" t="s">
        <v>22</v>
      </c>
      <c r="B13" s="61" t="s">
        <v>23</v>
      </c>
      <c r="C13" s="27"/>
      <c r="D13" s="27"/>
      <c r="E13" s="28"/>
      <c r="F13" s="27"/>
      <c r="G13" s="27"/>
      <c r="H13" s="28"/>
      <c r="I13" s="27"/>
      <c r="J13" s="27"/>
      <c r="K13" s="28"/>
      <c r="L13" s="27">
        <f t="shared" si="0"/>
        <v>0</v>
      </c>
      <c r="M13" s="27">
        <f t="shared" si="1"/>
        <v>0</v>
      </c>
      <c r="N13" s="29">
        <f t="shared" si="2"/>
        <v>0</v>
      </c>
      <c r="O13" s="62" t="e">
        <f t="shared" si="3"/>
        <v>#DIV/0!</v>
      </c>
    </row>
    <row r="14" spans="1:15" ht="12.75" customHeight="1" hidden="1">
      <c r="A14" s="25" t="s">
        <v>24</v>
      </c>
      <c r="B14" s="61" t="s">
        <v>25</v>
      </c>
      <c r="C14" s="27"/>
      <c r="D14" s="27"/>
      <c r="E14" s="28"/>
      <c r="F14" s="27"/>
      <c r="G14" s="27"/>
      <c r="H14" s="28"/>
      <c r="I14" s="27"/>
      <c r="J14" s="27"/>
      <c r="K14" s="28"/>
      <c r="L14" s="27">
        <f t="shared" si="0"/>
        <v>0</v>
      </c>
      <c r="M14" s="27">
        <f t="shared" si="1"/>
        <v>0</v>
      </c>
      <c r="N14" s="29">
        <f t="shared" si="2"/>
        <v>0</v>
      </c>
      <c r="O14" s="62" t="e">
        <f t="shared" si="3"/>
        <v>#DIV/0!</v>
      </c>
    </row>
    <row r="15" spans="1:15" ht="12.75" customHeight="1" hidden="1">
      <c r="A15" s="25" t="s">
        <v>26</v>
      </c>
      <c r="B15" s="61" t="s">
        <v>27</v>
      </c>
      <c r="C15" s="27"/>
      <c r="D15" s="27"/>
      <c r="E15" s="28"/>
      <c r="F15" s="27"/>
      <c r="G15" s="27"/>
      <c r="H15" s="28"/>
      <c r="I15" s="27"/>
      <c r="J15" s="27"/>
      <c r="K15" s="28"/>
      <c r="L15" s="27">
        <f t="shared" si="0"/>
        <v>0</v>
      </c>
      <c r="M15" s="27">
        <f t="shared" si="1"/>
        <v>0</v>
      </c>
      <c r="N15" s="29">
        <f t="shared" si="2"/>
        <v>0</v>
      </c>
      <c r="O15" s="62" t="e">
        <f t="shared" si="3"/>
        <v>#DIV/0!</v>
      </c>
    </row>
    <row r="16" spans="1:15" ht="12.75" customHeight="1" hidden="1">
      <c r="A16" s="25" t="s">
        <v>28</v>
      </c>
      <c r="B16" s="61" t="s">
        <v>29</v>
      </c>
      <c r="C16" s="27"/>
      <c r="D16" s="27"/>
      <c r="E16" s="28"/>
      <c r="F16" s="27"/>
      <c r="G16" s="27"/>
      <c r="H16" s="28"/>
      <c r="I16" s="27"/>
      <c r="J16" s="27"/>
      <c r="K16" s="28"/>
      <c r="L16" s="27">
        <f t="shared" si="0"/>
        <v>0</v>
      </c>
      <c r="M16" s="27">
        <f t="shared" si="1"/>
        <v>0</v>
      </c>
      <c r="N16" s="29">
        <f t="shared" si="2"/>
        <v>0</v>
      </c>
      <c r="O16" s="62" t="e">
        <f t="shared" si="3"/>
        <v>#DIV/0!</v>
      </c>
    </row>
    <row r="17" spans="1:15" ht="14.25" customHeight="1">
      <c r="A17" s="31" t="s">
        <v>30</v>
      </c>
      <c r="B17" s="63" t="s">
        <v>301</v>
      </c>
      <c r="C17" s="27">
        <f aca="true" t="shared" si="4" ref="C17:K17">SUM(C4:C16)</f>
        <v>0</v>
      </c>
      <c r="D17" s="27">
        <f t="shared" si="4"/>
        <v>0</v>
      </c>
      <c r="E17" s="28">
        <f t="shared" si="4"/>
        <v>0</v>
      </c>
      <c r="F17" s="27">
        <f t="shared" si="4"/>
        <v>2866</v>
      </c>
      <c r="G17" s="27">
        <f t="shared" si="4"/>
        <v>4147</v>
      </c>
      <c r="H17" s="28">
        <f t="shared" si="4"/>
        <v>4147</v>
      </c>
      <c r="I17" s="27">
        <f t="shared" si="4"/>
        <v>0</v>
      </c>
      <c r="J17" s="27">
        <f t="shared" si="4"/>
        <v>0</v>
      </c>
      <c r="K17" s="28">
        <f t="shared" si="4"/>
        <v>0</v>
      </c>
      <c r="L17" s="27">
        <f t="shared" si="0"/>
        <v>2866</v>
      </c>
      <c r="M17" s="27">
        <f t="shared" si="1"/>
        <v>4147</v>
      </c>
      <c r="N17" s="29">
        <f t="shared" si="2"/>
        <v>4147</v>
      </c>
      <c r="O17" s="62">
        <f aca="true" t="shared" si="5" ref="O17:O25">(N17/M17)*100</f>
        <v>100</v>
      </c>
    </row>
    <row r="18" spans="1:15" ht="14.25" customHeight="1">
      <c r="A18" s="25" t="s">
        <v>32</v>
      </c>
      <c r="B18" s="61" t="s">
        <v>33</v>
      </c>
      <c r="C18" s="27">
        <v>1700</v>
      </c>
      <c r="D18" s="27">
        <v>2253</v>
      </c>
      <c r="E18" s="28">
        <v>2253</v>
      </c>
      <c r="F18" s="27"/>
      <c r="G18" s="27"/>
      <c r="H18" s="28"/>
      <c r="I18" s="27"/>
      <c r="J18" s="27"/>
      <c r="K18" s="28"/>
      <c r="L18" s="27">
        <f t="shared" si="0"/>
        <v>1700</v>
      </c>
      <c r="M18" s="27">
        <f t="shared" si="1"/>
        <v>2253</v>
      </c>
      <c r="N18" s="29">
        <f t="shared" si="2"/>
        <v>2253</v>
      </c>
      <c r="O18" s="62">
        <f t="shared" si="5"/>
        <v>100</v>
      </c>
    </row>
    <row r="19" spans="1:15" ht="14.25" customHeight="1">
      <c r="A19" s="25" t="s">
        <v>34</v>
      </c>
      <c r="B19" s="61" t="s">
        <v>302</v>
      </c>
      <c r="C19" s="27">
        <v>240</v>
      </c>
      <c r="D19" s="27">
        <v>240</v>
      </c>
      <c r="E19" s="28">
        <v>240</v>
      </c>
      <c r="F19" s="27">
        <v>168</v>
      </c>
      <c r="G19" s="27">
        <v>168</v>
      </c>
      <c r="H19" s="28"/>
      <c r="I19" s="64"/>
      <c r="J19" s="27"/>
      <c r="K19" s="28"/>
      <c r="L19" s="27">
        <f t="shared" si="0"/>
        <v>408</v>
      </c>
      <c r="M19" s="27">
        <f t="shared" si="1"/>
        <v>408</v>
      </c>
      <c r="N19" s="29">
        <f t="shared" si="2"/>
        <v>240</v>
      </c>
      <c r="O19" s="62">
        <f t="shared" si="5"/>
        <v>58.82352941176471</v>
      </c>
    </row>
    <row r="20" spans="1:15" ht="14.25" customHeight="1">
      <c r="A20" s="25" t="s">
        <v>36</v>
      </c>
      <c r="B20" s="61" t="s">
        <v>37</v>
      </c>
      <c r="C20" s="27">
        <v>600</v>
      </c>
      <c r="D20" s="27">
        <v>600</v>
      </c>
      <c r="E20" s="28">
        <v>100</v>
      </c>
      <c r="F20" s="27">
        <v>209</v>
      </c>
      <c r="G20" s="27">
        <v>209</v>
      </c>
      <c r="H20" s="28">
        <v>77</v>
      </c>
      <c r="I20" s="27"/>
      <c r="J20" s="27"/>
      <c r="K20" s="28"/>
      <c r="L20" s="27">
        <f t="shared" si="0"/>
        <v>809</v>
      </c>
      <c r="M20" s="27">
        <f t="shared" si="1"/>
        <v>809</v>
      </c>
      <c r="N20" s="29">
        <f t="shared" si="2"/>
        <v>177</v>
      </c>
      <c r="O20" s="62">
        <f t="shared" si="5"/>
        <v>21.878862793572313</v>
      </c>
    </row>
    <row r="21" spans="1:15" ht="14.25" customHeight="1">
      <c r="A21" s="31" t="s">
        <v>38</v>
      </c>
      <c r="B21" s="63" t="s">
        <v>303</v>
      </c>
      <c r="C21" s="27">
        <f aca="true" t="shared" si="6" ref="C21:K21">C18+C19+C20</f>
        <v>2540</v>
      </c>
      <c r="D21" s="27">
        <f t="shared" si="6"/>
        <v>3093</v>
      </c>
      <c r="E21" s="28">
        <f t="shared" si="6"/>
        <v>2593</v>
      </c>
      <c r="F21" s="27">
        <f t="shared" si="6"/>
        <v>377</v>
      </c>
      <c r="G21" s="27">
        <f t="shared" si="6"/>
        <v>377</v>
      </c>
      <c r="H21" s="28">
        <f t="shared" si="6"/>
        <v>77</v>
      </c>
      <c r="I21" s="65">
        <f t="shared" si="6"/>
        <v>0</v>
      </c>
      <c r="J21" s="27">
        <f t="shared" si="6"/>
        <v>0</v>
      </c>
      <c r="K21" s="28">
        <f t="shared" si="6"/>
        <v>0</v>
      </c>
      <c r="L21" s="27">
        <f t="shared" si="0"/>
        <v>2917</v>
      </c>
      <c r="M21" s="27">
        <f t="shared" si="1"/>
        <v>3470</v>
      </c>
      <c r="N21" s="29">
        <f t="shared" si="2"/>
        <v>2670</v>
      </c>
      <c r="O21" s="62">
        <f t="shared" si="5"/>
        <v>76.94524495677233</v>
      </c>
    </row>
    <row r="22" spans="1:15" ht="14.25" customHeight="1">
      <c r="A22" s="31" t="s">
        <v>40</v>
      </c>
      <c r="B22" s="66" t="s">
        <v>304</v>
      </c>
      <c r="C22" s="34">
        <f aca="true" t="shared" si="7" ref="C22:K22">C17+C21</f>
        <v>2540</v>
      </c>
      <c r="D22" s="34">
        <f t="shared" si="7"/>
        <v>3093</v>
      </c>
      <c r="E22" s="35">
        <f t="shared" si="7"/>
        <v>2593</v>
      </c>
      <c r="F22" s="34">
        <f t="shared" si="7"/>
        <v>3243</v>
      </c>
      <c r="G22" s="34">
        <f t="shared" si="7"/>
        <v>4524</v>
      </c>
      <c r="H22" s="35">
        <f t="shared" si="7"/>
        <v>4224</v>
      </c>
      <c r="I22" s="34">
        <f t="shared" si="7"/>
        <v>0</v>
      </c>
      <c r="J22" s="34">
        <f t="shared" si="7"/>
        <v>0</v>
      </c>
      <c r="K22" s="35">
        <f t="shared" si="7"/>
        <v>0</v>
      </c>
      <c r="L22" s="34">
        <f t="shared" si="0"/>
        <v>5783</v>
      </c>
      <c r="M22" s="34">
        <f t="shared" si="1"/>
        <v>7617</v>
      </c>
      <c r="N22" s="36">
        <f t="shared" si="2"/>
        <v>6817</v>
      </c>
      <c r="O22" s="62">
        <f t="shared" si="5"/>
        <v>89.49717736641722</v>
      </c>
    </row>
    <row r="23" spans="1:15" ht="26.25" customHeight="1">
      <c r="A23" s="31" t="s">
        <v>42</v>
      </c>
      <c r="B23" s="66" t="s">
        <v>43</v>
      </c>
      <c r="C23" s="34">
        <v>950</v>
      </c>
      <c r="D23" s="34">
        <v>950</v>
      </c>
      <c r="E23" s="35">
        <v>354</v>
      </c>
      <c r="F23" s="34">
        <v>818</v>
      </c>
      <c r="G23" s="34">
        <v>818</v>
      </c>
      <c r="H23" s="35">
        <v>1100</v>
      </c>
      <c r="I23" s="34"/>
      <c r="J23" s="34"/>
      <c r="K23" s="35"/>
      <c r="L23" s="34">
        <f t="shared" si="0"/>
        <v>1768</v>
      </c>
      <c r="M23" s="34">
        <f t="shared" si="1"/>
        <v>1768</v>
      </c>
      <c r="N23" s="36">
        <f t="shared" si="2"/>
        <v>1454</v>
      </c>
      <c r="O23" s="62">
        <f t="shared" si="5"/>
        <v>82.23981900452489</v>
      </c>
    </row>
    <row r="24" spans="1:15" ht="14.25" customHeight="1">
      <c r="A24" s="25" t="s">
        <v>44</v>
      </c>
      <c r="B24" s="61" t="s">
        <v>45</v>
      </c>
      <c r="C24" s="27"/>
      <c r="D24" s="27"/>
      <c r="E24" s="28"/>
      <c r="F24" s="27">
        <v>1035</v>
      </c>
      <c r="G24" s="27">
        <v>1035</v>
      </c>
      <c r="H24" s="28">
        <v>195</v>
      </c>
      <c r="I24" s="27"/>
      <c r="J24" s="27"/>
      <c r="K24" s="28"/>
      <c r="L24" s="27">
        <f t="shared" si="0"/>
        <v>1035</v>
      </c>
      <c r="M24" s="27">
        <f t="shared" si="1"/>
        <v>1035</v>
      </c>
      <c r="N24" s="29">
        <f t="shared" si="2"/>
        <v>195</v>
      </c>
      <c r="O24" s="62">
        <f t="shared" si="5"/>
        <v>18.84057971014493</v>
      </c>
    </row>
    <row r="25" spans="1:15" ht="14.25" customHeight="1">
      <c r="A25" s="25" t="s">
        <v>46</v>
      </c>
      <c r="B25" s="61" t="s">
        <v>47</v>
      </c>
      <c r="C25" s="27"/>
      <c r="D25" s="27">
        <v>166</v>
      </c>
      <c r="E25" s="28">
        <v>166</v>
      </c>
      <c r="F25" s="27">
        <v>2260</v>
      </c>
      <c r="G25" s="27">
        <v>2094</v>
      </c>
      <c r="H25" s="28">
        <v>778</v>
      </c>
      <c r="I25" s="27"/>
      <c r="J25" s="27"/>
      <c r="K25" s="28"/>
      <c r="L25" s="27">
        <f t="shared" si="0"/>
        <v>2260</v>
      </c>
      <c r="M25" s="27">
        <f t="shared" si="1"/>
        <v>2260</v>
      </c>
      <c r="N25" s="29">
        <f t="shared" si="2"/>
        <v>944</v>
      </c>
      <c r="O25" s="62">
        <f t="shared" si="5"/>
        <v>41.769911504424776</v>
      </c>
    </row>
    <row r="26" spans="1:15" ht="14.25" customHeight="1">
      <c r="A26" s="25" t="s">
        <v>48</v>
      </c>
      <c r="B26" s="61" t="s">
        <v>49</v>
      </c>
      <c r="C26" s="27"/>
      <c r="D26" s="27"/>
      <c r="E26" s="67"/>
      <c r="F26" s="27"/>
      <c r="G26" s="27"/>
      <c r="H26" s="28"/>
      <c r="I26" s="27"/>
      <c r="J26" s="27"/>
      <c r="K26" s="28"/>
      <c r="L26" s="27">
        <f t="shared" si="0"/>
        <v>0</v>
      </c>
      <c r="M26" s="27">
        <f t="shared" si="1"/>
        <v>0</v>
      </c>
      <c r="N26" s="29">
        <f t="shared" si="2"/>
        <v>0</v>
      </c>
      <c r="O26" s="62"/>
    </row>
    <row r="27" spans="1:15" ht="14.25" customHeight="1">
      <c r="A27" s="31" t="s">
        <v>50</v>
      </c>
      <c r="B27" s="63" t="s">
        <v>305</v>
      </c>
      <c r="C27" s="27">
        <f aca="true" t="shared" si="8" ref="C27:K27">C24+C25+C26</f>
        <v>0</v>
      </c>
      <c r="D27" s="27">
        <f t="shared" si="8"/>
        <v>166</v>
      </c>
      <c r="E27" s="28">
        <f t="shared" si="8"/>
        <v>166</v>
      </c>
      <c r="F27" s="27">
        <f t="shared" si="8"/>
        <v>3295</v>
      </c>
      <c r="G27" s="27">
        <f t="shared" si="8"/>
        <v>3129</v>
      </c>
      <c r="H27" s="28">
        <f t="shared" si="8"/>
        <v>973</v>
      </c>
      <c r="I27" s="27">
        <f t="shared" si="8"/>
        <v>0</v>
      </c>
      <c r="J27" s="27">
        <f t="shared" si="8"/>
        <v>0</v>
      </c>
      <c r="K27" s="28">
        <f t="shared" si="8"/>
        <v>0</v>
      </c>
      <c r="L27" s="27">
        <f t="shared" si="0"/>
        <v>3295</v>
      </c>
      <c r="M27" s="27">
        <f t="shared" si="1"/>
        <v>3295</v>
      </c>
      <c r="N27" s="29">
        <f t="shared" si="2"/>
        <v>1139</v>
      </c>
      <c r="O27" s="62">
        <f aca="true" t="shared" si="9" ref="O27:O32">(N27/M27)*100</f>
        <v>34.56752655538695</v>
      </c>
    </row>
    <row r="28" spans="1:15" ht="14.25" customHeight="1">
      <c r="A28" s="25" t="s">
        <v>52</v>
      </c>
      <c r="B28" s="61" t="s">
        <v>53</v>
      </c>
      <c r="C28" s="27">
        <v>240</v>
      </c>
      <c r="D28" s="27">
        <v>95</v>
      </c>
      <c r="E28" s="28">
        <v>38</v>
      </c>
      <c r="F28" s="27"/>
      <c r="G28" s="27"/>
      <c r="H28" s="28"/>
      <c r="I28" s="27"/>
      <c r="J28" s="27"/>
      <c r="K28" s="28"/>
      <c r="L28" s="27">
        <f t="shared" si="0"/>
        <v>240</v>
      </c>
      <c r="M28" s="27">
        <f t="shared" si="1"/>
        <v>95</v>
      </c>
      <c r="N28" s="29">
        <f t="shared" si="2"/>
        <v>38</v>
      </c>
      <c r="O28" s="62">
        <f t="shared" si="9"/>
        <v>40</v>
      </c>
    </row>
    <row r="29" spans="1:15" ht="14.25" customHeight="1">
      <c r="A29" s="25" t="s">
        <v>54</v>
      </c>
      <c r="B29" s="61" t="s">
        <v>55</v>
      </c>
      <c r="C29" s="27"/>
      <c r="D29" s="27">
        <v>371</v>
      </c>
      <c r="E29" s="28">
        <v>371</v>
      </c>
      <c r="F29" s="27">
        <v>250</v>
      </c>
      <c r="G29" s="27">
        <v>24</v>
      </c>
      <c r="H29" s="28"/>
      <c r="I29" s="27"/>
      <c r="J29" s="27"/>
      <c r="K29" s="28"/>
      <c r="L29" s="27">
        <f t="shared" si="0"/>
        <v>250</v>
      </c>
      <c r="M29" s="27">
        <f t="shared" si="1"/>
        <v>395</v>
      </c>
      <c r="N29" s="29">
        <f t="shared" si="2"/>
        <v>371</v>
      </c>
      <c r="O29" s="62">
        <f t="shared" si="9"/>
        <v>93.92405063291139</v>
      </c>
    </row>
    <row r="30" spans="1:15" ht="14.25" customHeight="1">
      <c r="A30" s="31" t="s">
        <v>56</v>
      </c>
      <c r="B30" s="63" t="s">
        <v>306</v>
      </c>
      <c r="C30" s="27">
        <f aca="true" t="shared" si="10" ref="C30:K30">C28+C29</f>
        <v>240</v>
      </c>
      <c r="D30" s="27">
        <f t="shared" si="10"/>
        <v>466</v>
      </c>
      <c r="E30" s="28">
        <f t="shared" si="10"/>
        <v>409</v>
      </c>
      <c r="F30" s="27">
        <f t="shared" si="10"/>
        <v>250</v>
      </c>
      <c r="G30" s="27">
        <f t="shared" si="10"/>
        <v>24</v>
      </c>
      <c r="H30" s="28">
        <f t="shared" si="10"/>
        <v>0</v>
      </c>
      <c r="I30" s="27">
        <f t="shared" si="10"/>
        <v>0</v>
      </c>
      <c r="J30" s="27">
        <f t="shared" si="10"/>
        <v>0</v>
      </c>
      <c r="K30" s="28">
        <f t="shared" si="10"/>
        <v>0</v>
      </c>
      <c r="L30" s="27">
        <f t="shared" si="0"/>
        <v>490</v>
      </c>
      <c r="M30" s="27">
        <f t="shared" si="1"/>
        <v>490</v>
      </c>
      <c r="N30" s="29">
        <f t="shared" si="2"/>
        <v>409</v>
      </c>
      <c r="O30" s="62">
        <f t="shared" si="9"/>
        <v>83.46938775510205</v>
      </c>
    </row>
    <row r="31" spans="1:15" ht="14.25" customHeight="1">
      <c r="A31" s="25" t="s">
        <v>58</v>
      </c>
      <c r="B31" s="61" t="s">
        <v>59</v>
      </c>
      <c r="C31" s="64"/>
      <c r="D31" s="27"/>
      <c r="E31" s="28"/>
      <c r="F31" s="27">
        <v>2348</v>
      </c>
      <c r="G31" s="27">
        <v>2348</v>
      </c>
      <c r="H31" s="28">
        <v>1697</v>
      </c>
      <c r="I31" s="27"/>
      <c r="J31" s="27"/>
      <c r="K31" s="28"/>
      <c r="L31" s="27">
        <f t="shared" si="0"/>
        <v>2348</v>
      </c>
      <c r="M31" s="27">
        <f t="shared" si="1"/>
        <v>2348</v>
      </c>
      <c r="N31" s="29">
        <f t="shared" si="2"/>
        <v>1697</v>
      </c>
      <c r="O31" s="62">
        <f t="shared" si="9"/>
        <v>72.27427597955707</v>
      </c>
    </row>
    <row r="32" spans="1:15" ht="14.25" customHeight="1">
      <c r="A32" s="25" t="s">
        <v>60</v>
      </c>
      <c r="B32" s="61" t="s">
        <v>61</v>
      </c>
      <c r="C32" s="27"/>
      <c r="D32" s="27"/>
      <c r="E32" s="28"/>
      <c r="F32" s="27">
        <v>2871</v>
      </c>
      <c r="G32" s="27">
        <v>2871</v>
      </c>
      <c r="H32" s="28">
        <v>2385</v>
      </c>
      <c r="I32" s="27"/>
      <c r="J32" s="27"/>
      <c r="K32" s="28"/>
      <c r="L32" s="27">
        <f t="shared" si="0"/>
        <v>2871</v>
      </c>
      <c r="M32" s="27">
        <f t="shared" si="1"/>
        <v>2871</v>
      </c>
      <c r="N32" s="29">
        <f t="shared" si="2"/>
        <v>2385</v>
      </c>
      <c r="O32" s="62">
        <f t="shared" si="9"/>
        <v>83.07210031347962</v>
      </c>
    </row>
    <row r="33" spans="1:15" ht="14.25" customHeight="1">
      <c r="A33" s="25" t="s">
        <v>62</v>
      </c>
      <c r="B33" s="61" t="s">
        <v>63</v>
      </c>
      <c r="C33" s="27"/>
      <c r="D33" s="27"/>
      <c r="E33" s="28"/>
      <c r="F33" s="27"/>
      <c r="G33" s="27"/>
      <c r="H33" s="28"/>
      <c r="I33" s="27"/>
      <c r="J33" s="27"/>
      <c r="K33" s="28"/>
      <c r="L33" s="27">
        <f t="shared" si="0"/>
        <v>0</v>
      </c>
      <c r="M33" s="27">
        <f t="shared" si="1"/>
        <v>0</v>
      </c>
      <c r="N33" s="29">
        <f t="shared" si="2"/>
        <v>0</v>
      </c>
      <c r="O33" s="62"/>
    </row>
    <row r="34" spans="1:15" ht="14.25" customHeight="1">
      <c r="A34" s="25" t="s">
        <v>64</v>
      </c>
      <c r="B34" s="61" t="s">
        <v>65</v>
      </c>
      <c r="C34" s="27"/>
      <c r="D34" s="27">
        <v>124</v>
      </c>
      <c r="E34" s="28">
        <v>124</v>
      </c>
      <c r="F34" s="27">
        <v>865</v>
      </c>
      <c r="G34" s="27">
        <v>2013</v>
      </c>
      <c r="H34" s="28">
        <v>2013</v>
      </c>
      <c r="I34" s="27"/>
      <c r="J34" s="27"/>
      <c r="K34" s="28"/>
      <c r="L34" s="27">
        <f t="shared" si="0"/>
        <v>865</v>
      </c>
      <c r="M34" s="27">
        <f t="shared" si="1"/>
        <v>2137</v>
      </c>
      <c r="N34" s="29">
        <f t="shared" si="2"/>
        <v>2137</v>
      </c>
      <c r="O34" s="62">
        <f>(N34/M34)*100</f>
        <v>100</v>
      </c>
    </row>
    <row r="35" spans="1:15" ht="14.25" customHeight="1">
      <c r="A35" s="25" t="s">
        <v>66</v>
      </c>
      <c r="B35" s="61" t="s">
        <v>67</v>
      </c>
      <c r="C35" s="27"/>
      <c r="D35" s="27"/>
      <c r="E35" s="28"/>
      <c r="F35" s="27"/>
      <c r="G35" s="27">
        <v>1055</v>
      </c>
      <c r="H35" s="28">
        <v>1048</v>
      </c>
      <c r="I35" s="27"/>
      <c r="J35" s="27"/>
      <c r="K35" s="28"/>
      <c r="L35" s="27">
        <f t="shared" si="0"/>
        <v>0</v>
      </c>
      <c r="M35" s="27">
        <f t="shared" si="1"/>
        <v>1055</v>
      </c>
      <c r="N35" s="29">
        <f t="shared" si="2"/>
        <v>1048</v>
      </c>
      <c r="O35" s="62">
        <f>(N35/M35)*100</f>
        <v>99.33649289099526</v>
      </c>
    </row>
    <row r="36" spans="1:15" ht="14.25" customHeight="1">
      <c r="A36" s="25" t="s">
        <v>68</v>
      </c>
      <c r="B36" s="61" t="s">
        <v>69</v>
      </c>
      <c r="C36" s="27">
        <v>100</v>
      </c>
      <c r="D36" s="27">
        <v>994</v>
      </c>
      <c r="E36" s="28">
        <v>572</v>
      </c>
      <c r="F36" s="27">
        <v>894</v>
      </c>
      <c r="G36" s="27"/>
      <c r="H36" s="28"/>
      <c r="I36" s="27"/>
      <c r="J36" s="27"/>
      <c r="K36" s="28"/>
      <c r="L36" s="27">
        <f t="shared" si="0"/>
        <v>994</v>
      </c>
      <c r="M36" s="27">
        <f t="shared" si="1"/>
        <v>994</v>
      </c>
      <c r="N36" s="29">
        <f t="shared" si="2"/>
        <v>572</v>
      </c>
      <c r="O36" s="62">
        <f>(N36/M36)*100</f>
        <v>57.54527162977867</v>
      </c>
    </row>
    <row r="37" spans="1:15" ht="14.25" customHeight="1">
      <c r="A37" s="25" t="s">
        <v>70</v>
      </c>
      <c r="B37" s="61" t="s">
        <v>71</v>
      </c>
      <c r="C37" s="27"/>
      <c r="D37" s="27">
        <v>848</v>
      </c>
      <c r="E37" s="28">
        <v>848</v>
      </c>
      <c r="F37" s="27">
        <v>230</v>
      </c>
      <c r="G37" s="27">
        <v>1863</v>
      </c>
      <c r="H37" s="28">
        <v>1863</v>
      </c>
      <c r="I37" s="27"/>
      <c r="J37" s="27"/>
      <c r="K37" s="28"/>
      <c r="L37" s="27">
        <f t="shared" si="0"/>
        <v>230</v>
      </c>
      <c r="M37" s="27">
        <f t="shared" si="1"/>
        <v>2711</v>
      </c>
      <c r="N37" s="29">
        <f t="shared" si="2"/>
        <v>2711</v>
      </c>
      <c r="O37" s="62">
        <f>(N37/M37)*100</f>
        <v>100</v>
      </c>
    </row>
    <row r="38" spans="1:15" ht="14.25" customHeight="1">
      <c r="A38" s="31" t="s">
        <v>72</v>
      </c>
      <c r="B38" s="63" t="s">
        <v>307</v>
      </c>
      <c r="C38" s="27">
        <f aca="true" t="shared" si="11" ref="C38:K38">SUM(C31:C37)</f>
        <v>100</v>
      </c>
      <c r="D38" s="27">
        <f t="shared" si="11"/>
        <v>1966</v>
      </c>
      <c r="E38" s="28">
        <f t="shared" si="11"/>
        <v>1544</v>
      </c>
      <c r="F38" s="27">
        <f t="shared" si="11"/>
        <v>7208</v>
      </c>
      <c r="G38" s="27">
        <f t="shared" si="11"/>
        <v>10150</v>
      </c>
      <c r="H38" s="28">
        <f t="shared" si="11"/>
        <v>9006</v>
      </c>
      <c r="I38" s="27">
        <f t="shared" si="11"/>
        <v>0</v>
      </c>
      <c r="J38" s="27">
        <f t="shared" si="11"/>
        <v>0</v>
      </c>
      <c r="K38" s="28">
        <f t="shared" si="11"/>
        <v>0</v>
      </c>
      <c r="L38" s="27">
        <f t="shared" si="0"/>
        <v>7308</v>
      </c>
      <c r="M38" s="27">
        <f t="shared" si="1"/>
        <v>12116</v>
      </c>
      <c r="N38" s="29">
        <f t="shared" si="2"/>
        <v>10550</v>
      </c>
      <c r="O38" s="62">
        <f>(N38/M38)*100</f>
        <v>87.07494222515682</v>
      </c>
    </row>
    <row r="39" spans="1:15" ht="14.25" customHeight="1">
      <c r="A39" s="25" t="s">
        <v>74</v>
      </c>
      <c r="B39" s="61" t="s">
        <v>75</v>
      </c>
      <c r="C39" s="27"/>
      <c r="D39" s="27"/>
      <c r="E39" s="28"/>
      <c r="F39" s="27"/>
      <c r="G39" s="27"/>
      <c r="H39" s="28"/>
      <c r="I39" s="27"/>
      <c r="J39" s="27"/>
      <c r="K39" s="28"/>
      <c r="L39" s="27">
        <f t="shared" si="0"/>
        <v>0</v>
      </c>
      <c r="M39" s="27">
        <f t="shared" si="1"/>
        <v>0</v>
      </c>
      <c r="N39" s="29">
        <f t="shared" si="2"/>
        <v>0</v>
      </c>
      <c r="O39" s="62"/>
    </row>
    <row r="40" spans="1:15" ht="14.25" customHeight="1">
      <c r="A40" s="25" t="s">
        <v>76</v>
      </c>
      <c r="B40" s="61" t="s">
        <v>77</v>
      </c>
      <c r="C40" s="27"/>
      <c r="D40" s="27"/>
      <c r="E40" s="28"/>
      <c r="F40" s="27"/>
      <c r="G40" s="27"/>
      <c r="H40" s="28"/>
      <c r="I40" s="27"/>
      <c r="J40" s="27"/>
      <c r="K40" s="28"/>
      <c r="L40" s="27">
        <f t="shared" si="0"/>
        <v>0</v>
      </c>
      <c r="M40" s="27">
        <f t="shared" si="1"/>
        <v>0</v>
      </c>
      <c r="N40" s="29">
        <f t="shared" si="2"/>
        <v>0</v>
      </c>
      <c r="O40" s="62"/>
    </row>
    <row r="41" spans="1:15" ht="14.25" customHeight="1">
      <c r="A41" s="31" t="s">
        <v>78</v>
      </c>
      <c r="B41" s="63" t="s">
        <v>308</v>
      </c>
      <c r="C41" s="27">
        <f aca="true" t="shared" si="12" ref="C41:K41">C39+C40</f>
        <v>0</v>
      </c>
      <c r="D41" s="27">
        <f t="shared" si="12"/>
        <v>0</v>
      </c>
      <c r="E41" s="28">
        <f t="shared" si="12"/>
        <v>0</v>
      </c>
      <c r="F41" s="27">
        <f t="shared" si="12"/>
        <v>0</v>
      </c>
      <c r="G41" s="27">
        <f t="shared" si="12"/>
        <v>0</v>
      </c>
      <c r="H41" s="28">
        <f t="shared" si="12"/>
        <v>0</v>
      </c>
      <c r="I41" s="27">
        <f t="shared" si="12"/>
        <v>0</v>
      </c>
      <c r="J41" s="27">
        <f t="shared" si="12"/>
        <v>0</v>
      </c>
      <c r="K41" s="28">
        <f t="shared" si="12"/>
        <v>0</v>
      </c>
      <c r="L41" s="27">
        <f t="shared" si="0"/>
        <v>0</v>
      </c>
      <c r="M41" s="27">
        <f t="shared" si="1"/>
        <v>0</v>
      </c>
      <c r="N41" s="29">
        <f t="shared" si="2"/>
        <v>0</v>
      </c>
      <c r="O41" s="62"/>
    </row>
    <row r="42" spans="1:15" ht="14.25" customHeight="1">
      <c r="A42" s="25" t="s">
        <v>80</v>
      </c>
      <c r="B42" s="61" t="s">
        <v>81</v>
      </c>
      <c r="C42" s="27">
        <v>60</v>
      </c>
      <c r="D42" s="27">
        <v>408</v>
      </c>
      <c r="E42" s="28">
        <v>408</v>
      </c>
      <c r="F42" s="27">
        <v>2646</v>
      </c>
      <c r="G42" s="27">
        <v>2492</v>
      </c>
      <c r="H42" s="28">
        <v>2469</v>
      </c>
      <c r="I42" s="27"/>
      <c r="J42" s="27"/>
      <c r="K42" s="28"/>
      <c r="L42" s="27">
        <f t="shared" si="0"/>
        <v>2706</v>
      </c>
      <c r="M42" s="27">
        <f t="shared" si="1"/>
        <v>2900</v>
      </c>
      <c r="N42" s="29">
        <f t="shared" si="2"/>
        <v>2877</v>
      </c>
      <c r="O42" s="62">
        <f>(N42/M42)*100</f>
        <v>99.20689655172413</v>
      </c>
    </row>
    <row r="43" spans="1:15" ht="14.25" customHeight="1">
      <c r="A43" s="25" t="s">
        <v>82</v>
      </c>
      <c r="B43" s="61" t="s">
        <v>83</v>
      </c>
      <c r="C43" s="27"/>
      <c r="D43" s="27"/>
      <c r="E43" s="28"/>
      <c r="F43" s="27"/>
      <c r="G43" s="27"/>
      <c r="H43" s="28"/>
      <c r="I43" s="27"/>
      <c r="J43" s="27"/>
      <c r="K43" s="28"/>
      <c r="L43" s="27">
        <f t="shared" si="0"/>
        <v>0</v>
      </c>
      <c r="M43" s="27">
        <f t="shared" si="1"/>
        <v>0</v>
      </c>
      <c r="N43" s="29">
        <f t="shared" si="2"/>
        <v>0</v>
      </c>
      <c r="O43" s="62"/>
    </row>
    <row r="44" spans="1:15" ht="14.25" customHeight="1">
      <c r="A44" s="25" t="s">
        <v>84</v>
      </c>
      <c r="B44" s="61" t="s">
        <v>85</v>
      </c>
      <c r="C44" s="27"/>
      <c r="D44" s="27"/>
      <c r="E44" s="28"/>
      <c r="F44" s="27"/>
      <c r="G44" s="27"/>
      <c r="H44" s="28"/>
      <c r="I44" s="27"/>
      <c r="J44" s="27"/>
      <c r="K44" s="28"/>
      <c r="L44" s="27">
        <f t="shared" si="0"/>
        <v>0</v>
      </c>
      <c r="M44" s="27">
        <f t="shared" si="1"/>
        <v>0</v>
      </c>
      <c r="N44" s="29">
        <f t="shared" si="2"/>
        <v>0</v>
      </c>
      <c r="O44" s="62"/>
    </row>
    <row r="45" spans="1:15" ht="14.25" customHeight="1">
      <c r="A45" s="25" t="s">
        <v>86</v>
      </c>
      <c r="B45" s="61" t="s">
        <v>87</v>
      </c>
      <c r="C45" s="27">
        <v>100</v>
      </c>
      <c r="D45" s="27">
        <v>100</v>
      </c>
      <c r="E45" s="28"/>
      <c r="F45" s="27"/>
      <c r="G45" s="27"/>
      <c r="H45" s="28"/>
      <c r="I45" s="27"/>
      <c r="J45" s="27"/>
      <c r="K45" s="28"/>
      <c r="L45" s="27">
        <f t="shared" si="0"/>
        <v>100</v>
      </c>
      <c r="M45" s="27">
        <f t="shared" si="1"/>
        <v>100</v>
      </c>
      <c r="N45" s="29">
        <f t="shared" si="2"/>
        <v>0</v>
      </c>
      <c r="O45" s="62">
        <f>(N45/M45)*100</f>
        <v>0</v>
      </c>
    </row>
    <row r="46" spans="1:15" ht="14.25" customHeight="1">
      <c r="A46" s="25" t="s">
        <v>88</v>
      </c>
      <c r="B46" s="61" t="s">
        <v>89</v>
      </c>
      <c r="C46" s="27"/>
      <c r="D46" s="27"/>
      <c r="E46" s="28"/>
      <c r="F46" s="27"/>
      <c r="G46" s="27">
        <v>30</v>
      </c>
      <c r="H46" s="28">
        <v>30</v>
      </c>
      <c r="I46" s="27"/>
      <c r="J46" s="27"/>
      <c r="K46" s="28"/>
      <c r="L46" s="27">
        <f t="shared" si="0"/>
        <v>0</v>
      </c>
      <c r="M46" s="27">
        <f t="shared" si="1"/>
        <v>30</v>
      </c>
      <c r="N46" s="29">
        <f t="shared" si="2"/>
        <v>30</v>
      </c>
      <c r="O46" s="62">
        <f>(N46/M46)*100</f>
        <v>100</v>
      </c>
    </row>
    <row r="47" spans="1:15" ht="14.25" customHeight="1">
      <c r="A47" s="31" t="s">
        <v>90</v>
      </c>
      <c r="B47" s="63" t="s">
        <v>309</v>
      </c>
      <c r="C47" s="27">
        <f aca="true" t="shared" si="13" ref="C47:K47">SUM(C42:C46)</f>
        <v>160</v>
      </c>
      <c r="D47" s="27">
        <f t="shared" si="13"/>
        <v>508</v>
      </c>
      <c r="E47" s="28">
        <f t="shared" si="13"/>
        <v>408</v>
      </c>
      <c r="F47" s="27">
        <f t="shared" si="13"/>
        <v>2646</v>
      </c>
      <c r="G47" s="27">
        <f t="shared" si="13"/>
        <v>2522</v>
      </c>
      <c r="H47" s="28">
        <f t="shared" si="13"/>
        <v>2499</v>
      </c>
      <c r="I47" s="27">
        <f t="shared" si="13"/>
        <v>0</v>
      </c>
      <c r="J47" s="27">
        <f t="shared" si="13"/>
        <v>0</v>
      </c>
      <c r="K47" s="28">
        <f t="shared" si="13"/>
        <v>0</v>
      </c>
      <c r="L47" s="27">
        <f t="shared" si="0"/>
        <v>2806</v>
      </c>
      <c r="M47" s="27">
        <f t="shared" si="1"/>
        <v>3030</v>
      </c>
      <c r="N47" s="29">
        <f t="shared" si="2"/>
        <v>2907</v>
      </c>
      <c r="O47" s="62">
        <f>(N47/M47)*100</f>
        <v>95.94059405940594</v>
      </c>
    </row>
    <row r="48" spans="1:15" ht="14.25" customHeight="1">
      <c r="A48" s="31" t="s">
        <v>92</v>
      </c>
      <c r="B48" s="66" t="s">
        <v>310</v>
      </c>
      <c r="C48" s="34">
        <f aca="true" t="shared" si="14" ref="C48:K48">C27+C30+C38+C41+C47</f>
        <v>500</v>
      </c>
      <c r="D48" s="34">
        <f t="shared" si="14"/>
        <v>3106</v>
      </c>
      <c r="E48" s="35">
        <f t="shared" si="14"/>
        <v>2527</v>
      </c>
      <c r="F48" s="34">
        <f t="shared" si="14"/>
        <v>13399</v>
      </c>
      <c r="G48" s="34">
        <f t="shared" si="14"/>
        <v>15825</v>
      </c>
      <c r="H48" s="35">
        <f t="shared" si="14"/>
        <v>12478</v>
      </c>
      <c r="I48" s="34">
        <f t="shared" si="14"/>
        <v>0</v>
      </c>
      <c r="J48" s="34">
        <f t="shared" si="14"/>
        <v>0</v>
      </c>
      <c r="K48" s="35">
        <f t="shared" si="14"/>
        <v>0</v>
      </c>
      <c r="L48" s="34">
        <f t="shared" si="0"/>
        <v>13899</v>
      </c>
      <c r="M48" s="34">
        <f t="shared" si="1"/>
        <v>18931</v>
      </c>
      <c r="N48" s="36">
        <f t="shared" si="2"/>
        <v>15005</v>
      </c>
      <c r="O48" s="62">
        <f>(N48/M48)*100</f>
        <v>79.26152870952407</v>
      </c>
    </row>
    <row r="49" spans="1:15" ht="14.25" customHeight="1">
      <c r="A49" s="25" t="s">
        <v>94</v>
      </c>
      <c r="B49" s="61" t="s">
        <v>95</v>
      </c>
      <c r="C49" s="27"/>
      <c r="D49" s="27"/>
      <c r="E49" s="28"/>
      <c r="F49" s="27"/>
      <c r="G49" s="27"/>
      <c r="H49" s="28"/>
      <c r="I49" s="27"/>
      <c r="J49" s="27"/>
      <c r="K49" s="28"/>
      <c r="L49" s="27">
        <f t="shared" si="0"/>
        <v>0</v>
      </c>
      <c r="M49" s="27">
        <f t="shared" si="1"/>
        <v>0</v>
      </c>
      <c r="N49" s="29">
        <f t="shared" si="2"/>
        <v>0</v>
      </c>
      <c r="O49" s="62"/>
    </row>
    <row r="50" spans="1:15" ht="14.25" customHeight="1">
      <c r="A50" s="25" t="s">
        <v>96</v>
      </c>
      <c r="B50" s="61" t="s">
        <v>97</v>
      </c>
      <c r="C50" s="27"/>
      <c r="D50" s="27"/>
      <c r="E50" s="28"/>
      <c r="F50" s="27"/>
      <c r="G50" s="27"/>
      <c r="H50" s="28"/>
      <c r="I50" s="27"/>
      <c r="J50" s="27">
        <v>491</v>
      </c>
      <c r="K50" s="28">
        <v>491</v>
      </c>
      <c r="L50" s="27">
        <f t="shared" si="0"/>
        <v>0</v>
      </c>
      <c r="M50" s="27">
        <f t="shared" si="1"/>
        <v>491</v>
      </c>
      <c r="N50" s="29">
        <f t="shared" si="2"/>
        <v>491</v>
      </c>
      <c r="O50" s="62">
        <f>(N50/M50)*100</f>
        <v>100</v>
      </c>
    </row>
    <row r="51" spans="1:15" ht="14.25" customHeight="1">
      <c r="A51" s="25" t="s">
        <v>98</v>
      </c>
      <c r="B51" s="61" t="s">
        <v>99</v>
      </c>
      <c r="C51" s="27"/>
      <c r="D51" s="27"/>
      <c r="E51" s="28"/>
      <c r="F51" s="27"/>
      <c r="G51" s="27"/>
      <c r="H51" s="28"/>
      <c r="I51" s="27"/>
      <c r="J51" s="27"/>
      <c r="K51" s="28"/>
      <c r="L51" s="27">
        <f t="shared" si="0"/>
        <v>0</v>
      </c>
      <c r="M51" s="27">
        <f t="shared" si="1"/>
        <v>0</v>
      </c>
      <c r="N51" s="29">
        <f t="shared" si="2"/>
        <v>0</v>
      </c>
      <c r="O51" s="62"/>
    </row>
    <row r="52" spans="1:15" ht="14.25" customHeight="1">
      <c r="A52" s="25" t="s">
        <v>100</v>
      </c>
      <c r="B52" s="61" t="s">
        <v>101</v>
      </c>
      <c r="C52" s="27"/>
      <c r="D52" s="27"/>
      <c r="E52" s="28"/>
      <c r="F52" s="27"/>
      <c r="G52" s="27"/>
      <c r="H52" s="28"/>
      <c r="I52" s="27"/>
      <c r="J52" s="27">
        <v>27</v>
      </c>
      <c r="K52" s="28">
        <v>27</v>
      </c>
      <c r="L52" s="27">
        <f t="shared" si="0"/>
        <v>0</v>
      </c>
      <c r="M52" s="27">
        <f t="shared" si="1"/>
        <v>27</v>
      </c>
      <c r="N52" s="29">
        <f t="shared" si="2"/>
        <v>27</v>
      </c>
      <c r="O52" s="62">
        <f>(N52/M52)*100</f>
        <v>100</v>
      </c>
    </row>
    <row r="53" spans="1:15" ht="14.25" customHeight="1">
      <c r="A53" s="25" t="s">
        <v>102</v>
      </c>
      <c r="B53" s="61" t="s">
        <v>103</v>
      </c>
      <c r="C53" s="27"/>
      <c r="D53" s="27"/>
      <c r="E53" s="28"/>
      <c r="F53" s="27"/>
      <c r="G53" s="27"/>
      <c r="H53" s="28"/>
      <c r="I53" s="27">
        <v>2258</v>
      </c>
      <c r="J53" s="27">
        <v>2258</v>
      </c>
      <c r="K53" s="28">
        <v>793</v>
      </c>
      <c r="L53" s="27">
        <f t="shared" si="0"/>
        <v>2258</v>
      </c>
      <c r="M53" s="27">
        <f t="shared" si="1"/>
        <v>2258</v>
      </c>
      <c r="N53" s="29">
        <f t="shared" si="2"/>
        <v>793</v>
      </c>
      <c r="O53" s="62">
        <f>(N53/M53)*100</f>
        <v>35.11957484499557</v>
      </c>
    </row>
    <row r="54" spans="1:15" ht="14.25" customHeight="1">
      <c r="A54" s="25" t="s">
        <v>104</v>
      </c>
      <c r="B54" s="61" t="s">
        <v>105</v>
      </c>
      <c r="C54" s="27"/>
      <c r="D54" s="27"/>
      <c r="E54" s="28"/>
      <c r="F54" s="27"/>
      <c r="G54" s="27"/>
      <c r="H54" s="28"/>
      <c r="I54" s="27">
        <v>930</v>
      </c>
      <c r="J54" s="27">
        <v>1017</v>
      </c>
      <c r="K54" s="28">
        <v>1017</v>
      </c>
      <c r="L54" s="27">
        <f t="shared" si="0"/>
        <v>930</v>
      </c>
      <c r="M54" s="27">
        <f t="shared" si="1"/>
        <v>1017</v>
      </c>
      <c r="N54" s="29">
        <f t="shared" si="2"/>
        <v>1017</v>
      </c>
      <c r="O54" s="62">
        <f>(N54/M54)*100</f>
        <v>100</v>
      </c>
    </row>
    <row r="55" spans="1:15" ht="14.25" customHeight="1">
      <c r="A55" s="25" t="s">
        <v>106</v>
      </c>
      <c r="B55" s="61" t="s">
        <v>107</v>
      </c>
      <c r="C55" s="27"/>
      <c r="D55" s="27"/>
      <c r="E55" s="28"/>
      <c r="F55" s="27"/>
      <c r="G55" s="27"/>
      <c r="H55" s="28"/>
      <c r="I55" s="27"/>
      <c r="J55" s="27"/>
      <c r="K55" s="28"/>
      <c r="L55" s="27">
        <f t="shared" si="0"/>
        <v>0</v>
      </c>
      <c r="M55" s="27">
        <f t="shared" si="1"/>
        <v>0</v>
      </c>
      <c r="N55" s="29">
        <f t="shared" si="2"/>
        <v>0</v>
      </c>
      <c r="O55" s="62"/>
    </row>
    <row r="56" spans="1:15" ht="14.25" customHeight="1">
      <c r="A56" s="25" t="s">
        <v>108</v>
      </c>
      <c r="B56" s="61" t="s">
        <v>109</v>
      </c>
      <c r="C56" s="27"/>
      <c r="D56" s="27"/>
      <c r="E56" s="28"/>
      <c r="F56" s="27"/>
      <c r="G56" s="27"/>
      <c r="H56" s="28"/>
      <c r="I56" s="27">
        <v>1950</v>
      </c>
      <c r="J56" s="27">
        <v>2320</v>
      </c>
      <c r="K56" s="28">
        <v>2233</v>
      </c>
      <c r="L56" s="27">
        <f t="shared" si="0"/>
        <v>1950</v>
      </c>
      <c r="M56" s="27">
        <f t="shared" si="1"/>
        <v>2320</v>
      </c>
      <c r="N56" s="29">
        <f t="shared" si="2"/>
        <v>2233</v>
      </c>
      <c r="O56" s="62">
        <f>(N56/M56)*100</f>
        <v>96.25</v>
      </c>
    </row>
    <row r="57" spans="1:15" ht="14.25" customHeight="1">
      <c r="A57" s="31" t="s">
        <v>110</v>
      </c>
      <c r="B57" s="66" t="s">
        <v>311</v>
      </c>
      <c r="C57" s="34">
        <f aca="true" t="shared" si="15" ref="C57:K57">SUM(C49:C56)</f>
        <v>0</v>
      </c>
      <c r="D57" s="34">
        <f t="shared" si="15"/>
        <v>0</v>
      </c>
      <c r="E57" s="35">
        <f t="shared" si="15"/>
        <v>0</v>
      </c>
      <c r="F57" s="34">
        <f t="shared" si="15"/>
        <v>0</v>
      </c>
      <c r="G57" s="34">
        <f t="shared" si="15"/>
        <v>0</v>
      </c>
      <c r="H57" s="35">
        <f t="shared" si="15"/>
        <v>0</v>
      </c>
      <c r="I57" s="34">
        <f t="shared" si="15"/>
        <v>5138</v>
      </c>
      <c r="J57" s="34">
        <f t="shared" si="15"/>
        <v>6113</v>
      </c>
      <c r="K57" s="35">
        <f t="shared" si="15"/>
        <v>4561</v>
      </c>
      <c r="L57" s="34">
        <f t="shared" si="0"/>
        <v>5138</v>
      </c>
      <c r="M57" s="34">
        <f t="shared" si="1"/>
        <v>6113</v>
      </c>
      <c r="N57" s="36">
        <f t="shared" si="2"/>
        <v>4561</v>
      </c>
      <c r="O57" s="62">
        <f>(N57/M57)*100</f>
        <v>74.61148372321283</v>
      </c>
    </row>
    <row r="58" spans="1:15" ht="14.25" customHeight="1">
      <c r="A58" s="25" t="s">
        <v>112</v>
      </c>
      <c r="B58" s="61" t="s">
        <v>113</v>
      </c>
      <c r="C58" s="27"/>
      <c r="D58" s="27"/>
      <c r="E58" s="28"/>
      <c r="F58" s="27"/>
      <c r="G58" s="27"/>
      <c r="H58" s="28"/>
      <c r="I58" s="27"/>
      <c r="J58" s="27"/>
      <c r="K58" s="28"/>
      <c r="L58" s="27">
        <f t="shared" si="0"/>
        <v>0</v>
      </c>
      <c r="M58" s="27">
        <f t="shared" si="1"/>
        <v>0</v>
      </c>
      <c r="N58" s="29">
        <f t="shared" si="2"/>
        <v>0</v>
      </c>
      <c r="O58" s="62"/>
    </row>
    <row r="59" spans="1:15" ht="14.25" customHeight="1">
      <c r="A59" s="25" t="s">
        <v>114</v>
      </c>
      <c r="B59" s="61" t="s">
        <v>115</v>
      </c>
      <c r="C59" s="27"/>
      <c r="D59" s="27"/>
      <c r="E59" s="28"/>
      <c r="F59" s="27"/>
      <c r="G59" s="27"/>
      <c r="H59" s="28"/>
      <c r="I59" s="27"/>
      <c r="J59" s="27"/>
      <c r="K59" s="28"/>
      <c r="L59" s="27">
        <f t="shared" si="0"/>
        <v>0</v>
      </c>
      <c r="M59" s="27">
        <f t="shared" si="1"/>
        <v>0</v>
      </c>
      <c r="N59" s="29">
        <f t="shared" si="2"/>
        <v>0</v>
      </c>
      <c r="O59" s="62"/>
    </row>
    <row r="60" spans="1:15" ht="25.5" customHeight="1" hidden="1">
      <c r="A60" s="25" t="s">
        <v>116</v>
      </c>
      <c r="B60" s="61" t="s">
        <v>117</v>
      </c>
      <c r="C60" s="27"/>
      <c r="D60" s="27"/>
      <c r="E60" s="28"/>
      <c r="F60" s="27"/>
      <c r="G60" s="27"/>
      <c r="H60" s="28"/>
      <c r="I60" s="27"/>
      <c r="J60" s="27"/>
      <c r="K60" s="28"/>
      <c r="L60" s="27">
        <f t="shared" si="0"/>
        <v>0</v>
      </c>
      <c r="M60" s="27">
        <f t="shared" si="1"/>
        <v>0</v>
      </c>
      <c r="N60" s="29">
        <f t="shared" si="2"/>
        <v>0</v>
      </c>
      <c r="O60" s="68" t="e">
        <f>N60/M60</f>
        <v>#DIV/0!</v>
      </c>
    </row>
    <row r="61" spans="1:15" ht="25.5" customHeight="1" hidden="1">
      <c r="A61" s="25" t="s">
        <v>118</v>
      </c>
      <c r="B61" s="61" t="s">
        <v>119</v>
      </c>
      <c r="C61" s="27"/>
      <c r="D61" s="27"/>
      <c r="E61" s="28"/>
      <c r="F61" s="27"/>
      <c r="G61" s="27"/>
      <c r="H61" s="28"/>
      <c r="I61" s="27"/>
      <c r="J61" s="27"/>
      <c r="K61" s="28"/>
      <c r="L61" s="27">
        <f t="shared" si="0"/>
        <v>0</v>
      </c>
      <c r="M61" s="27">
        <f t="shared" si="1"/>
        <v>0</v>
      </c>
      <c r="N61" s="29">
        <f t="shared" si="2"/>
        <v>0</v>
      </c>
      <c r="O61" s="68" t="e">
        <f>N61/M61</f>
        <v>#DIV/0!</v>
      </c>
    </row>
    <row r="62" spans="1:15" ht="25.5" customHeight="1" hidden="1">
      <c r="A62" s="25" t="s">
        <v>120</v>
      </c>
      <c r="B62" s="61" t="s">
        <v>121</v>
      </c>
      <c r="C62" s="27"/>
      <c r="D62" s="27"/>
      <c r="E62" s="28"/>
      <c r="F62" s="27"/>
      <c r="G62" s="27"/>
      <c r="H62" s="28"/>
      <c r="I62" s="27"/>
      <c r="J62" s="27"/>
      <c r="K62" s="28"/>
      <c r="L62" s="27">
        <f t="shared" si="0"/>
        <v>0</v>
      </c>
      <c r="M62" s="27">
        <f t="shared" si="1"/>
        <v>0</v>
      </c>
      <c r="N62" s="29">
        <f t="shared" si="2"/>
        <v>0</v>
      </c>
      <c r="O62" s="68" t="e">
        <f>N62/M62</f>
        <v>#DIV/0!</v>
      </c>
    </row>
    <row r="63" spans="1:15" ht="14.25" customHeight="1">
      <c r="A63" s="25" t="s">
        <v>122</v>
      </c>
      <c r="B63" s="61" t="s">
        <v>123</v>
      </c>
      <c r="C63" s="27"/>
      <c r="D63" s="27"/>
      <c r="E63" s="28"/>
      <c r="F63" s="27"/>
      <c r="G63" s="27"/>
      <c r="H63" s="28"/>
      <c r="I63" s="27">
        <v>33430</v>
      </c>
      <c r="J63" s="27">
        <v>39288</v>
      </c>
      <c r="K63" s="28">
        <v>39288</v>
      </c>
      <c r="L63" s="27">
        <f t="shared" si="0"/>
        <v>33430</v>
      </c>
      <c r="M63" s="27">
        <f t="shared" si="1"/>
        <v>39288</v>
      </c>
      <c r="N63" s="29">
        <f t="shared" si="2"/>
        <v>39288</v>
      </c>
      <c r="O63" s="62">
        <f>(N63/M63)*100</f>
        <v>100</v>
      </c>
    </row>
    <row r="64" spans="1:15" ht="25.5" customHeight="1" hidden="1">
      <c r="A64" s="25" t="s">
        <v>124</v>
      </c>
      <c r="B64" s="61" t="s">
        <v>125</v>
      </c>
      <c r="C64" s="27"/>
      <c r="D64" s="27"/>
      <c r="E64" s="28"/>
      <c r="F64" s="27"/>
      <c r="G64" s="27"/>
      <c r="H64" s="28"/>
      <c r="I64" s="27"/>
      <c r="J64" s="27"/>
      <c r="K64" s="28"/>
      <c r="L64" s="27">
        <f t="shared" si="0"/>
        <v>0</v>
      </c>
      <c r="M64" s="27">
        <f t="shared" si="1"/>
        <v>0</v>
      </c>
      <c r="N64" s="29">
        <f t="shared" si="2"/>
        <v>0</v>
      </c>
      <c r="O64" s="68" t="e">
        <f>N64/M64</f>
        <v>#DIV/0!</v>
      </c>
    </row>
    <row r="65" spans="1:15" ht="25.5" customHeight="1" hidden="1">
      <c r="A65" s="25" t="s">
        <v>126</v>
      </c>
      <c r="B65" s="61" t="s">
        <v>127</v>
      </c>
      <c r="C65" s="27"/>
      <c r="D65" s="27"/>
      <c r="E65" s="28"/>
      <c r="F65" s="27"/>
      <c r="G65" s="27"/>
      <c r="H65" s="28"/>
      <c r="I65" s="27"/>
      <c r="J65" s="27"/>
      <c r="K65" s="28"/>
      <c r="L65" s="27">
        <f t="shared" si="0"/>
        <v>0</v>
      </c>
      <c r="M65" s="27">
        <f t="shared" si="1"/>
        <v>0</v>
      </c>
      <c r="N65" s="29">
        <f t="shared" si="2"/>
        <v>0</v>
      </c>
      <c r="O65" s="68" t="e">
        <f>N65/M65</f>
        <v>#DIV/0!</v>
      </c>
    </row>
    <row r="66" spans="1:15" ht="12.75" customHeight="1" hidden="1">
      <c r="A66" s="25" t="s">
        <v>128</v>
      </c>
      <c r="B66" s="61" t="s">
        <v>129</v>
      </c>
      <c r="C66" s="27"/>
      <c r="D66" s="27"/>
      <c r="E66" s="28"/>
      <c r="F66" s="27"/>
      <c r="G66" s="27"/>
      <c r="H66" s="28"/>
      <c r="I66" s="27"/>
      <c r="J66" s="27"/>
      <c r="K66" s="28"/>
      <c r="L66" s="27">
        <f t="shared" si="0"/>
        <v>0</v>
      </c>
      <c r="M66" s="27">
        <f t="shared" si="1"/>
        <v>0</v>
      </c>
      <c r="N66" s="29">
        <f t="shared" si="2"/>
        <v>0</v>
      </c>
      <c r="O66" s="68" t="e">
        <f>N66/M66</f>
        <v>#DIV/0!</v>
      </c>
    </row>
    <row r="67" spans="1:15" ht="12.75" customHeight="1" hidden="1">
      <c r="A67" s="25" t="s">
        <v>130</v>
      </c>
      <c r="B67" s="61" t="s">
        <v>131</v>
      </c>
      <c r="C67" s="27"/>
      <c r="D67" s="27"/>
      <c r="E67" s="28"/>
      <c r="F67" s="27"/>
      <c r="G67" s="27"/>
      <c r="H67" s="28"/>
      <c r="I67" s="27"/>
      <c r="J67" s="27"/>
      <c r="K67" s="28"/>
      <c r="L67" s="27">
        <f t="shared" si="0"/>
        <v>0</v>
      </c>
      <c r="M67" s="27">
        <f t="shared" si="1"/>
        <v>0</v>
      </c>
      <c r="N67" s="29">
        <f t="shared" si="2"/>
        <v>0</v>
      </c>
      <c r="O67" s="68" t="e">
        <f>N67/M67</f>
        <v>#DIV/0!</v>
      </c>
    </row>
    <row r="68" spans="1:15" ht="14.25" customHeight="1">
      <c r="A68" s="25" t="s">
        <v>132</v>
      </c>
      <c r="B68" s="61" t="s">
        <v>133</v>
      </c>
      <c r="C68" s="27"/>
      <c r="D68" s="27"/>
      <c r="E68" s="28"/>
      <c r="F68" s="27">
        <v>481</v>
      </c>
      <c r="G68" s="27"/>
      <c r="H68" s="28"/>
      <c r="I68" s="27">
        <v>820</v>
      </c>
      <c r="J68" s="27">
        <v>277</v>
      </c>
      <c r="K68" s="28">
        <v>277</v>
      </c>
      <c r="L68" s="27">
        <f t="shared" si="0"/>
        <v>1301</v>
      </c>
      <c r="M68" s="27">
        <f t="shared" si="1"/>
        <v>277</v>
      </c>
      <c r="N68" s="29">
        <f t="shared" si="2"/>
        <v>277</v>
      </c>
      <c r="O68" s="62">
        <f>(N68/M68)*100</f>
        <v>100</v>
      </c>
    </row>
    <row r="69" spans="1:15" ht="14.25" customHeight="1">
      <c r="A69" s="25" t="s">
        <v>134</v>
      </c>
      <c r="B69" s="61" t="s">
        <v>135</v>
      </c>
      <c r="C69" s="27"/>
      <c r="D69" s="27"/>
      <c r="E69" s="28"/>
      <c r="F69" s="27">
        <v>9099</v>
      </c>
      <c r="G69" s="27">
        <v>14173</v>
      </c>
      <c r="H69" s="28"/>
      <c r="I69" s="27"/>
      <c r="J69" s="27"/>
      <c r="K69" s="28"/>
      <c r="L69" s="27">
        <f t="shared" si="0"/>
        <v>9099</v>
      </c>
      <c r="M69" s="27">
        <f t="shared" si="1"/>
        <v>14173</v>
      </c>
      <c r="N69" s="29">
        <f t="shared" si="2"/>
        <v>0</v>
      </c>
      <c r="O69" s="62">
        <f>(N69/M69)*100</f>
        <v>0</v>
      </c>
    </row>
    <row r="70" spans="1:15" ht="14.25" customHeight="1">
      <c r="A70" s="31" t="s">
        <v>136</v>
      </c>
      <c r="B70" s="66" t="s">
        <v>312</v>
      </c>
      <c r="C70" s="34">
        <f aca="true" t="shared" si="16" ref="C70:K70">SUM(C58:C69)</f>
        <v>0</v>
      </c>
      <c r="D70" s="34">
        <f t="shared" si="16"/>
        <v>0</v>
      </c>
      <c r="E70" s="35">
        <f t="shared" si="16"/>
        <v>0</v>
      </c>
      <c r="F70" s="34">
        <f t="shared" si="16"/>
        <v>9580</v>
      </c>
      <c r="G70" s="34">
        <f t="shared" si="16"/>
        <v>14173</v>
      </c>
      <c r="H70" s="35">
        <f t="shared" si="16"/>
        <v>0</v>
      </c>
      <c r="I70" s="34">
        <f t="shared" si="16"/>
        <v>34250</v>
      </c>
      <c r="J70" s="34">
        <f t="shared" si="16"/>
        <v>39565</v>
      </c>
      <c r="K70" s="35">
        <f t="shared" si="16"/>
        <v>39565</v>
      </c>
      <c r="L70" s="34">
        <f t="shared" si="0"/>
        <v>43830</v>
      </c>
      <c r="M70" s="34">
        <f t="shared" si="1"/>
        <v>53738</v>
      </c>
      <c r="N70" s="36">
        <f t="shared" si="2"/>
        <v>39565</v>
      </c>
      <c r="O70" s="62">
        <f>(N70/M70)*100</f>
        <v>73.62573970002605</v>
      </c>
    </row>
    <row r="71" spans="1:15" ht="12.75" customHeight="1" hidden="1">
      <c r="A71" s="25" t="s">
        <v>138</v>
      </c>
      <c r="B71" s="61" t="s">
        <v>139</v>
      </c>
      <c r="C71" s="27"/>
      <c r="D71" s="27"/>
      <c r="E71" s="28"/>
      <c r="F71" s="27"/>
      <c r="G71" s="27"/>
      <c r="H71" s="28"/>
      <c r="I71" s="27"/>
      <c r="J71" s="27"/>
      <c r="K71" s="28"/>
      <c r="L71" s="27">
        <f t="shared" si="0"/>
        <v>0</v>
      </c>
      <c r="M71" s="27">
        <f t="shared" si="1"/>
        <v>0</v>
      </c>
      <c r="N71" s="29">
        <f t="shared" si="2"/>
        <v>0</v>
      </c>
      <c r="O71" s="68" t="e">
        <f>N71/M71</f>
        <v>#DIV/0!</v>
      </c>
    </row>
    <row r="72" spans="1:15" ht="12.75" customHeight="1" hidden="1">
      <c r="A72" s="25" t="s">
        <v>140</v>
      </c>
      <c r="B72" s="61" t="s">
        <v>141</v>
      </c>
      <c r="C72" s="27"/>
      <c r="D72" s="27"/>
      <c r="E72" s="28"/>
      <c r="F72" s="27"/>
      <c r="G72" s="27"/>
      <c r="H72" s="28"/>
      <c r="I72" s="27"/>
      <c r="J72" s="27"/>
      <c r="K72" s="28"/>
      <c r="L72" s="27">
        <f t="shared" si="0"/>
        <v>0</v>
      </c>
      <c r="M72" s="27">
        <f t="shared" si="1"/>
        <v>0</v>
      </c>
      <c r="N72" s="29">
        <f t="shared" si="2"/>
        <v>0</v>
      </c>
      <c r="O72" s="68" t="e">
        <f>N72/M72</f>
        <v>#DIV/0!</v>
      </c>
    </row>
    <row r="73" spans="1:15" ht="12.75" customHeight="1" hidden="1">
      <c r="A73" s="25" t="s">
        <v>142</v>
      </c>
      <c r="B73" s="61" t="s">
        <v>143</v>
      </c>
      <c r="C73" s="27"/>
      <c r="D73" s="27"/>
      <c r="E73" s="28"/>
      <c r="F73" s="27"/>
      <c r="G73" s="27"/>
      <c r="H73" s="28"/>
      <c r="I73" s="27"/>
      <c r="J73" s="27"/>
      <c r="K73" s="28"/>
      <c r="L73" s="27">
        <f t="shared" si="0"/>
        <v>0</v>
      </c>
      <c r="M73" s="27">
        <f t="shared" si="1"/>
        <v>0</v>
      </c>
      <c r="N73" s="29">
        <f t="shared" si="2"/>
        <v>0</v>
      </c>
      <c r="O73" s="68" t="e">
        <f>N73/M73</f>
        <v>#DIV/0!</v>
      </c>
    </row>
    <row r="74" spans="1:15" ht="14.25" customHeight="1">
      <c r="A74" s="25" t="s">
        <v>144</v>
      </c>
      <c r="B74" s="61" t="s">
        <v>145</v>
      </c>
      <c r="C74" s="27"/>
      <c r="D74" s="27"/>
      <c r="E74" s="28"/>
      <c r="F74" s="27"/>
      <c r="G74" s="27">
        <v>1380</v>
      </c>
      <c r="H74" s="28">
        <v>1380</v>
      </c>
      <c r="I74" s="27"/>
      <c r="J74" s="27"/>
      <c r="K74" s="28"/>
      <c r="L74" s="27">
        <f t="shared" si="0"/>
        <v>0</v>
      </c>
      <c r="M74" s="27">
        <f t="shared" si="1"/>
        <v>1380</v>
      </c>
      <c r="N74" s="29">
        <f t="shared" si="2"/>
        <v>1380</v>
      </c>
      <c r="O74" s="62">
        <f>(N74/M74)*100</f>
        <v>100</v>
      </c>
    </row>
    <row r="75" spans="1:15" ht="12.75" customHeight="1" hidden="1">
      <c r="A75" s="25" t="s">
        <v>146</v>
      </c>
      <c r="B75" s="61" t="s">
        <v>147</v>
      </c>
      <c r="C75" s="27"/>
      <c r="D75" s="27"/>
      <c r="E75" s="28"/>
      <c r="F75" s="27"/>
      <c r="G75" s="27"/>
      <c r="H75" s="28"/>
      <c r="I75" s="27"/>
      <c r="J75" s="27"/>
      <c r="K75" s="28"/>
      <c r="L75" s="27">
        <f t="shared" si="0"/>
        <v>0</v>
      </c>
      <c r="M75" s="27">
        <f t="shared" si="1"/>
        <v>0</v>
      </c>
      <c r="N75" s="29">
        <f t="shared" si="2"/>
        <v>0</v>
      </c>
      <c r="O75" s="68" t="e">
        <f>N75/M75</f>
        <v>#DIV/0!</v>
      </c>
    </row>
    <row r="76" spans="1:15" ht="12.75" customHeight="1" hidden="1">
      <c r="A76" s="25" t="s">
        <v>148</v>
      </c>
      <c r="B76" s="61" t="s">
        <v>149</v>
      </c>
      <c r="C76" s="27"/>
      <c r="D76" s="27"/>
      <c r="E76" s="28"/>
      <c r="F76" s="27"/>
      <c r="G76" s="27"/>
      <c r="H76" s="28"/>
      <c r="I76" s="27"/>
      <c r="J76" s="27"/>
      <c r="K76" s="28"/>
      <c r="L76" s="27">
        <f t="shared" si="0"/>
        <v>0</v>
      </c>
      <c r="M76" s="27">
        <f t="shared" si="1"/>
        <v>0</v>
      </c>
      <c r="N76" s="29">
        <f t="shared" si="2"/>
        <v>0</v>
      </c>
      <c r="O76" s="68" t="e">
        <f>N76/M76</f>
        <v>#DIV/0!</v>
      </c>
    </row>
    <row r="77" spans="1:15" ht="12.75" customHeight="1">
      <c r="A77" s="25" t="s">
        <v>150</v>
      </c>
      <c r="B77" s="61" t="s">
        <v>151</v>
      </c>
      <c r="C77" s="27"/>
      <c r="D77" s="27"/>
      <c r="E77" s="28"/>
      <c r="F77" s="27"/>
      <c r="G77" s="27">
        <v>373</v>
      </c>
      <c r="H77" s="28">
        <v>373</v>
      </c>
      <c r="I77" s="27"/>
      <c r="J77" s="27"/>
      <c r="K77" s="28"/>
      <c r="L77" s="27">
        <f t="shared" si="0"/>
        <v>0</v>
      </c>
      <c r="M77" s="27">
        <f t="shared" si="1"/>
        <v>373</v>
      </c>
      <c r="N77" s="29">
        <f t="shared" si="2"/>
        <v>373</v>
      </c>
      <c r="O77" s="62">
        <f>(N77/M77)*100</f>
        <v>100</v>
      </c>
    </row>
    <row r="78" spans="1:15" ht="14.25" customHeight="1">
      <c r="A78" s="31" t="s">
        <v>152</v>
      </c>
      <c r="B78" s="66" t="s">
        <v>313</v>
      </c>
      <c r="C78" s="34">
        <f aca="true" t="shared" si="17" ref="C78:K78">SUM(C71:C77)</f>
        <v>0</v>
      </c>
      <c r="D78" s="34">
        <f t="shared" si="17"/>
        <v>0</v>
      </c>
      <c r="E78" s="35">
        <f t="shared" si="17"/>
        <v>0</v>
      </c>
      <c r="F78" s="34">
        <f t="shared" si="17"/>
        <v>0</v>
      </c>
      <c r="G78" s="34">
        <f t="shared" si="17"/>
        <v>1753</v>
      </c>
      <c r="H78" s="35">
        <f t="shared" si="17"/>
        <v>1753</v>
      </c>
      <c r="I78" s="34">
        <f t="shared" si="17"/>
        <v>0</v>
      </c>
      <c r="J78" s="34">
        <f t="shared" si="17"/>
        <v>0</v>
      </c>
      <c r="K78" s="35">
        <f t="shared" si="17"/>
        <v>0</v>
      </c>
      <c r="L78" s="34">
        <f t="shared" si="0"/>
        <v>0</v>
      </c>
      <c r="M78" s="34">
        <f t="shared" si="1"/>
        <v>1753</v>
      </c>
      <c r="N78" s="36">
        <f t="shared" si="2"/>
        <v>1753</v>
      </c>
      <c r="O78" s="62">
        <f>(N78/M78)*100</f>
        <v>100</v>
      </c>
    </row>
    <row r="79" spans="1:15" ht="14.25" customHeight="1">
      <c r="A79" s="25" t="s">
        <v>154</v>
      </c>
      <c r="B79" s="61" t="s">
        <v>155</v>
      </c>
      <c r="C79" s="27"/>
      <c r="D79" s="27"/>
      <c r="E79" s="28"/>
      <c r="F79" s="27">
        <v>3253</v>
      </c>
      <c r="G79" s="27">
        <v>3253</v>
      </c>
      <c r="H79" s="28">
        <v>2083</v>
      </c>
      <c r="I79" s="27"/>
      <c r="J79" s="27"/>
      <c r="K79" s="28"/>
      <c r="L79" s="27">
        <f t="shared" si="0"/>
        <v>3253</v>
      </c>
      <c r="M79" s="27">
        <f t="shared" si="1"/>
        <v>3253</v>
      </c>
      <c r="N79" s="29">
        <f t="shared" si="2"/>
        <v>2083</v>
      </c>
      <c r="O79" s="62">
        <f>(N79/M79)*100</f>
        <v>64.03320012296342</v>
      </c>
    </row>
    <row r="80" spans="1:15" ht="12.75" customHeight="1" hidden="1">
      <c r="A80" s="25" t="s">
        <v>156</v>
      </c>
      <c r="B80" s="61" t="s">
        <v>157</v>
      </c>
      <c r="C80" s="27"/>
      <c r="D80" s="27"/>
      <c r="E80" s="28"/>
      <c r="F80" s="27"/>
      <c r="G80" s="27"/>
      <c r="H80" s="28"/>
      <c r="I80" s="27"/>
      <c r="J80" s="27"/>
      <c r="K80" s="28"/>
      <c r="L80" s="27">
        <f t="shared" si="0"/>
        <v>0</v>
      </c>
      <c r="M80" s="27">
        <f t="shared" si="1"/>
        <v>0</v>
      </c>
      <c r="N80" s="29">
        <f t="shared" si="2"/>
        <v>0</v>
      </c>
      <c r="O80" s="68" t="e">
        <f>N80/M80</f>
        <v>#DIV/0!</v>
      </c>
    </row>
    <row r="81" spans="1:15" ht="12.75" customHeight="1" hidden="1">
      <c r="A81" s="25" t="s">
        <v>158</v>
      </c>
      <c r="B81" s="61" t="s">
        <v>159</v>
      </c>
      <c r="C81" s="27"/>
      <c r="D81" s="27"/>
      <c r="E81" s="28"/>
      <c r="F81" s="27"/>
      <c r="G81" s="27"/>
      <c r="H81" s="28"/>
      <c r="I81" s="27"/>
      <c r="J81" s="27"/>
      <c r="K81" s="28"/>
      <c r="L81" s="27">
        <f t="shared" si="0"/>
        <v>0</v>
      </c>
      <c r="M81" s="27">
        <f t="shared" si="1"/>
        <v>0</v>
      </c>
      <c r="N81" s="29">
        <f t="shared" si="2"/>
        <v>0</v>
      </c>
      <c r="O81" s="68" t="e">
        <f>N81/M81</f>
        <v>#DIV/0!</v>
      </c>
    </row>
    <row r="82" spans="1:15" ht="12.75" customHeight="1">
      <c r="A82" s="25" t="s">
        <v>160</v>
      </c>
      <c r="B82" s="61" t="s">
        <v>161</v>
      </c>
      <c r="C82" s="27"/>
      <c r="D82" s="27"/>
      <c r="E82" s="28"/>
      <c r="F82" s="27"/>
      <c r="G82" s="27"/>
      <c r="H82" s="28"/>
      <c r="I82" s="27"/>
      <c r="J82" s="27"/>
      <c r="K82" s="28"/>
      <c r="L82" s="27">
        <f t="shared" si="0"/>
        <v>0</v>
      </c>
      <c r="M82" s="27">
        <f t="shared" si="1"/>
        <v>0</v>
      </c>
      <c r="N82" s="29">
        <f t="shared" si="2"/>
        <v>0</v>
      </c>
      <c r="O82" s="62"/>
    </row>
    <row r="83" spans="1:15" ht="14.25" customHeight="1">
      <c r="A83" s="31" t="s">
        <v>162</v>
      </c>
      <c r="B83" s="66" t="s">
        <v>314</v>
      </c>
      <c r="C83" s="34">
        <f aca="true" t="shared" si="18" ref="C83:K83">SUM(C79:C82)</f>
        <v>0</v>
      </c>
      <c r="D83" s="34">
        <f t="shared" si="18"/>
        <v>0</v>
      </c>
      <c r="E83" s="35">
        <f t="shared" si="18"/>
        <v>0</v>
      </c>
      <c r="F83" s="34">
        <f t="shared" si="18"/>
        <v>3253</v>
      </c>
      <c r="G83" s="34">
        <f t="shared" si="18"/>
        <v>3253</v>
      </c>
      <c r="H83" s="35">
        <f t="shared" si="18"/>
        <v>2083</v>
      </c>
      <c r="I83" s="34">
        <f t="shared" si="18"/>
        <v>0</v>
      </c>
      <c r="J83" s="34">
        <f t="shared" si="18"/>
        <v>0</v>
      </c>
      <c r="K83" s="35">
        <f t="shared" si="18"/>
        <v>0</v>
      </c>
      <c r="L83" s="34">
        <f t="shared" si="0"/>
        <v>3253</v>
      </c>
      <c r="M83" s="34">
        <f t="shared" si="1"/>
        <v>3253</v>
      </c>
      <c r="N83" s="36">
        <f t="shared" si="2"/>
        <v>2083</v>
      </c>
      <c r="O83" s="62">
        <f>(N83/M83)*100</f>
        <v>64.03320012296342</v>
      </c>
    </row>
    <row r="84" spans="1:15" ht="25.5" customHeight="1" hidden="1">
      <c r="A84" s="25" t="s">
        <v>164</v>
      </c>
      <c r="B84" s="61" t="s">
        <v>165</v>
      </c>
      <c r="C84" s="27"/>
      <c r="D84" s="27"/>
      <c r="E84" s="28"/>
      <c r="F84" s="27"/>
      <c r="G84" s="27"/>
      <c r="H84" s="28"/>
      <c r="I84" s="27"/>
      <c r="J84" s="27"/>
      <c r="K84" s="28"/>
      <c r="L84" s="27">
        <f t="shared" si="0"/>
        <v>0</v>
      </c>
      <c r="M84" s="27">
        <f t="shared" si="1"/>
        <v>0</v>
      </c>
      <c r="N84" s="29">
        <f t="shared" si="2"/>
        <v>0</v>
      </c>
      <c r="O84" s="68" t="e">
        <f>N84/M84</f>
        <v>#DIV/0!</v>
      </c>
    </row>
    <row r="85" spans="1:15" ht="25.5" customHeight="1" hidden="1">
      <c r="A85" s="25" t="s">
        <v>166</v>
      </c>
      <c r="B85" s="61" t="s">
        <v>167</v>
      </c>
      <c r="C85" s="27"/>
      <c r="D85" s="27"/>
      <c r="E85" s="28"/>
      <c r="F85" s="27"/>
      <c r="G85" s="27"/>
      <c r="H85" s="28"/>
      <c r="I85" s="27"/>
      <c r="J85" s="27"/>
      <c r="K85" s="28"/>
      <c r="L85" s="27">
        <f t="shared" si="0"/>
        <v>0</v>
      </c>
      <c r="M85" s="27">
        <f t="shared" si="1"/>
        <v>0</v>
      </c>
      <c r="N85" s="29">
        <f t="shared" si="2"/>
        <v>0</v>
      </c>
      <c r="O85" s="68" t="e">
        <f>N85/M85</f>
        <v>#DIV/0!</v>
      </c>
    </row>
    <row r="86" spans="1:15" ht="25.5" customHeight="1" hidden="1">
      <c r="A86" s="25" t="s">
        <v>168</v>
      </c>
      <c r="B86" s="61" t="s">
        <v>169</v>
      </c>
      <c r="C86" s="27"/>
      <c r="D86" s="27"/>
      <c r="E86" s="28"/>
      <c r="F86" s="27"/>
      <c r="G86" s="27"/>
      <c r="H86" s="28"/>
      <c r="I86" s="27"/>
      <c r="J86" s="27"/>
      <c r="K86" s="28"/>
      <c r="L86" s="27">
        <f t="shared" si="0"/>
        <v>0</v>
      </c>
      <c r="M86" s="27">
        <f t="shared" si="1"/>
        <v>0</v>
      </c>
      <c r="N86" s="29">
        <f t="shared" si="2"/>
        <v>0</v>
      </c>
      <c r="O86" s="68" t="e">
        <f>N86/M86</f>
        <v>#DIV/0!</v>
      </c>
    </row>
    <row r="87" spans="1:15" ht="15.75" customHeight="1">
      <c r="A87" s="25" t="s">
        <v>170</v>
      </c>
      <c r="B87" s="61" t="s">
        <v>171</v>
      </c>
      <c r="C87" s="27"/>
      <c r="D87" s="27"/>
      <c r="E87" s="28"/>
      <c r="F87" s="27"/>
      <c r="G87" s="27"/>
      <c r="H87" s="28"/>
      <c r="I87" s="27">
        <v>913</v>
      </c>
      <c r="J87" s="27"/>
      <c r="K87" s="28"/>
      <c r="L87" s="27">
        <f t="shared" si="0"/>
        <v>913</v>
      </c>
      <c r="M87" s="27">
        <f t="shared" si="1"/>
        <v>0</v>
      </c>
      <c r="N87" s="29">
        <f t="shared" si="2"/>
        <v>0</v>
      </c>
      <c r="O87" s="62"/>
    </row>
    <row r="88" spans="1:15" ht="15.75" customHeight="1">
      <c r="A88" s="25" t="s">
        <v>172</v>
      </c>
      <c r="B88" s="61" t="s">
        <v>173</v>
      </c>
      <c r="C88" s="27"/>
      <c r="D88" s="27"/>
      <c r="E88" s="28"/>
      <c r="F88" s="27"/>
      <c r="G88" s="27"/>
      <c r="H88" s="28"/>
      <c r="I88" s="27"/>
      <c r="J88" s="27"/>
      <c r="K88" s="28"/>
      <c r="L88" s="27">
        <f t="shared" si="0"/>
        <v>0</v>
      </c>
      <c r="M88" s="27">
        <f t="shared" si="1"/>
        <v>0</v>
      </c>
      <c r="N88" s="29">
        <f t="shared" si="2"/>
        <v>0</v>
      </c>
      <c r="O88" s="62"/>
    </row>
    <row r="89" spans="1:15" ht="26.25" customHeight="1">
      <c r="A89" s="25" t="s">
        <v>174</v>
      </c>
      <c r="B89" s="61" t="s">
        <v>315</v>
      </c>
      <c r="C89" s="27"/>
      <c r="D89" s="27"/>
      <c r="E89" s="28"/>
      <c r="F89" s="27"/>
      <c r="G89" s="27"/>
      <c r="H89" s="28"/>
      <c r="I89" s="27"/>
      <c r="J89" s="27">
        <v>10160</v>
      </c>
      <c r="K89" s="28">
        <v>10160</v>
      </c>
      <c r="L89" s="27">
        <f t="shared" si="0"/>
        <v>0</v>
      </c>
      <c r="M89" s="27">
        <f t="shared" si="1"/>
        <v>10160</v>
      </c>
      <c r="N89" s="29">
        <f t="shared" si="2"/>
        <v>10160</v>
      </c>
      <c r="O89" s="62">
        <f>(N89/M89)*100</f>
        <v>100</v>
      </c>
    </row>
    <row r="90" spans="1:15" ht="12.75" customHeight="1" hidden="1">
      <c r="A90" s="25" t="s">
        <v>176</v>
      </c>
      <c r="B90" s="61" t="s">
        <v>177</v>
      </c>
      <c r="C90" s="27"/>
      <c r="D90" s="27"/>
      <c r="E90" s="28"/>
      <c r="F90" s="27"/>
      <c r="G90" s="27"/>
      <c r="H90" s="28"/>
      <c r="I90" s="27"/>
      <c r="J90" s="27"/>
      <c r="K90" s="28"/>
      <c r="L90" s="27">
        <f t="shared" si="0"/>
        <v>0</v>
      </c>
      <c r="M90" s="27">
        <f t="shared" si="1"/>
        <v>0</v>
      </c>
      <c r="N90" s="29">
        <f t="shared" si="2"/>
        <v>0</v>
      </c>
      <c r="O90" s="68" t="e">
        <f>N90/M90</f>
        <v>#DIV/0!</v>
      </c>
    </row>
    <row r="91" spans="1:15" ht="15.75" customHeight="1">
      <c r="A91" s="25" t="s">
        <v>178</v>
      </c>
      <c r="B91" s="61" t="s">
        <v>179</v>
      </c>
      <c r="C91" s="27"/>
      <c r="D91" s="27"/>
      <c r="E91" s="28"/>
      <c r="F91" s="27"/>
      <c r="G91" s="27"/>
      <c r="H91" s="28"/>
      <c r="I91" s="27">
        <v>317</v>
      </c>
      <c r="J91" s="27">
        <v>401</v>
      </c>
      <c r="K91" s="28">
        <v>401</v>
      </c>
      <c r="L91" s="27">
        <f t="shared" si="0"/>
        <v>317</v>
      </c>
      <c r="M91" s="27">
        <f t="shared" si="1"/>
        <v>401</v>
      </c>
      <c r="N91" s="29">
        <f t="shared" si="2"/>
        <v>401</v>
      </c>
      <c r="O91" s="62">
        <f>(N91/M91)*100</f>
        <v>100</v>
      </c>
    </row>
    <row r="92" spans="1:15" ht="14.25" customHeight="1">
      <c r="A92" s="31" t="s">
        <v>180</v>
      </c>
      <c r="B92" s="69" t="s">
        <v>316</v>
      </c>
      <c r="C92" s="38">
        <f aca="true" t="shared" si="19" ref="C92:K92">SUM(C84:C91)</f>
        <v>0</v>
      </c>
      <c r="D92" s="38">
        <f t="shared" si="19"/>
        <v>0</v>
      </c>
      <c r="E92" s="39">
        <f t="shared" si="19"/>
        <v>0</v>
      </c>
      <c r="F92" s="38">
        <f t="shared" si="19"/>
        <v>0</v>
      </c>
      <c r="G92" s="38">
        <f t="shared" si="19"/>
        <v>0</v>
      </c>
      <c r="H92" s="39">
        <f t="shared" si="19"/>
        <v>0</v>
      </c>
      <c r="I92" s="38">
        <f t="shared" si="19"/>
        <v>1230</v>
      </c>
      <c r="J92" s="38">
        <f t="shared" si="19"/>
        <v>10561</v>
      </c>
      <c r="K92" s="39">
        <f t="shared" si="19"/>
        <v>10561</v>
      </c>
      <c r="L92" s="38">
        <f t="shared" si="0"/>
        <v>1230</v>
      </c>
      <c r="M92" s="38">
        <f t="shared" si="1"/>
        <v>10561</v>
      </c>
      <c r="N92" s="40">
        <f t="shared" si="2"/>
        <v>10561</v>
      </c>
      <c r="O92" s="62">
        <f>(N92/M92)*100</f>
        <v>100</v>
      </c>
    </row>
    <row r="93" spans="1:15" ht="14.25" customHeight="1">
      <c r="A93" s="31" t="s">
        <v>182</v>
      </c>
      <c r="B93" s="41" t="s">
        <v>317</v>
      </c>
      <c r="C93" s="42">
        <f aca="true" t="shared" si="20" ref="C93:K93">C22+C23+C48+C57+C70+C78+C83+C92</f>
        <v>3990</v>
      </c>
      <c r="D93" s="42">
        <f t="shared" si="20"/>
        <v>7149</v>
      </c>
      <c r="E93" s="43">
        <f t="shared" si="20"/>
        <v>5474</v>
      </c>
      <c r="F93" s="42">
        <f t="shared" si="20"/>
        <v>30293</v>
      </c>
      <c r="G93" s="42">
        <f t="shared" si="20"/>
        <v>40346</v>
      </c>
      <c r="H93" s="43">
        <f t="shared" si="20"/>
        <v>21638</v>
      </c>
      <c r="I93" s="42">
        <f t="shared" si="20"/>
        <v>40618</v>
      </c>
      <c r="J93" s="42">
        <f t="shared" si="20"/>
        <v>56239</v>
      </c>
      <c r="K93" s="43">
        <f t="shared" si="20"/>
        <v>54687</v>
      </c>
      <c r="L93" s="42">
        <f t="shared" si="0"/>
        <v>74901</v>
      </c>
      <c r="M93" s="42">
        <f t="shared" si="1"/>
        <v>103734</v>
      </c>
      <c r="N93" s="44">
        <f t="shared" si="2"/>
        <v>81799</v>
      </c>
      <c r="O93" s="62">
        <f>(N93/M93)*100</f>
        <v>78.85457034337826</v>
      </c>
    </row>
    <row r="94" spans="1:15" ht="12.75" customHeight="1" hidden="1">
      <c r="A94" s="25" t="s">
        <v>4</v>
      </c>
      <c r="B94" s="61" t="s">
        <v>318</v>
      </c>
      <c r="C94" s="27"/>
      <c r="D94" s="27"/>
      <c r="E94" s="28"/>
      <c r="F94" s="27"/>
      <c r="G94" s="27"/>
      <c r="H94" s="28"/>
      <c r="I94" s="27"/>
      <c r="J94" s="27"/>
      <c r="K94" s="28"/>
      <c r="L94" s="27">
        <f t="shared" si="0"/>
        <v>0</v>
      </c>
      <c r="M94" s="27">
        <f t="shared" si="1"/>
        <v>0</v>
      </c>
      <c r="N94" s="29">
        <f t="shared" si="2"/>
        <v>0</v>
      </c>
      <c r="O94" s="68" t="e">
        <f>N94/M94</f>
        <v>#DIV/0!</v>
      </c>
    </row>
    <row r="95" spans="1:15" ht="25.5" customHeight="1" hidden="1">
      <c r="A95" s="25" t="s">
        <v>6</v>
      </c>
      <c r="B95" s="61" t="s">
        <v>319</v>
      </c>
      <c r="C95" s="27"/>
      <c r="D95" s="27"/>
      <c r="E95" s="28"/>
      <c r="F95" s="27"/>
      <c r="G95" s="27"/>
      <c r="H95" s="28"/>
      <c r="I95" s="27"/>
      <c r="J95" s="27"/>
      <c r="K95" s="28"/>
      <c r="L95" s="27">
        <f t="shared" si="0"/>
        <v>0</v>
      </c>
      <c r="M95" s="27">
        <f t="shared" si="1"/>
        <v>0</v>
      </c>
      <c r="N95" s="29">
        <f t="shared" si="2"/>
        <v>0</v>
      </c>
      <c r="O95" s="68" t="e">
        <f>N95/M95</f>
        <v>#DIV/0!</v>
      </c>
    </row>
    <row r="96" spans="1:15" ht="12.75" customHeight="1" hidden="1">
      <c r="A96" s="25" t="s">
        <v>8</v>
      </c>
      <c r="B96" s="61" t="s">
        <v>320</v>
      </c>
      <c r="C96" s="27"/>
      <c r="D96" s="27"/>
      <c r="E96" s="28"/>
      <c r="F96" s="27"/>
      <c r="G96" s="27"/>
      <c r="H96" s="28"/>
      <c r="I96" s="27"/>
      <c r="J96" s="27"/>
      <c r="K96" s="28"/>
      <c r="L96" s="27">
        <f t="shared" si="0"/>
        <v>0</v>
      </c>
      <c r="M96" s="27">
        <f t="shared" si="1"/>
        <v>0</v>
      </c>
      <c r="N96" s="29">
        <f t="shared" si="2"/>
        <v>0</v>
      </c>
      <c r="O96" s="68" t="e">
        <f>N96/M96</f>
        <v>#DIV/0!</v>
      </c>
    </row>
    <row r="97" spans="1:15" ht="12.75" customHeight="1" hidden="1">
      <c r="A97" s="31" t="s">
        <v>10</v>
      </c>
      <c r="B97" s="63" t="s">
        <v>321</v>
      </c>
      <c r="C97" s="27">
        <f aca="true" t="shared" si="21" ref="C97:K97">C94+C95+C96</f>
        <v>0</v>
      </c>
      <c r="D97" s="27">
        <f t="shared" si="21"/>
        <v>0</v>
      </c>
      <c r="E97" s="28">
        <f t="shared" si="21"/>
        <v>0</v>
      </c>
      <c r="F97" s="27">
        <f t="shared" si="21"/>
        <v>0</v>
      </c>
      <c r="G97" s="27">
        <f t="shared" si="21"/>
        <v>0</v>
      </c>
      <c r="H97" s="28">
        <f t="shared" si="21"/>
        <v>0</v>
      </c>
      <c r="I97" s="27">
        <f t="shared" si="21"/>
        <v>0</v>
      </c>
      <c r="J97" s="27">
        <f t="shared" si="21"/>
        <v>0</v>
      </c>
      <c r="K97" s="28">
        <f t="shared" si="21"/>
        <v>0</v>
      </c>
      <c r="L97" s="27">
        <f t="shared" si="0"/>
        <v>0</v>
      </c>
      <c r="M97" s="27">
        <f t="shared" si="1"/>
        <v>0</v>
      </c>
      <c r="N97" s="29">
        <f t="shared" si="2"/>
        <v>0</v>
      </c>
      <c r="O97" s="68" t="e">
        <f>N97/M97</f>
        <v>#DIV/0!</v>
      </c>
    </row>
    <row r="98" spans="1:15" ht="12.75" customHeight="1">
      <c r="A98" s="25" t="s">
        <v>12</v>
      </c>
      <c r="B98" s="61" t="s">
        <v>322</v>
      </c>
      <c r="C98" s="27"/>
      <c r="D98" s="27"/>
      <c r="E98" s="28"/>
      <c r="F98" s="27"/>
      <c r="G98" s="27">
        <v>15000</v>
      </c>
      <c r="H98" s="28">
        <v>15000</v>
      </c>
      <c r="I98" s="27"/>
      <c r="J98" s="27"/>
      <c r="K98" s="28"/>
      <c r="L98" s="27">
        <f t="shared" si="0"/>
        <v>0</v>
      </c>
      <c r="M98" s="27">
        <f t="shared" si="1"/>
        <v>15000</v>
      </c>
      <c r="N98" s="29">
        <f t="shared" si="2"/>
        <v>15000</v>
      </c>
      <c r="O98" s="62">
        <f>(N98/M98)*100</f>
        <v>100</v>
      </c>
    </row>
    <row r="99" spans="1:15" ht="12.75" customHeight="1" hidden="1">
      <c r="A99" s="25" t="s">
        <v>14</v>
      </c>
      <c r="B99" s="61" t="s">
        <v>323</v>
      </c>
      <c r="C99" s="27"/>
      <c r="D99" s="27"/>
      <c r="E99" s="28"/>
      <c r="F99" s="27"/>
      <c r="G99" s="27"/>
      <c r="H99" s="28"/>
      <c r="I99" s="27"/>
      <c r="J99" s="27"/>
      <c r="K99" s="28"/>
      <c r="L99" s="27">
        <f t="shared" si="0"/>
        <v>0</v>
      </c>
      <c r="M99" s="27">
        <f t="shared" si="1"/>
        <v>0</v>
      </c>
      <c r="N99" s="29">
        <f t="shared" si="2"/>
        <v>0</v>
      </c>
      <c r="O99" s="68" t="e">
        <f>N99/M99</f>
        <v>#DIV/0!</v>
      </c>
    </row>
    <row r="100" spans="1:15" ht="12.75" customHeight="1" hidden="1">
      <c r="A100" s="25" t="s">
        <v>16</v>
      </c>
      <c r="B100" s="61" t="s">
        <v>324</v>
      </c>
      <c r="C100" s="27"/>
      <c r="D100" s="27"/>
      <c r="E100" s="28"/>
      <c r="F100" s="27"/>
      <c r="G100" s="27"/>
      <c r="H100" s="28"/>
      <c r="I100" s="27"/>
      <c r="J100" s="27"/>
      <c r="K100" s="28"/>
      <c r="L100" s="27">
        <f t="shared" si="0"/>
        <v>0</v>
      </c>
      <c r="M100" s="27">
        <f t="shared" si="1"/>
        <v>0</v>
      </c>
      <c r="N100" s="29">
        <f t="shared" si="2"/>
        <v>0</v>
      </c>
      <c r="O100" s="68" t="e">
        <f>N100/M100</f>
        <v>#DIV/0!</v>
      </c>
    </row>
    <row r="101" spans="1:15" ht="12.75" customHeight="1" hidden="1">
      <c r="A101" s="25" t="s">
        <v>18</v>
      </c>
      <c r="B101" s="61" t="s">
        <v>325</v>
      </c>
      <c r="C101" s="27"/>
      <c r="D101" s="27"/>
      <c r="E101" s="28"/>
      <c r="F101" s="27"/>
      <c r="G101" s="27"/>
      <c r="H101" s="28"/>
      <c r="I101" s="27"/>
      <c r="J101" s="27"/>
      <c r="K101" s="28"/>
      <c r="L101" s="27">
        <f t="shared" si="0"/>
        <v>0</v>
      </c>
      <c r="M101" s="27">
        <f t="shared" si="1"/>
        <v>0</v>
      </c>
      <c r="N101" s="29">
        <f t="shared" si="2"/>
        <v>0</v>
      </c>
      <c r="O101" s="68" t="e">
        <f>N101/M101</f>
        <v>#DIV/0!</v>
      </c>
    </row>
    <row r="102" spans="1:15" ht="12.75" customHeight="1">
      <c r="A102" s="25"/>
      <c r="B102" s="61" t="s">
        <v>326</v>
      </c>
      <c r="C102" s="27"/>
      <c r="D102" s="27"/>
      <c r="E102" s="28"/>
      <c r="F102" s="27"/>
      <c r="G102" s="27">
        <v>1867</v>
      </c>
      <c r="H102" s="28"/>
      <c r="I102" s="27"/>
      <c r="J102" s="27"/>
      <c r="K102" s="28"/>
      <c r="L102" s="27">
        <f t="shared" si="0"/>
        <v>0</v>
      </c>
      <c r="M102" s="27">
        <f t="shared" si="1"/>
        <v>1867</v>
      </c>
      <c r="N102" s="29">
        <f t="shared" si="2"/>
        <v>0</v>
      </c>
      <c r="O102" s="62">
        <f>(N102/M102)*100</f>
        <v>0</v>
      </c>
    </row>
    <row r="103" spans="1:15" ht="12.75" customHeight="1">
      <c r="A103" s="31" t="s">
        <v>20</v>
      </c>
      <c r="B103" s="63" t="s">
        <v>327</v>
      </c>
      <c r="C103" s="27">
        <f>C98+C99+C100+C101</f>
        <v>0</v>
      </c>
      <c r="D103" s="27">
        <f>D98+D99+D100+D101</f>
        <v>0</v>
      </c>
      <c r="E103" s="28">
        <f>E98+E99+E100+E101</f>
        <v>0</v>
      </c>
      <c r="F103" s="27">
        <f>F98+F99+F100+F101</f>
        <v>0</v>
      </c>
      <c r="G103" s="27">
        <f>G98+G99+G100+G101+G102</f>
        <v>16867</v>
      </c>
      <c r="H103" s="28">
        <f>H98+H99+H100+H101</f>
        <v>15000</v>
      </c>
      <c r="I103" s="27">
        <f>I98+I99+I100+I101</f>
        <v>0</v>
      </c>
      <c r="J103" s="27">
        <f>J98+J99+J100+J101</f>
        <v>0</v>
      </c>
      <c r="K103" s="28">
        <f>K98+K99+K100+K101</f>
        <v>0</v>
      </c>
      <c r="L103" s="27">
        <f t="shared" si="0"/>
        <v>0</v>
      </c>
      <c r="M103" s="27">
        <f t="shared" si="1"/>
        <v>16867</v>
      </c>
      <c r="N103" s="29">
        <f t="shared" si="2"/>
        <v>15000</v>
      </c>
      <c r="O103" s="62">
        <f>(N103/M103)*100</f>
        <v>88.93104879350211</v>
      </c>
    </row>
    <row r="104" spans="1:15" ht="12.75" customHeight="1" hidden="1">
      <c r="A104" s="25" t="s">
        <v>22</v>
      </c>
      <c r="B104" s="61" t="s">
        <v>328</v>
      </c>
      <c r="C104" s="27"/>
      <c r="D104" s="27"/>
      <c r="E104" s="28"/>
      <c r="F104" s="27"/>
      <c r="G104" s="27"/>
      <c r="H104" s="28"/>
      <c r="I104" s="27"/>
      <c r="J104" s="27"/>
      <c r="K104" s="28"/>
      <c r="L104" s="27">
        <f t="shared" si="0"/>
        <v>0</v>
      </c>
      <c r="M104" s="27">
        <f t="shared" si="1"/>
        <v>0</v>
      </c>
      <c r="N104" s="29">
        <f t="shared" si="2"/>
        <v>0</v>
      </c>
      <c r="O104" s="68" t="e">
        <f aca="true" t="shared" si="22" ref="O104:O109">N104/M104</f>
        <v>#DIV/0!</v>
      </c>
    </row>
    <row r="105" spans="1:15" ht="12.75" customHeight="1" hidden="1">
      <c r="A105" s="25" t="s">
        <v>24</v>
      </c>
      <c r="B105" s="61" t="s">
        <v>329</v>
      </c>
      <c r="C105" s="27"/>
      <c r="D105" s="27"/>
      <c r="E105" s="28"/>
      <c r="F105" s="27"/>
      <c r="G105" s="27"/>
      <c r="H105" s="28"/>
      <c r="I105" s="27"/>
      <c r="J105" s="27"/>
      <c r="K105" s="28"/>
      <c r="L105" s="27">
        <f t="shared" si="0"/>
        <v>0</v>
      </c>
      <c r="M105" s="27">
        <f t="shared" si="1"/>
        <v>0</v>
      </c>
      <c r="N105" s="29">
        <f t="shared" si="2"/>
        <v>0</v>
      </c>
      <c r="O105" s="68" t="e">
        <f t="shared" si="22"/>
        <v>#DIV/0!</v>
      </c>
    </row>
    <row r="106" spans="1:15" ht="12.75" customHeight="1" hidden="1">
      <c r="A106" s="25" t="s">
        <v>26</v>
      </c>
      <c r="B106" s="61" t="s">
        <v>330</v>
      </c>
      <c r="C106" s="27"/>
      <c r="D106" s="27"/>
      <c r="E106" s="28"/>
      <c r="F106" s="27"/>
      <c r="G106" s="27"/>
      <c r="H106" s="28"/>
      <c r="I106" s="27"/>
      <c r="J106" s="27"/>
      <c r="K106" s="28"/>
      <c r="L106" s="27">
        <f t="shared" si="0"/>
        <v>0</v>
      </c>
      <c r="M106" s="27">
        <f t="shared" si="1"/>
        <v>0</v>
      </c>
      <c r="N106" s="29">
        <f t="shared" si="2"/>
        <v>0</v>
      </c>
      <c r="O106" s="68" t="e">
        <f t="shared" si="22"/>
        <v>#DIV/0!</v>
      </c>
    </row>
    <row r="107" spans="1:15" ht="12.75" customHeight="1" hidden="1">
      <c r="A107" s="25" t="s">
        <v>28</v>
      </c>
      <c r="B107" s="61" t="s">
        <v>331</v>
      </c>
      <c r="C107" s="27"/>
      <c r="D107" s="27"/>
      <c r="E107" s="28"/>
      <c r="F107" s="27"/>
      <c r="G107" s="27"/>
      <c r="H107" s="28"/>
      <c r="I107" s="27"/>
      <c r="J107" s="27"/>
      <c r="K107" s="28"/>
      <c r="L107" s="27">
        <f t="shared" si="0"/>
        <v>0</v>
      </c>
      <c r="M107" s="27">
        <f t="shared" si="1"/>
        <v>0</v>
      </c>
      <c r="N107" s="29">
        <f t="shared" si="2"/>
        <v>0</v>
      </c>
      <c r="O107" s="68" t="e">
        <f t="shared" si="22"/>
        <v>#DIV/0!</v>
      </c>
    </row>
    <row r="108" spans="1:15" ht="12.75" customHeight="1" hidden="1">
      <c r="A108" s="25" t="s">
        <v>30</v>
      </c>
      <c r="B108" s="61" t="s">
        <v>332</v>
      </c>
      <c r="C108" s="27"/>
      <c r="D108" s="27"/>
      <c r="E108" s="28"/>
      <c r="F108" s="27"/>
      <c r="G108" s="27"/>
      <c r="H108" s="28"/>
      <c r="I108" s="27"/>
      <c r="J108" s="27"/>
      <c r="K108" s="28"/>
      <c r="L108" s="27">
        <f t="shared" si="0"/>
        <v>0</v>
      </c>
      <c r="M108" s="27">
        <f t="shared" si="1"/>
        <v>0</v>
      </c>
      <c r="N108" s="29">
        <f t="shared" si="2"/>
        <v>0</v>
      </c>
      <c r="O108" s="68" t="e">
        <f t="shared" si="22"/>
        <v>#DIV/0!</v>
      </c>
    </row>
    <row r="109" spans="1:15" ht="12.75" customHeight="1" hidden="1">
      <c r="A109" s="25" t="s">
        <v>32</v>
      </c>
      <c r="B109" s="61" t="s">
        <v>333</v>
      </c>
      <c r="C109" s="27"/>
      <c r="D109" s="27"/>
      <c r="E109" s="28"/>
      <c r="F109" s="27"/>
      <c r="G109" s="27"/>
      <c r="H109" s="28"/>
      <c r="I109" s="27"/>
      <c r="J109" s="27"/>
      <c r="K109" s="28"/>
      <c r="L109" s="27">
        <f t="shared" si="0"/>
        <v>0</v>
      </c>
      <c r="M109" s="27">
        <f t="shared" si="1"/>
        <v>0</v>
      </c>
      <c r="N109" s="29">
        <f t="shared" si="2"/>
        <v>0</v>
      </c>
      <c r="O109" s="68" t="e">
        <f t="shared" si="22"/>
        <v>#DIV/0!</v>
      </c>
    </row>
    <row r="110" spans="1:15" ht="12.75" customHeight="1">
      <c r="A110" s="31" t="s">
        <v>34</v>
      </c>
      <c r="B110" s="63" t="s">
        <v>334</v>
      </c>
      <c r="C110" s="27">
        <f aca="true" t="shared" si="23" ref="C110:K110">C97+C103+C104+C105+C106+C107+C108+C109</f>
        <v>0</v>
      </c>
      <c r="D110" s="27">
        <f t="shared" si="23"/>
        <v>0</v>
      </c>
      <c r="E110" s="28">
        <f t="shared" si="23"/>
        <v>0</v>
      </c>
      <c r="F110" s="27">
        <f t="shared" si="23"/>
        <v>0</v>
      </c>
      <c r="G110" s="27">
        <f t="shared" si="23"/>
        <v>16867</v>
      </c>
      <c r="H110" s="28">
        <f t="shared" si="23"/>
        <v>15000</v>
      </c>
      <c r="I110" s="27">
        <f t="shared" si="23"/>
        <v>0</v>
      </c>
      <c r="J110" s="27">
        <f t="shared" si="23"/>
        <v>0</v>
      </c>
      <c r="K110" s="28">
        <f t="shared" si="23"/>
        <v>0</v>
      </c>
      <c r="L110" s="27">
        <f t="shared" si="0"/>
        <v>0</v>
      </c>
      <c r="M110" s="27">
        <f t="shared" si="1"/>
        <v>16867</v>
      </c>
      <c r="N110" s="29">
        <f t="shared" si="2"/>
        <v>15000</v>
      </c>
      <c r="O110" s="62">
        <f>(N110/M110)*100</f>
        <v>88.93104879350211</v>
      </c>
    </row>
    <row r="111" spans="1:15" ht="12.75" customHeight="1" hidden="1">
      <c r="A111" s="25" t="s">
        <v>36</v>
      </c>
      <c r="B111" s="61" t="s">
        <v>335</v>
      </c>
      <c r="C111" s="27"/>
      <c r="D111" s="27"/>
      <c r="E111" s="28"/>
      <c r="F111" s="27"/>
      <c r="G111" s="27"/>
      <c r="H111" s="28"/>
      <c r="I111" s="27"/>
      <c r="J111" s="27"/>
      <c r="K111" s="28"/>
      <c r="L111" s="27">
        <f t="shared" si="0"/>
        <v>0</v>
      </c>
      <c r="M111" s="27">
        <f t="shared" si="1"/>
        <v>0</v>
      </c>
      <c r="N111" s="29">
        <f t="shared" si="2"/>
        <v>0</v>
      </c>
      <c r="O111" s="68" t="e">
        <f aca="true" t="shared" si="24" ref="O111:O116">N111/M111</f>
        <v>#DIV/0!</v>
      </c>
    </row>
    <row r="112" spans="1:15" ht="12.75" customHeight="1" hidden="1">
      <c r="A112" s="25" t="s">
        <v>38</v>
      </c>
      <c r="B112" s="61" t="s">
        <v>336</v>
      </c>
      <c r="C112" s="27"/>
      <c r="D112" s="27"/>
      <c r="E112" s="28"/>
      <c r="F112" s="27"/>
      <c r="G112" s="27"/>
      <c r="H112" s="28"/>
      <c r="I112" s="27"/>
      <c r="J112" s="27"/>
      <c r="K112" s="28"/>
      <c r="L112" s="27">
        <f t="shared" si="0"/>
        <v>0</v>
      </c>
      <c r="M112" s="27">
        <f t="shared" si="1"/>
        <v>0</v>
      </c>
      <c r="N112" s="29">
        <f t="shared" si="2"/>
        <v>0</v>
      </c>
      <c r="O112" s="68" t="e">
        <f t="shared" si="24"/>
        <v>#DIV/0!</v>
      </c>
    </row>
    <row r="113" spans="1:15" ht="12.75" customHeight="1" hidden="1">
      <c r="A113" s="25" t="s">
        <v>40</v>
      </c>
      <c r="B113" s="61" t="s">
        <v>337</v>
      </c>
      <c r="C113" s="27"/>
      <c r="D113" s="27"/>
      <c r="E113" s="28"/>
      <c r="F113" s="27"/>
      <c r="G113" s="27"/>
      <c r="H113" s="28"/>
      <c r="I113" s="27"/>
      <c r="J113" s="27"/>
      <c r="K113" s="28"/>
      <c r="L113" s="27">
        <f t="shared" si="0"/>
        <v>0</v>
      </c>
      <c r="M113" s="27">
        <f t="shared" si="1"/>
        <v>0</v>
      </c>
      <c r="N113" s="29">
        <f t="shared" si="2"/>
        <v>0</v>
      </c>
      <c r="O113" s="68" t="e">
        <f t="shared" si="24"/>
        <v>#DIV/0!</v>
      </c>
    </row>
    <row r="114" spans="1:15" ht="12.75" customHeight="1" hidden="1">
      <c r="A114" s="25" t="s">
        <v>42</v>
      </c>
      <c r="B114" s="61" t="s">
        <v>338</v>
      </c>
      <c r="C114" s="27"/>
      <c r="D114" s="27"/>
      <c r="E114" s="28"/>
      <c r="F114" s="27"/>
      <c r="G114" s="27"/>
      <c r="H114" s="28"/>
      <c r="I114" s="27"/>
      <c r="J114" s="27"/>
      <c r="K114" s="28"/>
      <c r="L114" s="27">
        <f t="shared" si="0"/>
        <v>0</v>
      </c>
      <c r="M114" s="27">
        <f t="shared" si="1"/>
        <v>0</v>
      </c>
      <c r="N114" s="29">
        <f t="shared" si="2"/>
        <v>0</v>
      </c>
      <c r="O114" s="68" t="e">
        <f t="shared" si="24"/>
        <v>#DIV/0!</v>
      </c>
    </row>
    <row r="115" spans="1:15" ht="12.75" customHeight="1" hidden="1">
      <c r="A115" s="31" t="s">
        <v>44</v>
      </c>
      <c r="B115" s="63" t="s">
        <v>339</v>
      </c>
      <c r="C115" s="27">
        <f aca="true" t="shared" si="25" ref="C115:K115">C111+C112+C113+C114</f>
        <v>0</v>
      </c>
      <c r="D115" s="27">
        <f t="shared" si="25"/>
        <v>0</v>
      </c>
      <c r="E115" s="28">
        <f t="shared" si="25"/>
        <v>0</v>
      </c>
      <c r="F115" s="27">
        <f t="shared" si="25"/>
        <v>0</v>
      </c>
      <c r="G115" s="27">
        <f t="shared" si="25"/>
        <v>0</v>
      </c>
      <c r="H115" s="28">
        <f t="shared" si="25"/>
        <v>0</v>
      </c>
      <c r="I115" s="27">
        <f t="shared" si="25"/>
        <v>0</v>
      </c>
      <c r="J115" s="27">
        <f t="shared" si="25"/>
        <v>0</v>
      </c>
      <c r="K115" s="28">
        <f t="shared" si="25"/>
        <v>0</v>
      </c>
      <c r="L115" s="27">
        <f t="shared" si="0"/>
        <v>0</v>
      </c>
      <c r="M115" s="27">
        <f t="shared" si="1"/>
        <v>0</v>
      </c>
      <c r="N115" s="29">
        <f t="shared" si="2"/>
        <v>0</v>
      </c>
      <c r="O115" s="68" t="e">
        <f t="shared" si="24"/>
        <v>#DIV/0!</v>
      </c>
    </row>
    <row r="116" spans="1:15" ht="12.75" customHeight="1" hidden="1">
      <c r="A116" s="25" t="s">
        <v>46</v>
      </c>
      <c r="B116" s="61" t="s">
        <v>340</v>
      </c>
      <c r="C116" s="27"/>
      <c r="D116" s="27"/>
      <c r="E116" s="28"/>
      <c r="F116" s="27"/>
      <c r="G116" s="27"/>
      <c r="H116" s="28"/>
      <c r="I116" s="27"/>
      <c r="J116" s="27"/>
      <c r="K116" s="28"/>
      <c r="L116" s="27">
        <f t="shared" si="0"/>
        <v>0</v>
      </c>
      <c r="M116" s="27">
        <f t="shared" si="1"/>
        <v>0</v>
      </c>
      <c r="N116" s="29">
        <f t="shared" si="2"/>
        <v>0</v>
      </c>
      <c r="O116" s="68" t="e">
        <f t="shared" si="24"/>
        <v>#DIV/0!</v>
      </c>
    </row>
    <row r="117" spans="1:15" ht="14.25" customHeight="1">
      <c r="A117" s="31" t="s">
        <v>48</v>
      </c>
      <c r="B117" s="63" t="s">
        <v>341</v>
      </c>
      <c r="C117" s="27">
        <f aca="true" t="shared" si="26" ref="C117:K117">C110+C115+C116</f>
        <v>0</v>
      </c>
      <c r="D117" s="27">
        <f t="shared" si="26"/>
        <v>0</v>
      </c>
      <c r="E117" s="28">
        <f t="shared" si="26"/>
        <v>0</v>
      </c>
      <c r="F117" s="27">
        <f t="shared" si="26"/>
        <v>0</v>
      </c>
      <c r="G117" s="27">
        <f t="shared" si="26"/>
        <v>16867</v>
      </c>
      <c r="H117" s="28">
        <f t="shared" si="26"/>
        <v>15000</v>
      </c>
      <c r="I117" s="27">
        <f t="shared" si="26"/>
        <v>0</v>
      </c>
      <c r="J117" s="27">
        <f t="shared" si="26"/>
        <v>0</v>
      </c>
      <c r="K117" s="28">
        <f t="shared" si="26"/>
        <v>0</v>
      </c>
      <c r="L117" s="27">
        <f t="shared" si="0"/>
        <v>0</v>
      </c>
      <c r="M117" s="27">
        <f t="shared" si="1"/>
        <v>16867</v>
      </c>
      <c r="N117" s="29">
        <f t="shared" si="2"/>
        <v>15000</v>
      </c>
      <c r="O117" s="62">
        <f>(N117/M117)*100</f>
        <v>88.93104879350211</v>
      </c>
    </row>
    <row r="118" spans="1:15" ht="14.25" customHeight="1">
      <c r="A118" s="45"/>
      <c r="B118" s="41" t="s">
        <v>342</v>
      </c>
      <c r="C118" s="70">
        <f aca="true" t="shared" si="27" ref="C118:K118">C93+C117</f>
        <v>3990</v>
      </c>
      <c r="D118" s="70">
        <f t="shared" si="27"/>
        <v>7149</v>
      </c>
      <c r="E118" s="71">
        <f t="shared" si="27"/>
        <v>5474</v>
      </c>
      <c r="F118" s="70">
        <f t="shared" si="27"/>
        <v>30293</v>
      </c>
      <c r="G118" s="70">
        <f t="shared" si="27"/>
        <v>57213</v>
      </c>
      <c r="H118" s="71">
        <f t="shared" si="27"/>
        <v>36638</v>
      </c>
      <c r="I118" s="70">
        <f t="shared" si="27"/>
        <v>40618</v>
      </c>
      <c r="J118" s="70">
        <f t="shared" si="27"/>
        <v>56239</v>
      </c>
      <c r="K118" s="71">
        <f t="shared" si="27"/>
        <v>54687</v>
      </c>
      <c r="L118" s="70">
        <f t="shared" si="0"/>
        <v>74901</v>
      </c>
      <c r="M118" s="70">
        <f t="shared" si="1"/>
        <v>120601</v>
      </c>
      <c r="N118" s="72">
        <f t="shared" si="2"/>
        <v>96799</v>
      </c>
      <c r="O118" s="62">
        <f>(N118/M118)*100</f>
        <v>80.26384524174757</v>
      </c>
    </row>
  </sheetData>
  <sheetProtection selectLockedCells="1" selectUnlockedCells="1"/>
  <mergeCells count="6">
    <mergeCell ref="A1:B1"/>
    <mergeCell ref="C1:E1"/>
    <mergeCell ref="F1:H1"/>
    <mergeCell ref="I1:K1"/>
    <mergeCell ref="L1:N1"/>
    <mergeCell ref="A2:B2"/>
  </mergeCells>
  <printOptions gridLines="1"/>
  <pageMargins left="0.27569444444444446" right="0.27569444444444446" top="1.0597222222222222" bottom="0.8555555555555556" header="0.6298611111111111" footer="0.39375"/>
  <pageSetup horizontalDpi="300" verticalDpi="300" orientation="landscape" pageOrder="overThenDown" paperSize="9" scale="75"/>
  <headerFooter alignWithMargins="0">
    <oddHeader>&amp;C2.sz melléklet
Pecöl Község Önkormányzata 2014. évi  költségvetési beszámolója
KIADÁSOK E Ft-ban</oddHeader>
    <oddFooter xml:space="preserve">&amp;L&amp;"Times New Roman,Normál"&amp;12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23"/>
  <sheetViews>
    <sheetView zoomScale="97" zoomScaleNormal="9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" sqref="A1:B65536"/>
    </sheetView>
  </sheetViews>
  <sheetFormatPr defaultColWidth="9.140625" defaultRowHeight="12.75" customHeight="1"/>
  <cols>
    <col min="1" max="1" width="0" style="73" hidden="1" customWidth="1"/>
    <col min="2" max="2" width="36.28125" style="74" customWidth="1"/>
    <col min="3" max="3" width="10.00390625" style="75" customWidth="1"/>
    <col min="4" max="4" width="8.7109375" style="75" customWidth="1"/>
    <col min="5" max="5" width="9.00390625" style="74" customWidth="1"/>
    <col min="6" max="6" width="10.00390625" style="75" customWidth="1"/>
    <col min="7" max="7" width="8.7109375" style="75" customWidth="1"/>
    <col min="8" max="8" width="8.7109375" style="74" customWidth="1"/>
    <col min="9" max="9" width="10.00390625" style="75" customWidth="1"/>
    <col min="10" max="10" width="8.7109375" style="75" customWidth="1"/>
    <col min="11" max="11" width="8.28125" style="74" customWidth="1"/>
    <col min="12" max="12" width="7.7109375" style="75" customWidth="1"/>
    <col min="13" max="13" width="8.7109375" style="75" customWidth="1"/>
    <col min="14" max="14" width="8.8515625" style="74" customWidth="1"/>
    <col min="15" max="16384" width="9.140625" style="73" customWidth="1"/>
  </cols>
  <sheetData>
    <row r="1" spans="2:14" ht="12.75" customHeight="1">
      <c r="B1" s="75"/>
      <c r="E1" s="75"/>
      <c r="H1" s="75"/>
      <c r="K1" s="75"/>
      <c r="N1" s="75"/>
    </row>
    <row r="2" spans="2:14" ht="12.75" customHeight="1">
      <c r="B2" s="75"/>
      <c r="E2" s="75"/>
      <c r="H2" s="75"/>
      <c r="K2" s="75"/>
      <c r="N2" s="75"/>
    </row>
    <row r="3" spans="1:14" ht="13.5" customHeight="1">
      <c r="A3" s="76" t="s">
        <v>244</v>
      </c>
      <c r="B3" s="76"/>
      <c r="C3" s="77" t="s">
        <v>292</v>
      </c>
      <c r="D3" s="77"/>
      <c r="E3" s="77"/>
      <c r="F3" s="77" t="s">
        <v>293</v>
      </c>
      <c r="G3" s="77"/>
      <c r="H3" s="77"/>
      <c r="I3" s="77" t="s">
        <v>343</v>
      </c>
      <c r="J3" s="77"/>
      <c r="K3" s="77"/>
      <c r="L3" s="77" t="s">
        <v>247</v>
      </c>
      <c r="M3" s="77"/>
      <c r="N3" s="77"/>
    </row>
    <row r="4" spans="1:14" ht="13.5" customHeight="1">
      <c r="A4" s="76" t="s">
        <v>299</v>
      </c>
      <c r="B4" s="76"/>
      <c r="C4" s="78" t="s">
        <v>249</v>
      </c>
      <c r="D4" s="79" t="s">
        <v>250</v>
      </c>
      <c r="E4" s="80"/>
      <c r="F4" s="78" t="s">
        <v>249</v>
      </c>
      <c r="G4" s="79" t="s">
        <v>250</v>
      </c>
      <c r="H4" s="80"/>
      <c r="I4" s="78" t="s">
        <v>249</v>
      </c>
      <c r="J4" s="79" t="s">
        <v>250</v>
      </c>
      <c r="K4" s="80"/>
      <c r="L4" s="78" t="s">
        <v>249</v>
      </c>
      <c r="M4" s="79" t="s">
        <v>250</v>
      </c>
      <c r="N4" s="80"/>
    </row>
    <row r="5" spans="1:14" ht="13.5" customHeight="1">
      <c r="A5" s="81"/>
      <c r="B5" s="82" t="s">
        <v>300</v>
      </c>
      <c r="C5" s="83" t="s">
        <v>253</v>
      </c>
      <c r="D5" s="84" t="s">
        <v>253</v>
      </c>
      <c r="E5" s="85" t="s">
        <v>251</v>
      </c>
      <c r="F5" s="86" t="s">
        <v>253</v>
      </c>
      <c r="G5" s="84" t="s">
        <v>253</v>
      </c>
      <c r="H5" s="85" t="s">
        <v>251</v>
      </c>
      <c r="I5" s="86" t="s">
        <v>253</v>
      </c>
      <c r="J5" s="84" t="s">
        <v>253</v>
      </c>
      <c r="K5" s="85" t="s">
        <v>251</v>
      </c>
      <c r="L5" s="86" t="s">
        <v>253</v>
      </c>
      <c r="M5" s="84" t="s">
        <v>253</v>
      </c>
      <c r="N5" s="85" t="s">
        <v>251</v>
      </c>
    </row>
    <row r="6" spans="1:14" ht="13.5" customHeight="1">
      <c r="A6" s="87" t="s">
        <v>4</v>
      </c>
      <c r="B6" s="88" t="s">
        <v>5</v>
      </c>
      <c r="C6" s="89">
        <v>305</v>
      </c>
      <c r="D6" s="90">
        <v>305</v>
      </c>
      <c r="E6" s="91">
        <v>305</v>
      </c>
      <c r="F6" s="89">
        <v>2561</v>
      </c>
      <c r="G6" s="90">
        <v>3595</v>
      </c>
      <c r="H6" s="91">
        <v>3595</v>
      </c>
      <c r="I6" s="89"/>
      <c r="J6" s="90"/>
      <c r="K6" s="91"/>
      <c r="L6" s="89">
        <f>C6+F6+I6</f>
        <v>2866</v>
      </c>
      <c r="M6" s="90">
        <f>D6+G6+J6</f>
        <v>3900</v>
      </c>
      <c r="N6" s="91">
        <f>E6+H6+K6</f>
        <v>3900</v>
      </c>
    </row>
    <row r="7" spans="1:14" ht="13.5" customHeight="1">
      <c r="A7" s="87" t="s">
        <v>6</v>
      </c>
      <c r="B7" s="88" t="s">
        <v>7</v>
      </c>
      <c r="C7" s="89"/>
      <c r="D7" s="90"/>
      <c r="E7" s="91"/>
      <c r="F7" s="89"/>
      <c r="G7" s="90"/>
      <c r="H7" s="91"/>
      <c r="I7" s="89"/>
      <c r="J7" s="90"/>
      <c r="K7" s="91"/>
      <c r="L7" s="89"/>
      <c r="M7" s="90"/>
      <c r="N7" s="91"/>
    </row>
    <row r="8" spans="1:14" ht="13.5" customHeight="1">
      <c r="A8" s="87" t="s">
        <v>8</v>
      </c>
      <c r="B8" s="88" t="s">
        <v>9</v>
      </c>
      <c r="C8" s="89"/>
      <c r="D8" s="90"/>
      <c r="E8" s="91"/>
      <c r="F8" s="89"/>
      <c r="G8" s="90"/>
      <c r="H8" s="91"/>
      <c r="I8" s="89"/>
      <c r="J8" s="90"/>
      <c r="K8" s="91"/>
      <c r="L8" s="89"/>
      <c r="M8" s="90"/>
      <c r="N8" s="91"/>
    </row>
    <row r="9" spans="1:14" ht="13.5" customHeight="1">
      <c r="A9" s="87" t="s">
        <v>10</v>
      </c>
      <c r="B9" s="88" t="s">
        <v>11</v>
      </c>
      <c r="C9" s="89"/>
      <c r="D9" s="90"/>
      <c r="E9" s="91"/>
      <c r="F9" s="89"/>
      <c r="G9" s="90"/>
      <c r="H9" s="91"/>
      <c r="I9" s="89"/>
      <c r="J9" s="90"/>
      <c r="K9" s="91"/>
      <c r="L9" s="89"/>
      <c r="M9" s="90"/>
      <c r="N9" s="91"/>
    </row>
    <row r="10" spans="1:14" ht="13.5" customHeight="1">
      <c r="A10" s="87" t="s">
        <v>12</v>
      </c>
      <c r="B10" s="88" t="s">
        <v>13</v>
      </c>
      <c r="C10" s="89"/>
      <c r="D10" s="90"/>
      <c r="E10" s="91"/>
      <c r="F10" s="89"/>
      <c r="G10" s="90"/>
      <c r="H10" s="91"/>
      <c r="I10" s="89"/>
      <c r="J10" s="90"/>
      <c r="K10" s="91"/>
      <c r="L10" s="89"/>
      <c r="M10" s="90"/>
      <c r="N10" s="91"/>
    </row>
    <row r="11" spans="1:14" ht="13.5" customHeight="1">
      <c r="A11" s="87" t="s">
        <v>14</v>
      </c>
      <c r="B11" s="88" t="s">
        <v>15</v>
      </c>
      <c r="C11" s="89"/>
      <c r="D11" s="90"/>
      <c r="E11" s="91"/>
      <c r="F11" s="89"/>
      <c r="G11" s="90"/>
      <c r="H11" s="91"/>
      <c r="I11" s="89"/>
      <c r="J11" s="90"/>
      <c r="K11" s="91"/>
      <c r="L11" s="89"/>
      <c r="M11" s="90"/>
      <c r="N11" s="91"/>
    </row>
    <row r="12" spans="1:14" ht="13.5" customHeight="1">
      <c r="A12" s="87" t="s">
        <v>16</v>
      </c>
      <c r="B12" s="88" t="s">
        <v>17</v>
      </c>
      <c r="C12" s="89"/>
      <c r="D12" s="90"/>
      <c r="E12" s="91"/>
      <c r="F12" s="89"/>
      <c r="G12" s="90">
        <v>247</v>
      </c>
      <c r="H12" s="91">
        <v>247</v>
      </c>
      <c r="I12" s="89"/>
      <c r="J12" s="90"/>
      <c r="K12" s="91"/>
      <c r="L12" s="89">
        <f aca="true" t="shared" si="0" ref="L12:L79">C12+F12+I12</f>
        <v>0</v>
      </c>
      <c r="M12" s="90">
        <f aca="true" t="shared" si="1" ref="M12:M123">D12+G12+J12</f>
        <v>247</v>
      </c>
      <c r="N12" s="91">
        <f aca="true" t="shared" si="2" ref="N12:N106">E12+H12+K12</f>
        <v>247</v>
      </c>
    </row>
    <row r="13" spans="1:14" ht="13.5" customHeight="1">
      <c r="A13" s="87" t="s">
        <v>18</v>
      </c>
      <c r="B13" s="88" t="s">
        <v>19</v>
      </c>
      <c r="C13" s="89"/>
      <c r="D13" s="90"/>
      <c r="E13" s="91"/>
      <c r="F13" s="89"/>
      <c r="G13" s="90"/>
      <c r="H13" s="91"/>
      <c r="I13" s="89"/>
      <c r="J13" s="90"/>
      <c r="K13" s="91"/>
      <c r="L13" s="89">
        <f t="shared" si="0"/>
        <v>0</v>
      </c>
      <c r="M13" s="90">
        <f t="shared" si="1"/>
        <v>0</v>
      </c>
      <c r="N13" s="91">
        <f t="shared" si="2"/>
        <v>0</v>
      </c>
    </row>
    <row r="14" spans="1:14" ht="13.5" customHeight="1">
      <c r="A14" s="87" t="s">
        <v>20</v>
      </c>
      <c r="B14" s="88" t="s">
        <v>21</v>
      </c>
      <c r="C14" s="89"/>
      <c r="D14" s="90"/>
      <c r="E14" s="91"/>
      <c r="F14" s="89"/>
      <c r="G14" s="90"/>
      <c r="H14" s="91"/>
      <c r="I14" s="89"/>
      <c r="J14" s="90"/>
      <c r="K14" s="91"/>
      <c r="L14" s="89">
        <f t="shared" si="0"/>
        <v>0</v>
      </c>
      <c r="M14" s="90">
        <f t="shared" si="1"/>
        <v>0</v>
      </c>
      <c r="N14" s="91">
        <f t="shared" si="2"/>
        <v>0</v>
      </c>
    </row>
    <row r="15" spans="1:14" ht="13.5" customHeight="1">
      <c r="A15" s="87" t="s">
        <v>22</v>
      </c>
      <c r="B15" s="88" t="s">
        <v>23</v>
      </c>
      <c r="C15" s="89"/>
      <c r="D15" s="90"/>
      <c r="E15" s="91"/>
      <c r="F15" s="89"/>
      <c r="G15" s="90"/>
      <c r="H15" s="91"/>
      <c r="I15" s="89"/>
      <c r="J15" s="90"/>
      <c r="K15" s="91"/>
      <c r="L15" s="89">
        <f t="shared" si="0"/>
        <v>0</v>
      </c>
      <c r="M15" s="90">
        <f t="shared" si="1"/>
        <v>0</v>
      </c>
      <c r="N15" s="91">
        <f t="shared" si="2"/>
        <v>0</v>
      </c>
    </row>
    <row r="16" spans="1:14" ht="13.5" customHeight="1">
      <c r="A16" s="87" t="s">
        <v>24</v>
      </c>
      <c r="B16" s="88" t="s">
        <v>25</v>
      </c>
      <c r="C16" s="89"/>
      <c r="D16" s="90"/>
      <c r="E16" s="91"/>
      <c r="F16" s="89"/>
      <c r="G16" s="90"/>
      <c r="H16" s="91"/>
      <c r="I16" s="89"/>
      <c r="J16" s="90"/>
      <c r="K16" s="91"/>
      <c r="L16" s="89">
        <f t="shared" si="0"/>
        <v>0</v>
      </c>
      <c r="M16" s="90">
        <f t="shared" si="1"/>
        <v>0</v>
      </c>
      <c r="N16" s="91">
        <f t="shared" si="2"/>
        <v>0</v>
      </c>
    </row>
    <row r="17" spans="1:14" ht="13.5" customHeight="1">
      <c r="A17" s="87" t="s">
        <v>26</v>
      </c>
      <c r="B17" s="88" t="s">
        <v>27</v>
      </c>
      <c r="C17" s="89"/>
      <c r="D17" s="90"/>
      <c r="E17" s="91"/>
      <c r="F17" s="89"/>
      <c r="G17" s="90"/>
      <c r="H17" s="91"/>
      <c r="I17" s="89"/>
      <c r="J17" s="90"/>
      <c r="K17" s="91"/>
      <c r="L17" s="89">
        <f t="shared" si="0"/>
        <v>0</v>
      </c>
      <c r="M17" s="90">
        <f t="shared" si="1"/>
        <v>0</v>
      </c>
      <c r="N17" s="91">
        <f t="shared" si="2"/>
        <v>0</v>
      </c>
    </row>
    <row r="18" spans="1:14" ht="13.5" customHeight="1">
      <c r="A18" s="87" t="s">
        <v>28</v>
      </c>
      <c r="B18" s="88" t="s">
        <v>29</v>
      </c>
      <c r="C18" s="89"/>
      <c r="D18" s="90"/>
      <c r="E18" s="91"/>
      <c r="F18" s="89"/>
      <c r="G18" s="90"/>
      <c r="H18" s="91"/>
      <c r="I18" s="89"/>
      <c r="J18" s="90"/>
      <c r="K18" s="91"/>
      <c r="L18" s="89">
        <f t="shared" si="0"/>
        <v>0</v>
      </c>
      <c r="M18" s="90">
        <f t="shared" si="1"/>
        <v>0</v>
      </c>
      <c r="N18" s="91">
        <f t="shared" si="2"/>
        <v>0</v>
      </c>
    </row>
    <row r="19" spans="1:14" ht="13.5" customHeight="1">
      <c r="A19" s="92" t="s">
        <v>30</v>
      </c>
      <c r="B19" s="93" t="s">
        <v>301</v>
      </c>
      <c r="C19" s="89">
        <f aca="true" t="shared" si="3" ref="C19:K19">SUM(C6:C18)</f>
        <v>305</v>
      </c>
      <c r="D19" s="90">
        <f t="shared" si="3"/>
        <v>305</v>
      </c>
      <c r="E19" s="91">
        <f t="shared" si="3"/>
        <v>305</v>
      </c>
      <c r="F19" s="89">
        <f t="shared" si="3"/>
        <v>2561</v>
      </c>
      <c r="G19" s="90">
        <f t="shared" si="3"/>
        <v>3842</v>
      </c>
      <c r="H19" s="91">
        <f t="shared" si="3"/>
        <v>3842</v>
      </c>
      <c r="I19" s="89">
        <f t="shared" si="3"/>
        <v>0</v>
      </c>
      <c r="J19" s="90">
        <f t="shared" si="3"/>
        <v>0</v>
      </c>
      <c r="K19" s="91">
        <f t="shared" si="3"/>
        <v>0</v>
      </c>
      <c r="L19" s="89">
        <f t="shared" si="0"/>
        <v>2866</v>
      </c>
      <c r="M19" s="90">
        <f t="shared" si="1"/>
        <v>4147</v>
      </c>
      <c r="N19" s="91">
        <f t="shared" si="2"/>
        <v>4147</v>
      </c>
    </row>
    <row r="20" spans="1:14" ht="13.5" customHeight="1">
      <c r="A20" s="87" t="s">
        <v>32</v>
      </c>
      <c r="B20" s="88" t="s">
        <v>33</v>
      </c>
      <c r="C20" s="89"/>
      <c r="D20" s="90"/>
      <c r="E20" s="91"/>
      <c r="F20" s="89"/>
      <c r="G20" s="90"/>
      <c r="H20" s="91"/>
      <c r="I20" s="89">
        <v>1700</v>
      </c>
      <c r="J20" s="90">
        <v>2253</v>
      </c>
      <c r="K20" s="91">
        <v>2253</v>
      </c>
      <c r="L20" s="89">
        <f t="shared" si="0"/>
        <v>1700</v>
      </c>
      <c r="M20" s="90">
        <f t="shared" si="1"/>
        <v>2253</v>
      </c>
      <c r="N20" s="91">
        <f t="shared" si="2"/>
        <v>2253</v>
      </c>
    </row>
    <row r="21" spans="1:14" ht="13.5" customHeight="1">
      <c r="A21" s="87" t="s">
        <v>34</v>
      </c>
      <c r="B21" s="88" t="s">
        <v>302</v>
      </c>
      <c r="C21" s="89">
        <v>168</v>
      </c>
      <c r="D21" s="90">
        <v>168</v>
      </c>
      <c r="E21" s="91"/>
      <c r="F21" s="89"/>
      <c r="G21" s="90"/>
      <c r="H21" s="91"/>
      <c r="I21" s="89">
        <v>240</v>
      </c>
      <c r="J21" s="90">
        <v>240</v>
      </c>
      <c r="K21" s="91">
        <v>240</v>
      </c>
      <c r="L21" s="89">
        <f t="shared" si="0"/>
        <v>408</v>
      </c>
      <c r="M21" s="90">
        <f t="shared" si="1"/>
        <v>408</v>
      </c>
      <c r="N21" s="91">
        <f t="shared" si="2"/>
        <v>240</v>
      </c>
    </row>
    <row r="22" spans="1:14" ht="13.5" customHeight="1">
      <c r="A22" s="87" t="s">
        <v>36</v>
      </c>
      <c r="B22" s="88" t="s">
        <v>37</v>
      </c>
      <c r="C22" s="89">
        <v>209</v>
      </c>
      <c r="D22" s="90">
        <v>209</v>
      </c>
      <c r="E22" s="91">
        <v>77</v>
      </c>
      <c r="F22" s="89"/>
      <c r="G22" s="90"/>
      <c r="H22" s="91"/>
      <c r="I22" s="89">
        <v>600</v>
      </c>
      <c r="J22" s="90">
        <v>600</v>
      </c>
      <c r="K22" s="91">
        <v>100</v>
      </c>
      <c r="L22" s="89">
        <f t="shared" si="0"/>
        <v>809</v>
      </c>
      <c r="M22" s="90">
        <f t="shared" si="1"/>
        <v>809</v>
      </c>
      <c r="N22" s="91">
        <f t="shared" si="2"/>
        <v>177</v>
      </c>
    </row>
    <row r="23" spans="1:14" ht="13.5" customHeight="1">
      <c r="A23" s="92" t="s">
        <v>38</v>
      </c>
      <c r="B23" s="93" t="s">
        <v>303</v>
      </c>
      <c r="C23" s="89">
        <v>377</v>
      </c>
      <c r="D23" s="90">
        <v>377</v>
      </c>
      <c r="E23" s="91">
        <f aca="true" t="shared" si="4" ref="E23:K23">E20+E21+E22</f>
        <v>77</v>
      </c>
      <c r="F23" s="89">
        <f t="shared" si="4"/>
        <v>0</v>
      </c>
      <c r="G23" s="90">
        <f t="shared" si="4"/>
        <v>0</v>
      </c>
      <c r="H23" s="91">
        <f t="shared" si="4"/>
        <v>0</v>
      </c>
      <c r="I23" s="89">
        <f t="shared" si="4"/>
        <v>2540</v>
      </c>
      <c r="J23" s="90">
        <f t="shared" si="4"/>
        <v>3093</v>
      </c>
      <c r="K23" s="91">
        <f t="shared" si="4"/>
        <v>2593</v>
      </c>
      <c r="L23" s="89">
        <f t="shared" si="0"/>
        <v>2917</v>
      </c>
      <c r="M23" s="90">
        <f t="shared" si="1"/>
        <v>3470</v>
      </c>
      <c r="N23" s="91">
        <f t="shared" si="2"/>
        <v>2670</v>
      </c>
    </row>
    <row r="24" spans="1:14" s="97" customFormat="1" ht="13.5" customHeight="1">
      <c r="A24" s="92" t="s">
        <v>40</v>
      </c>
      <c r="B24" s="93" t="s">
        <v>304</v>
      </c>
      <c r="C24" s="94">
        <f aca="true" t="shared" si="5" ref="C24:K24">C19+C23</f>
        <v>682</v>
      </c>
      <c r="D24" s="95">
        <f t="shared" si="5"/>
        <v>682</v>
      </c>
      <c r="E24" s="96">
        <f t="shared" si="5"/>
        <v>382</v>
      </c>
      <c r="F24" s="94">
        <f t="shared" si="5"/>
        <v>2561</v>
      </c>
      <c r="G24" s="95">
        <f t="shared" si="5"/>
        <v>3842</v>
      </c>
      <c r="H24" s="96">
        <f t="shared" si="5"/>
        <v>3842</v>
      </c>
      <c r="I24" s="94">
        <f t="shared" si="5"/>
        <v>2540</v>
      </c>
      <c r="J24" s="95">
        <f t="shared" si="5"/>
        <v>3093</v>
      </c>
      <c r="K24" s="96">
        <f t="shared" si="5"/>
        <v>2593</v>
      </c>
      <c r="L24" s="94">
        <f t="shared" si="0"/>
        <v>5783</v>
      </c>
      <c r="M24" s="95">
        <f t="shared" si="1"/>
        <v>7617</v>
      </c>
      <c r="N24" s="96">
        <f t="shared" si="2"/>
        <v>6817</v>
      </c>
    </row>
    <row r="25" spans="1:14" ht="13.5" customHeight="1">
      <c r="A25" s="92" t="s">
        <v>42</v>
      </c>
      <c r="B25" s="93" t="s">
        <v>43</v>
      </c>
      <c r="C25" s="89">
        <v>127</v>
      </c>
      <c r="D25" s="90">
        <v>127</v>
      </c>
      <c r="E25" s="91">
        <v>103</v>
      </c>
      <c r="F25" s="89">
        <v>691</v>
      </c>
      <c r="G25" s="90">
        <v>691</v>
      </c>
      <c r="H25" s="91">
        <v>997</v>
      </c>
      <c r="I25" s="89">
        <v>950</v>
      </c>
      <c r="J25" s="90">
        <v>950</v>
      </c>
      <c r="K25" s="91">
        <v>354</v>
      </c>
      <c r="L25" s="89">
        <f t="shared" si="0"/>
        <v>1768</v>
      </c>
      <c r="M25" s="90">
        <f t="shared" si="1"/>
        <v>1768</v>
      </c>
      <c r="N25" s="91">
        <f t="shared" si="2"/>
        <v>1454</v>
      </c>
    </row>
    <row r="26" spans="1:14" ht="13.5" customHeight="1">
      <c r="A26" s="87" t="s">
        <v>44</v>
      </c>
      <c r="B26" s="88" t="s">
        <v>45</v>
      </c>
      <c r="C26" s="89">
        <v>1035</v>
      </c>
      <c r="D26" s="90">
        <v>1035</v>
      </c>
      <c r="E26" s="91">
        <v>195</v>
      </c>
      <c r="F26" s="89"/>
      <c r="G26" s="90"/>
      <c r="H26" s="91"/>
      <c r="I26" s="89"/>
      <c r="J26" s="90"/>
      <c r="K26" s="91"/>
      <c r="L26" s="89">
        <f t="shared" si="0"/>
        <v>1035</v>
      </c>
      <c r="M26" s="90">
        <f t="shared" si="1"/>
        <v>1035</v>
      </c>
      <c r="N26" s="91">
        <f t="shared" si="2"/>
        <v>195</v>
      </c>
    </row>
    <row r="27" spans="1:14" ht="13.5" customHeight="1">
      <c r="A27" s="87" t="s">
        <v>46</v>
      </c>
      <c r="B27" s="88" t="s">
        <v>47</v>
      </c>
      <c r="C27" s="89">
        <v>760</v>
      </c>
      <c r="D27" s="90">
        <v>760</v>
      </c>
      <c r="E27" s="91">
        <v>386</v>
      </c>
      <c r="F27" s="89">
        <v>1500</v>
      </c>
      <c r="G27" s="90">
        <v>1500</v>
      </c>
      <c r="H27" s="91">
        <v>558</v>
      </c>
      <c r="I27" s="89"/>
      <c r="J27" s="90"/>
      <c r="K27" s="91"/>
      <c r="L27" s="89">
        <f t="shared" si="0"/>
        <v>2260</v>
      </c>
      <c r="M27" s="90">
        <f t="shared" si="1"/>
        <v>2260</v>
      </c>
      <c r="N27" s="91">
        <f t="shared" si="2"/>
        <v>944</v>
      </c>
    </row>
    <row r="28" spans="1:14" ht="13.5" customHeight="1">
      <c r="A28" s="87" t="s">
        <v>48</v>
      </c>
      <c r="B28" s="88" t="s">
        <v>49</v>
      </c>
      <c r="C28" s="89"/>
      <c r="D28" s="90"/>
      <c r="E28" s="91"/>
      <c r="F28" s="89"/>
      <c r="G28" s="90"/>
      <c r="H28" s="91"/>
      <c r="I28" s="89"/>
      <c r="J28" s="90"/>
      <c r="K28" s="91"/>
      <c r="L28" s="89">
        <f t="shared" si="0"/>
        <v>0</v>
      </c>
      <c r="M28" s="90">
        <f t="shared" si="1"/>
        <v>0</v>
      </c>
      <c r="N28" s="91">
        <f t="shared" si="2"/>
        <v>0</v>
      </c>
    </row>
    <row r="29" spans="1:14" s="97" customFormat="1" ht="13.5" customHeight="1">
      <c r="A29" s="92" t="s">
        <v>50</v>
      </c>
      <c r="B29" s="93" t="s">
        <v>305</v>
      </c>
      <c r="C29" s="94">
        <f aca="true" t="shared" si="6" ref="C29:K29">C26+C27+C28</f>
        <v>1795</v>
      </c>
      <c r="D29" s="95">
        <f t="shared" si="6"/>
        <v>1795</v>
      </c>
      <c r="E29" s="96">
        <f t="shared" si="6"/>
        <v>581</v>
      </c>
      <c r="F29" s="94">
        <f t="shared" si="6"/>
        <v>1500</v>
      </c>
      <c r="G29" s="95">
        <f t="shared" si="6"/>
        <v>1500</v>
      </c>
      <c r="H29" s="96">
        <f t="shared" si="6"/>
        <v>558</v>
      </c>
      <c r="I29" s="94">
        <f t="shared" si="6"/>
        <v>0</v>
      </c>
      <c r="J29" s="95">
        <f t="shared" si="6"/>
        <v>0</v>
      </c>
      <c r="K29" s="96">
        <f t="shared" si="6"/>
        <v>0</v>
      </c>
      <c r="L29" s="94">
        <f t="shared" si="0"/>
        <v>3295</v>
      </c>
      <c r="M29" s="95">
        <f t="shared" si="1"/>
        <v>3295</v>
      </c>
      <c r="N29" s="96">
        <f t="shared" si="2"/>
        <v>1139</v>
      </c>
    </row>
    <row r="30" spans="1:14" ht="13.5" customHeight="1">
      <c r="A30" s="87" t="s">
        <v>52</v>
      </c>
      <c r="B30" s="88" t="s">
        <v>53</v>
      </c>
      <c r="C30" s="89"/>
      <c r="D30" s="90"/>
      <c r="E30" s="91"/>
      <c r="F30" s="89"/>
      <c r="G30" s="90"/>
      <c r="H30" s="91"/>
      <c r="I30" s="89">
        <v>240</v>
      </c>
      <c r="J30" s="90">
        <v>95</v>
      </c>
      <c r="K30" s="91">
        <v>38</v>
      </c>
      <c r="L30" s="89">
        <f t="shared" si="0"/>
        <v>240</v>
      </c>
      <c r="M30" s="90">
        <f t="shared" si="1"/>
        <v>95</v>
      </c>
      <c r="N30" s="91">
        <f t="shared" si="2"/>
        <v>38</v>
      </c>
    </row>
    <row r="31" spans="1:14" ht="13.5" customHeight="1">
      <c r="A31" s="87" t="s">
        <v>54</v>
      </c>
      <c r="B31" s="88" t="s">
        <v>55</v>
      </c>
      <c r="C31" s="89"/>
      <c r="D31" s="90"/>
      <c r="E31" s="91"/>
      <c r="F31" s="89">
        <v>250</v>
      </c>
      <c r="G31" s="90">
        <v>24</v>
      </c>
      <c r="H31" s="91"/>
      <c r="I31" s="89"/>
      <c r="J31" s="90">
        <v>371</v>
      </c>
      <c r="K31" s="91">
        <v>371</v>
      </c>
      <c r="L31" s="89">
        <f t="shared" si="0"/>
        <v>250</v>
      </c>
      <c r="M31" s="90">
        <f t="shared" si="1"/>
        <v>395</v>
      </c>
      <c r="N31" s="91">
        <f t="shared" si="2"/>
        <v>371</v>
      </c>
    </row>
    <row r="32" spans="1:14" s="97" customFormat="1" ht="13.5" customHeight="1">
      <c r="A32" s="92" t="s">
        <v>56</v>
      </c>
      <c r="B32" s="93" t="s">
        <v>306</v>
      </c>
      <c r="C32" s="94">
        <f>C30+C31</f>
        <v>0</v>
      </c>
      <c r="D32" s="95">
        <f>D30+D31</f>
        <v>0</v>
      </c>
      <c r="E32" s="96">
        <f>E30+E31</f>
        <v>0</v>
      </c>
      <c r="F32" s="94">
        <f>F30+F31</f>
        <v>250</v>
      </c>
      <c r="G32" s="95">
        <v>24</v>
      </c>
      <c r="H32" s="96">
        <f>H30+H31</f>
        <v>0</v>
      </c>
      <c r="I32" s="94">
        <f>I30+I31</f>
        <v>240</v>
      </c>
      <c r="J32" s="95">
        <f>J30+J31</f>
        <v>466</v>
      </c>
      <c r="K32" s="96">
        <f>K30+K31</f>
        <v>409</v>
      </c>
      <c r="L32" s="94">
        <f t="shared" si="0"/>
        <v>490</v>
      </c>
      <c r="M32" s="95">
        <f t="shared" si="1"/>
        <v>490</v>
      </c>
      <c r="N32" s="96">
        <f t="shared" si="2"/>
        <v>409</v>
      </c>
    </row>
    <row r="33" spans="1:14" ht="13.5" customHeight="1">
      <c r="A33" s="87" t="s">
        <v>58</v>
      </c>
      <c r="B33" s="88" t="s">
        <v>59</v>
      </c>
      <c r="C33" s="89">
        <v>2348</v>
      </c>
      <c r="D33" s="90">
        <v>2348</v>
      </c>
      <c r="E33" s="91">
        <v>1697</v>
      </c>
      <c r="F33" s="89"/>
      <c r="G33" s="90"/>
      <c r="H33" s="91"/>
      <c r="I33" s="89"/>
      <c r="J33" s="90"/>
      <c r="K33" s="91"/>
      <c r="L33" s="89">
        <f t="shared" si="0"/>
        <v>2348</v>
      </c>
      <c r="M33" s="90">
        <f t="shared" si="1"/>
        <v>2348</v>
      </c>
      <c r="N33" s="91">
        <f t="shared" si="2"/>
        <v>1697</v>
      </c>
    </row>
    <row r="34" spans="1:14" ht="13.5" customHeight="1">
      <c r="A34" s="87" t="s">
        <v>60</v>
      </c>
      <c r="B34" s="88" t="s">
        <v>61</v>
      </c>
      <c r="C34" s="89">
        <v>2871</v>
      </c>
      <c r="D34" s="90">
        <v>2871</v>
      </c>
      <c r="E34" s="91">
        <v>2385</v>
      </c>
      <c r="F34" s="89"/>
      <c r="G34" s="90"/>
      <c r="H34" s="91"/>
      <c r="I34" s="89"/>
      <c r="J34" s="90"/>
      <c r="K34" s="91"/>
      <c r="L34" s="89">
        <f t="shared" si="0"/>
        <v>2871</v>
      </c>
      <c r="M34" s="90">
        <f t="shared" si="1"/>
        <v>2871</v>
      </c>
      <c r="N34" s="91">
        <f t="shared" si="2"/>
        <v>2385</v>
      </c>
    </row>
    <row r="35" spans="1:14" ht="13.5" customHeight="1">
      <c r="A35" s="87" t="s">
        <v>62</v>
      </c>
      <c r="B35" s="88" t="s">
        <v>63</v>
      </c>
      <c r="C35" s="89"/>
      <c r="D35" s="90"/>
      <c r="E35" s="91"/>
      <c r="F35" s="89"/>
      <c r="G35" s="90"/>
      <c r="H35" s="91"/>
      <c r="I35" s="89"/>
      <c r="J35" s="90"/>
      <c r="K35" s="91"/>
      <c r="L35" s="89">
        <f t="shared" si="0"/>
        <v>0</v>
      </c>
      <c r="M35" s="90">
        <f t="shared" si="1"/>
        <v>0</v>
      </c>
      <c r="N35" s="91">
        <f t="shared" si="2"/>
        <v>0</v>
      </c>
    </row>
    <row r="36" spans="1:14" ht="13.5" customHeight="1">
      <c r="A36" s="87" t="s">
        <v>64</v>
      </c>
      <c r="B36" s="88" t="s">
        <v>65</v>
      </c>
      <c r="C36" s="89">
        <v>865</v>
      </c>
      <c r="D36" s="90"/>
      <c r="E36" s="91"/>
      <c r="F36" s="89"/>
      <c r="G36" s="90">
        <v>2013</v>
      </c>
      <c r="H36" s="91">
        <v>2013</v>
      </c>
      <c r="I36" s="89"/>
      <c r="J36" s="90">
        <v>124</v>
      </c>
      <c r="K36" s="91">
        <v>124</v>
      </c>
      <c r="L36" s="89">
        <f t="shared" si="0"/>
        <v>865</v>
      </c>
      <c r="M36" s="90">
        <f t="shared" si="1"/>
        <v>2137</v>
      </c>
      <c r="N36" s="91">
        <f t="shared" si="2"/>
        <v>2137</v>
      </c>
    </row>
    <row r="37" spans="1:14" ht="13.5" customHeight="1">
      <c r="A37" s="87" t="s">
        <v>66</v>
      </c>
      <c r="B37" s="88" t="s">
        <v>67</v>
      </c>
      <c r="C37" s="89"/>
      <c r="D37" s="90"/>
      <c r="E37" s="91"/>
      <c r="F37" s="89"/>
      <c r="G37" s="90">
        <v>1055</v>
      </c>
      <c r="H37" s="91">
        <v>1048</v>
      </c>
      <c r="I37" s="89"/>
      <c r="J37" s="90"/>
      <c r="K37" s="91"/>
      <c r="L37" s="89">
        <f t="shared" si="0"/>
        <v>0</v>
      </c>
      <c r="M37" s="90">
        <f t="shared" si="1"/>
        <v>1055</v>
      </c>
      <c r="N37" s="91">
        <f t="shared" si="2"/>
        <v>1048</v>
      </c>
    </row>
    <row r="38" spans="1:14" ht="13.5" customHeight="1">
      <c r="A38" s="87" t="s">
        <v>68</v>
      </c>
      <c r="B38" s="88" t="s">
        <v>69</v>
      </c>
      <c r="C38" s="89">
        <v>894</v>
      </c>
      <c r="D38" s="90"/>
      <c r="E38" s="91"/>
      <c r="F38" s="89"/>
      <c r="G38" s="90"/>
      <c r="H38" s="91"/>
      <c r="I38" s="89">
        <v>100</v>
      </c>
      <c r="J38" s="90">
        <v>994</v>
      </c>
      <c r="K38" s="91">
        <v>572</v>
      </c>
      <c r="L38" s="89">
        <f t="shared" si="0"/>
        <v>994</v>
      </c>
      <c r="M38" s="90">
        <f t="shared" si="1"/>
        <v>994</v>
      </c>
      <c r="N38" s="91">
        <f t="shared" si="2"/>
        <v>572</v>
      </c>
    </row>
    <row r="39" spans="1:14" ht="13.5" customHeight="1">
      <c r="A39" s="87" t="s">
        <v>70</v>
      </c>
      <c r="B39" s="88" t="s">
        <v>71</v>
      </c>
      <c r="C39" s="89">
        <v>230</v>
      </c>
      <c r="D39" s="90">
        <v>1863</v>
      </c>
      <c r="E39" s="91">
        <v>1863</v>
      </c>
      <c r="F39" s="89"/>
      <c r="G39" s="90"/>
      <c r="H39" s="91"/>
      <c r="I39" s="89"/>
      <c r="J39" s="90">
        <v>848</v>
      </c>
      <c r="K39" s="91">
        <v>848</v>
      </c>
      <c r="L39" s="89">
        <f t="shared" si="0"/>
        <v>230</v>
      </c>
      <c r="M39" s="90">
        <f t="shared" si="1"/>
        <v>2711</v>
      </c>
      <c r="N39" s="91">
        <f t="shared" si="2"/>
        <v>2711</v>
      </c>
    </row>
    <row r="40" spans="1:14" s="97" customFormat="1" ht="13.5" customHeight="1">
      <c r="A40" s="92" t="s">
        <v>72</v>
      </c>
      <c r="B40" s="93" t="s">
        <v>307</v>
      </c>
      <c r="C40" s="94">
        <f aca="true" t="shared" si="7" ref="C40:K40">SUM(C33:C39)</f>
        <v>7208</v>
      </c>
      <c r="D40" s="95">
        <f t="shared" si="7"/>
        <v>7082</v>
      </c>
      <c r="E40" s="96">
        <f t="shared" si="7"/>
        <v>5945</v>
      </c>
      <c r="F40" s="94">
        <f t="shared" si="7"/>
        <v>0</v>
      </c>
      <c r="G40" s="95">
        <f t="shared" si="7"/>
        <v>3068</v>
      </c>
      <c r="H40" s="96">
        <f t="shared" si="7"/>
        <v>3061</v>
      </c>
      <c r="I40" s="94">
        <f t="shared" si="7"/>
        <v>100</v>
      </c>
      <c r="J40" s="95">
        <f t="shared" si="7"/>
        <v>1966</v>
      </c>
      <c r="K40" s="96">
        <f t="shared" si="7"/>
        <v>1544</v>
      </c>
      <c r="L40" s="94">
        <f t="shared" si="0"/>
        <v>7308</v>
      </c>
      <c r="M40" s="95">
        <f t="shared" si="1"/>
        <v>12116</v>
      </c>
      <c r="N40" s="96">
        <f t="shared" si="2"/>
        <v>10550</v>
      </c>
    </row>
    <row r="41" spans="1:14" ht="13.5" customHeight="1">
      <c r="A41" s="87" t="s">
        <v>74</v>
      </c>
      <c r="B41" s="88" t="s">
        <v>75</v>
      </c>
      <c r="C41" s="89"/>
      <c r="D41" s="90"/>
      <c r="E41" s="91"/>
      <c r="F41" s="89"/>
      <c r="G41" s="90"/>
      <c r="H41" s="91"/>
      <c r="I41" s="89"/>
      <c r="J41" s="90"/>
      <c r="K41" s="91"/>
      <c r="L41" s="89">
        <f t="shared" si="0"/>
        <v>0</v>
      </c>
      <c r="M41" s="90">
        <f t="shared" si="1"/>
        <v>0</v>
      </c>
      <c r="N41" s="91">
        <f t="shared" si="2"/>
        <v>0</v>
      </c>
    </row>
    <row r="42" spans="1:14" ht="13.5" customHeight="1">
      <c r="A42" s="87" t="s">
        <v>76</v>
      </c>
      <c r="B42" s="88" t="s">
        <v>77</v>
      </c>
      <c r="C42" s="89"/>
      <c r="D42" s="90"/>
      <c r="E42" s="91"/>
      <c r="F42" s="89"/>
      <c r="G42" s="90"/>
      <c r="H42" s="91"/>
      <c r="I42" s="89"/>
      <c r="J42" s="90"/>
      <c r="K42" s="91"/>
      <c r="L42" s="89">
        <f t="shared" si="0"/>
        <v>0</v>
      </c>
      <c r="M42" s="90">
        <f t="shared" si="1"/>
        <v>0</v>
      </c>
      <c r="N42" s="91">
        <f t="shared" si="2"/>
        <v>0</v>
      </c>
    </row>
    <row r="43" spans="1:14" ht="13.5" customHeight="1">
      <c r="A43" s="92" t="s">
        <v>78</v>
      </c>
      <c r="B43" s="93" t="s">
        <v>308</v>
      </c>
      <c r="C43" s="89">
        <f aca="true" t="shared" si="8" ref="C43:K43">C41+C42</f>
        <v>0</v>
      </c>
      <c r="D43" s="90">
        <f t="shared" si="8"/>
        <v>0</v>
      </c>
      <c r="E43" s="91">
        <f t="shared" si="8"/>
        <v>0</v>
      </c>
      <c r="F43" s="89">
        <f t="shared" si="8"/>
        <v>0</v>
      </c>
      <c r="G43" s="90">
        <f t="shared" si="8"/>
        <v>0</v>
      </c>
      <c r="H43" s="91">
        <f t="shared" si="8"/>
        <v>0</v>
      </c>
      <c r="I43" s="89">
        <f t="shared" si="8"/>
        <v>0</v>
      </c>
      <c r="J43" s="90">
        <f t="shared" si="8"/>
        <v>0</v>
      </c>
      <c r="K43" s="91">
        <f t="shared" si="8"/>
        <v>0</v>
      </c>
      <c r="L43" s="89">
        <f t="shared" si="0"/>
        <v>0</v>
      </c>
      <c r="M43" s="90">
        <f t="shared" si="1"/>
        <v>0</v>
      </c>
      <c r="N43" s="91">
        <f t="shared" si="2"/>
        <v>0</v>
      </c>
    </row>
    <row r="44" spans="1:14" ht="13.5" customHeight="1">
      <c r="A44" s="87" t="s">
        <v>80</v>
      </c>
      <c r="B44" s="88" t="s">
        <v>81</v>
      </c>
      <c r="C44" s="89">
        <v>2173</v>
      </c>
      <c r="D44" s="90">
        <v>2173</v>
      </c>
      <c r="E44" s="91">
        <v>2150</v>
      </c>
      <c r="F44" s="89">
        <v>473</v>
      </c>
      <c r="G44" s="90">
        <v>319</v>
      </c>
      <c r="H44" s="91">
        <v>319</v>
      </c>
      <c r="I44" s="89">
        <v>60</v>
      </c>
      <c r="J44" s="90">
        <v>408</v>
      </c>
      <c r="K44" s="91">
        <v>408</v>
      </c>
      <c r="L44" s="89">
        <f t="shared" si="0"/>
        <v>2706</v>
      </c>
      <c r="M44" s="90">
        <f t="shared" si="1"/>
        <v>2900</v>
      </c>
      <c r="N44" s="91">
        <f t="shared" si="2"/>
        <v>2877</v>
      </c>
    </row>
    <row r="45" spans="1:14" ht="13.5" customHeight="1">
      <c r="A45" s="87" t="s">
        <v>82</v>
      </c>
      <c r="B45" s="88" t="s">
        <v>83</v>
      </c>
      <c r="C45" s="89"/>
      <c r="D45" s="90"/>
      <c r="E45" s="91"/>
      <c r="F45" s="89"/>
      <c r="G45" s="90"/>
      <c r="H45" s="91"/>
      <c r="I45" s="89"/>
      <c r="J45" s="90"/>
      <c r="K45" s="91"/>
      <c r="L45" s="89">
        <f t="shared" si="0"/>
        <v>0</v>
      </c>
      <c r="M45" s="90">
        <f t="shared" si="1"/>
        <v>0</v>
      </c>
      <c r="N45" s="91">
        <f t="shared" si="2"/>
        <v>0</v>
      </c>
    </row>
    <row r="46" spans="1:14" ht="13.5" customHeight="1">
      <c r="A46" s="87" t="s">
        <v>84</v>
      </c>
      <c r="B46" s="88" t="s">
        <v>85</v>
      </c>
      <c r="C46" s="89"/>
      <c r="D46" s="90"/>
      <c r="E46" s="91"/>
      <c r="F46" s="89"/>
      <c r="G46" s="90"/>
      <c r="H46" s="91"/>
      <c r="I46" s="89"/>
      <c r="J46" s="90"/>
      <c r="K46" s="91"/>
      <c r="L46" s="89">
        <f t="shared" si="0"/>
        <v>0</v>
      </c>
      <c r="M46" s="90">
        <f t="shared" si="1"/>
        <v>0</v>
      </c>
      <c r="N46" s="91">
        <f t="shared" si="2"/>
        <v>0</v>
      </c>
    </row>
    <row r="47" spans="1:14" ht="13.5" customHeight="1">
      <c r="A47" s="87" t="s">
        <v>86</v>
      </c>
      <c r="B47" s="88" t="s">
        <v>87</v>
      </c>
      <c r="C47" s="89"/>
      <c r="D47" s="90"/>
      <c r="E47" s="91"/>
      <c r="F47" s="89"/>
      <c r="G47" s="90"/>
      <c r="H47" s="91"/>
      <c r="I47" s="89">
        <v>100</v>
      </c>
      <c r="J47" s="90">
        <v>100</v>
      </c>
      <c r="K47" s="91"/>
      <c r="L47" s="89">
        <f t="shared" si="0"/>
        <v>100</v>
      </c>
      <c r="M47" s="90">
        <f t="shared" si="1"/>
        <v>100</v>
      </c>
      <c r="N47" s="91">
        <f t="shared" si="2"/>
        <v>0</v>
      </c>
    </row>
    <row r="48" spans="1:14" ht="13.5" customHeight="1">
      <c r="A48" s="87" t="s">
        <v>88</v>
      </c>
      <c r="B48" s="88" t="s">
        <v>89</v>
      </c>
      <c r="C48" s="89"/>
      <c r="D48" s="90">
        <v>30</v>
      </c>
      <c r="E48" s="91">
        <v>30</v>
      </c>
      <c r="F48" s="89"/>
      <c r="G48" s="90"/>
      <c r="H48" s="91"/>
      <c r="I48" s="89"/>
      <c r="J48" s="90"/>
      <c r="K48" s="91"/>
      <c r="L48" s="89">
        <f t="shared" si="0"/>
        <v>0</v>
      </c>
      <c r="M48" s="90">
        <f t="shared" si="1"/>
        <v>30</v>
      </c>
      <c r="N48" s="91">
        <f t="shared" si="2"/>
        <v>30</v>
      </c>
    </row>
    <row r="49" spans="1:14" s="97" customFormat="1" ht="13.5" customHeight="1">
      <c r="A49" s="92" t="s">
        <v>90</v>
      </c>
      <c r="B49" s="93" t="s">
        <v>309</v>
      </c>
      <c r="C49" s="94">
        <f aca="true" t="shared" si="9" ref="C49:K49">SUM(C44:C48)</f>
        <v>2173</v>
      </c>
      <c r="D49" s="95">
        <f t="shared" si="9"/>
        <v>2203</v>
      </c>
      <c r="E49" s="96">
        <f t="shared" si="9"/>
        <v>2180</v>
      </c>
      <c r="F49" s="94">
        <f t="shared" si="9"/>
        <v>473</v>
      </c>
      <c r="G49" s="95">
        <f t="shared" si="9"/>
        <v>319</v>
      </c>
      <c r="H49" s="96">
        <f t="shared" si="9"/>
        <v>319</v>
      </c>
      <c r="I49" s="94">
        <f t="shared" si="9"/>
        <v>160</v>
      </c>
      <c r="J49" s="95">
        <f t="shared" si="9"/>
        <v>508</v>
      </c>
      <c r="K49" s="96">
        <f t="shared" si="9"/>
        <v>408</v>
      </c>
      <c r="L49" s="94">
        <f t="shared" si="0"/>
        <v>2806</v>
      </c>
      <c r="M49" s="95">
        <f t="shared" si="1"/>
        <v>3030</v>
      </c>
      <c r="N49" s="96">
        <f t="shared" si="2"/>
        <v>2907</v>
      </c>
    </row>
    <row r="50" spans="1:14" s="97" customFormat="1" ht="13.5" customHeight="1">
      <c r="A50" s="92" t="s">
        <v>92</v>
      </c>
      <c r="B50" s="93" t="s">
        <v>310</v>
      </c>
      <c r="C50" s="94">
        <f aca="true" t="shared" si="10" ref="C50:K50">C29+C32+C40+C43+C49</f>
        <v>11176</v>
      </c>
      <c r="D50" s="95">
        <f t="shared" si="10"/>
        <v>11080</v>
      </c>
      <c r="E50" s="96">
        <f t="shared" si="10"/>
        <v>8706</v>
      </c>
      <c r="F50" s="94">
        <f t="shared" si="10"/>
        <v>2223</v>
      </c>
      <c r="G50" s="95">
        <f t="shared" si="10"/>
        <v>4911</v>
      </c>
      <c r="H50" s="96">
        <f t="shared" si="10"/>
        <v>3938</v>
      </c>
      <c r="I50" s="94">
        <f t="shared" si="10"/>
        <v>500</v>
      </c>
      <c r="J50" s="95">
        <f t="shared" si="10"/>
        <v>2940</v>
      </c>
      <c r="K50" s="96">
        <f t="shared" si="10"/>
        <v>2361</v>
      </c>
      <c r="L50" s="94">
        <f t="shared" si="0"/>
        <v>13899</v>
      </c>
      <c r="M50" s="95">
        <f t="shared" si="1"/>
        <v>18931</v>
      </c>
      <c r="N50" s="96">
        <f t="shared" si="2"/>
        <v>15005</v>
      </c>
    </row>
    <row r="51" spans="1:14" ht="13.5" customHeight="1">
      <c r="A51" s="87" t="s">
        <v>94</v>
      </c>
      <c r="B51" s="88" t="s">
        <v>95</v>
      </c>
      <c r="C51" s="89"/>
      <c r="D51" s="90"/>
      <c r="E51" s="91"/>
      <c r="F51" s="89"/>
      <c r="G51" s="90"/>
      <c r="H51" s="91"/>
      <c r="I51" s="89"/>
      <c r="J51" s="90"/>
      <c r="K51" s="91"/>
      <c r="L51" s="89">
        <f t="shared" si="0"/>
        <v>0</v>
      </c>
      <c r="M51" s="90">
        <f t="shared" si="1"/>
        <v>0</v>
      </c>
      <c r="N51" s="91">
        <f t="shared" si="2"/>
        <v>0</v>
      </c>
    </row>
    <row r="52" spans="1:14" ht="13.5" customHeight="1">
      <c r="A52" s="87" t="s">
        <v>96</v>
      </c>
      <c r="B52" s="88" t="s">
        <v>97</v>
      </c>
      <c r="C52" s="89"/>
      <c r="D52" s="90">
        <v>491</v>
      </c>
      <c r="E52" s="91">
        <v>491</v>
      </c>
      <c r="F52" s="89"/>
      <c r="G52" s="90"/>
      <c r="H52" s="91"/>
      <c r="I52" s="89"/>
      <c r="J52" s="90"/>
      <c r="K52" s="91"/>
      <c r="L52" s="89">
        <f t="shared" si="0"/>
        <v>0</v>
      </c>
      <c r="M52" s="90">
        <f t="shared" si="1"/>
        <v>491</v>
      </c>
      <c r="N52" s="91">
        <f t="shared" si="2"/>
        <v>491</v>
      </c>
    </row>
    <row r="53" spans="1:14" ht="13.5" customHeight="1">
      <c r="A53" s="87" t="s">
        <v>98</v>
      </c>
      <c r="B53" s="88" t="s">
        <v>99</v>
      </c>
      <c r="C53" s="89"/>
      <c r="D53" s="90"/>
      <c r="E53" s="91"/>
      <c r="F53" s="89"/>
      <c r="G53" s="90"/>
      <c r="H53" s="91"/>
      <c r="I53" s="89"/>
      <c r="J53" s="90"/>
      <c r="K53" s="91"/>
      <c r="L53" s="89">
        <f t="shared" si="0"/>
        <v>0</v>
      </c>
      <c r="M53" s="90">
        <f t="shared" si="1"/>
        <v>0</v>
      </c>
      <c r="N53" s="91">
        <f t="shared" si="2"/>
        <v>0</v>
      </c>
    </row>
    <row r="54" spans="1:14" ht="13.5" customHeight="1">
      <c r="A54" s="87" t="s">
        <v>100</v>
      </c>
      <c r="B54" s="88" t="s">
        <v>101</v>
      </c>
      <c r="C54" s="89"/>
      <c r="D54" s="90">
        <v>27</v>
      </c>
      <c r="E54" s="91">
        <v>27</v>
      </c>
      <c r="F54" s="89"/>
      <c r="G54" s="90"/>
      <c r="H54" s="91"/>
      <c r="I54" s="89"/>
      <c r="J54" s="90"/>
      <c r="K54" s="91"/>
      <c r="L54" s="89">
        <f t="shared" si="0"/>
        <v>0</v>
      </c>
      <c r="M54" s="90">
        <f t="shared" si="1"/>
        <v>27</v>
      </c>
      <c r="N54" s="91">
        <f t="shared" si="2"/>
        <v>27</v>
      </c>
    </row>
    <row r="55" spans="1:14" ht="13.5" customHeight="1">
      <c r="A55" s="87" t="s">
        <v>102</v>
      </c>
      <c r="B55" s="88" t="s">
        <v>103</v>
      </c>
      <c r="C55" s="89">
        <v>2258</v>
      </c>
      <c r="D55" s="90">
        <v>2258</v>
      </c>
      <c r="E55" s="91">
        <v>793</v>
      </c>
      <c r="F55" s="89"/>
      <c r="G55" s="90"/>
      <c r="H55" s="91"/>
      <c r="I55" s="89"/>
      <c r="J55" s="90"/>
      <c r="K55" s="91"/>
      <c r="L55" s="89">
        <f t="shared" si="0"/>
        <v>2258</v>
      </c>
      <c r="M55" s="90">
        <f t="shared" si="1"/>
        <v>2258</v>
      </c>
      <c r="N55" s="91">
        <f t="shared" si="2"/>
        <v>793</v>
      </c>
    </row>
    <row r="56" spans="1:14" ht="13.5" customHeight="1">
      <c r="A56" s="87" t="s">
        <v>104</v>
      </c>
      <c r="B56" s="88" t="s">
        <v>105</v>
      </c>
      <c r="C56" s="89">
        <v>930</v>
      </c>
      <c r="D56" s="90">
        <v>1017</v>
      </c>
      <c r="E56" s="91">
        <v>1017</v>
      </c>
      <c r="F56" s="89"/>
      <c r="G56" s="90"/>
      <c r="H56" s="91"/>
      <c r="I56" s="89"/>
      <c r="J56" s="90"/>
      <c r="K56" s="91"/>
      <c r="L56" s="89">
        <f t="shared" si="0"/>
        <v>930</v>
      </c>
      <c r="M56" s="90">
        <f t="shared" si="1"/>
        <v>1017</v>
      </c>
      <c r="N56" s="91">
        <f t="shared" si="2"/>
        <v>1017</v>
      </c>
    </row>
    <row r="57" spans="1:14" ht="13.5" customHeight="1">
      <c r="A57" s="87" t="s">
        <v>106</v>
      </c>
      <c r="B57" s="88" t="s">
        <v>107</v>
      </c>
      <c r="C57" s="89"/>
      <c r="D57" s="90"/>
      <c r="E57" s="91"/>
      <c r="F57" s="89"/>
      <c r="G57" s="90"/>
      <c r="H57" s="91"/>
      <c r="I57" s="89"/>
      <c r="J57" s="90"/>
      <c r="K57" s="91"/>
      <c r="L57" s="89">
        <f t="shared" si="0"/>
        <v>0</v>
      </c>
      <c r="M57" s="90">
        <f t="shared" si="1"/>
        <v>0</v>
      </c>
      <c r="N57" s="91">
        <f t="shared" si="2"/>
        <v>0</v>
      </c>
    </row>
    <row r="58" spans="1:14" ht="13.5" customHeight="1">
      <c r="A58" s="87" t="s">
        <v>108</v>
      </c>
      <c r="B58" s="88" t="s">
        <v>109</v>
      </c>
      <c r="C58" s="89"/>
      <c r="D58" s="90"/>
      <c r="E58" s="91"/>
      <c r="F58" s="89">
        <v>1950</v>
      </c>
      <c r="G58" s="90">
        <v>2320</v>
      </c>
      <c r="H58" s="91">
        <v>2233</v>
      </c>
      <c r="I58" s="89"/>
      <c r="J58" s="90"/>
      <c r="K58" s="91"/>
      <c r="L58" s="89">
        <f t="shared" si="0"/>
        <v>1950</v>
      </c>
      <c r="M58" s="90">
        <f t="shared" si="1"/>
        <v>2320</v>
      </c>
      <c r="N58" s="91">
        <f t="shared" si="2"/>
        <v>2233</v>
      </c>
    </row>
    <row r="59" spans="1:14" s="97" customFormat="1" ht="13.5" customHeight="1">
      <c r="A59" s="92" t="s">
        <v>110</v>
      </c>
      <c r="B59" s="93" t="s">
        <v>311</v>
      </c>
      <c r="C59" s="94">
        <f aca="true" t="shared" si="11" ref="C59:K59">SUM(C51:C58)</f>
        <v>3188</v>
      </c>
      <c r="D59" s="95">
        <f t="shared" si="11"/>
        <v>3793</v>
      </c>
      <c r="E59" s="96">
        <f t="shared" si="11"/>
        <v>2328</v>
      </c>
      <c r="F59" s="94">
        <f t="shared" si="11"/>
        <v>1950</v>
      </c>
      <c r="G59" s="95">
        <f t="shared" si="11"/>
        <v>2320</v>
      </c>
      <c r="H59" s="96">
        <f t="shared" si="11"/>
        <v>2233</v>
      </c>
      <c r="I59" s="94">
        <f t="shared" si="11"/>
        <v>0</v>
      </c>
      <c r="J59" s="95">
        <f t="shared" si="11"/>
        <v>0</v>
      </c>
      <c r="K59" s="96">
        <f t="shared" si="11"/>
        <v>0</v>
      </c>
      <c r="L59" s="94">
        <f t="shared" si="0"/>
        <v>5138</v>
      </c>
      <c r="M59" s="95">
        <f t="shared" si="1"/>
        <v>6113</v>
      </c>
      <c r="N59" s="96">
        <f t="shared" si="2"/>
        <v>4561</v>
      </c>
    </row>
    <row r="60" spans="1:14" ht="13.5" customHeight="1">
      <c r="A60" s="87" t="s">
        <v>112</v>
      </c>
      <c r="B60" s="88" t="s">
        <v>113</v>
      </c>
      <c r="C60" s="89"/>
      <c r="D60" s="90"/>
      <c r="E60" s="91"/>
      <c r="F60" s="89"/>
      <c r="G60" s="90"/>
      <c r="H60" s="91"/>
      <c r="I60" s="89"/>
      <c r="J60" s="90"/>
      <c r="K60" s="91"/>
      <c r="L60" s="89">
        <f t="shared" si="0"/>
        <v>0</v>
      </c>
      <c r="M60" s="90">
        <f t="shared" si="1"/>
        <v>0</v>
      </c>
      <c r="N60" s="91">
        <f t="shared" si="2"/>
        <v>0</v>
      </c>
    </row>
    <row r="61" spans="1:14" ht="13.5" customHeight="1">
      <c r="A61" s="87" t="s">
        <v>114</v>
      </c>
      <c r="B61" s="88" t="s">
        <v>115</v>
      </c>
      <c r="C61" s="89"/>
      <c r="D61" s="90"/>
      <c r="E61" s="91"/>
      <c r="F61" s="89"/>
      <c r="G61" s="90"/>
      <c r="H61" s="91"/>
      <c r="I61" s="89"/>
      <c r="J61" s="90"/>
      <c r="K61" s="91"/>
      <c r="L61" s="89">
        <f t="shared" si="0"/>
        <v>0</v>
      </c>
      <c r="M61" s="90">
        <f t="shared" si="1"/>
        <v>0</v>
      </c>
      <c r="N61" s="91">
        <f t="shared" si="2"/>
        <v>0</v>
      </c>
    </row>
    <row r="62" spans="1:14" ht="13.5" customHeight="1">
      <c r="A62" s="87" t="s">
        <v>116</v>
      </c>
      <c r="B62" s="88" t="s">
        <v>117</v>
      </c>
      <c r="C62" s="89"/>
      <c r="D62" s="90"/>
      <c r="E62" s="91"/>
      <c r="F62" s="89"/>
      <c r="G62" s="90"/>
      <c r="H62" s="91"/>
      <c r="I62" s="89"/>
      <c r="J62" s="90"/>
      <c r="K62" s="91"/>
      <c r="L62" s="89">
        <f t="shared" si="0"/>
        <v>0</v>
      </c>
      <c r="M62" s="90">
        <f t="shared" si="1"/>
        <v>0</v>
      </c>
      <c r="N62" s="91">
        <f t="shared" si="2"/>
        <v>0</v>
      </c>
    </row>
    <row r="63" spans="1:14" ht="13.5" customHeight="1">
      <c r="A63" s="87" t="s">
        <v>118</v>
      </c>
      <c r="B63" s="88" t="s">
        <v>119</v>
      </c>
      <c r="C63" s="89"/>
      <c r="D63" s="90"/>
      <c r="E63" s="91"/>
      <c r="F63" s="89"/>
      <c r="G63" s="90"/>
      <c r="H63" s="91"/>
      <c r="I63" s="89"/>
      <c r="J63" s="90"/>
      <c r="K63" s="91"/>
      <c r="L63" s="89">
        <f t="shared" si="0"/>
        <v>0</v>
      </c>
      <c r="M63" s="90">
        <f t="shared" si="1"/>
        <v>0</v>
      </c>
      <c r="N63" s="91">
        <f t="shared" si="2"/>
        <v>0</v>
      </c>
    </row>
    <row r="64" spans="1:14" ht="13.5" customHeight="1">
      <c r="A64" s="87" t="s">
        <v>120</v>
      </c>
      <c r="B64" s="88" t="s">
        <v>121</v>
      </c>
      <c r="C64" s="89"/>
      <c r="D64" s="90"/>
      <c r="E64" s="91"/>
      <c r="F64" s="89"/>
      <c r="G64" s="90"/>
      <c r="H64" s="91"/>
      <c r="I64" s="89"/>
      <c r="J64" s="90"/>
      <c r="K64" s="91"/>
      <c r="L64" s="89">
        <f t="shared" si="0"/>
        <v>0</v>
      </c>
      <c r="M64" s="90">
        <f t="shared" si="1"/>
        <v>0</v>
      </c>
      <c r="N64" s="91">
        <f t="shared" si="2"/>
        <v>0</v>
      </c>
    </row>
    <row r="65" spans="1:14" ht="13.5" customHeight="1">
      <c r="A65" s="87" t="s">
        <v>122</v>
      </c>
      <c r="B65" s="88" t="s">
        <v>123</v>
      </c>
      <c r="C65" s="89">
        <v>33430</v>
      </c>
      <c r="D65" s="90">
        <v>39288</v>
      </c>
      <c r="E65" s="91">
        <v>39288</v>
      </c>
      <c r="F65" s="89"/>
      <c r="G65" s="90"/>
      <c r="H65" s="91"/>
      <c r="I65" s="89"/>
      <c r="J65" s="90"/>
      <c r="K65" s="91"/>
      <c r="L65" s="89">
        <f t="shared" si="0"/>
        <v>33430</v>
      </c>
      <c r="M65" s="90">
        <f t="shared" si="1"/>
        <v>39288</v>
      </c>
      <c r="N65" s="91">
        <f t="shared" si="2"/>
        <v>39288</v>
      </c>
    </row>
    <row r="66" spans="1:14" ht="13.5" customHeight="1">
      <c r="A66" s="87" t="s">
        <v>124</v>
      </c>
      <c r="B66" s="88" t="s">
        <v>125</v>
      </c>
      <c r="C66" s="89"/>
      <c r="D66" s="90"/>
      <c r="E66" s="91"/>
      <c r="F66" s="89"/>
      <c r="G66" s="90"/>
      <c r="H66" s="91"/>
      <c r="I66" s="89"/>
      <c r="J66" s="90"/>
      <c r="K66" s="91"/>
      <c r="L66" s="89">
        <f t="shared" si="0"/>
        <v>0</v>
      </c>
      <c r="M66" s="90">
        <f t="shared" si="1"/>
        <v>0</v>
      </c>
      <c r="N66" s="91">
        <f t="shared" si="2"/>
        <v>0</v>
      </c>
    </row>
    <row r="67" spans="1:14" ht="13.5" customHeight="1">
      <c r="A67" s="87" t="s">
        <v>126</v>
      </c>
      <c r="B67" s="88" t="s">
        <v>127</v>
      </c>
      <c r="C67" s="89"/>
      <c r="D67" s="90"/>
      <c r="E67" s="91"/>
      <c r="F67" s="89"/>
      <c r="G67" s="90"/>
      <c r="H67" s="91"/>
      <c r="I67" s="89"/>
      <c r="J67" s="90"/>
      <c r="K67" s="91"/>
      <c r="L67" s="89">
        <f t="shared" si="0"/>
        <v>0</v>
      </c>
      <c r="M67" s="90">
        <f t="shared" si="1"/>
        <v>0</v>
      </c>
      <c r="N67" s="91">
        <f t="shared" si="2"/>
        <v>0</v>
      </c>
    </row>
    <row r="68" spans="1:14" ht="13.5" customHeight="1">
      <c r="A68" s="87" t="s">
        <v>128</v>
      </c>
      <c r="B68" s="88" t="s">
        <v>129</v>
      </c>
      <c r="C68" s="89"/>
      <c r="D68" s="90"/>
      <c r="E68" s="91"/>
      <c r="F68" s="89"/>
      <c r="G68" s="90"/>
      <c r="H68" s="91"/>
      <c r="I68" s="89"/>
      <c r="J68" s="90"/>
      <c r="K68" s="91"/>
      <c r="L68" s="89">
        <f t="shared" si="0"/>
        <v>0</v>
      </c>
      <c r="M68" s="90">
        <f t="shared" si="1"/>
        <v>0</v>
      </c>
      <c r="N68" s="91">
        <f t="shared" si="2"/>
        <v>0</v>
      </c>
    </row>
    <row r="69" spans="1:14" ht="13.5" customHeight="1">
      <c r="A69" s="87" t="s">
        <v>130</v>
      </c>
      <c r="B69" s="88" t="s">
        <v>131</v>
      </c>
      <c r="C69" s="89"/>
      <c r="D69" s="90"/>
      <c r="E69" s="91"/>
      <c r="F69" s="89"/>
      <c r="G69" s="90"/>
      <c r="H69" s="91"/>
      <c r="I69" s="89"/>
      <c r="J69" s="90"/>
      <c r="K69" s="91"/>
      <c r="L69" s="89">
        <f t="shared" si="0"/>
        <v>0</v>
      </c>
      <c r="M69" s="90">
        <f t="shared" si="1"/>
        <v>0</v>
      </c>
      <c r="N69" s="91">
        <f t="shared" si="2"/>
        <v>0</v>
      </c>
    </row>
    <row r="70" spans="1:14" ht="13.5" customHeight="1">
      <c r="A70" s="87" t="s">
        <v>132</v>
      </c>
      <c r="B70" s="88" t="s">
        <v>133</v>
      </c>
      <c r="C70" s="89"/>
      <c r="D70" s="90"/>
      <c r="E70" s="91"/>
      <c r="F70" s="89">
        <v>1301</v>
      </c>
      <c r="G70" s="90">
        <v>277</v>
      </c>
      <c r="H70" s="91">
        <v>277</v>
      </c>
      <c r="I70" s="89"/>
      <c r="J70" s="90"/>
      <c r="K70" s="91"/>
      <c r="L70" s="89">
        <f t="shared" si="0"/>
        <v>1301</v>
      </c>
      <c r="M70" s="90">
        <f t="shared" si="1"/>
        <v>277</v>
      </c>
      <c r="N70" s="91">
        <f t="shared" si="2"/>
        <v>277</v>
      </c>
    </row>
    <row r="71" spans="1:14" ht="13.5" customHeight="1">
      <c r="A71" s="87" t="s">
        <v>134</v>
      </c>
      <c r="B71" s="88" t="s">
        <v>135</v>
      </c>
      <c r="C71" s="89"/>
      <c r="D71" s="90"/>
      <c r="E71" s="91"/>
      <c r="F71" s="89">
        <v>9099</v>
      </c>
      <c r="G71" s="90">
        <v>14173</v>
      </c>
      <c r="H71" s="91"/>
      <c r="I71" s="89"/>
      <c r="J71" s="90"/>
      <c r="K71" s="91"/>
      <c r="L71" s="89">
        <f t="shared" si="0"/>
        <v>9099</v>
      </c>
      <c r="M71" s="90">
        <f t="shared" si="1"/>
        <v>14173</v>
      </c>
      <c r="N71" s="91">
        <f t="shared" si="2"/>
        <v>0</v>
      </c>
    </row>
    <row r="72" spans="1:14" s="97" customFormat="1" ht="13.5" customHeight="1">
      <c r="A72" s="92" t="s">
        <v>136</v>
      </c>
      <c r="B72" s="93" t="s">
        <v>312</v>
      </c>
      <c r="C72" s="94">
        <f aca="true" t="shared" si="12" ref="C72:K72">SUM(C60:C71)</f>
        <v>33430</v>
      </c>
      <c r="D72" s="95">
        <f t="shared" si="12"/>
        <v>39288</v>
      </c>
      <c r="E72" s="96">
        <f t="shared" si="12"/>
        <v>39288</v>
      </c>
      <c r="F72" s="94">
        <f t="shared" si="12"/>
        <v>10400</v>
      </c>
      <c r="G72" s="95">
        <f t="shared" si="12"/>
        <v>14450</v>
      </c>
      <c r="H72" s="96">
        <f t="shared" si="12"/>
        <v>277</v>
      </c>
      <c r="I72" s="94">
        <f t="shared" si="12"/>
        <v>0</v>
      </c>
      <c r="J72" s="95">
        <f t="shared" si="12"/>
        <v>0</v>
      </c>
      <c r="K72" s="96">
        <f t="shared" si="12"/>
        <v>0</v>
      </c>
      <c r="L72" s="94">
        <f t="shared" si="0"/>
        <v>43830</v>
      </c>
      <c r="M72" s="95">
        <f t="shared" si="1"/>
        <v>53738</v>
      </c>
      <c r="N72" s="96">
        <f t="shared" si="2"/>
        <v>39565</v>
      </c>
    </row>
    <row r="73" spans="1:14" ht="13.5" customHeight="1">
      <c r="A73" s="87" t="s">
        <v>138</v>
      </c>
      <c r="B73" s="88" t="s">
        <v>139</v>
      </c>
      <c r="C73" s="89"/>
      <c r="D73" s="90"/>
      <c r="E73" s="91"/>
      <c r="F73" s="89"/>
      <c r="G73" s="90"/>
      <c r="H73" s="91"/>
      <c r="I73" s="89"/>
      <c r="J73" s="90"/>
      <c r="K73" s="91"/>
      <c r="L73" s="89">
        <f t="shared" si="0"/>
        <v>0</v>
      </c>
      <c r="M73" s="90">
        <f t="shared" si="1"/>
        <v>0</v>
      </c>
      <c r="N73" s="91">
        <f t="shared" si="2"/>
        <v>0</v>
      </c>
    </row>
    <row r="74" spans="1:14" ht="13.5" customHeight="1">
      <c r="A74" s="87" t="s">
        <v>140</v>
      </c>
      <c r="B74" s="88" t="s">
        <v>141</v>
      </c>
      <c r="C74" s="89"/>
      <c r="D74" s="90"/>
      <c r="E74" s="91"/>
      <c r="F74" s="89"/>
      <c r="G74" s="90"/>
      <c r="H74" s="91"/>
      <c r="I74" s="89"/>
      <c r="J74" s="90"/>
      <c r="K74" s="91"/>
      <c r="L74" s="89">
        <f t="shared" si="0"/>
        <v>0</v>
      </c>
      <c r="M74" s="90">
        <f t="shared" si="1"/>
        <v>0</v>
      </c>
      <c r="N74" s="91">
        <f t="shared" si="2"/>
        <v>0</v>
      </c>
    </row>
    <row r="75" spans="1:14" ht="13.5" customHeight="1">
      <c r="A75" s="87" t="s">
        <v>142</v>
      </c>
      <c r="B75" s="88" t="s">
        <v>143</v>
      </c>
      <c r="C75" s="89"/>
      <c r="D75" s="90"/>
      <c r="E75" s="91"/>
      <c r="F75" s="89"/>
      <c r="G75" s="90"/>
      <c r="H75" s="91"/>
      <c r="I75" s="89"/>
      <c r="J75" s="90"/>
      <c r="K75" s="91"/>
      <c r="L75" s="89">
        <f t="shared" si="0"/>
        <v>0</v>
      </c>
      <c r="M75" s="90">
        <f t="shared" si="1"/>
        <v>0</v>
      </c>
      <c r="N75" s="91">
        <f t="shared" si="2"/>
        <v>0</v>
      </c>
    </row>
    <row r="76" spans="1:14" ht="13.5" customHeight="1">
      <c r="A76" s="87" t="s">
        <v>144</v>
      </c>
      <c r="B76" s="88" t="s">
        <v>145</v>
      </c>
      <c r="C76" s="89"/>
      <c r="D76" s="90"/>
      <c r="E76" s="91"/>
      <c r="F76" s="89"/>
      <c r="G76" s="90">
        <v>1380</v>
      </c>
      <c r="H76" s="91">
        <v>1380</v>
      </c>
      <c r="I76" s="89"/>
      <c r="J76" s="90"/>
      <c r="K76" s="91"/>
      <c r="L76" s="89">
        <f t="shared" si="0"/>
        <v>0</v>
      </c>
      <c r="M76" s="90">
        <f t="shared" si="1"/>
        <v>1380</v>
      </c>
      <c r="N76" s="91">
        <f t="shared" si="2"/>
        <v>1380</v>
      </c>
    </row>
    <row r="77" spans="1:14" ht="13.5" customHeight="1">
      <c r="A77" s="87" t="s">
        <v>146</v>
      </c>
      <c r="B77" s="88" t="s">
        <v>147</v>
      </c>
      <c r="C77" s="89"/>
      <c r="D77" s="90"/>
      <c r="E77" s="91"/>
      <c r="F77" s="89"/>
      <c r="G77" s="90"/>
      <c r="H77" s="91"/>
      <c r="I77" s="89"/>
      <c r="J77" s="90"/>
      <c r="K77" s="91"/>
      <c r="L77" s="89">
        <f t="shared" si="0"/>
        <v>0</v>
      </c>
      <c r="M77" s="90">
        <f t="shared" si="1"/>
        <v>0</v>
      </c>
      <c r="N77" s="91">
        <f t="shared" si="2"/>
        <v>0</v>
      </c>
    </row>
    <row r="78" spans="1:14" ht="13.5" customHeight="1">
      <c r="A78" s="87" t="s">
        <v>148</v>
      </c>
      <c r="B78" s="88" t="s">
        <v>149</v>
      </c>
      <c r="C78" s="89"/>
      <c r="D78" s="90"/>
      <c r="E78" s="91"/>
      <c r="F78" s="89"/>
      <c r="G78" s="90"/>
      <c r="H78" s="91"/>
      <c r="I78" s="89"/>
      <c r="J78" s="90"/>
      <c r="K78" s="91"/>
      <c r="L78" s="89">
        <f t="shared" si="0"/>
        <v>0</v>
      </c>
      <c r="M78" s="90">
        <f t="shared" si="1"/>
        <v>0</v>
      </c>
      <c r="N78" s="91">
        <f t="shared" si="2"/>
        <v>0</v>
      </c>
    </row>
    <row r="79" spans="1:14" ht="13.5" customHeight="1">
      <c r="A79" s="87" t="s">
        <v>150</v>
      </c>
      <c r="B79" s="88" t="s">
        <v>151</v>
      </c>
      <c r="C79" s="89"/>
      <c r="D79" s="90"/>
      <c r="E79" s="91"/>
      <c r="F79" s="89"/>
      <c r="G79" s="90"/>
      <c r="H79" s="91"/>
      <c r="I79" s="89"/>
      <c r="J79" s="90"/>
      <c r="K79" s="91"/>
      <c r="L79" s="89">
        <f t="shared" si="0"/>
        <v>0</v>
      </c>
      <c r="M79" s="90">
        <f t="shared" si="1"/>
        <v>0</v>
      </c>
      <c r="N79" s="91">
        <f t="shared" si="2"/>
        <v>0</v>
      </c>
    </row>
    <row r="80" spans="1:14" ht="13.5" customHeight="1">
      <c r="A80" s="87"/>
      <c r="B80" s="88" t="s">
        <v>151</v>
      </c>
      <c r="C80" s="89"/>
      <c r="D80" s="90"/>
      <c r="E80" s="91"/>
      <c r="F80" s="89"/>
      <c r="G80" s="90">
        <v>373</v>
      </c>
      <c r="H80" s="91">
        <v>373</v>
      </c>
      <c r="I80" s="89"/>
      <c r="J80" s="90"/>
      <c r="K80" s="91"/>
      <c r="L80" s="89"/>
      <c r="M80" s="90">
        <f t="shared" si="1"/>
        <v>373</v>
      </c>
      <c r="N80" s="91">
        <f t="shared" si="2"/>
        <v>373</v>
      </c>
    </row>
    <row r="81" spans="1:14" s="97" customFormat="1" ht="13.5" customHeight="1">
      <c r="A81" s="92" t="s">
        <v>152</v>
      </c>
      <c r="B81" s="93" t="s">
        <v>313</v>
      </c>
      <c r="C81" s="94">
        <f>SUM(C73:C79)</f>
        <v>0</v>
      </c>
      <c r="D81" s="95">
        <f>SUM(D73:D79)</f>
        <v>0</v>
      </c>
      <c r="E81" s="96">
        <f>SUM(E73:E79)</f>
        <v>0</v>
      </c>
      <c r="F81" s="94">
        <f>SUM(F73:F79)</f>
        <v>0</v>
      </c>
      <c r="G81" s="95">
        <f>SUM(G76:G80)</f>
        <v>1753</v>
      </c>
      <c r="H81" s="95">
        <f>SUM(H76:H80)</f>
        <v>1753</v>
      </c>
      <c r="I81" s="94">
        <f>SUM(I73:I79)</f>
        <v>0</v>
      </c>
      <c r="J81" s="95">
        <f>SUM(J73:J79)</f>
        <v>0</v>
      </c>
      <c r="K81" s="96">
        <f>SUM(K73:K79)</f>
        <v>0</v>
      </c>
      <c r="L81" s="94">
        <f aca="true" t="shared" si="13" ref="L81:L123">C81+F81+I81</f>
        <v>0</v>
      </c>
      <c r="M81" s="95">
        <f t="shared" si="1"/>
        <v>1753</v>
      </c>
      <c r="N81" s="96">
        <f t="shared" si="2"/>
        <v>1753</v>
      </c>
    </row>
    <row r="82" spans="1:14" ht="13.5" customHeight="1">
      <c r="A82" s="87" t="s">
        <v>154</v>
      </c>
      <c r="B82" s="88" t="s">
        <v>155</v>
      </c>
      <c r="C82" s="89"/>
      <c r="D82" s="90"/>
      <c r="E82" s="91"/>
      <c r="F82" s="89">
        <v>3253</v>
      </c>
      <c r="G82" s="90">
        <v>3253</v>
      </c>
      <c r="H82" s="91">
        <v>2083</v>
      </c>
      <c r="I82" s="89"/>
      <c r="J82" s="90"/>
      <c r="K82" s="91"/>
      <c r="L82" s="89">
        <f t="shared" si="13"/>
        <v>3253</v>
      </c>
      <c r="M82" s="90">
        <f t="shared" si="1"/>
        <v>3253</v>
      </c>
      <c r="N82" s="91">
        <f t="shared" si="2"/>
        <v>2083</v>
      </c>
    </row>
    <row r="83" spans="1:14" ht="13.5" customHeight="1">
      <c r="A83" s="87" t="s">
        <v>156</v>
      </c>
      <c r="B83" s="88" t="s">
        <v>157</v>
      </c>
      <c r="C83" s="89"/>
      <c r="D83" s="90"/>
      <c r="E83" s="91"/>
      <c r="F83" s="89"/>
      <c r="G83" s="90"/>
      <c r="H83" s="91"/>
      <c r="I83" s="89"/>
      <c r="J83" s="90"/>
      <c r="K83" s="91"/>
      <c r="L83" s="89">
        <f t="shared" si="13"/>
        <v>0</v>
      </c>
      <c r="M83" s="90">
        <f t="shared" si="1"/>
        <v>0</v>
      </c>
      <c r="N83" s="91">
        <f t="shared" si="2"/>
        <v>0</v>
      </c>
    </row>
    <row r="84" spans="1:14" ht="13.5" customHeight="1">
      <c r="A84" s="87" t="s">
        <v>158</v>
      </c>
      <c r="B84" s="88" t="s">
        <v>159</v>
      </c>
      <c r="C84" s="89"/>
      <c r="D84" s="90"/>
      <c r="E84" s="91"/>
      <c r="F84" s="89"/>
      <c r="G84" s="90"/>
      <c r="H84" s="91"/>
      <c r="I84" s="89"/>
      <c r="J84" s="90"/>
      <c r="K84" s="91"/>
      <c r="L84" s="89">
        <f t="shared" si="13"/>
        <v>0</v>
      </c>
      <c r="M84" s="90">
        <f t="shared" si="1"/>
        <v>0</v>
      </c>
      <c r="N84" s="91">
        <f t="shared" si="2"/>
        <v>0</v>
      </c>
    </row>
    <row r="85" spans="1:14" ht="13.5" customHeight="1">
      <c r="A85" s="87" t="s">
        <v>160</v>
      </c>
      <c r="B85" s="88" t="s">
        <v>161</v>
      </c>
      <c r="C85" s="89"/>
      <c r="D85" s="90"/>
      <c r="E85" s="91"/>
      <c r="F85" s="89"/>
      <c r="G85" s="90"/>
      <c r="H85" s="91"/>
      <c r="I85" s="89"/>
      <c r="J85" s="90"/>
      <c r="K85" s="91"/>
      <c r="L85" s="89">
        <f t="shared" si="13"/>
        <v>0</v>
      </c>
      <c r="M85" s="90">
        <f t="shared" si="1"/>
        <v>0</v>
      </c>
      <c r="N85" s="91">
        <f t="shared" si="2"/>
        <v>0</v>
      </c>
    </row>
    <row r="86" spans="1:14" s="97" customFormat="1" ht="13.5" customHeight="1">
      <c r="A86" s="92" t="s">
        <v>162</v>
      </c>
      <c r="B86" s="93" t="s">
        <v>314</v>
      </c>
      <c r="C86" s="94">
        <f aca="true" t="shared" si="14" ref="C86:K86">SUM(C82:C85)</f>
        <v>0</v>
      </c>
      <c r="D86" s="95">
        <f t="shared" si="14"/>
        <v>0</v>
      </c>
      <c r="E86" s="96">
        <f t="shared" si="14"/>
        <v>0</v>
      </c>
      <c r="F86" s="94">
        <f t="shared" si="14"/>
        <v>3253</v>
      </c>
      <c r="G86" s="95">
        <f t="shared" si="14"/>
        <v>3253</v>
      </c>
      <c r="H86" s="96">
        <f t="shared" si="14"/>
        <v>2083</v>
      </c>
      <c r="I86" s="94">
        <f t="shared" si="14"/>
        <v>0</v>
      </c>
      <c r="J86" s="95">
        <f t="shared" si="14"/>
        <v>0</v>
      </c>
      <c r="K86" s="96">
        <f t="shared" si="14"/>
        <v>0</v>
      </c>
      <c r="L86" s="94">
        <f t="shared" si="13"/>
        <v>3253</v>
      </c>
      <c r="M86" s="95">
        <f t="shared" si="1"/>
        <v>3253</v>
      </c>
      <c r="N86" s="96">
        <f t="shared" si="2"/>
        <v>2083</v>
      </c>
    </row>
    <row r="87" spans="1:14" ht="13.5" customHeight="1">
      <c r="A87" s="87" t="s">
        <v>164</v>
      </c>
      <c r="B87" s="88" t="s">
        <v>165</v>
      </c>
      <c r="C87" s="89"/>
      <c r="D87" s="90"/>
      <c r="E87" s="91"/>
      <c r="F87" s="89"/>
      <c r="G87" s="90"/>
      <c r="H87" s="91"/>
      <c r="I87" s="89"/>
      <c r="J87" s="90"/>
      <c r="K87" s="91"/>
      <c r="L87" s="89">
        <f t="shared" si="13"/>
        <v>0</v>
      </c>
      <c r="M87" s="90">
        <f t="shared" si="1"/>
        <v>0</v>
      </c>
      <c r="N87" s="91">
        <f t="shared" si="2"/>
        <v>0</v>
      </c>
    </row>
    <row r="88" spans="1:14" ht="13.5" customHeight="1">
      <c r="A88" s="87" t="s">
        <v>166</v>
      </c>
      <c r="B88" s="88" t="s">
        <v>167</v>
      </c>
      <c r="C88" s="89"/>
      <c r="D88" s="90"/>
      <c r="E88" s="91"/>
      <c r="F88" s="89"/>
      <c r="G88" s="90"/>
      <c r="H88" s="91"/>
      <c r="I88" s="89"/>
      <c r="J88" s="90"/>
      <c r="K88" s="91"/>
      <c r="L88" s="89">
        <f t="shared" si="13"/>
        <v>0</v>
      </c>
      <c r="M88" s="90">
        <f t="shared" si="1"/>
        <v>0</v>
      </c>
      <c r="N88" s="91">
        <f t="shared" si="2"/>
        <v>0</v>
      </c>
    </row>
    <row r="89" spans="1:14" ht="13.5" customHeight="1">
      <c r="A89" s="87" t="s">
        <v>168</v>
      </c>
      <c r="B89" s="88" t="s">
        <v>169</v>
      </c>
      <c r="C89" s="89"/>
      <c r="D89" s="90"/>
      <c r="E89" s="91"/>
      <c r="F89" s="89"/>
      <c r="G89" s="90"/>
      <c r="H89" s="91"/>
      <c r="I89" s="89"/>
      <c r="J89" s="90"/>
      <c r="K89" s="91"/>
      <c r="L89" s="89">
        <f t="shared" si="13"/>
        <v>0</v>
      </c>
      <c r="M89" s="90">
        <f t="shared" si="1"/>
        <v>0</v>
      </c>
      <c r="N89" s="91">
        <f t="shared" si="2"/>
        <v>0</v>
      </c>
    </row>
    <row r="90" spans="1:14" ht="13.5" customHeight="1">
      <c r="A90" s="87" t="s">
        <v>170</v>
      </c>
      <c r="B90" s="88" t="s">
        <v>171</v>
      </c>
      <c r="C90" s="89"/>
      <c r="D90" s="90"/>
      <c r="E90" s="91"/>
      <c r="F90" s="89">
        <v>913</v>
      </c>
      <c r="G90" s="90"/>
      <c r="H90" s="91"/>
      <c r="I90" s="89"/>
      <c r="J90" s="90"/>
      <c r="K90" s="91"/>
      <c r="L90" s="89">
        <f t="shared" si="13"/>
        <v>913</v>
      </c>
      <c r="M90" s="90">
        <f t="shared" si="1"/>
        <v>0</v>
      </c>
      <c r="N90" s="91">
        <f t="shared" si="2"/>
        <v>0</v>
      </c>
    </row>
    <row r="91" spans="1:14" ht="13.5" customHeight="1">
      <c r="A91" s="87" t="s">
        <v>172</v>
      </c>
      <c r="B91" s="88" t="s">
        <v>173</v>
      </c>
      <c r="C91" s="89"/>
      <c r="D91" s="90"/>
      <c r="E91" s="91"/>
      <c r="F91" s="89"/>
      <c r="G91" s="90"/>
      <c r="H91" s="91"/>
      <c r="I91" s="89"/>
      <c r="J91" s="90"/>
      <c r="K91" s="91"/>
      <c r="L91" s="89">
        <f t="shared" si="13"/>
        <v>0</v>
      </c>
      <c r="M91" s="90">
        <f t="shared" si="1"/>
        <v>0</v>
      </c>
      <c r="N91" s="91">
        <f t="shared" si="2"/>
        <v>0</v>
      </c>
    </row>
    <row r="92" spans="1:14" ht="13.5" customHeight="1">
      <c r="A92" s="87" t="s">
        <v>174</v>
      </c>
      <c r="B92" s="88" t="s">
        <v>315</v>
      </c>
      <c r="C92" s="89"/>
      <c r="D92" s="90"/>
      <c r="E92" s="91"/>
      <c r="F92" s="89"/>
      <c r="G92" s="90"/>
      <c r="H92" s="91"/>
      <c r="I92" s="89"/>
      <c r="J92" s="90"/>
      <c r="K92" s="91"/>
      <c r="L92" s="89">
        <f t="shared" si="13"/>
        <v>0</v>
      </c>
      <c r="M92" s="90">
        <f t="shared" si="1"/>
        <v>0</v>
      </c>
      <c r="N92" s="91">
        <f t="shared" si="2"/>
        <v>0</v>
      </c>
    </row>
    <row r="93" spans="1:14" ht="13.5" customHeight="1">
      <c r="A93" s="87" t="s">
        <v>176</v>
      </c>
      <c r="B93" s="88" t="s">
        <v>177</v>
      </c>
      <c r="C93" s="89"/>
      <c r="D93" s="90"/>
      <c r="E93" s="91"/>
      <c r="F93" s="89"/>
      <c r="G93" s="90"/>
      <c r="H93" s="91"/>
      <c r="I93" s="89"/>
      <c r="J93" s="90"/>
      <c r="K93" s="91"/>
      <c r="L93" s="89">
        <f t="shared" si="13"/>
        <v>0</v>
      </c>
      <c r="M93" s="90">
        <f t="shared" si="1"/>
        <v>0</v>
      </c>
      <c r="N93" s="91">
        <f t="shared" si="2"/>
        <v>0</v>
      </c>
    </row>
    <row r="94" spans="1:14" ht="13.5" customHeight="1">
      <c r="A94" s="87"/>
      <c r="B94" s="88" t="s">
        <v>344</v>
      </c>
      <c r="C94" s="89"/>
      <c r="D94" s="90"/>
      <c r="E94" s="91"/>
      <c r="F94" s="89"/>
      <c r="G94" s="90">
        <v>10160</v>
      </c>
      <c r="H94" s="91">
        <v>10160</v>
      </c>
      <c r="I94" s="89"/>
      <c r="J94" s="90"/>
      <c r="K94" s="91"/>
      <c r="L94" s="89">
        <f t="shared" si="13"/>
        <v>0</v>
      </c>
      <c r="M94" s="90">
        <f t="shared" si="1"/>
        <v>10160</v>
      </c>
      <c r="N94" s="91">
        <f t="shared" si="2"/>
        <v>10160</v>
      </c>
    </row>
    <row r="95" spans="1:14" ht="13.5" customHeight="1">
      <c r="A95" s="87" t="s">
        <v>178</v>
      </c>
      <c r="B95" s="88" t="s">
        <v>179</v>
      </c>
      <c r="C95" s="89"/>
      <c r="D95" s="90"/>
      <c r="E95" s="91"/>
      <c r="F95" s="89">
        <v>317</v>
      </c>
      <c r="G95" s="90">
        <v>401</v>
      </c>
      <c r="H95" s="91">
        <v>401</v>
      </c>
      <c r="I95" s="89"/>
      <c r="J95" s="90"/>
      <c r="K95" s="91"/>
      <c r="L95" s="89">
        <f t="shared" si="13"/>
        <v>317</v>
      </c>
      <c r="M95" s="90">
        <f t="shared" si="1"/>
        <v>401</v>
      </c>
      <c r="N95" s="91">
        <f t="shared" si="2"/>
        <v>401</v>
      </c>
    </row>
    <row r="96" spans="1:14" s="97" customFormat="1" ht="13.5" customHeight="1">
      <c r="A96" s="92" t="s">
        <v>180</v>
      </c>
      <c r="B96" s="93" t="s">
        <v>316</v>
      </c>
      <c r="C96" s="94">
        <f aca="true" t="shared" si="15" ref="C96:K96">SUM(C87:C95)</f>
        <v>0</v>
      </c>
      <c r="D96" s="95">
        <f t="shared" si="15"/>
        <v>0</v>
      </c>
      <c r="E96" s="96">
        <f t="shared" si="15"/>
        <v>0</v>
      </c>
      <c r="F96" s="94">
        <f t="shared" si="15"/>
        <v>1230</v>
      </c>
      <c r="G96" s="95">
        <f t="shared" si="15"/>
        <v>10561</v>
      </c>
      <c r="H96" s="96">
        <f t="shared" si="15"/>
        <v>10561</v>
      </c>
      <c r="I96" s="94">
        <f t="shared" si="15"/>
        <v>0</v>
      </c>
      <c r="J96" s="95">
        <f t="shared" si="15"/>
        <v>0</v>
      </c>
      <c r="K96" s="96">
        <f t="shared" si="15"/>
        <v>0</v>
      </c>
      <c r="L96" s="94">
        <f t="shared" si="13"/>
        <v>1230</v>
      </c>
      <c r="M96" s="95">
        <f t="shared" si="1"/>
        <v>10561</v>
      </c>
      <c r="N96" s="96">
        <f t="shared" si="2"/>
        <v>10561</v>
      </c>
    </row>
    <row r="97" spans="1:14" s="97" customFormat="1" ht="13.5" customHeight="1">
      <c r="A97" s="92" t="s">
        <v>182</v>
      </c>
      <c r="B97" s="93" t="s">
        <v>317</v>
      </c>
      <c r="C97" s="94">
        <f aca="true" t="shared" si="16" ref="C97:K97">C24+C25+C50+C59+C72+C81+C86+C96</f>
        <v>48603</v>
      </c>
      <c r="D97" s="95">
        <f t="shared" si="16"/>
        <v>54970</v>
      </c>
      <c r="E97" s="96">
        <f t="shared" si="16"/>
        <v>50807</v>
      </c>
      <c r="F97" s="94">
        <f t="shared" si="16"/>
        <v>22308</v>
      </c>
      <c r="G97" s="95">
        <f t="shared" si="16"/>
        <v>41781</v>
      </c>
      <c r="H97" s="96">
        <f t="shared" si="16"/>
        <v>25684</v>
      </c>
      <c r="I97" s="94">
        <f t="shared" si="16"/>
        <v>3990</v>
      </c>
      <c r="J97" s="95">
        <f t="shared" si="16"/>
        <v>6983</v>
      </c>
      <c r="K97" s="96">
        <f t="shared" si="16"/>
        <v>5308</v>
      </c>
      <c r="L97" s="94">
        <f t="shared" si="13"/>
        <v>74901</v>
      </c>
      <c r="M97" s="95">
        <f t="shared" si="1"/>
        <v>103734</v>
      </c>
      <c r="N97" s="96">
        <f t="shared" si="2"/>
        <v>81799</v>
      </c>
    </row>
    <row r="98" spans="1:14" ht="13.5" customHeight="1">
      <c r="A98" s="87" t="s">
        <v>4</v>
      </c>
      <c r="B98" s="88" t="s">
        <v>318</v>
      </c>
      <c r="C98" s="89"/>
      <c r="D98" s="90"/>
      <c r="E98" s="91"/>
      <c r="F98" s="89"/>
      <c r="G98" s="90"/>
      <c r="H98" s="91"/>
      <c r="I98" s="89"/>
      <c r="J98" s="90"/>
      <c r="K98" s="91"/>
      <c r="L98" s="89">
        <f t="shared" si="13"/>
        <v>0</v>
      </c>
      <c r="M98" s="90">
        <f t="shared" si="1"/>
        <v>0</v>
      </c>
      <c r="N98" s="91">
        <f t="shared" si="2"/>
        <v>0</v>
      </c>
    </row>
    <row r="99" spans="1:14" ht="13.5" customHeight="1">
      <c r="A99" s="87" t="s">
        <v>6</v>
      </c>
      <c r="B99" s="88" t="s">
        <v>319</v>
      </c>
      <c r="C99" s="89"/>
      <c r="D99" s="90"/>
      <c r="E99" s="91"/>
      <c r="F99" s="89"/>
      <c r="G99" s="90"/>
      <c r="H99" s="91"/>
      <c r="I99" s="89"/>
      <c r="J99" s="90"/>
      <c r="K99" s="91"/>
      <c r="L99" s="89">
        <f t="shared" si="13"/>
        <v>0</v>
      </c>
      <c r="M99" s="90">
        <f t="shared" si="1"/>
        <v>0</v>
      </c>
      <c r="N99" s="91">
        <f t="shared" si="2"/>
        <v>0</v>
      </c>
    </row>
    <row r="100" spans="1:14" ht="13.5" customHeight="1">
      <c r="A100" s="87" t="s">
        <v>8</v>
      </c>
      <c r="B100" s="88" t="s">
        <v>320</v>
      </c>
      <c r="C100" s="89"/>
      <c r="D100" s="90"/>
      <c r="E100" s="91"/>
      <c r="F100" s="89"/>
      <c r="G100" s="90"/>
      <c r="H100" s="91"/>
      <c r="I100" s="89"/>
      <c r="J100" s="90"/>
      <c r="K100" s="91"/>
      <c r="L100" s="89">
        <f t="shared" si="13"/>
        <v>0</v>
      </c>
      <c r="M100" s="90">
        <f t="shared" si="1"/>
        <v>0</v>
      </c>
      <c r="N100" s="91">
        <f t="shared" si="2"/>
        <v>0</v>
      </c>
    </row>
    <row r="101" spans="1:14" ht="13.5" customHeight="1">
      <c r="A101" s="92" t="s">
        <v>10</v>
      </c>
      <c r="B101" s="93" t="s">
        <v>321</v>
      </c>
      <c r="C101" s="89">
        <f aca="true" t="shared" si="17" ref="C101:K101">C98+C99+C100</f>
        <v>0</v>
      </c>
      <c r="D101" s="90">
        <f t="shared" si="17"/>
        <v>0</v>
      </c>
      <c r="E101" s="91">
        <f t="shared" si="17"/>
        <v>0</v>
      </c>
      <c r="F101" s="89">
        <f t="shared" si="17"/>
        <v>0</v>
      </c>
      <c r="G101" s="90">
        <f t="shared" si="17"/>
        <v>0</v>
      </c>
      <c r="H101" s="91">
        <f t="shared" si="17"/>
        <v>0</v>
      </c>
      <c r="I101" s="89">
        <f t="shared" si="17"/>
        <v>0</v>
      </c>
      <c r="J101" s="90">
        <f t="shared" si="17"/>
        <v>0</v>
      </c>
      <c r="K101" s="91">
        <f t="shared" si="17"/>
        <v>0</v>
      </c>
      <c r="L101" s="89">
        <f t="shared" si="13"/>
        <v>0</v>
      </c>
      <c r="M101" s="90">
        <f t="shared" si="1"/>
        <v>0</v>
      </c>
      <c r="N101" s="91">
        <f t="shared" si="2"/>
        <v>0</v>
      </c>
    </row>
    <row r="102" spans="1:14" ht="13.5" customHeight="1">
      <c r="A102" s="87" t="s">
        <v>12</v>
      </c>
      <c r="B102" s="88" t="s">
        <v>322</v>
      </c>
      <c r="C102" s="89"/>
      <c r="D102" s="90"/>
      <c r="E102" s="91"/>
      <c r="F102" s="89"/>
      <c r="G102" s="90">
        <v>15000</v>
      </c>
      <c r="H102" s="91">
        <v>15000</v>
      </c>
      <c r="I102" s="89"/>
      <c r="J102" s="90"/>
      <c r="K102" s="91"/>
      <c r="L102" s="89">
        <f t="shared" si="13"/>
        <v>0</v>
      </c>
      <c r="M102" s="90">
        <f t="shared" si="1"/>
        <v>15000</v>
      </c>
      <c r="N102" s="91">
        <f t="shared" si="2"/>
        <v>15000</v>
      </c>
    </row>
    <row r="103" spans="1:14" ht="13.5" customHeight="1">
      <c r="A103" s="87" t="s">
        <v>14</v>
      </c>
      <c r="B103" s="88" t="s">
        <v>323</v>
      </c>
      <c r="C103" s="89"/>
      <c r="D103" s="90"/>
      <c r="E103" s="91"/>
      <c r="F103" s="89"/>
      <c r="G103" s="90"/>
      <c r="H103" s="91"/>
      <c r="I103" s="89"/>
      <c r="J103" s="90"/>
      <c r="K103" s="91"/>
      <c r="L103" s="89">
        <f t="shared" si="13"/>
        <v>0</v>
      </c>
      <c r="M103" s="90">
        <f t="shared" si="1"/>
        <v>0</v>
      </c>
      <c r="N103" s="91">
        <f t="shared" si="2"/>
        <v>0</v>
      </c>
    </row>
    <row r="104" spans="1:14" ht="13.5" customHeight="1">
      <c r="A104" s="87" t="s">
        <v>16</v>
      </c>
      <c r="B104" s="88" t="s">
        <v>324</v>
      </c>
      <c r="C104" s="89"/>
      <c r="D104" s="90"/>
      <c r="E104" s="91"/>
      <c r="F104" s="89"/>
      <c r="G104" s="90"/>
      <c r="H104" s="91"/>
      <c r="I104" s="89"/>
      <c r="J104" s="90"/>
      <c r="K104" s="91"/>
      <c r="L104" s="89">
        <f t="shared" si="13"/>
        <v>0</v>
      </c>
      <c r="M104" s="90">
        <f t="shared" si="1"/>
        <v>0</v>
      </c>
      <c r="N104" s="91">
        <f t="shared" si="2"/>
        <v>0</v>
      </c>
    </row>
    <row r="105" spans="1:14" ht="13.5" customHeight="1">
      <c r="A105" s="87" t="s">
        <v>18</v>
      </c>
      <c r="B105" s="88" t="s">
        <v>325</v>
      </c>
      <c r="C105" s="89"/>
      <c r="D105" s="90"/>
      <c r="E105" s="91"/>
      <c r="F105" s="89"/>
      <c r="G105" s="90"/>
      <c r="H105" s="91"/>
      <c r="I105" s="89"/>
      <c r="J105" s="90"/>
      <c r="K105" s="91"/>
      <c r="L105" s="89">
        <f t="shared" si="13"/>
        <v>0</v>
      </c>
      <c r="M105" s="90">
        <f t="shared" si="1"/>
        <v>0</v>
      </c>
      <c r="N105" s="91">
        <f t="shared" si="2"/>
        <v>0</v>
      </c>
    </row>
    <row r="106" spans="1:14" ht="13.5" customHeight="1">
      <c r="A106" s="87"/>
      <c r="B106" s="88"/>
      <c r="C106" s="89"/>
      <c r="D106" s="90"/>
      <c r="E106" s="91"/>
      <c r="F106" s="89"/>
      <c r="G106" s="90"/>
      <c r="H106" s="91"/>
      <c r="I106" s="89"/>
      <c r="J106" s="90"/>
      <c r="K106" s="91"/>
      <c r="L106" s="89">
        <f t="shared" si="13"/>
        <v>0</v>
      </c>
      <c r="M106" s="90">
        <f t="shared" si="1"/>
        <v>0</v>
      </c>
      <c r="N106" s="91">
        <f t="shared" si="2"/>
        <v>0</v>
      </c>
    </row>
    <row r="107" spans="1:14" ht="13.5" customHeight="1">
      <c r="A107" s="87"/>
      <c r="B107" s="88" t="s">
        <v>328</v>
      </c>
      <c r="C107" s="89"/>
      <c r="D107" s="90">
        <v>1867</v>
      </c>
      <c r="E107" s="91"/>
      <c r="F107" s="89"/>
      <c r="G107" s="90"/>
      <c r="H107" s="91"/>
      <c r="I107" s="89"/>
      <c r="J107" s="90"/>
      <c r="K107" s="91"/>
      <c r="L107" s="89">
        <f t="shared" si="13"/>
        <v>0</v>
      </c>
      <c r="M107" s="90">
        <f t="shared" si="1"/>
        <v>1867</v>
      </c>
      <c r="N107" s="91"/>
    </row>
    <row r="108" spans="1:14" ht="13.5" customHeight="1">
      <c r="A108" s="92" t="s">
        <v>20</v>
      </c>
      <c r="B108" s="93" t="s">
        <v>327</v>
      </c>
      <c r="C108" s="89">
        <f>C102+C103+C104+C105</f>
        <v>0</v>
      </c>
      <c r="D108" s="90">
        <f>D102+D103+D104+D105+D107</f>
        <v>1867</v>
      </c>
      <c r="E108" s="90"/>
      <c r="F108" s="90">
        <f aca="true" t="shared" si="18" ref="F108:K108">F102+F103+F104+F105+F107</f>
        <v>0</v>
      </c>
      <c r="G108" s="90">
        <f t="shared" si="18"/>
        <v>15000</v>
      </c>
      <c r="H108" s="90">
        <f t="shared" si="18"/>
        <v>15000</v>
      </c>
      <c r="I108" s="90">
        <f t="shared" si="18"/>
        <v>0</v>
      </c>
      <c r="J108" s="90">
        <f t="shared" si="18"/>
        <v>0</v>
      </c>
      <c r="K108" s="90">
        <f t="shared" si="18"/>
        <v>0</v>
      </c>
      <c r="L108" s="89">
        <f t="shared" si="13"/>
        <v>0</v>
      </c>
      <c r="M108" s="90">
        <f t="shared" si="1"/>
        <v>16867</v>
      </c>
      <c r="N108" s="91">
        <f aca="true" t="shared" si="19" ref="N108:N123">E108+H108+K108</f>
        <v>15000</v>
      </c>
    </row>
    <row r="109" spans="1:14" ht="13.5" customHeight="1">
      <c r="A109" s="87" t="s">
        <v>22</v>
      </c>
      <c r="B109" s="88" t="s">
        <v>328</v>
      </c>
      <c r="C109" s="89"/>
      <c r="D109" s="90"/>
      <c r="E109" s="91"/>
      <c r="F109" s="89"/>
      <c r="G109" s="90"/>
      <c r="H109" s="91"/>
      <c r="I109" s="89"/>
      <c r="J109" s="90"/>
      <c r="K109" s="91"/>
      <c r="L109" s="89">
        <f t="shared" si="13"/>
        <v>0</v>
      </c>
      <c r="M109" s="90">
        <f t="shared" si="1"/>
        <v>0</v>
      </c>
      <c r="N109" s="91">
        <f t="shared" si="19"/>
        <v>0</v>
      </c>
    </row>
    <row r="110" spans="1:14" ht="13.5" customHeight="1">
      <c r="A110" s="87" t="s">
        <v>24</v>
      </c>
      <c r="B110" s="88" t="s">
        <v>329</v>
      </c>
      <c r="C110" s="89"/>
      <c r="D110" s="90"/>
      <c r="E110" s="91"/>
      <c r="F110" s="89"/>
      <c r="G110" s="90"/>
      <c r="H110" s="91"/>
      <c r="I110" s="89"/>
      <c r="J110" s="90"/>
      <c r="K110" s="91"/>
      <c r="L110" s="89">
        <f t="shared" si="13"/>
        <v>0</v>
      </c>
      <c r="M110" s="90">
        <f t="shared" si="1"/>
        <v>0</v>
      </c>
      <c r="N110" s="91">
        <f t="shared" si="19"/>
        <v>0</v>
      </c>
    </row>
    <row r="111" spans="1:14" ht="13.5" customHeight="1">
      <c r="A111" s="87" t="s">
        <v>26</v>
      </c>
      <c r="B111" s="88" t="s">
        <v>330</v>
      </c>
      <c r="C111" s="89"/>
      <c r="D111" s="90"/>
      <c r="E111" s="91"/>
      <c r="F111" s="89"/>
      <c r="G111" s="90"/>
      <c r="H111" s="91"/>
      <c r="I111" s="89"/>
      <c r="J111" s="90"/>
      <c r="K111" s="91"/>
      <c r="L111" s="89">
        <f t="shared" si="13"/>
        <v>0</v>
      </c>
      <c r="M111" s="90">
        <f t="shared" si="1"/>
        <v>0</v>
      </c>
      <c r="N111" s="91">
        <f t="shared" si="19"/>
        <v>0</v>
      </c>
    </row>
    <row r="112" spans="1:14" ht="13.5" customHeight="1">
      <c r="A112" s="87" t="s">
        <v>28</v>
      </c>
      <c r="B112" s="88" t="s">
        <v>331</v>
      </c>
      <c r="C112" s="89"/>
      <c r="D112" s="90"/>
      <c r="E112" s="91"/>
      <c r="F112" s="89"/>
      <c r="G112" s="90"/>
      <c r="H112" s="91"/>
      <c r="I112" s="89"/>
      <c r="J112" s="90"/>
      <c r="K112" s="91"/>
      <c r="L112" s="89">
        <f t="shared" si="13"/>
        <v>0</v>
      </c>
      <c r="M112" s="90">
        <f t="shared" si="1"/>
        <v>0</v>
      </c>
      <c r="N112" s="91">
        <f t="shared" si="19"/>
        <v>0</v>
      </c>
    </row>
    <row r="113" spans="1:14" ht="13.5" customHeight="1">
      <c r="A113" s="87" t="s">
        <v>30</v>
      </c>
      <c r="B113" s="88" t="s">
        <v>332</v>
      </c>
      <c r="C113" s="89"/>
      <c r="D113" s="90"/>
      <c r="E113" s="91"/>
      <c r="F113" s="89"/>
      <c r="G113" s="90"/>
      <c r="H113" s="91"/>
      <c r="I113" s="89"/>
      <c r="J113" s="90"/>
      <c r="K113" s="91"/>
      <c r="L113" s="89">
        <f t="shared" si="13"/>
        <v>0</v>
      </c>
      <c r="M113" s="90">
        <f t="shared" si="1"/>
        <v>0</v>
      </c>
      <c r="N113" s="91">
        <f t="shared" si="19"/>
        <v>0</v>
      </c>
    </row>
    <row r="114" spans="1:14" ht="13.5" customHeight="1">
      <c r="A114" s="87" t="s">
        <v>32</v>
      </c>
      <c r="B114" s="88" t="s">
        <v>333</v>
      </c>
      <c r="C114" s="89"/>
      <c r="D114" s="90"/>
      <c r="E114" s="91"/>
      <c r="F114" s="89"/>
      <c r="G114" s="90"/>
      <c r="H114" s="91"/>
      <c r="I114" s="89"/>
      <c r="J114" s="90"/>
      <c r="K114" s="91"/>
      <c r="L114" s="89">
        <f t="shared" si="13"/>
        <v>0</v>
      </c>
      <c r="M114" s="90">
        <f t="shared" si="1"/>
        <v>0</v>
      </c>
      <c r="N114" s="91">
        <f t="shared" si="19"/>
        <v>0</v>
      </c>
    </row>
    <row r="115" spans="1:14" ht="13.5" customHeight="1">
      <c r="A115" s="92" t="s">
        <v>34</v>
      </c>
      <c r="B115" s="93" t="s">
        <v>334</v>
      </c>
      <c r="C115" s="89">
        <f aca="true" t="shared" si="20" ref="C115:K115">C101+C108+C109+C110+C111+C112+C113+C114</f>
        <v>0</v>
      </c>
      <c r="D115" s="90">
        <f t="shared" si="20"/>
        <v>1867</v>
      </c>
      <c r="E115" s="91">
        <f t="shared" si="20"/>
        <v>0</v>
      </c>
      <c r="F115" s="89">
        <f t="shared" si="20"/>
        <v>0</v>
      </c>
      <c r="G115" s="90">
        <f t="shared" si="20"/>
        <v>15000</v>
      </c>
      <c r="H115" s="91">
        <f t="shared" si="20"/>
        <v>15000</v>
      </c>
      <c r="I115" s="89">
        <f t="shared" si="20"/>
        <v>0</v>
      </c>
      <c r="J115" s="90">
        <f t="shared" si="20"/>
        <v>0</v>
      </c>
      <c r="K115" s="91">
        <f t="shared" si="20"/>
        <v>0</v>
      </c>
      <c r="L115" s="89">
        <f t="shared" si="13"/>
        <v>0</v>
      </c>
      <c r="M115" s="90">
        <f t="shared" si="1"/>
        <v>16867</v>
      </c>
      <c r="N115" s="91">
        <f t="shared" si="19"/>
        <v>15000</v>
      </c>
    </row>
    <row r="116" spans="1:14" ht="13.5" customHeight="1">
      <c r="A116" s="87" t="s">
        <v>36</v>
      </c>
      <c r="B116" s="88" t="s">
        <v>335</v>
      </c>
      <c r="C116" s="89"/>
      <c r="D116" s="90"/>
      <c r="E116" s="91"/>
      <c r="F116" s="89"/>
      <c r="G116" s="90"/>
      <c r="H116" s="91"/>
      <c r="I116" s="89"/>
      <c r="J116" s="90"/>
      <c r="K116" s="91"/>
      <c r="L116" s="89">
        <f t="shared" si="13"/>
        <v>0</v>
      </c>
      <c r="M116" s="90">
        <f t="shared" si="1"/>
        <v>0</v>
      </c>
      <c r="N116" s="91">
        <f t="shared" si="19"/>
        <v>0</v>
      </c>
    </row>
    <row r="117" spans="1:14" ht="13.5" customHeight="1">
      <c r="A117" s="87" t="s">
        <v>38</v>
      </c>
      <c r="B117" s="88" t="s">
        <v>336</v>
      </c>
      <c r="C117" s="89"/>
      <c r="D117" s="90"/>
      <c r="E117" s="91"/>
      <c r="F117" s="89"/>
      <c r="G117" s="90"/>
      <c r="H117" s="91"/>
      <c r="I117" s="89"/>
      <c r="J117" s="90"/>
      <c r="K117" s="91"/>
      <c r="L117" s="89">
        <f t="shared" si="13"/>
        <v>0</v>
      </c>
      <c r="M117" s="90">
        <f t="shared" si="1"/>
        <v>0</v>
      </c>
      <c r="N117" s="91">
        <f t="shared" si="19"/>
        <v>0</v>
      </c>
    </row>
    <row r="118" spans="1:14" ht="13.5" customHeight="1">
      <c r="A118" s="87" t="s">
        <v>40</v>
      </c>
      <c r="B118" s="88" t="s">
        <v>337</v>
      </c>
      <c r="C118" s="89"/>
      <c r="D118" s="90"/>
      <c r="E118" s="91"/>
      <c r="F118" s="89"/>
      <c r="G118" s="90"/>
      <c r="H118" s="91"/>
      <c r="I118" s="89"/>
      <c r="J118" s="90"/>
      <c r="K118" s="91"/>
      <c r="L118" s="89">
        <f t="shared" si="13"/>
        <v>0</v>
      </c>
      <c r="M118" s="90">
        <f t="shared" si="1"/>
        <v>0</v>
      </c>
      <c r="N118" s="91">
        <f t="shared" si="19"/>
        <v>0</v>
      </c>
    </row>
    <row r="119" spans="1:14" ht="13.5" customHeight="1">
      <c r="A119" s="87" t="s">
        <v>42</v>
      </c>
      <c r="B119" s="88" t="s">
        <v>338</v>
      </c>
      <c r="C119" s="89"/>
      <c r="D119" s="90"/>
      <c r="E119" s="91"/>
      <c r="F119" s="89"/>
      <c r="G119" s="90"/>
      <c r="H119" s="91"/>
      <c r="I119" s="89"/>
      <c r="J119" s="90"/>
      <c r="K119" s="91"/>
      <c r="L119" s="89">
        <f t="shared" si="13"/>
        <v>0</v>
      </c>
      <c r="M119" s="90">
        <f t="shared" si="1"/>
        <v>0</v>
      </c>
      <c r="N119" s="91">
        <f t="shared" si="19"/>
        <v>0</v>
      </c>
    </row>
    <row r="120" spans="1:14" ht="13.5" customHeight="1">
      <c r="A120" s="92" t="s">
        <v>44</v>
      </c>
      <c r="B120" s="93" t="s">
        <v>339</v>
      </c>
      <c r="C120" s="89">
        <f aca="true" t="shared" si="21" ref="C120:K120">C116+C117+C118+C119</f>
        <v>0</v>
      </c>
      <c r="D120" s="90">
        <f t="shared" si="21"/>
        <v>0</v>
      </c>
      <c r="E120" s="91">
        <f t="shared" si="21"/>
        <v>0</v>
      </c>
      <c r="F120" s="89">
        <f t="shared" si="21"/>
        <v>0</v>
      </c>
      <c r="G120" s="90">
        <f t="shared" si="21"/>
        <v>0</v>
      </c>
      <c r="H120" s="91">
        <f t="shared" si="21"/>
        <v>0</v>
      </c>
      <c r="I120" s="89">
        <f t="shared" si="21"/>
        <v>0</v>
      </c>
      <c r="J120" s="90">
        <f t="shared" si="21"/>
        <v>0</v>
      </c>
      <c r="K120" s="91">
        <f t="shared" si="21"/>
        <v>0</v>
      </c>
      <c r="L120" s="89">
        <f t="shared" si="13"/>
        <v>0</v>
      </c>
      <c r="M120" s="90">
        <f t="shared" si="1"/>
        <v>0</v>
      </c>
      <c r="N120" s="91">
        <f t="shared" si="19"/>
        <v>0</v>
      </c>
    </row>
    <row r="121" spans="1:14" ht="13.5" customHeight="1">
      <c r="A121" s="87" t="s">
        <v>46</v>
      </c>
      <c r="B121" s="88" t="s">
        <v>340</v>
      </c>
      <c r="C121" s="89"/>
      <c r="D121" s="90"/>
      <c r="E121" s="91"/>
      <c r="F121" s="89"/>
      <c r="G121" s="90"/>
      <c r="H121" s="91"/>
      <c r="I121" s="89"/>
      <c r="J121" s="90"/>
      <c r="K121" s="91"/>
      <c r="L121" s="89">
        <f t="shared" si="13"/>
        <v>0</v>
      </c>
      <c r="M121" s="90">
        <f t="shared" si="1"/>
        <v>0</v>
      </c>
      <c r="N121" s="91">
        <f t="shared" si="19"/>
        <v>0</v>
      </c>
    </row>
    <row r="122" spans="1:14" ht="13.5" customHeight="1">
      <c r="A122" s="92" t="s">
        <v>48</v>
      </c>
      <c r="B122" s="93" t="s">
        <v>341</v>
      </c>
      <c r="C122" s="89">
        <f aca="true" t="shared" si="22" ref="C122:K122">C115+C120+C121</f>
        <v>0</v>
      </c>
      <c r="D122" s="90">
        <f t="shared" si="22"/>
        <v>1867</v>
      </c>
      <c r="E122" s="91">
        <f t="shared" si="22"/>
        <v>0</v>
      </c>
      <c r="F122" s="89">
        <f t="shared" si="22"/>
        <v>0</v>
      </c>
      <c r="G122" s="90">
        <f t="shared" si="22"/>
        <v>15000</v>
      </c>
      <c r="H122" s="91">
        <f t="shared" si="22"/>
        <v>15000</v>
      </c>
      <c r="I122" s="89">
        <f t="shared" si="22"/>
        <v>0</v>
      </c>
      <c r="J122" s="90">
        <f t="shared" si="22"/>
        <v>0</v>
      </c>
      <c r="K122" s="91">
        <f t="shared" si="22"/>
        <v>0</v>
      </c>
      <c r="L122" s="89">
        <f t="shared" si="13"/>
        <v>0</v>
      </c>
      <c r="M122" s="90">
        <f t="shared" si="1"/>
        <v>16867</v>
      </c>
      <c r="N122" s="91">
        <f t="shared" si="19"/>
        <v>15000</v>
      </c>
    </row>
    <row r="123" spans="1:14" ht="13.5" customHeight="1">
      <c r="A123" s="98"/>
      <c r="B123" s="99" t="s">
        <v>342</v>
      </c>
      <c r="C123" s="100">
        <f aca="true" t="shared" si="23" ref="C123:K123">C97+C122</f>
        <v>48603</v>
      </c>
      <c r="D123" s="101">
        <f t="shared" si="23"/>
        <v>56837</v>
      </c>
      <c r="E123" s="102">
        <f t="shared" si="23"/>
        <v>50807</v>
      </c>
      <c r="F123" s="100">
        <f t="shared" si="23"/>
        <v>22308</v>
      </c>
      <c r="G123" s="101">
        <f t="shared" si="23"/>
        <v>56781</v>
      </c>
      <c r="H123" s="102">
        <f t="shared" si="23"/>
        <v>40684</v>
      </c>
      <c r="I123" s="100">
        <f t="shared" si="23"/>
        <v>3990</v>
      </c>
      <c r="J123" s="101">
        <f t="shared" si="23"/>
        <v>6983</v>
      </c>
      <c r="K123" s="102">
        <f t="shared" si="23"/>
        <v>5308</v>
      </c>
      <c r="L123" s="100">
        <f t="shared" si="13"/>
        <v>74901</v>
      </c>
      <c r="M123" s="101">
        <f t="shared" si="1"/>
        <v>120601</v>
      </c>
      <c r="N123" s="102">
        <f t="shared" si="19"/>
        <v>96799</v>
      </c>
    </row>
  </sheetData>
  <sheetProtection selectLockedCells="1" selectUnlockedCells="1"/>
  <mergeCells count="6">
    <mergeCell ref="A3:B3"/>
    <mergeCell ref="C3:E3"/>
    <mergeCell ref="F3:H3"/>
    <mergeCell ref="I3:K3"/>
    <mergeCell ref="L3:N3"/>
    <mergeCell ref="A4:B4"/>
  </mergeCells>
  <printOptions/>
  <pageMargins left="0.39375" right="0" top="1.4840277777777777" bottom="0.9840277777777777" header="0.9840277777777777" footer="0.5118055555555555"/>
  <pageSetup horizontalDpi="300" verticalDpi="300" orientation="landscape" paperSize="9"/>
  <headerFooter alignWithMargins="0">
    <oddHeader>&amp;C&amp;"Times New Roman,Normál"&amp;12 2 sz. melléklet
Pecöl Község Önkormányzata 2014 évi költségvetési beszámolója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zoomScale="97" zoomScaleNormal="97" workbookViewId="0" topLeftCell="C1">
      <selection activeCell="A1" sqref="A1:B65536"/>
    </sheetView>
  </sheetViews>
  <sheetFormatPr defaultColWidth="9.140625" defaultRowHeight="12.75" customHeight="1"/>
  <cols>
    <col min="1" max="1" width="0" style="103" hidden="1" customWidth="1"/>
    <col min="2" max="2" width="0" style="104" hidden="1" customWidth="1"/>
    <col min="3" max="3" width="63.00390625" style="105" customWidth="1"/>
    <col min="4" max="4" width="0" style="106" hidden="1" customWidth="1"/>
    <col min="5" max="5" width="11.140625" style="107" customWidth="1"/>
    <col min="6" max="6" width="13.7109375" style="107" customWidth="1"/>
    <col min="7" max="8" width="14.8515625" style="107" customWidth="1"/>
  </cols>
  <sheetData>
    <row r="1" spans="1:8" ht="12.75" customHeight="1">
      <c r="A1" s="108" t="s">
        <v>345</v>
      </c>
      <c r="B1" s="109"/>
      <c r="C1" s="110" t="s">
        <v>346</v>
      </c>
      <c r="D1" s="111"/>
      <c r="E1" s="112"/>
      <c r="F1" s="112"/>
      <c r="G1" s="112"/>
      <c r="H1" s="112"/>
    </row>
    <row r="2" spans="1:8" ht="12.75" customHeight="1">
      <c r="A2" s="108"/>
      <c r="B2" s="109"/>
      <c r="C2" s="113" t="s">
        <v>347</v>
      </c>
      <c r="D2" s="114" t="s">
        <v>251</v>
      </c>
      <c r="E2" s="115" t="s">
        <v>249</v>
      </c>
      <c r="F2" s="115" t="s">
        <v>250</v>
      </c>
      <c r="G2" s="115"/>
      <c r="H2" s="116" t="s">
        <v>251</v>
      </c>
    </row>
    <row r="3" spans="1:8" s="10" customFormat="1" ht="12.75" customHeight="1">
      <c r="A3" s="108"/>
      <c r="B3" s="109"/>
      <c r="C3" s="117" t="s">
        <v>348</v>
      </c>
      <c r="D3" s="118" t="s">
        <v>254</v>
      </c>
      <c r="E3" s="116" t="s">
        <v>349</v>
      </c>
      <c r="F3" s="116" t="s">
        <v>349</v>
      </c>
      <c r="G3" s="116" t="s">
        <v>251</v>
      </c>
      <c r="H3" s="116" t="s">
        <v>254</v>
      </c>
    </row>
    <row r="4" spans="1:8" ht="11.25" customHeight="1">
      <c r="A4" s="108"/>
      <c r="B4" s="109"/>
      <c r="C4" s="113"/>
      <c r="D4" s="114"/>
      <c r="E4" s="119"/>
      <c r="F4" s="119"/>
      <c r="G4" s="119"/>
      <c r="H4" s="119"/>
    </row>
    <row r="5" spans="1:8" ht="12.75" customHeight="1">
      <c r="A5" s="120"/>
      <c r="B5" s="121"/>
      <c r="C5" s="122"/>
      <c r="D5" s="111"/>
      <c r="E5" s="123"/>
      <c r="F5" s="123"/>
      <c r="G5" s="123"/>
      <c r="H5" s="123"/>
    </row>
    <row r="6" spans="1:8" ht="12.75" customHeight="1">
      <c r="A6" s="120"/>
      <c r="B6" s="121"/>
      <c r="C6" s="122" t="s">
        <v>350</v>
      </c>
      <c r="D6" s="111" t="e">
        <f>SUM("$#REF!$#REF!"/"#REF!#REF!")*100</f>
        <v>#VALUE!</v>
      </c>
      <c r="E6" s="123"/>
      <c r="F6" s="123"/>
      <c r="G6" s="123"/>
      <c r="H6" s="124" t="e">
        <f>G6/F6</f>
        <v>#DIV/0!</v>
      </c>
    </row>
    <row r="7" spans="1:8" ht="12.75" customHeight="1">
      <c r="A7" s="120"/>
      <c r="B7" s="121"/>
      <c r="C7" s="122" t="s">
        <v>351</v>
      </c>
      <c r="D7" s="111"/>
      <c r="E7" s="123"/>
      <c r="F7" s="123"/>
      <c r="G7" s="123"/>
      <c r="H7" s="124" t="e">
        <f>G7/F7</f>
        <v>#DIV/0!</v>
      </c>
    </row>
    <row r="8" spans="1:8" ht="12.75" customHeight="1">
      <c r="A8" s="120"/>
      <c r="B8" s="121"/>
      <c r="C8" s="122" t="s">
        <v>352</v>
      </c>
      <c r="D8" s="111"/>
      <c r="E8" s="123"/>
      <c r="F8" s="123"/>
      <c r="G8" s="123"/>
      <c r="H8" s="124" t="e">
        <f>G8/F8</f>
        <v>#DIV/0!</v>
      </c>
    </row>
    <row r="9" spans="1:8" ht="12.75" customHeight="1">
      <c r="A9" s="120" t="s">
        <v>20</v>
      </c>
      <c r="B9" s="121" t="s">
        <v>353</v>
      </c>
      <c r="C9" s="122" t="s">
        <v>354</v>
      </c>
      <c r="D9" s="111" t="e">
        <f>SUM("$#REF!$#REF!"/"#REF!#REF!")*100</f>
        <v>#VALUE!</v>
      </c>
      <c r="E9" s="123"/>
      <c r="F9" s="123"/>
      <c r="G9" s="123"/>
      <c r="H9" s="124" t="e">
        <f>G9/F9</f>
        <v>#DIV/0!</v>
      </c>
    </row>
    <row r="10" spans="1:8" ht="12.75" customHeight="1">
      <c r="A10" s="120"/>
      <c r="B10" s="121"/>
      <c r="C10" s="122"/>
      <c r="D10" s="111"/>
      <c r="E10" s="123"/>
      <c r="F10" s="123"/>
      <c r="G10" s="123"/>
      <c r="H10" s="123"/>
    </row>
    <row r="11" spans="1:8" ht="12.75" customHeight="1">
      <c r="A11" s="120"/>
      <c r="B11" s="121"/>
      <c r="C11" s="41" t="s">
        <v>123</v>
      </c>
      <c r="D11" s="111"/>
      <c r="E11" s="125">
        <f>SUM(E6:E9)</f>
        <v>0</v>
      </c>
      <c r="F11" s="125">
        <f>SUM(F6:F9)</f>
        <v>0</v>
      </c>
      <c r="G11" s="125">
        <f>SUM(G6:G9)</f>
        <v>0</v>
      </c>
      <c r="H11" s="125" t="e">
        <f>SUM(H6:H9)</f>
        <v>#DIV/0!</v>
      </c>
    </row>
    <row r="12" spans="1:8" ht="12.75" customHeight="1">
      <c r="A12" s="120"/>
      <c r="B12" s="121"/>
      <c r="C12" s="122"/>
      <c r="D12" s="111"/>
      <c r="E12" s="123"/>
      <c r="F12" s="123"/>
      <c r="G12" s="123"/>
      <c r="H12" s="123"/>
    </row>
    <row r="13" spans="1:8" ht="12.75" customHeight="1">
      <c r="A13" s="120"/>
      <c r="B13" s="121" t="s">
        <v>353</v>
      </c>
      <c r="C13" s="122" t="s">
        <v>355</v>
      </c>
      <c r="D13" s="111" t="e">
        <f>SUM("$#REF!$#REF!"/"#REF!#REF!")*100</f>
        <v>#VALUE!</v>
      </c>
      <c r="E13" s="123"/>
      <c r="F13" s="123"/>
      <c r="G13" s="123"/>
      <c r="H13" s="124" t="e">
        <f aca="true" t="shared" si="0" ref="H13:H20">G13/F13</f>
        <v>#DIV/0!</v>
      </c>
    </row>
    <row r="14" spans="1:8" ht="12.75" customHeight="1">
      <c r="A14" s="120"/>
      <c r="B14" s="121" t="s">
        <v>356</v>
      </c>
      <c r="C14" s="122" t="s">
        <v>357</v>
      </c>
      <c r="D14" s="111" t="e">
        <f>SUM("$#REF!$#REF!"/"#REF!#REF!")*100</f>
        <v>#VALUE!</v>
      </c>
      <c r="E14" s="126"/>
      <c r="F14" s="126"/>
      <c r="G14" s="126"/>
      <c r="H14" s="124" t="e">
        <f t="shared" si="0"/>
        <v>#DIV/0!</v>
      </c>
    </row>
    <row r="15" spans="1:8" ht="12.75" customHeight="1">
      <c r="A15" s="120"/>
      <c r="B15" s="121" t="s">
        <v>358</v>
      </c>
      <c r="C15" s="122" t="s">
        <v>359</v>
      </c>
      <c r="D15" s="111" t="e">
        <f>SUM("$#REF!$#REF!"/"#REF!#REF!")*100</f>
        <v>#VALUE!</v>
      </c>
      <c r="E15" s="123"/>
      <c r="F15" s="123"/>
      <c r="G15" s="123"/>
      <c r="H15" s="124" t="e">
        <f t="shared" si="0"/>
        <v>#DIV/0!</v>
      </c>
    </row>
    <row r="16" spans="1:8" ht="12.75" customHeight="1">
      <c r="A16" s="120"/>
      <c r="B16" s="121" t="s">
        <v>353</v>
      </c>
      <c r="C16" s="122" t="s">
        <v>360</v>
      </c>
      <c r="D16" s="111" t="e">
        <f>SUM("$#REF!$#REF!"/"#REF!#REF!")*100</f>
        <v>#VALUE!</v>
      </c>
      <c r="E16" s="123"/>
      <c r="F16" s="123"/>
      <c r="G16" s="123"/>
      <c r="H16" s="124" t="e">
        <f t="shared" si="0"/>
        <v>#DIV/0!</v>
      </c>
    </row>
    <row r="17" spans="1:8" ht="12.75" customHeight="1">
      <c r="A17" s="120"/>
      <c r="B17" s="121"/>
      <c r="C17" s="122" t="s">
        <v>361</v>
      </c>
      <c r="D17" s="111"/>
      <c r="E17" s="123"/>
      <c r="F17" s="123"/>
      <c r="G17" s="123"/>
      <c r="H17" s="124" t="e">
        <f t="shared" si="0"/>
        <v>#DIV/0!</v>
      </c>
    </row>
    <row r="18" spans="1:8" s="127" customFormat="1" ht="12.75" customHeight="1">
      <c r="A18" s="120"/>
      <c r="B18" s="121"/>
      <c r="C18" s="122" t="s">
        <v>362</v>
      </c>
      <c r="D18" s="111"/>
      <c r="E18" s="123"/>
      <c r="F18" s="123"/>
      <c r="G18" s="123"/>
      <c r="H18" s="124" t="e">
        <f t="shared" si="0"/>
        <v>#DIV/0!</v>
      </c>
    </row>
    <row r="19" spans="1:8" s="128" customFormat="1" ht="12.75" customHeight="1">
      <c r="A19" s="120"/>
      <c r="B19" s="121" t="s">
        <v>353</v>
      </c>
      <c r="C19" s="122" t="s">
        <v>363</v>
      </c>
      <c r="D19" s="111" t="e">
        <f>SUM("$#REF!$#REF!"/"#REF!#REF!")*100</f>
        <v>#VALUE!</v>
      </c>
      <c r="E19" s="123"/>
      <c r="F19" s="123"/>
      <c r="G19" s="123"/>
      <c r="H19" s="124" t="e">
        <f t="shared" si="0"/>
        <v>#DIV/0!</v>
      </c>
    </row>
    <row r="20" spans="1:8" ht="12.75" customHeight="1">
      <c r="A20" s="120"/>
      <c r="B20" s="121" t="s">
        <v>353</v>
      </c>
      <c r="C20" s="122" t="s">
        <v>364</v>
      </c>
      <c r="D20" s="111" t="e">
        <f>SUM("$#REF!$#REF!"/"#REF!#REF!")*100</f>
        <v>#VALUE!</v>
      </c>
      <c r="E20" s="123"/>
      <c r="F20" s="123"/>
      <c r="G20" s="123"/>
      <c r="H20" s="124" t="e">
        <f t="shared" si="0"/>
        <v>#DIV/0!</v>
      </c>
    </row>
    <row r="21" spans="1:8" ht="12.75" customHeight="1">
      <c r="A21" s="120"/>
      <c r="B21" s="121"/>
      <c r="C21" s="122"/>
      <c r="D21" s="111"/>
      <c r="E21" s="123"/>
      <c r="F21" s="123"/>
      <c r="G21" s="123"/>
      <c r="H21" s="123"/>
    </row>
    <row r="22" spans="1:8" ht="12.75" customHeight="1">
      <c r="A22" s="129"/>
      <c r="B22" s="130"/>
      <c r="C22" s="131"/>
      <c r="D22" s="111"/>
      <c r="E22" s="132"/>
      <c r="F22" s="132"/>
      <c r="G22" s="132"/>
      <c r="H22" s="132"/>
    </row>
    <row r="23" spans="1:8" ht="12.75" customHeight="1">
      <c r="A23" s="129"/>
      <c r="B23" s="130"/>
      <c r="C23" s="41" t="s">
        <v>133</v>
      </c>
      <c r="D23" s="111"/>
      <c r="E23" s="125">
        <f>SUM(E13:E20)</f>
        <v>0</v>
      </c>
      <c r="F23" s="125">
        <f>SUM(F13:F20)</f>
        <v>0</v>
      </c>
      <c r="G23" s="125">
        <f>SUM(G13:G20)</f>
        <v>0</v>
      </c>
      <c r="H23" s="125" t="e">
        <f>SUM(H13:H20)</f>
        <v>#DIV/0!</v>
      </c>
    </row>
    <row r="24" spans="1:8" ht="12.75" customHeight="1">
      <c r="A24" s="129"/>
      <c r="B24" s="130"/>
      <c r="C24" s="32"/>
      <c r="D24" s="111"/>
      <c r="E24" s="132"/>
      <c r="F24" s="132"/>
      <c r="G24" s="132"/>
      <c r="H24" s="132"/>
    </row>
    <row r="25" spans="1:8" ht="12.75" customHeight="1">
      <c r="A25" s="129"/>
      <c r="B25" s="130"/>
      <c r="C25" s="32"/>
      <c r="D25" s="111"/>
      <c r="E25" s="132"/>
      <c r="F25" s="132"/>
      <c r="G25" s="132"/>
      <c r="H25" s="132"/>
    </row>
    <row r="26" spans="1:8" ht="12.75" customHeight="1">
      <c r="A26" s="129"/>
      <c r="B26" s="130"/>
      <c r="C26" s="122" t="s">
        <v>365</v>
      </c>
      <c r="D26" s="111"/>
      <c r="E26" s="123"/>
      <c r="F26" s="123"/>
      <c r="G26" s="123"/>
      <c r="H26" s="124" t="e">
        <f aca="true" t="shared" si="1" ref="H26:H41">G26/F26</f>
        <v>#DIV/0!</v>
      </c>
    </row>
    <row r="27" spans="1:8" ht="12.75" customHeight="1">
      <c r="A27" s="129"/>
      <c r="B27" s="130"/>
      <c r="C27" s="122" t="s">
        <v>366</v>
      </c>
      <c r="D27" s="111"/>
      <c r="E27" s="123"/>
      <c r="F27" s="123"/>
      <c r="G27" s="123"/>
      <c r="H27" s="124" t="e">
        <f t="shared" si="1"/>
        <v>#DIV/0!</v>
      </c>
    </row>
    <row r="28" spans="1:8" ht="12.75" customHeight="1">
      <c r="A28" s="129"/>
      <c r="B28" s="130"/>
      <c r="C28" s="122" t="s">
        <v>367</v>
      </c>
      <c r="D28" s="111"/>
      <c r="E28" s="123"/>
      <c r="F28" s="123"/>
      <c r="G28" s="123"/>
      <c r="H28" s="124" t="e">
        <f t="shared" si="1"/>
        <v>#DIV/0!</v>
      </c>
    </row>
    <row r="29" spans="1:8" ht="12.75" customHeight="1">
      <c r="A29" s="129"/>
      <c r="B29" s="130"/>
      <c r="C29" s="32" t="s">
        <v>97</v>
      </c>
      <c r="D29" s="111"/>
      <c r="E29" s="133">
        <f>E26+E27+E28</f>
        <v>0</v>
      </c>
      <c r="F29" s="133">
        <f>F26+F27+F28</f>
        <v>0</v>
      </c>
      <c r="G29" s="133">
        <f>G26+G27+G28</f>
        <v>0</v>
      </c>
      <c r="H29" s="124" t="e">
        <f t="shared" si="1"/>
        <v>#DIV/0!</v>
      </c>
    </row>
    <row r="30" spans="1:8" ht="12.75" customHeight="1">
      <c r="A30" s="129"/>
      <c r="B30" s="130"/>
      <c r="C30" s="122" t="s">
        <v>368</v>
      </c>
      <c r="D30" s="111"/>
      <c r="E30" s="123"/>
      <c r="F30" s="123"/>
      <c r="G30" s="123"/>
      <c r="H30" s="124" t="e">
        <f t="shared" si="1"/>
        <v>#DIV/0!</v>
      </c>
    </row>
    <row r="31" spans="1:8" ht="12.75" customHeight="1">
      <c r="A31" s="129"/>
      <c r="B31" s="130"/>
      <c r="C31" s="122" t="s">
        <v>369</v>
      </c>
      <c r="D31" s="111"/>
      <c r="E31" s="123"/>
      <c r="F31" s="123"/>
      <c r="G31" s="123"/>
      <c r="H31" s="124" t="e">
        <f t="shared" si="1"/>
        <v>#DIV/0!</v>
      </c>
    </row>
    <row r="32" spans="1:8" ht="15.75" customHeight="1">
      <c r="A32" s="120" t="s">
        <v>370</v>
      </c>
      <c r="B32" s="121" t="s">
        <v>371</v>
      </c>
      <c r="C32" s="32" t="s">
        <v>101</v>
      </c>
      <c r="D32" s="111" t="e">
        <f>SUM("$#REF!$#REF!"/"#REF!#REF!")*100</f>
        <v>#VALUE!</v>
      </c>
      <c r="E32" s="134">
        <f>E30+E31</f>
        <v>0</v>
      </c>
      <c r="F32" s="134">
        <f>F30+F31</f>
        <v>0</v>
      </c>
      <c r="G32" s="134">
        <f>G30+G31</f>
        <v>0</v>
      </c>
      <c r="H32" s="124" t="e">
        <f t="shared" si="1"/>
        <v>#DIV/0!</v>
      </c>
    </row>
    <row r="33" spans="1:8" ht="12.75" customHeight="1">
      <c r="A33" s="120"/>
      <c r="B33" s="121"/>
      <c r="C33" s="122" t="s">
        <v>372</v>
      </c>
      <c r="D33" s="111"/>
      <c r="E33" s="135"/>
      <c r="F33" s="135"/>
      <c r="G33" s="135"/>
      <c r="H33" s="124" t="e">
        <f t="shared" si="1"/>
        <v>#DIV/0!</v>
      </c>
    </row>
    <row r="34" spans="1:8" ht="12.75" customHeight="1">
      <c r="A34" s="120"/>
      <c r="B34" s="121"/>
      <c r="C34" s="32" t="s">
        <v>103</v>
      </c>
      <c r="D34" s="111"/>
      <c r="E34" s="134">
        <f>E33</f>
        <v>0</v>
      </c>
      <c r="F34" s="134">
        <f>F33</f>
        <v>0</v>
      </c>
      <c r="G34" s="134">
        <f>G33</f>
        <v>0</v>
      </c>
      <c r="H34" s="124" t="e">
        <f t="shared" si="1"/>
        <v>#DIV/0!</v>
      </c>
    </row>
    <row r="35" spans="1:8" ht="12.75" customHeight="1">
      <c r="A35" s="120"/>
      <c r="B35" s="121"/>
      <c r="C35" s="122" t="s">
        <v>373</v>
      </c>
      <c r="D35" s="111"/>
      <c r="E35" s="123"/>
      <c r="F35" s="123"/>
      <c r="G35" s="123"/>
      <c r="H35" s="124" t="e">
        <f t="shared" si="1"/>
        <v>#DIV/0!</v>
      </c>
    </row>
    <row r="36" spans="1:8" ht="12.75" customHeight="1">
      <c r="A36" s="120"/>
      <c r="B36" s="121"/>
      <c r="C36" s="32" t="s">
        <v>105</v>
      </c>
      <c r="D36" s="111"/>
      <c r="E36" s="134">
        <f>E35</f>
        <v>0</v>
      </c>
      <c r="F36" s="134">
        <f>F35</f>
        <v>0</v>
      </c>
      <c r="G36" s="134">
        <f>G35</f>
        <v>0</v>
      </c>
      <c r="H36" s="124" t="e">
        <f t="shared" si="1"/>
        <v>#DIV/0!</v>
      </c>
    </row>
    <row r="37" spans="1:8" s="137" customFormat="1" ht="12.75" customHeight="1">
      <c r="A37" s="120"/>
      <c r="B37" s="121"/>
      <c r="C37" s="136" t="s">
        <v>374</v>
      </c>
      <c r="D37" s="111"/>
      <c r="E37" s="123"/>
      <c r="F37" s="123"/>
      <c r="G37" s="123"/>
      <c r="H37" s="124" t="e">
        <f t="shared" si="1"/>
        <v>#DIV/0!</v>
      </c>
    </row>
    <row r="38" spans="1:8" s="127" customFormat="1" ht="12.75" customHeight="1">
      <c r="A38" s="120"/>
      <c r="B38" s="121"/>
      <c r="C38" s="122" t="s">
        <v>375</v>
      </c>
      <c r="D38" s="111"/>
      <c r="E38" s="123"/>
      <c r="F38" s="123"/>
      <c r="G38" s="123"/>
      <c r="H38" s="124" t="e">
        <f t="shared" si="1"/>
        <v>#DIV/0!</v>
      </c>
    </row>
    <row r="39" spans="1:8" s="127" customFormat="1" ht="12.75" customHeight="1">
      <c r="A39" s="120"/>
      <c r="B39" s="121"/>
      <c r="C39" s="122" t="s">
        <v>376</v>
      </c>
      <c r="D39" s="111"/>
      <c r="E39" s="135"/>
      <c r="F39" s="135"/>
      <c r="G39" s="135"/>
      <c r="H39" s="124" t="e">
        <f t="shared" si="1"/>
        <v>#DIV/0!</v>
      </c>
    </row>
    <row r="40" spans="1:8" s="127" customFormat="1" ht="12.75" customHeight="1">
      <c r="A40" s="120"/>
      <c r="B40" s="121"/>
      <c r="C40" s="122" t="s">
        <v>368</v>
      </c>
      <c r="D40" s="111"/>
      <c r="E40" s="135"/>
      <c r="F40" s="135"/>
      <c r="G40" s="135"/>
      <c r="H40" s="124" t="e">
        <f t="shared" si="1"/>
        <v>#DIV/0!</v>
      </c>
    </row>
    <row r="41" spans="1:8" ht="12.75" customHeight="1">
      <c r="A41" s="120"/>
      <c r="B41" s="121"/>
      <c r="C41" s="32" t="s">
        <v>109</v>
      </c>
      <c r="D41" s="111" t="e">
        <f>SUM("$#REF!$#REF!"/"#REF!#REF!")*100</f>
        <v>#VALUE!</v>
      </c>
      <c r="E41" s="132">
        <f>E37+E38+E39</f>
        <v>0</v>
      </c>
      <c r="F41" s="132">
        <f>F37+F38+F39</f>
        <v>0</v>
      </c>
      <c r="G41" s="132">
        <f>G37+G38+G39+G40</f>
        <v>0</v>
      </c>
      <c r="H41" s="124" t="e">
        <f t="shared" si="1"/>
        <v>#DIV/0!</v>
      </c>
    </row>
    <row r="42" spans="1:8" ht="12.75" customHeight="1">
      <c r="A42" s="120"/>
      <c r="B42" s="121"/>
      <c r="C42" s="122"/>
      <c r="D42" s="111"/>
      <c r="E42" s="133"/>
      <c r="F42" s="133"/>
      <c r="G42" s="133"/>
      <c r="H42" s="133"/>
    </row>
    <row r="43" spans="1:8" ht="12.75" customHeight="1">
      <c r="A43" s="120"/>
      <c r="B43" s="138"/>
      <c r="C43" s="41" t="s">
        <v>311</v>
      </c>
      <c r="D43" s="111" t="e">
        <f>SUM("$#REF!$#REF!"/"#REF!#REF!")*100</f>
        <v>#VALUE!</v>
      </c>
      <c r="E43" s="139">
        <f>E29+E32+E34+E36+E41</f>
        <v>0</v>
      </c>
      <c r="F43" s="139">
        <f>F29+F32+F34+F36+F41</f>
        <v>0</v>
      </c>
      <c r="G43" s="139">
        <f>G29+G32+G34+G36+G41</f>
        <v>0</v>
      </c>
      <c r="H43" s="139" t="e">
        <f>H29+H32+H34+H36+H41</f>
        <v>#DIV/0!</v>
      </c>
    </row>
  </sheetData>
  <sheetProtection selectLockedCells="1" selectUnlockedCells="1"/>
  <printOptions gridLines="1"/>
  <pageMargins left="1.1298611111111112" right="0.7" top="1" bottom="0.3798611111111111" header="0.45" footer="0.3"/>
  <pageSetup horizontalDpi="300" verticalDpi="300" orientation="landscape" paperSize="9" scale="85"/>
  <headerFooter alignWithMargins="0">
    <oddHeader>&amp;C3.sz melléklet
Csénye Község Önkormányzata 2014.évi költségvetése
SZOCIÁLIS KIAD.ÉS ÁTADOTT PÉNZEK E Ft-ban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P49"/>
  <sheetViews>
    <sheetView tabSelected="1" zoomScale="97" zoomScaleNormal="97" workbookViewId="0" topLeftCell="A1">
      <selection activeCell="A1" sqref="A1:B65536"/>
    </sheetView>
  </sheetViews>
  <sheetFormatPr defaultColWidth="9.140625" defaultRowHeight="12.75" customHeight="1"/>
  <cols>
    <col min="1" max="1" width="0" style="140" hidden="1" customWidth="1"/>
    <col min="2" max="2" width="0" style="141" hidden="1" customWidth="1"/>
    <col min="3" max="3" width="42.7109375" style="107" customWidth="1"/>
    <col min="4" max="4" width="0" style="142" hidden="1" customWidth="1"/>
    <col min="5" max="6" width="9.7109375" style="107" customWidth="1"/>
    <col min="7" max="7" width="8.28125" style="107" customWidth="1"/>
    <col min="8" max="8" width="9.140625" style="107" customWidth="1"/>
    <col min="9" max="9" width="9.421875" style="107" customWidth="1"/>
    <col min="10" max="10" width="8.57421875" style="107" customWidth="1"/>
    <col min="11" max="11" width="9.421875" style="107" customWidth="1"/>
    <col min="12" max="12" width="9.28125" style="107" customWidth="1"/>
    <col min="13" max="13" width="8.28125" style="107" customWidth="1"/>
    <col min="14" max="14" width="8.140625" style="107" customWidth="1"/>
    <col min="15" max="15" width="9.140625" style="107" customWidth="1"/>
    <col min="16" max="16" width="8.00390625" style="107" customWidth="1"/>
    <col min="17" max="16384" width="9.140625" style="10" customWidth="1"/>
  </cols>
  <sheetData>
    <row r="2" ht="12.75" customHeight="1">
      <c r="N2" s="107" t="s">
        <v>377</v>
      </c>
    </row>
    <row r="3" spans="1:16" ht="12.75" customHeight="1">
      <c r="A3" s="143" t="s">
        <v>345</v>
      </c>
      <c r="B3" s="144"/>
      <c r="C3" s="145" t="s">
        <v>378</v>
      </c>
      <c r="D3" s="146"/>
      <c r="E3" s="147" t="s">
        <v>379</v>
      </c>
      <c r="F3" s="147"/>
      <c r="G3" s="147"/>
      <c r="H3" s="147" t="s">
        <v>380</v>
      </c>
      <c r="I3" s="147"/>
      <c r="J3" s="147"/>
      <c r="K3" s="147" t="s">
        <v>381</v>
      </c>
      <c r="L3" s="147"/>
      <c r="M3" s="147"/>
      <c r="N3" s="147" t="s">
        <v>247</v>
      </c>
      <c r="O3" s="147"/>
      <c r="P3" s="147"/>
    </row>
    <row r="4" spans="1:16" ht="12.75" customHeight="1">
      <c r="A4" s="143"/>
      <c r="B4" s="144"/>
      <c r="C4" s="148" t="s">
        <v>347</v>
      </c>
      <c r="D4" s="149" t="s">
        <v>251</v>
      </c>
      <c r="E4" s="150" t="s">
        <v>249</v>
      </c>
      <c r="F4" s="151" t="s">
        <v>250</v>
      </c>
      <c r="G4" s="152"/>
      <c r="H4" s="150" t="s">
        <v>249</v>
      </c>
      <c r="I4" s="151" t="s">
        <v>250</v>
      </c>
      <c r="J4" s="152"/>
      <c r="K4" s="150" t="s">
        <v>249</v>
      </c>
      <c r="L4" s="151" t="s">
        <v>250</v>
      </c>
      <c r="M4" s="152"/>
      <c r="N4" s="150" t="s">
        <v>249</v>
      </c>
      <c r="O4" s="151" t="s">
        <v>250</v>
      </c>
      <c r="P4" s="152"/>
    </row>
    <row r="5" spans="1:16" ht="12.75" customHeight="1">
      <c r="A5" s="143"/>
      <c r="B5" s="144"/>
      <c r="C5" s="153" t="s">
        <v>348</v>
      </c>
      <c r="D5" s="149" t="s">
        <v>254</v>
      </c>
      <c r="E5" s="154" t="s">
        <v>349</v>
      </c>
      <c r="F5" s="155" t="s">
        <v>349</v>
      </c>
      <c r="G5" s="156" t="s">
        <v>251</v>
      </c>
      <c r="H5" s="154" t="s">
        <v>349</v>
      </c>
      <c r="I5" s="155" t="s">
        <v>349</v>
      </c>
      <c r="J5" s="156" t="s">
        <v>251</v>
      </c>
      <c r="K5" s="154" t="s">
        <v>349</v>
      </c>
      <c r="L5" s="155" t="s">
        <v>349</v>
      </c>
      <c r="M5" s="156" t="s">
        <v>251</v>
      </c>
      <c r="N5" s="154" t="s">
        <v>349</v>
      </c>
      <c r="O5" s="155" t="s">
        <v>349</v>
      </c>
      <c r="P5" s="156" t="s">
        <v>251</v>
      </c>
    </row>
    <row r="6" spans="1:16" ht="11.25" customHeight="1">
      <c r="A6" s="143"/>
      <c r="B6" s="144"/>
      <c r="C6" s="148"/>
      <c r="D6" s="149"/>
      <c r="E6" s="157"/>
      <c r="F6" s="158"/>
      <c r="G6" s="159"/>
      <c r="H6" s="157"/>
      <c r="I6" s="158"/>
      <c r="J6" s="159"/>
      <c r="K6" s="157"/>
      <c r="L6" s="158"/>
      <c r="M6" s="159"/>
      <c r="N6" s="160">
        <f aca="true" t="shared" si="0" ref="N6:N16">E6+H6+K6</f>
        <v>0</v>
      </c>
      <c r="O6" s="161">
        <f aca="true" t="shared" si="1" ref="O6:O16">F6+I6+L6</f>
        <v>0</v>
      </c>
      <c r="P6" s="162">
        <f aca="true" t="shared" si="2" ref="P6:P16">G6+J6+M6</f>
        <v>0</v>
      </c>
    </row>
    <row r="7" spans="1:16" ht="12.75" customHeight="1">
      <c r="A7" s="163"/>
      <c r="B7" s="164"/>
      <c r="C7" s="165"/>
      <c r="D7" s="166"/>
      <c r="E7" s="167"/>
      <c r="F7" s="168"/>
      <c r="G7" s="169"/>
      <c r="H7" s="167"/>
      <c r="I7" s="168"/>
      <c r="J7" s="169"/>
      <c r="K7" s="167"/>
      <c r="L7" s="168"/>
      <c r="M7" s="169"/>
      <c r="N7" s="167">
        <f t="shared" si="0"/>
        <v>0</v>
      </c>
      <c r="O7" s="168">
        <f t="shared" si="1"/>
        <v>0</v>
      </c>
      <c r="P7" s="169">
        <f t="shared" si="2"/>
        <v>0</v>
      </c>
    </row>
    <row r="8" spans="1:16" ht="12.75" customHeight="1">
      <c r="A8" s="163"/>
      <c r="B8" s="164"/>
      <c r="C8" s="165" t="s">
        <v>382</v>
      </c>
      <c r="D8" s="166" t="e">
        <f>SUM("$#REF!$#REF!"/"#REF!#REF!")*100</f>
        <v>#VALUE!</v>
      </c>
      <c r="E8" s="167">
        <v>27907</v>
      </c>
      <c r="F8" s="168">
        <v>27907</v>
      </c>
      <c r="G8" s="169">
        <v>13868</v>
      </c>
      <c r="H8" s="167"/>
      <c r="I8" s="168"/>
      <c r="J8" s="169"/>
      <c r="K8" s="167"/>
      <c r="L8" s="168"/>
      <c r="M8" s="169"/>
      <c r="N8" s="167">
        <f t="shared" si="0"/>
        <v>27907</v>
      </c>
      <c r="O8" s="168">
        <f t="shared" si="1"/>
        <v>27907</v>
      </c>
      <c r="P8" s="169">
        <f t="shared" si="2"/>
        <v>13868</v>
      </c>
    </row>
    <row r="9" spans="1:16" ht="12.75" customHeight="1">
      <c r="A9" s="163"/>
      <c r="B9" s="164"/>
      <c r="C9" s="165" t="s">
        <v>383</v>
      </c>
      <c r="D9" s="166"/>
      <c r="E9" s="167"/>
      <c r="F9" s="168"/>
      <c r="G9" s="169"/>
      <c r="H9" s="167">
        <v>913</v>
      </c>
      <c r="I9" s="168">
        <v>913</v>
      </c>
      <c r="J9" s="169"/>
      <c r="K9" s="167"/>
      <c r="L9" s="168"/>
      <c r="M9" s="169"/>
      <c r="N9" s="167">
        <f t="shared" si="0"/>
        <v>913</v>
      </c>
      <c r="O9" s="168">
        <f t="shared" si="1"/>
        <v>913</v>
      </c>
      <c r="P9" s="169">
        <f t="shared" si="2"/>
        <v>0</v>
      </c>
    </row>
    <row r="10" spans="1:16" ht="12.75" customHeight="1">
      <c r="A10" s="163"/>
      <c r="B10" s="164"/>
      <c r="C10" s="165" t="s">
        <v>384</v>
      </c>
      <c r="D10" s="166"/>
      <c r="E10" s="167">
        <v>4339</v>
      </c>
      <c r="F10" s="168">
        <v>4339</v>
      </c>
      <c r="G10" s="169">
        <v>2339</v>
      </c>
      <c r="H10" s="167"/>
      <c r="I10" s="168"/>
      <c r="J10" s="169"/>
      <c r="K10" s="167"/>
      <c r="L10" s="168"/>
      <c r="M10" s="169"/>
      <c r="N10" s="167">
        <f t="shared" si="0"/>
        <v>4339</v>
      </c>
      <c r="O10" s="168">
        <f t="shared" si="1"/>
        <v>4339</v>
      </c>
      <c r="P10" s="169">
        <f t="shared" si="2"/>
        <v>2339</v>
      </c>
    </row>
    <row r="11" spans="1:16" ht="12.75" customHeight="1">
      <c r="A11" s="163" t="s">
        <v>20</v>
      </c>
      <c r="B11" s="164" t="s">
        <v>353</v>
      </c>
      <c r="C11" s="165" t="s">
        <v>385</v>
      </c>
      <c r="D11" s="166" t="e">
        <f>SUM("$#REF!$#REF!"/"#REF!#REF!")*100</f>
        <v>#VALUE!</v>
      </c>
      <c r="E11" s="167"/>
      <c r="F11" s="168"/>
      <c r="G11" s="169"/>
      <c r="H11" s="167"/>
      <c r="I11" s="168"/>
      <c r="J11" s="169"/>
      <c r="K11" s="167">
        <v>1591</v>
      </c>
      <c r="L11" s="168">
        <v>1591</v>
      </c>
      <c r="M11" s="169">
        <v>827</v>
      </c>
      <c r="N11" s="167">
        <f t="shared" si="0"/>
        <v>1591</v>
      </c>
      <c r="O11" s="168">
        <f t="shared" si="1"/>
        <v>1591</v>
      </c>
      <c r="P11" s="169">
        <f t="shared" si="2"/>
        <v>827</v>
      </c>
    </row>
    <row r="12" spans="1:16" ht="12.75" customHeight="1">
      <c r="A12" s="163"/>
      <c r="B12" s="164"/>
      <c r="C12" s="165" t="s">
        <v>386</v>
      </c>
      <c r="D12" s="166"/>
      <c r="E12" s="167">
        <v>2836</v>
      </c>
      <c r="F12" s="168">
        <v>2836</v>
      </c>
      <c r="G12" s="169">
        <v>1418</v>
      </c>
      <c r="H12" s="167"/>
      <c r="I12" s="168"/>
      <c r="J12" s="169"/>
      <c r="K12" s="167"/>
      <c r="L12" s="168"/>
      <c r="M12" s="169"/>
      <c r="N12" s="167">
        <f t="shared" si="0"/>
        <v>2836</v>
      </c>
      <c r="O12" s="168">
        <f t="shared" si="1"/>
        <v>2836</v>
      </c>
      <c r="P12" s="169">
        <f t="shared" si="2"/>
        <v>1418</v>
      </c>
    </row>
    <row r="13" spans="1:16" ht="12.75" customHeight="1">
      <c r="A13" s="163"/>
      <c r="B13" s="164"/>
      <c r="C13" s="165" t="s">
        <v>387</v>
      </c>
      <c r="D13" s="166"/>
      <c r="E13" s="167"/>
      <c r="F13" s="168"/>
      <c r="G13" s="169"/>
      <c r="H13" s="167">
        <v>170</v>
      </c>
      <c r="I13" s="168">
        <v>170</v>
      </c>
      <c r="J13" s="169">
        <v>49</v>
      </c>
      <c r="K13" s="167"/>
      <c r="L13" s="168"/>
      <c r="M13" s="169"/>
      <c r="N13" s="167">
        <f t="shared" si="0"/>
        <v>170</v>
      </c>
      <c r="O13" s="168">
        <f t="shared" si="1"/>
        <v>170</v>
      </c>
      <c r="P13" s="169">
        <f t="shared" si="2"/>
        <v>49</v>
      </c>
    </row>
    <row r="14" spans="1:16" ht="12.75" customHeight="1">
      <c r="A14" s="163"/>
      <c r="B14" s="164"/>
      <c r="C14" s="165" t="s">
        <v>388</v>
      </c>
      <c r="D14" s="166"/>
      <c r="E14" s="167"/>
      <c r="F14" s="168"/>
      <c r="G14" s="169"/>
      <c r="H14" s="167"/>
      <c r="I14" s="168"/>
      <c r="J14" s="169">
        <v>70</v>
      </c>
      <c r="K14" s="167"/>
      <c r="L14" s="168"/>
      <c r="M14" s="169"/>
      <c r="N14" s="167">
        <f t="shared" si="0"/>
        <v>0</v>
      </c>
      <c r="O14" s="168">
        <f t="shared" si="1"/>
        <v>0</v>
      </c>
      <c r="P14" s="169">
        <f t="shared" si="2"/>
        <v>70</v>
      </c>
    </row>
    <row r="15" spans="1:16" ht="12.75" customHeight="1">
      <c r="A15" s="163"/>
      <c r="B15" s="164"/>
      <c r="C15" s="165" t="s">
        <v>362</v>
      </c>
      <c r="D15" s="166"/>
      <c r="E15" s="167"/>
      <c r="F15" s="168"/>
      <c r="G15" s="169"/>
      <c r="H15" s="167">
        <v>10</v>
      </c>
      <c r="I15" s="168">
        <v>10</v>
      </c>
      <c r="J15" s="169">
        <v>0</v>
      </c>
      <c r="K15" s="167"/>
      <c r="L15" s="168"/>
      <c r="M15" s="169"/>
      <c r="N15" s="167">
        <f t="shared" si="0"/>
        <v>10</v>
      </c>
      <c r="O15" s="168">
        <f t="shared" si="1"/>
        <v>10</v>
      </c>
      <c r="P15" s="169">
        <f t="shared" si="2"/>
        <v>0</v>
      </c>
    </row>
    <row r="16" spans="1:16" ht="12.75" customHeight="1">
      <c r="A16" s="163"/>
      <c r="B16" s="164"/>
      <c r="C16" s="165" t="s">
        <v>389</v>
      </c>
      <c r="D16" s="166"/>
      <c r="E16" s="167"/>
      <c r="F16" s="168"/>
      <c r="G16" s="169"/>
      <c r="H16" s="167"/>
      <c r="I16" s="168"/>
      <c r="J16" s="169">
        <v>2027</v>
      </c>
      <c r="K16" s="167"/>
      <c r="L16" s="168"/>
      <c r="M16" s="169"/>
      <c r="N16" s="167">
        <f t="shared" si="0"/>
        <v>0</v>
      </c>
      <c r="O16" s="168">
        <f t="shared" si="1"/>
        <v>0</v>
      </c>
      <c r="P16" s="169">
        <f t="shared" si="2"/>
        <v>2027</v>
      </c>
    </row>
    <row r="17" spans="1:16" ht="12.75" customHeight="1">
      <c r="A17" s="163"/>
      <c r="B17" s="164"/>
      <c r="C17" s="165"/>
      <c r="D17" s="166"/>
      <c r="E17" s="167"/>
      <c r="F17" s="168"/>
      <c r="G17" s="169"/>
      <c r="H17" s="167"/>
      <c r="I17" s="168"/>
      <c r="J17" s="169"/>
      <c r="K17" s="167"/>
      <c r="L17" s="168"/>
      <c r="M17" s="169"/>
      <c r="N17" s="167"/>
      <c r="O17" s="168"/>
      <c r="P17" s="169"/>
    </row>
    <row r="18" spans="1:16" ht="12.75" customHeight="1">
      <c r="A18" s="163"/>
      <c r="B18" s="164"/>
      <c r="C18" s="33" t="s">
        <v>123</v>
      </c>
      <c r="D18" s="166"/>
      <c r="E18" s="170">
        <f>SUM(E8:E15)</f>
        <v>35082</v>
      </c>
      <c r="F18" s="171">
        <f>SUM(F8:F11)</f>
        <v>32246</v>
      </c>
      <c r="G18" s="172">
        <f>SUM(G8:G11)</f>
        <v>16207</v>
      </c>
      <c r="H18" s="170">
        <f>SUM(H8:H15)</f>
        <v>1093</v>
      </c>
      <c r="I18" s="171">
        <f>SUM(I8:I11)</f>
        <v>913</v>
      </c>
      <c r="J18" s="172">
        <f>SUM(J8:J16)</f>
        <v>2146</v>
      </c>
      <c r="K18" s="170">
        <f>SUM(K8:K11)</f>
        <v>1591</v>
      </c>
      <c r="L18" s="171">
        <f>SUM(L8:L11)</f>
        <v>1591</v>
      </c>
      <c r="M18" s="172">
        <f>SUM(M8:M11)</f>
        <v>827</v>
      </c>
      <c r="N18" s="170">
        <f aca="true" t="shared" si="3" ref="N18:N24">E18+H18+K18</f>
        <v>37766</v>
      </c>
      <c r="O18" s="171">
        <f aca="true" t="shared" si="4" ref="O18:O24">F18+I18+L18</f>
        <v>34750</v>
      </c>
      <c r="P18" s="172">
        <f aca="true" t="shared" si="5" ref="P18:P24">G18+J18+M18</f>
        <v>19180</v>
      </c>
    </row>
    <row r="19" spans="1:16" ht="12.75" customHeight="1">
      <c r="A19" s="163"/>
      <c r="B19" s="164"/>
      <c r="C19" s="165"/>
      <c r="D19" s="166"/>
      <c r="E19" s="167"/>
      <c r="F19" s="168"/>
      <c r="G19" s="169"/>
      <c r="H19" s="167"/>
      <c r="I19" s="168"/>
      <c r="J19" s="169"/>
      <c r="K19" s="167"/>
      <c r="L19" s="168"/>
      <c r="M19" s="169"/>
      <c r="N19" s="167">
        <f t="shared" si="3"/>
        <v>0</v>
      </c>
      <c r="O19" s="168">
        <f t="shared" si="4"/>
        <v>0</v>
      </c>
      <c r="P19" s="169">
        <f t="shared" si="5"/>
        <v>0</v>
      </c>
    </row>
    <row r="20" spans="1:16" ht="12.75" customHeight="1">
      <c r="A20" s="163"/>
      <c r="B20" s="164" t="s">
        <v>353</v>
      </c>
      <c r="C20" s="165" t="s">
        <v>390</v>
      </c>
      <c r="D20" s="166" t="e">
        <f>SUM("$#REF!$#REF!"/"#REF!#REF!")*100</f>
        <v>#VALUE!</v>
      </c>
      <c r="E20" s="167"/>
      <c r="F20" s="168"/>
      <c r="G20" s="169"/>
      <c r="H20" s="167">
        <v>20</v>
      </c>
      <c r="I20" s="168">
        <v>20</v>
      </c>
      <c r="J20" s="169"/>
      <c r="K20" s="167"/>
      <c r="L20" s="168"/>
      <c r="M20" s="169"/>
      <c r="N20" s="167">
        <f t="shared" si="3"/>
        <v>20</v>
      </c>
      <c r="O20" s="168">
        <f t="shared" si="4"/>
        <v>20</v>
      </c>
      <c r="P20" s="169">
        <f t="shared" si="5"/>
        <v>0</v>
      </c>
    </row>
    <row r="21" spans="1:16" ht="12.75" customHeight="1">
      <c r="A21" s="163"/>
      <c r="B21" s="164" t="s">
        <v>356</v>
      </c>
      <c r="C21" s="165" t="s">
        <v>391</v>
      </c>
      <c r="D21" s="166" t="e">
        <f>SUM("$#REF!$#REF!"/"#REF!#REF!")*100</f>
        <v>#VALUE!</v>
      </c>
      <c r="E21" s="173"/>
      <c r="F21" s="174"/>
      <c r="G21" s="175"/>
      <c r="H21" s="173">
        <v>100</v>
      </c>
      <c r="I21" s="174">
        <v>100</v>
      </c>
      <c r="J21" s="175"/>
      <c r="K21" s="173"/>
      <c r="L21" s="174"/>
      <c r="M21" s="175"/>
      <c r="N21" s="173">
        <f t="shared" si="3"/>
        <v>100</v>
      </c>
      <c r="O21" s="174">
        <f t="shared" si="4"/>
        <v>100</v>
      </c>
      <c r="P21" s="175">
        <f t="shared" si="5"/>
        <v>0</v>
      </c>
    </row>
    <row r="22" spans="1:16" ht="12.75" customHeight="1">
      <c r="A22" s="163"/>
      <c r="B22" s="164" t="s">
        <v>358</v>
      </c>
      <c r="C22" s="165" t="s">
        <v>392</v>
      </c>
      <c r="D22" s="166" t="e">
        <f>SUM("$#REF!$#REF!"/"#REF!#REF!")*100</f>
        <v>#VALUE!</v>
      </c>
      <c r="E22" s="167"/>
      <c r="F22" s="168"/>
      <c r="G22" s="169"/>
      <c r="H22" s="167">
        <v>550</v>
      </c>
      <c r="I22" s="168">
        <v>550</v>
      </c>
      <c r="J22" s="169">
        <v>223</v>
      </c>
      <c r="K22" s="167"/>
      <c r="L22" s="168"/>
      <c r="M22" s="169"/>
      <c r="N22" s="167">
        <f t="shared" si="3"/>
        <v>550</v>
      </c>
      <c r="O22" s="168">
        <f t="shared" si="4"/>
        <v>550</v>
      </c>
      <c r="P22" s="169">
        <f t="shared" si="5"/>
        <v>223</v>
      </c>
    </row>
    <row r="23" spans="1:16" ht="12.75" customHeight="1">
      <c r="A23" s="163"/>
      <c r="B23" s="164" t="s">
        <v>353</v>
      </c>
      <c r="C23" s="165" t="s">
        <v>393</v>
      </c>
      <c r="D23" s="166" t="e">
        <f>SUM("$#REF!$#REF!"/"#REF!#REF!")*100</f>
        <v>#VALUE!</v>
      </c>
      <c r="E23" s="167"/>
      <c r="F23" s="168"/>
      <c r="G23" s="169"/>
      <c r="H23" s="167">
        <v>50</v>
      </c>
      <c r="I23" s="168">
        <v>50</v>
      </c>
      <c r="J23" s="169">
        <v>8</v>
      </c>
      <c r="K23" s="167"/>
      <c r="L23" s="168"/>
      <c r="M23" s="169"/>
      <c r="N23" s="167">
        <f t="shared" si="3"/>
        <v>50</v>
      </c>
      <c r="O23" s="168">
        <f t="shared" si="4"/>
        <v>50</v>
      </c>
      <c r="P23" s="169">
        <f t="shared" si="5"/>
        <v>8</v>
      </c>
    </row>
    <row r="24" spans="1:16" ht="12.75" customHeight="1">
      <c r="A24" s="163"/>
      <c r="B24" s="164"/>
      <c r="C24" s="165" t="s">
        <v>394</v>
      </c>
      <c r="D24" s="166"/>
      <c r="E24" s="167"/>
      <c r="F24" s="168"/>
      <c r="G24" s="169"/>
      <c r="H24" s="167">
        <v>40</v>
      </c>
      <c r="I24" s="168">
        <v>40</v>
      </c>
      <c r="J24" s="169"/>
      <c r="K24" s="167"/>
      <c r="L24" s="168"/>
      <c r="M24" s="169"/>
      <c r="N24" s="167">
        <f t="shared" si="3"/>
        <v>40</v>
      </c>
      <c r="O24" s="168">
        <f t="shared" si="4"/>
        <v>40</v>
      </c>
      <c r="P24" s="169">
        <f t="shared" si="5"/>
        <v>0</v>
      </c>
    </row>
    <row r="25" spans="1:16" s="180" customFormat="1" ht="12.75" customHeight="1">
      <c r="A25" s="163"/>
      <c r="B25" s="164"/>
      <c r="C25" s="176"/>
      <c r="D25" s="177"/>
      <c r="E25" s="176"/>
      <c r="F25" s="178"/>
      <c r="G25" s="179"/>
      <c r="H25" s="176"/>
      <c r="I25" s="178"/>
      <c r="J25" s="179"/>
      <c r="K25" s="167"/>
      <c r="L25" s="168"/>
      <c r="M25" s="169"/>
      <c r="N25" s="167">
        <f>E15+H15+K25</f>
        <v>10</v>
      </c>
      <c r="O25" s="168">
        <f>F15+I15+L25</f>
        <v>10</v>
      </c>
      <c r="P25" s="169">
        <f>G15+J15+M25</f>
        <v>0</v>
      </c>
    </row>
    <row r="26" spans="3:16" ht="12.75" customHeight="1">
      <c r="C26" s="181" t="s">
        <v>395</v>
      </c>
      <c r="D26" s="182"/>
      <c r="E26" s="181"/>
      <c r="F26" s="183"/>
      <c r="G26" s="184"/>
      <c r="H26" s="181"/>
      <c r="I26" s="183"/>
      <c r="J26" s="184">
        <v>30</v>
      </c>
      <c r="K26" s="181"/>
      <c r="L26" s="183"/>
      <c r="M26" s="184"/>
      <c r="N26" s="181"/>
      <c r="O26" s="183"/>
      <c r="P26" s="184"/>
    </row>
    <row r="27" spans="1:16" ht="12.75" customHeight="1">
      <c r="A27" s="163"/>
      <c r="B27" s="164" t="s">
        <v>353</v>
      </c>
      <c r="C27" s="165" t="s">
        <v>396</v>
      </c>
      <c r="D27" s="166" t="e">
        <f>SUM("$#REF!$#REF!"/"#REF!#REF!")*100</f>
        <v>#VALUE!</v>
      </c>
      <c r="E27" s="167"/>
      <c r="F27" s="168"/>
      <c r="G27" s="169"/>
      <c r="H27" s="167"/>
      <c r="I27" s="168"/>
      <c r="J27" s="169">
        <v>35</v>
      </c>
      <c r="K27" s="167"/>
      <c r="L27" s="168"/>
      <c r="M27" s="169"/>
      <c r="N27" s="167">
        <f aca="true" t="shared" si="6" ref="N27:N49">E27+H27+K27</f>
        <v>0</v>
      </c>
      <c r="O27" s="168">
        <f aca="true" t="shared" si="7" ref="O27:O49">F27+I27+L27</f>
        <v>0</v>
      </c>
      <c r="P27" s="169">
        <f aca="true" t="shared" si="8" ref="P27:P49">G27+J27+M27</f>
        <v>35</v>
      </c>
    </row>
    <row r="28" spans="1:16" ht="12.75" customHeight="1">
      <c r="A28" s="163"/>
      <c r="B28" s="164"/>
      <c r="C28" s="165" t="s">
        <v>397</v>
      </c>
      <c r="D28" s="166"/>
      <c r="E28" s="167"/>
      <c r="F28" s="168"/>
      <c r="G28" s="169"/>
      <c r="H28" s="167"/>
      <c r="I28" s="168"/>
      <c r="J28" s="169">
        <v>4</v>
      </c>
      <c r="K28" s="167"/>
      <c r="L28" s="168"/>
      <c r="M28" s="169"/>
      <c r="N28" s="167">
        <f t="shared" si="6"/>
        <v>0</v>
      </c>
      <c r="O28" s="168">
        <f t="shared" si="7"/>
        <v>0</v>
      </c>
      <c r="P28" s="169">
        <f t="shared" si="8"/>
        <v>4</v>
      </c>
    </row>
    <row r="29" spans="1:16" ht="12.75" customHeight="1">
      <c r="A29" s="185"/>
      <c r="B29" s="186"/>
      <c r="C29" s="187"/>
      <c r="D29" s="166"/>
      <c r="E29" s="170"/>
      <c r="F29" s="171"/>
      <c r="G29" s="172"/>
      <c r="H29" s="170"/>
      <c r="I29" s="171"/>
      <c r="J29" s="172"/>
      <c r="K29" s="170"/>
      <c r="L29" s="171"/>
      <c r="M29" s="172"/>
      <c r="N29" s="170">
        <f t="shared" si="6"/>
        <v>0</v>
      </c>
      <c r="O29" s="171">
        <f t="shared" si="7"/>
        <v>0</v>
      </c>
      <c r="P29" s="172">
        <f t="shared" si="8"/>
        <v>0</v>
      </c>
    </row>
    <row r="30" spans="1:16" ht="12.75" customHeight="1">
      <c r="A30" s="185"/>
      <c r="B30" s="186"/>
      <c r="C30" s="33" t="s">
        <v>133</v>
      </c>
      <c r="D30" s="166"/>
      <c r="E30" s="170">
        <f>SUM(E20:E27)</f>
        <v>0</v>
      </c>
      <c r="F30" s="171">
        <f>SUM(F20:F27)</f>
        <v>0</v>
      </c>
      <c r="G30" s="172">
        <f>SUM(G20:G27)</f>
        <v>0</v>
      </c>
      <c r="H30" s="170">
        <f>SUM(H20:H27)</f>
        <v>760</v>
      </c>
      <c r="I30" s="171">
        <f>SUM(I20:I27)</f>
        <v>760</v>
      </c>
      <c r="J30" s="172">
        <f>SUM(J20:J28)</f>
        <v>300</v>
      </c>
      <c r="K30" s="170">
        <f>SUM(K20:K27)</f>
        <v>0</v>
      </c>
      <c r="L30" s="171">
        <f>SUM(L20:L27)</f>
        <v>0</v>
      </c>
      <c r="M30" s="172">
        <f>SUM(M20:M27)</f>
        <v>0</v>
      </c>
      <c r="N30" s="170">
        <f t="shared" si="6"/>
        <v>760</v>
      </c>
      <c r="O30" s="171">
        <f t="shared" si="7"/>
        <v>760</v>
      </c>
      <c r="P30" s="172">
        <f t="shared" si="8"/>
        <v>300</v>
      </c>
    </row>
    <row r="31" spans="1:16" ht="12.75" customHeight="1">
      <c r="A31" s="185"/>
      <c r="B31" s="186"/>
      <c r="C31" s="33"/>
      <c r="D31" s="166"/>
      <c r="E31" s="170"/>
      <c r="F31" s="171"/>
      <c r="G31" s="172"/>
      <c r="H31" s="170"/>
      <c r="I31" s="171"/>
      <c r="J31" s="172"/>
      <c r="K31" s="170"/>
      <c r="L31" s="171"/>
      <c r="M31" s="172"/>
      <c r="N31" s="170">
        <f t="shared" si="6"/>
        <v>0</v>
      </c>
      <c r="O31" s="171">
        <f t="shared" si="7"/>
        <v>0</v>
      </c>
      <c r="P31" s="172">
        <f t="shared" si="8"/>
        <v>0</v>
      </c>
    </row>
    <row r="32" spans="1:16" s="188" customFormat="1" ht="12.75" customHeight="1">
      <c r="A32" s="163"/>
      <c r="B32" s="164" t="s">
        <v>353</v>
      </c>
      <c r="C32" s="165" t="s">
        <v>363</v>
      </c>
      <c r="D32" s="166" t="e">
        <f>SUM("$#REF!$#REF!"/"#REF!#REF!")*100</f>
        <v>#VALUE!</v>
      </c>
      <c r="E32" s="167"/>
      <c r="F32" s="168"/>
      <c r="G32" s="169"/>
      <c r="H32" s="167">
        <v>300</v>
      </c>
      <c r="I32" s="168">
        <v>300</v>
      </c>
      <c r="J32" s="169">
        <v>135</v>
      </c>
      <c r="K32" s="167"/>
      <c r="L32" s="168"/>
      <c r="M32" s="169"/>
      <c r="N32" s="167">
        <f t="shared" si="6"/>
        <v>300</v>
      </c>
      <c r="O32" s="168">
        <f t="shared" si="7"/>
        <v>300</v>
      </c>
      <c r="P32" s="169">
        <f t="shared" si="8"/>
        <v>135</v>
      </c>
    </row>
    <row r="33" spans="1:16" ht="12.75" customHeight="1">
      <c r="A33" s="185"/>
      <c r="B33" s="186"/>
      <c r="C33" s="165" t="s">
        <v>365</v>
      </c>
      <c r="D33" s="166"/>
      <c r="E33" s="167"/>
      <c r="F33" s="168"/>
      <c r="G33" s="169"/>
      <c r="H33" s="167">
        <v>585</v>
      </c>
      <c r="I33" s="168">
        <v>585</v>
      </c>
      <c r="J33" s="169">
        <v>38</v>
      </c>
      <c r="K33" s="167"/>
      <c r="L33" s="168"/>
      <c r="M33" s="169"/>
      <c r="N33" s="167">
        <f t="shared" si="6"/>
        <v>585</v>
      </c>
      <c r="O33" s="168">
        <f t="shared" si="7"/>
        <v>585</v>
      </c>
      <c r="P33" s="169">
        <f t="shared" si="8"/>
        <v>38</v>
      </c>
    </row>
    <row r="34" spans="1:16" ht="12.75" customHeight="1">
      <c r="A34" s="185"/>
      <c r="B34" s="186"/>
      <c r="C34" s="165" t="s">
        <v>366</v>
      </c>
      <c r="D34" s="166"/>
      <c r="E34" s="167"/>
      <c r="F34" s="168"/>
      <c r="G34" s="169"/>
      <c r="H34" s="167"/>
      <c r="I34" s="168"/>
      <c r="J34" s="169"/>
      <c r="K34" s="167"/>
      <c r="L34" s="168"/>
      <c r="M34" s="169"/>
      <c r="N34" s="167">
        <f t="shared" si="6"/>
        <v>0</v>
      </c>
      <c r="O34" s="168">
        <f t="shared" si="7"/>
        <v>0</v>
      </c>
      <c r="P34" s="169">
        <f t="shared" si="8"/>
        <v>0</v>
      </c>
    </row>
    <row r="35" spans="1:16" ht="12.75" customHeight="1">
      <c r="A35" s="185"/>
      <c r="B35" s="186"/>
      <c r="C35" s="165" t="s">
        <v>367</v>
      </c>
      <c r="D35" s="166"/>
      <c r="E35" s="167"/>
      <c r="F35" s="168"/>
      <c r="G35" s="169"/>
      <c r="H35" s="167">
        <v>315</v>
      </c>
      <c r="I35" s="168">
        <v>315</v>
      </c>
      <c r="J35" s="169"/>
      <c r="K35" s="167"/>
      <c r="L35" s="168"/>
      <c r="M35" s="169"/>
      <c r="N35" s="167">
        <f t="shared" si="6"/>
        <v>315</v>
      </c>
      <c r="O35" s="168">
        <f t="shared" si="7"/>
        <v>315</v>
      </c>
      <c r="P35" s="169">
        <f t="shared" si="8"/>
        <v>0</v>
      </c>
    </row>
    <row r="36" spans="1:16" ht="12.75" customHeight="1">
      <c r="A36" s="185"/>
      <c r="B36" s="186"/>
      <c r="C36" s="33" t="s">
        <v>97</v>
      </c>
      <c r="D36" s="166"/>
      <c r="E36" s="189">
        <f>E33+E34+E35</f>
        <v>0</v>
      </c>
      <c r="F36" s="190">
        <f>F33+F34+F35</f>
        <v>0</v>
      </c>
      <c r="G36" s="191">
        <f>G33+G34+G35</f>
        <v>0</v>
      </c>
      <c r="H36" s="189">
        <f>H33+H34+H35+H32</f>
        <v>1200</v>
      </c>
      <c r="I36" s="190">
        <f>I33+I34+I35+I32</f>
        <v>1200</v>
      </c>
      <c r="J36" s="191">
        <f>J33+J34+J35+J32</f>
        <v>173</v>
      </c>
      <c r="K36" s="189">
        <f>K33+K34+K35</f>
        <v>0</v>
      </c>
      <c r="L36" s="190">
        <f>L33+L34+L35</f>
        <v>0</v>
      </c>
      <c r="M36" s="191">
        <f>M33+M34+M35</f>
        <v>0</v>
      </c>
      <c r="N36" s="189">
        <f t="shared" si="6"/>
        <v>1200</v>
      </c>
      <c r="O36" s="190">
        <f t="shared" si="7"/>
        <v>1200</v>
      </c>
      <c r="P36" s="191">
        <f t="shared" si="8"/>
        <v>173</v>
      </c>
    </row>
    <row r="37" spans="1:16" ht="12.75" customHeight="1">
      <c r="A37" s="185"/>
      <c r="B37" s="186"/>
      <c r="C37" s="165" t="s">
        <v>368</v>
      </c>
      <c r="D37" s="166"/>
      <c r="E37" s="167"/>
      <c r="F37" s="168"/>
      <c r="G37" s="169"/>
      <c r="H37" s="167"/>
      <c r="I37" s="168"/>
      <c r="J37" s="169">
        <v>27</v>
      </c>
      <c r="K37" s="167"/>
      <c r="L37" s="168"/>
      <c r="M37" s="169"/>
      <c r="N37" s="167">
        <f t="shared" si="6"/>
        <v>0</v>
      </c>
      <c r="O37" s="168">
        <f t="shared" si="7"/>
        <v>0</v>
      </c>
      <c r="P37" s="169">
        <f t="shared" si="8"/>
        <v>27</v>
      </c>
    </row>
    <row r="38" spans="1:16" ht="12.75" customHeight="1">
      <c r="A38" s="185"/>
      <c r="B38" s="186"/>
      <c r="C38" s="165" t="s">
        <v>369</v>
      </c>
      <c r="D38" s="166"/>
      <c r="E38" s="167"/>
      <c r="F38" s="168"/>
      <c r="G38" s="169"/>
      <c r="H38" s="167"/>
      <c r="I38" s="168"/>
      <c r="J38" s="169"/>
      <c r="K38" s="167"/>
      <c r="L38" s="168"/>
      <c r="M38" s="169"/>
      <c r="N38" s="167">
        <f t="shared" si="6"/>
        <v>0</v>
      </c>
      <c r="O38" s="168">
        <f t="shared" si="7"/>
        <v>0</v>
      </c>
      <c r="P38" s="169">
        <f t="shared" si="8"/>
        <v>0</v>
      </c>
    </row>
    <row r="39" spans="1:16" ht="15.75" customHeight="1">
      <c r="A39" s="163" t="s">
        <v>370</v>
      </c>
      <c r="B39" s="164" t="s">
        <v>371</v>
      </c>
      <c r="C39" s="33" t="s">
        <v>101</v>
      </c>
      <c r="D39" s="166" t="e">
        <f>SUM("$#REF!$#REF!"/"#REF!#REF!")*100</f>
        <v>#VALUE!</v>
      </c>
      <c r="E39" s="192">
        <f aca="true" t="shared" si="9" ref="E39:M39">E37+E38</f>
        <v>0</v>
      </c>
      <c r="F39" s="193">
        <f t="shared" si="9"/>
        <v>0</v>
      </c>
      <c r="G39" s="194">
        <f t="shared" si="9"/>
        <v>0</v>
      </c>
      <c r="H39" s="192">
        <f t="shared" si="9"/>
        <v>0</v>
      </c>
      <c r="I39" s="193">
        <f t="shared" si="9"/>
        <v>0</v>
      </c>
      <c r="J39" s="194">
        <f t="shared" si="9"/>
        <v>27</v>
      </c>
      <c r="K39" s="192">
        <f t="shared" si="9"/>
        <v>0</v>
      </c>
      <c r="L39" s="193">
        <f t="shared" si="9"/>
        <v>0</v>
      </c>
      <c r="M39" s="194">
        <f t="shared" si="9"/>
        <v>0</v>
      </c>
      <c r="N39" s="192">
        <f t="shared" si="6"/>
        <v>0</v>
      </c>
      <c r="O39" s="193">
        <f t="shared" si="7"/>
        <v>0</v>
      </c>
      <c r="P39" s="194">
        <f t="shared" si="8"/>
        <v>27</v>
      </c>
    </row>
    <row r="40" spans="1:16" ht="12.75" customHeight="1">
      <c r="A40" s="163"/>
      <c r="B40" s="164"/>
      <c r="C40" s="165" t="s">
        <v>372</v>
      </c>
      <c r="D40" s="166"/>
      <c r="E40" s="160">
        <v>2258</v>
      </c>
      <c r="F40" s="161">
        <v>2258</v>
      </c>
      <c r="G40" s="162">
        <v>299</v>
      </c>
      <c r="H40" s="160"/>
      <c r="I40" s="161"/>
      <c r="J40" s="162"/>
      <c r="K40" s="160"/>
      <c r="L40" s="161"/>
      <c r="M40" s="162"/>
      <c r="N40" s="160">
        <f t="shared" si="6"/>
        <v>2258</v>
      </c>
      <c r="O40" s="161">
        <f t="shared" si="7"/>
        <v>2258</v>
      </c>
      <c r="P40" s="162">
        <f t="shared" si="8"/>
        <v>299</v>
      </c>
    </row>
    <row r="41" spans="1:16" ht="12.75" customHeight="1">
      <c r="A41" s="163"/>
      <c r="B41" s="164"/>
      <c r="C41" s="33" t="s">
        <v>103</v>
      </c>
      <c r="D41" s="166"/>
      <c r="E41" s="192">
        <f aca="true" t="shared" si="10" ref="E41:M41">E40</f>
        <v>2258</v>
      </c>
      <c r="F41" s="193">
        <f t="shared" si="10"/>
        <v>2258</v>
      </c>
      <c r="G41" s="194">
        <f t="shared" si="10"/>
        <v>299</v>
      </c>
      <c r="H41" s="192">
        <f t="shared" si="10"/>
        <v>0</v>
      </c>
      <c r="I41" s="193">
        <f t="shared" si="10"/>
        <v>0</v>
      </c>
      <c r="J41" s="194">
        <f t="shared" si="10"/>
        <v>0</v>
      </c>
      <c r="K41" s="192">
        <f t="shared" si="10"/>
        <v>0</v>
      </c>
      <c r="L41" s="193">
        <f t="shared" si="10"/>
        <v>0</v>
      </c>
      <c r="M41" s="194">
        <f t="shared" si="10"/>
        <v>0</v>
      </c>
      <c r="N41" s="192">
        <f t="shared" si="6"/>
        <v>2258</v>
      </c>
      <c r="O41" s="193">
        <f t="shared" si="7"/>
        <v>2258</v>
      </c>
      <c r="P41" s="194">
        <f t="shared" si="8"/>
        <v>299</v>
      </c>
    </row>
    <row r="42" spans="1:16" ht="12.75" customHeight="1">
      <c r="A42" s="163"/>
      <c r="B42" s="164"/>
      <c r="C42" s="165" t="s">
        <v>373</v>
      </c>
      <c r="D42" s="166"/>
      <c r="E42" s="167">
        <v>930</v>
      </c>
      <c r="F42" s="168">
        <v>930</v>
      </c>
      <c r="G42" s="169">
        <v>522</v>
      </c>
      <c r="H42" s="167"/>
      <c r="I42" s="168"/>
      <c r="J42" s="169"/>
      <c r="K42" s="167"/>
      <c r="L42" s="168"/>
      <c r="M42" s="169"/>
      <c r="N42" s="167">
        <f t="shared" si="6"/>
        <v>930</v>
      </c>
      <c r="O42" s="168">
        <f t="shared" si="7"/>
        <v>930</v>
      </c>
      <c r="P42" s="169">
        <f t="shared" si="8"/>
        <v>522</v>
      </c>
    </row>
    <row r="43" spans="1:16" ht="12.75" customHeight="1">
      <c r="A43" s="163"/>
      <c r="B43" s="164"/>
      <c r="C43" s="33" t="s">
        <v>105</v>
      </c>
      <c r="D43" s="166"/>
      <c r="E43" s="192">
        <f aca="true" t="shared" si="11" ref="E43:M43">E42</f>
        <v>930</v>
      </c>
      <c r="F43" s="193">
        <f t="shared" si="11"/>
        <v>930</v>
      </c>
      <c r="G43" s="194">
        <f t="shared" si="11"/>
        <v>522</v>
      </c>
      <c r="H43" s="192">
        <f t="shared" si="11"/>
        <v>0</v>
      </c>
      <c r="I43" s="193">
        <f t="shared" si="11"/>
        <v>0</v>
      </c>
      <c r="J43" s="194">
        <f t="shared" si="11"/>
        <v>0</v>
      </c>
      <c r="K43" s="192">
        <f t="shared" si="11"/>
        <v>0</v>
      </c>
      <c r="L43" s="193">
        <f t="shared" si="11"/>
        <v>0</v>
      </c>
      <c r="M43" s="194">
        <f t="shared" si="11"/>
        <v>0</v>
      </c>
      <c r="N43" s="192">
        <f t="shared" si="6"/>
        <v>930</v>
      </c>
      <c r="O43" s="193">
        <f t="shared" si="7"/>
        <v>930</v>
      </c>
      <c r="P43" s="194">
        <f t="shared" si="8"/>
        <v>522</v>
      </c>
    </row>
    <row r="44" spans="1:16" s="196" customFormat="1" ht="12.75" customHeight="1">
      <c r="A44" s="163"/>
      <c r="B44" s="164"/>
      <c r="C44" s="195" t="s">
        <v>374</v>
      </c>
      <c r="D44" s="166"/>
      <c r="E44" s="167"/>
      <c r="F44" s="168"/>
      <c r="G44" s="169"/>
      <c r="H44" s="167">
        <v>600</v>
      </c>
      <c r="I44" s="168">
        <v>600</v>
      </c>
      <c r="J44" s="169">
        <v>251</v>
      </c>
      <c r="K44" s="167"/>
      <c r="L44" s="168"/>
      <c r="M44" s="169"/>
      <c r="N44" s="167">
        <f t="shared" si="6"/>
        <v>600</v>
      </c>
      <c r="O44" s="168">
        <f t="shared" si="7"/>
        <v>600</v>
      </c>
      <c r="P44" s="169">
        <f t="shared" si="8"/>
        <v>251</v>
      </c>
    </row>
    <row r="45" spans="1:16" s="180" customFormat="1" ht="12.75" customHeight="1">
      <c r="A45" s="163"/>
      <c r="B45" s="164"/>
      <c r="C45" s="165" t="s">
        <v>375</v>
      </c>
      <c r="D45" s="166"/>
      <c r="E45" s="167"/>
      <c r="F45" s="168"/>
      <c r="G45" s="169"/>
      <c r="H45" s="167">
        <v>150</v>
      </c>
      <c r="I45" s="168">
        <v>150</v>
      </c>
      <c r="J45" s="169">
        <v>105</v>
      </c>
      <c r="K45" s="167"/>
      <c r="L45" s="168"/>
      <c r="M45" s="169"/>
      <c r="N45" s="167">
        <f t="shared" si="6"/>
        <v>150</v>
      </c>
      <c r="O45" s="168">
        <f t="shared" si="7"/>
        <v>150</v>
      </c>
      <c r="P45" s="169">
        <f t="shared" si="8"/>
        <v>105</v>
      </c>
    </row>
    <row r="46" spans="1:16" s="180" customFormat="1" ht="12.75" customHeight="1">
      <c r="A46" s="163"/>
      <c r="B46" s="164"/>
      <c r="C46" s="165" t="s">
        <v>376</v>
      </c>
      <c r="D46" s="166"/>
      <c r="E46" s="160">
        <v>0</v>
      </c>
      <c r="F46" s="161"/>
      <c r="G46" s="162">
        <v>61</v>
      </c>
      <c r="H46" s="160"/>
      <c r="I46" s="161"/>
      <c r="J46" s="162"/>
      <c r="K46" s="160"/>
      <c r="L46" s="161"/>
      <c r="M46" s="162"/>
      <c r="N46" s="160">
        <f t="shared" si="6"/>
        <v>0</v>
      </c>
      <c r="O46" s="161">
        <f t="shared" si="7"/>
        <v>0</v>
      </c>
      <c r="P46" s="162">
        <f t="shared" si="8"/>
        <v>61</v>
      </c>
    </row>
    <row r="47" spans="1:16" ht="12.75" customHeight="1">
      <c r="A47" s="163"/>
      <c r="B47" s="164"/>
      <c r="C47" s="33" t="s">
        <v>109</v>
      </c>
      <c r="D47" s="166" t="e">
        <f>SUM("$#REF!$#REF!"/"#REF!#REF!")*100</f>
        <v>#VALUE!</v>
      </c>
      <c r="E47" s="170">
        <f aca="true" t="shared" si="12" ref="E47:M47">E44+E45+E46</f>
        <v>0</v>
      </c>
      <c r="F47" s="171">
        <f t="shared" si="12"/>
        <v>0</v>
      </c>
      <c r="G47" s="172">
        <f t="shared" si="12"/>
        <v>61</v>
      </c>
      <c r="H47" s="170">
        <f t="shared" si="12"/>
        <v>750</v>
      </c>
      <c r="I47" s="171">
        <f t="shared" si="12"/>
        <v>750</v>
      </c>
      <c r="J47" s="172">
        <f t="shared" si="12"/>
        <v>356</v>
      </c>
      <c r="K47" s="170">
        <f t="shared" si="12"/>
        <v>0</v>
      </c>
      <c r="L47" s="171">
        <f t="shared" si="12"/>
        <v>0</v>
      </c>
      <c r="M47" s="172">
        <f t="shared" si="12"/>
        <v>0</v>
      </c>
      <c r="N47" s="170">
        <f t="shared" si="6"/>
        <v>750</v>
      </c>
      <c r="O47" s="171">
        <f t="shared" si="7"/>
        <v>750</v>
      </c>
      <c r="P47" s="172">
        <f t="shared" si="8"/>
        <v>417</v>
      </c>
    </row>
    <row r="48" spans="1:16" ht="12.75" customHeight="1">
      <c r="A48" s="163"/>
      <c r="B48" s="164"/>
      <c r="C48" s="165"/>
      <c r="D48" s="166"/>
      <c r="E48" s="189"/>
      <c r="F48" s="190"/>
      <c r="G48" s="191"/>
      <c r="H48" s="189"/>
      <c r="I48" s="190"/>
      <c r="J48" s="191"/>
      <c r="K48" s="189"/>
      <c r="L48" s="190"/>
      <c r="M48" s="191"/>
      <c r="N48" s="189">
        <f t="shared" si="6"/>
        <v>0</v>
      </c>
      <c r="O48" s="190">
        <f t="shared" si="7"/>
        <v>0</v>
      </c>
      <c r="P48" s="191">
        <f t="shared" si="8"/>
        <v>0</v>
      </c>
    </row>
    <row r="49" spans="1:16" ht="12.75" customHeight="1">
      <c r="A49" s="163"/>
      <c r="B49" s="197"/>
      <c r="C49" s="198" t="s">
        <v>311</v>
      </c>
      <c r="D49" s="199" t="e">
        <f>SUM("$#REF!$#REF!"/"#REF!#REF!")*100</f>
        <v>#VALUE!</v>
      </c>
      <c r="E49" s="200">
        <f aca="true" t="shared" si="13" ref="E49:M49">E36+E39+E41+E43+E47</f>
        <v>3188</v>
      </c>
      <c r="F49" s="201">
        <f t="shared" si="13"/>
        <v>3188</v>
      </c>
      <c r="G49" s="202">
        <f t="shared" si="13"/>
        <v>882</v>
      </c>
      <c r="H49" s="200">
        <f t="shared" si="13"/>
        <v>1950</v>
      </c>
      <c r="I49" s="201">
        <f t="shared" si="13"/>
        <v>1950</v>
      </c>
      <c r="J49" s="202">
        <f t="shared" si="13"/>
        <v>556</v>
      </c>
      <c r="K49" s="200">
        <f t="shared" si="13"/>
        <v>0</v>
      </c>
      <c r="L49" s="201">
        <f t="shared" si="13"/>
        <v>0</v>
      </c>
      <c r="M49" s="202">
        <f t="shared" si="13"/>
        <v>0</v>
      </c>
      <c r="N49" s="200">
        <f t="shared" si="6"/>
        <v>5138</v>
      </c>
      <c r="O49" s="201">
        <f t="shared" si="7"/>
        <v>5138</v>
      </c>
      <c r="P49" s="202">
        <f t="shared" si="8"/>
        <v>1438</v>
      </c>
    </row>
  </sheetData>
  <sheetProtection selectLockedCells="1" selectUnlockedCells="1"/>
  <mergeCells count="4">
    <mergeCell ref="E3:G3"/>
    <mergeCell ref="H3:J3"/>
    <mergeCell ref="K3:M3"/>
    <mergeCell ref="N3:P3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2015-04-21T14:20:03Z</cp:lastPrinted>
  <dcterms:modified xsi:type="dcterms:W3CDTF">2015-06-03T07:18:48Z</dcterms:modified>
  <cp:category/>
  <cp:version/>
  <cp:contentType/>
  <cp:contentStatus/>
  <cp:revision>2</cp:revision>
</cp:coreProperties>
</file>