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dokumentumok\Jegyzőkönyvek\2020\20200622\feltöltendő\költségvetés\"/>
    </mc:Choice>
  </mc:AlternateContent>
  <xr:revisionPtr revIDLastSave="0" documentId="13_ncr:1_{DBD00DDD-54C3-427F-B0BD-7AC35A7B6309}" xr6:coauthVersionLast="45" xr6:coauthVersionMax="45" xr10:uidLastSave="{00000000-0000-0000-0000-000000000000}"/>
  <bookViews>
    <workbookView xWindow="-120" yWindow="-120" windowWidth="29040" windowHeight="15840" xr2:uid="{DC8E962C-7D8A-430B-99CF-3A1FD9C108D1}"/>
  </bookViews>
  <sheets>
    <sheet name="RM_2.1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" l="1"/>
  <c r="H29" i="1"/>
  <c r="G29" i="1"/>
  <c r="I28" i="1"/>
  <c r="E28" i="1"/>
  <c r="I27" i="1"/>
  <c r="E27" i="1"/>
  <c r="I26" i="1"/>
  <c r="E26" i="1"/>
  <c r="I25" i="1"/>
  <c r="E25" i="1"/>
  <c r="E24" i="1" s="1"/>
  <c r="I24" i="1"/>
  <c r="D24" i="1"/>
  <c r="C24" i="1"/>
  <c r="I23" i="1"/>
  <c r="E23" i="1"/>
  <c r="I22" i="1"/>
  <c r="E22" i="1"/>
  <c r="I21" i="1"/>
  <c r="E21" i="1"/>
  <c r="I20" i="1"/>
  <c r="E20" i="1"/>
  <c r="E19" i="1" s="1"/>
  <c r="I19" i="1"/>
  <c r="I29" i="1" s="1"/>
  <c r="D19" i="1"/>
  <c r="D29" i="1" s="1"/>
  <c r="C19" i="1"/>
  <c r="C29" i="1" s="1"/>
  <c r="H18" i="1"/>
  <c r="H30" i="1" s="1"/>
  <c r="G18" i="1"/>
  <c r="G30" i="1" s="1"/>
  <c r="E18" i="1"/>
  <c r="D18" i="1"/>
  <c r="D31" i="1" s="1"/>
  <c r="C18" i="1"/>
  <c r="C30" i="1" s="1"/>
  <c r="I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E8" i="1"/>
  <c r="I7" i="1"/>
  <c r="E7" i="1"/>
  <c r="I6" i="1"/>
  <c r="I18" i="1" s="1"/>
  <c r="I4" i="1"/>
  <c r="H4" i="1"/>
  <c r="E4" i="1"/>
  <c r="C4" i="1"/>
  <c r="G4" i="1" s="1"/>
  <c r="I2" i="1"/>
  <c r="I30" i="1" l="1"/>
  <c r="I31" i="1"/>
  <c r="C32" i="1"/>
  <c r="E29" i="1"/>
  <c r="E30" i="1" s="1"/>
  <c r="E31" i="1"/>
  <c r="D30" i="1"/>
  <c r="H31" i="1"/>
  <c r="I32" i="1" l="1"/>
  <c r="E32" i="1"/>
  <c r="H32" i="1"/>
  <c r="D32" i="1"/>
</calcChain>
</file>

<file path=xl/sharedStrings.xml><?xml version="1.0" encoding="utf-8"?>
<sst xmlns="http://schemas.openxmlformats.org/spreadsheetml/2006/main" count="86" uniqueCount="84">
  <si>
    <t>I. Működési célú bevételek és kiadások mérlegének módosítása
(Önkormányzati szinten)</t>
  </si>
  <si>
    <t>Sor-
szám</t>
  </si>
  <si>
    <t>Bevételek</t>
  </si>
  <si>
    <t>Kiadások</t>
  </si>
  <si>
    <t>Megnevezés</t>
  </si>
  <si>
    <t>Halmozott módosítás 2019. …….-ig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</si>
  <si>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</si>
  <si>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</si>
  <si>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</si>
  <si>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</si>
  <si>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</si>
  <si>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</si>
  <si>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</si>
  <si>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</si>
  <si>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</si>
  <si>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</si>
  <si>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</si>
  <si>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</si>
  <si>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</si>
  <si>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</si>
  <si>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</si>
  <si>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</si>
  <si>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</si>
  <si>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</si>
  <si>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</si>
  <si>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</si>
  <si>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</si>
  <si>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</si>
  <si>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</si>
  <si>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</si>
  <si>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</si>
  <si>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</si>
  <si>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</si>
  <si>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</si>
  <si>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</si>
  <si>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</si>
  <si>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</si>
  <si>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</si>
  <si>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</si>
  <si>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</si>
  <si>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</si>
  <si>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</si>
  <si>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</si>
  <si>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</si>
  <si>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</si>
  <si>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</si>
  <si>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</si>
  <si>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</si>
  <si>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</si>
  <si>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</si>
  <si>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</si>
  <si>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</si>
  <si>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</si>
  <si>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>Intézményfinanszírozás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</si>
  <si>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</si>
  <si>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</si>
  <si>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</si>
  <si>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</si>
  <si>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</si>
  <si>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</si>
  <si>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</si>
  <si>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</si>
  <si>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</si>
  <si>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</si>
  <si>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</si>
  <si>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>Egyéb</t>
  </si>
  <si>
    <t>Megelőlegezés visszafizetése</t>
  </si>
  <si>
    <t>22.</t>
  </si>
  <si>
    <t xml:space="preserve">   Váltóbevételek</t>
  </si>
  <si>
    <t>23.</t>
  </si>
  <si>
    <t>Adóssághoz nem kapcsolódó származékos ügyletek bevételei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</si>
  <si>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</si>
  <si>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</si>
  <si>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</si>
  <si>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</si>
  <si>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</si>
  <si>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</si>
  <si>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</si>
  <si>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</si>
  <si>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</si>
  <si>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</si>
  <si>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</si>
  <si>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</si>
  <si>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2.1.sz. melléklet az 1/2020.(II.14.)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</si>
</sst>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>
      <alignment horizontal="centerContinuous" vertical="center"/>
    </xf>
    <xf numFmtId="164" fontId="0" fillId="0" borderId="0" xfId="0" applyNumberForma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6" fillId="0" borderId="2" xfId="0" applyNumberFormat="1" applyFont="1" applyBorder="1" applyAlignment="1">
      <alignment horizontal="centerContinuous" vertical="center" wrapText="1"/>
    </xf>
    <xf numFmtId="164" fontId="6" fillId="0" borderId="3" xfId="0" applyNumberFormat="1" applyFont="1" applyBorder="1" applyAlignment="1">
      <alignment horizontal="centerContinuous" vertical="center" wrapText="1"/>
    </xf>
    <xf numFmtId="164" fontId="6" fillId="0" borderId="4" xfId="0" applyNumberFormat="1" applyFont="1" applyBorder="1" applyAlignment="1">
      <alignment horizontal="centerContinuous" vertical="center" wrapText="1"/>
    </xf>
    <xf numFmtId="164" fontId="6" fillId="0" borderId="5" xfId="0" applyNumberFormat="1" applyFont="1" applyBorder="1" applyAlignment="1">
      <alignment horizontal="centerContinuous" vertical="center" wrapText="1"/>
    </xf>
    <xf numFmtId="164" fontId="6" fillId="0" borderId="6" xfId="0" applyNumberFormat="1" applyFont="1" applyBorder="1" applyAlignment="1">
      <alignment horizontal="centerContinuous" vertical="center" wrapText="1"/>
    </xf>
    <xf numFmtId="164" fontId="6" fillId="0" borderId="7" xfId="0" applyNumberFormat="1" applyFont="1" applyBorder="1" applyAlignment="1">
      <alignment horizontal="centerContinuous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164" fontId="7" fillId="0" borderId="4" xfId="0" applyNumberFormat="1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0" fillId="0" borderId="11" xfId="0" applyNumberFormat="1" applyBorder="1" applyAlignment="1">
      <alignment horizontal="left" vertical="center" wrapText="1" indent="1"/>
    </xf>
    <xf numFmtId="164" fontId="10" fillId="0" borderId="12" xfId="0" applyNumberFormat="1" applyFont="1" applyBorder="1" applyAlignment="1">
      <alignment horizontal="left" vertical="center" wrapText="1" indent="1"/>
    </xf>
    <xf numFmtId="164" fontId="10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Border="1" applyAlignment="1">
      <alignment horizontal="right" vertical="center" wrapText="1" indent="1"/>
    </xf>
    <xf numFmtId="164" fontId="10" fillId="0" borderId="14" xfId="0" applyNumberFormat="1" applyFont="1" applyBorder="1" applyAlignment="1">
      <alignment horizontal="right" vertical="center" wrapText="1" indent="1"/>
    </xf>
    <xf numFmtId="164" fontId="0" fillId="0" borderId="15" xfId="0" applyNumberFormat="1" applyBorder="1" applyAlignment="1">
      <alignment horizontal="left" vertical="center" wrapText="1" indent="1"/>
    </xf>
    <xf numFmtId="164" fontId="10" fillId="0" borderId="16" xfId="0" applyNumberFormat="1" applyFont="1" applyBorder="1" applyAlignment="1">
      <alignment horizontal="left" vertical="center" wrapText="1" indent="1"/>
    </xf>
    <xf numFmtId="164" fontId="10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Border="1" applyAlignment="1">
      <alignment horizontal="left" vertical="center" wrapText="1" indent="1"/>
    </xf>
    <xf numFmtId="164" fontId="10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Alignment="1" applyProtection="1">
      <alignment horizontal="left" vertical="center" wrapText="1" indent="1"/>
      <protection locked="0"/>
    </xf>
    <xf numFmtId="164" fontId="10" fillId="0" borderId="20" xfId="0" applyNumberFormat="1" applyFont="1" applyBorder="1" applyAlignment="1" applyProtection="1">
      <alignment horizontal="left" vertical="center" wrapText="1" indent="1"/>
      <protection locked="0"/>
    </xf>
    <xf numFmtId="164" fontId="10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Border="1" applyAlignment="1">
      <alignment horizontal="right" vertical="center" wrapText="1" indent="1"/>
    </xf>
    <xf numFmtId="164" fontId="12" fillId="0" borderId="10" xfId="0" applyNumberFormat="1" applyFont="1" applyBorder="1" applyAlignment="1">
      <alignment horizontal="left" vertical="center" wrapText="1" indent="1"/>
    </xf>
    <xf numFmtId="164" fontId="9" fillId="0" borderId="2" xfId="0" applyNumberFormat="1" applyFont="1" applyBorder="1" applyAlignment="1">
      <alignment horizontal="left" vertical="center" wrapText="1" indent="1"/>
    </xf>
    <xf numFmtId="164" fontId="9" fillId="0" borderId="3" xfId="0" applyNumberFormat="1" applyFont="1" applyBorder="1" applyAlignment="1">
      <alignment horizontal="right" vertical="center" wrapText="1" indent="1"/>
    </xf>
    <xf numFmtId="164" fontId="9" fillId="0" borderId="9" xfId="0" applyNumberFormat="1" applyFont="1" applyBorder="1" applyAlignment="1">
      <alignment horizontal="right" vertical="center" wrapText="1" indent="1"/>
    </xf>
    <xf numFmtId="164" fontId="1" fillId="0" borderId="22" xfId="0" applyNumberFormat="1" applyFont="1" applyBorder="1" applyAlignment="1">
      <alignment horizontal="left" vertical="center" wrapText="1" indent="1"/>
    </xf>
    <xf numFmtId="164" fontId="11" fillId="0" borderId="23" xfId="0" applyNumberFormat="1" applyFont="1" applyBorder="1" applyAlignment="1">
      <alignment horizontal="left" vertical="center" wrapText="1" indent="1"/>
    </xf>
    <xf numFmtId="164" fontId="13" fillId="0" borderId="24" xfId="0" applyNumberFormat="1" applyFont="1" applyBorder="1" applyAlignment="1">
      <alignment horizontal="right" vertical="center" wrapText="1" indent="1"/>
    </xf>
    <xf numFmtId="164" fontId="11" fillId="0" borderId="16" xfId="0" applyNumberFormat="1" applyFont="1" applyBorder="1" applyAlignment="1">
      <alignment horizontal="left" vertical="center" wrapText="1" indent="1"/>
    </xf>
    <xf numFmtId="164" fontId="11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Border="1" applyAlignment="1">
      <alignment horizontal="right" vertical="center" wrapText="1" indent="1"/>
    </xf>
    <xf numFmtId="164" fontId="1" fillId="0" borderId="15" xfId="0" applyNumberFormat="1" applyFont="1" applyBorder="1" applyAlignment="1">
      <alignment horizontal="left" vertical="center" wrapText="1" indent="1"/>
    </xf>
    <xf numFmtId="164" fontId="11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Border="1" applyAlignment="1">
      <alignment horizontal="right" vertical="center" wrapText="1" indent="1"/>
    </xf>
    <xf numFmtId="164" fontId="11" fillId="0" borderId="26" xfId="0" applyNumberFormat="1" applyFont="1" applyBorder="1" applyAlignment="1">
      <alignment horizontal="right" vertical="center" wrapText="1" indent="1"/>
    </xf>
    <xf numFmtId="164" fontId="11" fillId="0" borderId="16" xfId="0" applyNumberFormat="1" applyFont="1" applyBorder="1" applyAlignment="1">
      <alignment horizontal="left" vertical="center" wrapText="1" indent="2"/>
    </xf>
    <xf numFmtId="164" fontId="13" fillId="0" borderId="17" xfId="0" applyNumberFormat="1" applyFont="1" applyBorder="1" applyAlignment="1">
      <alignment horizontal="right" vertical="center" wrapText="1" indent="1"/>
    </xf>
    <xf numFmtId="164" fontId="11" fillId="0" borderId="24" xfId="0" applyNumberFormat="1" applyFont="1" applyBorder="1" applyAlignment="1">
      <alignment horizontal="right" vertical="center" wrapText="1" indent="1"/>
    </xf>
    <xf numFmtId="164" fontId="0" fillId="0" borderId="22" xfId="0" applyNumberFormat="1" applyBorder="1" applyAlignment="1">
      <alignment horizontal="left" vertical="center" wrapText="1" indent="1"/>
    </xf>
    <xf numFmtId="164" fontId="10" fillId="0" borderId="23" xfId="0" applyNumberFormat="1" applyFont="1" applyBorder="1" applyAlignment="1" applyProtection="1">
      <alignment horizontal="left" vertical="center" wrapText="1" indent="1"/>
      <protection locked="0"/>
    </xf>
    <xf numFmtId="164" fontId="9" fillId="0" borderId="4" xfId="0" applyNumberFormat="1" applyFont="1" applyBorder="1" applyAlignment="1">
      <alignment horizontal="right" vertical="center" wrapText="1" indent="1"/>
    </xf>
    <xf numFmtId="164" fontId="12" fillId="0" borderId="2" xfId="0" applyNumberFormat="1" applyFont="1" applyBorder="1" applyAlignment="1">
      <alignment horizontal="left" vertical="center" wrapText="1" indent="1"/>
    </xf>
    <xf numFmtId="164" fontId="5" fillId="0" borderId="3" xfId="0" applyNumberFormat="1" applyFont="1" applyBorder="1" applyAlignment="1">
      <alignment horizontal="right" vertical="center" wrapText="1" indent="1"/>
    </xf>
    <xf numFmtId="164" fontId="5" fillId="0" borderId="9" xfId="0" applyNumberFormat="1" applyFont="1" applyBorder="1" applyAlignment="1">
      <alignment horizontal="right" vertical="center" wrapText="1" indent="1"/>
    </xf>
    <xf numFmtId="164" fontId="5" fillId="0" borderId="5" xfId="0" applyNumberFormat="1" applyFont="1" applyBorder="1" applyAlignment="1">
      <alignment horizontal="right" vertical="center" wrapText="1" indent="1"/>
    </xf>
    <xf numFmtId="164" fontId="3" fillId="0" borderId="0" xfId="0" applyNumberFormat="1" applyFont="1" applyAlignment="1">
      <alignment horizontal="center" textRotation="180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9.%20&#233;vi%20k&#246;lts&#233;gvet&#233;s/2019.%20&#233;vi%20ktsgv.m&#243;d%20besz%20el&#337;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Munka1"/>
    </sheetNames>
    <sheetDataSet>
      <sheetData sheetId="0"/>
      <sheetData sheetId="1"/>
      <sheetData sheetId="2"/>
      <sheetData sheetId="3">
        <row r="7">
          <cell r="K7" t="str">
            <v>Forintban!</v>
          </cell>
        </row>
        <row r="8">
          <cell r="C8" t="str">
            <v>2019. évi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8036-063D-4146-AACD-0F7357A0418F}">
  <sheetPr>
    <tabColor rgb="FF92D050"/>
  </sheetPr>
  <dimension ref="A1:J33"/>
  <sheetViews>
    <sheetView tabSelected="1" zoomScale="99" zoomScaleNormal="99" zoomScaleSheetLayoutView="100" workbookViewId="0">
      <selection activeCell="J1" sqref="J1:J32"/>
    </sheetView>
  </sheetViews>
  <sheetFormatPr defaultColWidth="9.33203125" defaultRowHeight="12.75" x14ac:dyDescent="0.2"/>
  <cols>
    <col min="1" max="1" width="6.83203125" style="1" customWidth="1"/>
    <col min="2" max="2" width="48" style="4" customWidth="1"/>
    <col min="3" max="5" width="15.5" style="1" customWidth="1"/>
    <col min="6" max="6" width="55.1640625" style="1" customWidth="1"/>
    <col min="7" max="9" width="15.5" style="1" customWidth="1"/>
    <col min="10" max="10" width="4.83203125" style="1" customWidth="1"/>
    <col min="11" max="256" width="9.33203125" style="1"/>
    <col min="257" max="257" width="6.83203125" style="1" customWidth="1"/>
    <col min="258" max="258" width="48" style="1" customWidth="1"/>
    <col min="259" max="261" width="15.5" style="1" customWidth="1"/>
    <col min="262" max="262" width="55.1640625" style="1" customWidth="1"/>
    <col min="263" max="265" width="15.5" style="1" customWidth="1"/>
    <col min="266" max="266" width="4.83203125" style="1" customWidth="1"/>
    <col min="267" max="512" width="9.33203125" style="1"/>
    <col min="513" max="513" width="6.83203125" style="1" customWidth="1"/>
    <col min="514" max="514" width="48" style="1" customWidth="1"/>
    <col min="515" max="517" width="15.5" style="1" customWidth="1"/>
    <col min="518" max="518" width="55.1640625" style="1" customWidth="1"/>
    <col min="519" max="521" width="15.5" style="1" customWidth="1"/>
    <col min="522" max="522" width="4.83203125" style="1" customWidth="1"/>
    <col min="523" max="768" width="9.33203125" style="1"/>
    <col min="769" max="769" width="6.83203125" style="1" customWidth="1"/>
    <col min="770" max="770" width="48" style="1" customWidth="1"/>
    <col min="771" max="773" width="15.5" style="1" customWidth="1"/>
    <col min="774" max="774" width="55.1640625" style="1" customWidth="1"/>
    <col min="775" max="777" width="15.5" style="1" customWidth="1"/>
    <col min="778" max="778" width="4.83203125" style="1" customWidth="1"/>
    <col min="779" max="1024" width="9.33203125" style="1"/>
    <col min="1025" max="1025" width="6.83203125" style="1" customWidth="1"/>
    <col min="1026" max="1026" width="48" style="1" customWidth="1"/>
    <col min="1027" max="1029" width="15.5" style="1" customWidth="1"/>
    <col min="1030" max="1030" width="55.1640625" style="1" customWidth="1"/>
    <col min="1031" max="1033" width="15.5" style="1" customWidth="1"/>
    <col min="1034" max="1034" width="4.83203125" style="1" customWidth="1"/>
    <col min="1035" max="1280" width="9.33203125" style="1"/>
    <col min="1281" max="1281" width="6.83203125" style="1" customWidth="1"/>
    <col min="1282" max="1282" width="48" style="1" customWidth="1"/>
    <col min="1283" max="1285" width="15.5" style="1" customWidth="1"/>
    <col min="1286" max="1286" width="55.1640625" style="1" customWidth="1"/>
    <col min="1287" max="1289" width="15.5" style="1" customWidth="1"/>
    <col min="1290" max="1290" width="4.83203125" style="1" customWidth="1"/>
    <col min="1291" max="1536" width="9.33203125" style="1"/>
    <col min="1537" max="1537" width="6.83203125" style="1" customWidth="1"/>
    <col min="1538" max="1538" width="48" style="1" customWidth="1"/>
    <col min="1539" max="1541" width="15.5" style="1" customWidth="1"/>
    <col min="1542" max="1542" width="55.1640625" style="1" customWidth="1"/>
    <col min="1543" max="1545" width="15.5" style="1" customWidth="1"/>
    <col min="1546" max="1546" width="4.83203125" style="1" customWidth="1"/>
    <col min="1547" max="1792" width="9.33203125" style="1"/>
    <col min="1793" max="1793" width="6.83203125" style="1" customWidth="1"/>
    <col min="1794" max="1794" width="48" style="1" customWidth="1"/>
    <col min="1795" max="1797" width="15.5" style="1" customWidth="1"/>
    <col min="1798" max="1798" width="55.1640625" style="1" customWidth="1"/>
    <col min="1799" max="1801" width="15.5" style="1" customWidth="1"/>
    <col min="1802" max="1802" width="4.83203125" style="1" customWidth="1"/>
    <col min="1803" max="2048" width="9.33203125" style="1"/>
    <col min="2049" max="2049" width="6.83203125" style="1" customWidth="1"/>
    <col min="2050" max="2050" width="48" style="1" customWidth="1"/>
    <col min="2051" max="2053" width="15.5" style="1" customWidth="1"/>
    <col min="2054" max="2054" width="55.1640625" style="1" customWidth="1"/>
    <col min="2055" max="2057" width="15.5" style="1" customWidth="1"/>
    <col min="2058" max="2058" width="4.83203125" style="1" customWidth="1"/>
    <col min="2059" max="2304" width="9.33203125" style="1"/>
    <col min="2305" max="2305" width="6.83203125" style="1" customWidth="1"/>
    <col min="2306" max="2306" width="48" style="1" customWidth="1"/>
    <col min="2307" max="2309" width="15.5" style="1" customWidth="1"/>
    <col min="2310" max="2310" width="55.1640625" style="1" customWidth="1"/>
    <col min="2311" max="2313" width="15.5" style="1" customWidth="1"/>
    <col min="2314" max="2314" width="4.83203125" style="1" customWidth="1"/>
    <col min="2315" max="2560" width="9.33203125" style="1"/>
    <col min="2561" max="2561" width="6.83203125" style="1" customWidth="1"/>
    <col min="2562" max="2562" width="48" style="1" customWidth="1"/>
    <col min="2563" max="2565" width="15.5" style="1" customWidth="1"/>
    <col min="2566" max="2566" width="55.1640625" style="1" customWidth="1"/>
    <col min="2567" max="2569" width="15.5" style="1" customWidth="1"/>
    <col min="2570" max="2570" width="4.83203125" style="1" customWidth="1"/>
    <col min="2571" max="2816" width="9.33203125" style="1"/>
    <col min="2817" max="2817" width="6.83203125" style="1" customWidth="1"/>
    <col min="2818" max="2818" width="48" style="1" customWidth="1"/>
    <col min="2819" max="2821" width="15.5" style="1" customWidth="1"/>
    <col min="2822" max="2822" width="55.1640625" style="1" customWidth="1"/>
    <col min="2823" max="2825" width="15.5" style="1" customWidth="1"/>
    <col min="2826" max="2826" width="4.83203125" style="1" customWidth="1"/>
    <col min="2827" max="3072" width="9.33203125" style="1"/>
    <col min="3073" max="3073" width="6.83203125" style="1" customWidth="1"/>
    <col min="3074" max="3074" width="48" style="1" customWidth="1"/>
    <col min="3075" max="3077" width="15.5" style="1" customWidth="1"/>
    <col min="3078" max="3078" width="55.1640625" style="1" customWidth="1"/>
    <col min="3079" max="3081" width="15.5" style="1" customWidth="1"/>
    <col min="3082" max="3082" width="4.83203125" style="1" customWidth="1"/>
    <col min="3083" max="3328" width="9.33203125" style="1"/>
    <col min="3329" max="3329" width="6.83203125" style="1" customWidth="1"/>
    <col min="3330" max="3330" width="48" style="1" customWidth="1"/>
    <col min="3331" max="3333" width="15.5" style="1" customWidth="1"/>
    <col min="3334" max="3334" width="55.1640625" style="1" customWidth="1"/>
    <col min="3335" max="3337" width="15.5" style="1" customWidth="1"/>
    <col min="3338" max="3338" width="4.83203125" style="1" customWidth="1"/>
    <col min="3339" max="3584" width="9.33203125" style="1"/>
    <col min="3585" max="3585" width="6.83203125" style="1" customWidth="1"/>
    <col min="3586" max="3586" width="48" style="1" customWidth="1"/>
    <col min="3587" max="3589" width="15.5" style="1" customWidth="1"/>
    <col min="3590" max="3590" width="55.1640625" style="1" customWidth="1"/>
    <col min="3591" max="3593" width="15.5" style="1" customWidth="1"/>
    <col min="3594" max="3594" width="4.83203125" style="1" customWidth="1"/>
    <col min="3595" max="3840" width="9.33203125" style="1"/>
    <col min="3841" max="3841" width="6.83203125" style="1" customWidth="1"/>
    <col min="3842" max="3842" width="48" style="1" customWidth="1"/>
    <col min="3843" max="3845" width="15.5" style="1" customWidth="1"/>
    <col min="3846" max="3846" width="55.1640625" style="1" customWidth="1"/>
    <col min="3847" max="3849" width="15.5" style="1" customWidth="1"/>
    <col min="3850" max="3850" width="4.83203125" style="1" customWidth="1"/>
    <col min="3851" max="4096" width="9.33203125" style="1"/>
    <col min="4097" max="4097" width="6.83203125" style="1" customWidth="1"/>
    <col min="4098" max="4098" width="48" style="1" customWidth="1"/>
    <col min="4099" max="4101" width="15.5" style="1" customWidth="1"/>
    <col min="4102" max="4102" width="55.1640625" style="1" customWidth="1"/>
    <col min="4103" max="4105" width="15.5" style="1" customWidth="1"/>
    <col min="4106" max="4106" width="4.83203125" style="1" customWidth="1"/>
    <col min="4107" max="4352" width="9.33203125" style="1"/>
    <col min="4353" max="4353" width="6.83203125" style="1" customWidth="1"/>
    <col min="4354" max="4354" width="48" style="1" customWidth="1"/>
    <col min="4355" max="4357" width="15.5" style="1" customWidth="1"/>
    <col min="4358" max="4358" width="55.1640625" style="1" customWidth="1"/>
    <col min="4359" max="4361" width="15.5" style="1" customWidth="1"/>
    <col min="4362" max="4362" width="4.83203125" style="1" customWidth="1"/>
    <col min="4363" max="4608" width="9.33203125" style="1"/>
    <col min="4609" max="4609" width="6.83203125" style="1" customWidth="1"/>
    <col min="4610" max="4610" width="48" style="1" customWidth="1"/>
    <col min="4611" max="4613" width="15.5" style="1" customWidth="1"/>
    <col min="4614" max="4614" width="55.1640625" style="1" customWidth="1"/>
    <col min="4615" max="4617" width="15.5" style="1" customWidth="1"/>
    <col min="4618" max="4618" width="4.83203125" style="1" customWidth="1"/>
    <col min="4619" max="4864" width="9.33203125" style="1"/>
    <col min="4865" max="4865" width="6.83203125" style="1" customWidth="1"/>
    <col min="4866" max="4866" width="48" style="1" customWidth="1"/>
    <col min="4867" max="4869" width="15.5" style="1" customWidth="1"/>
    <col min="4870" max="4870" width="55.1640625" style="1" customWidth="1"/>
    <col min="4871" max="4873" width="15.5" style="1" customWidth="1"/>
    <col min="4874" max="4874" width="4.83203125" style="1" customWidth="1"/>
    <col min="4875" max="5120" width="9.33203125" style="1"/>
    <col min="5121" max="5121" width="6.83203125" style="1" customWidth="1"/>
    <col min="5122" max="5122" width="48" style="1" customWidth="1"/>
    <col min="5123" max="5125" width="15.5" style="1" customWidth="1"/>
    <col min="5126" max="5126" width="55.1640625" style="1" customWidth="1"/>
    <col min="5127" max="5129" width="15.5" style="1" customWidth="1"/>
    <col min="5130" max="5130" width="4.83203125" style="1" customWidth="1"/>
    <col min="5131" max="5376" width="9.33203125" style="1"/>
    <col min="5377" max="5377" width="6.83203125" style="1" customWidth="1"/>
    <col min="5378" max="5378" width="48" style="1" customWidth="1"/>
    <col min="5379" max="5381" width="15.5" style="1" customWidth="1"/>
    <col min="5382" max="5382" width="55.1640625" style="1" customWidth="1"/>
    <col min="5383" max="5385" width="15.5" style="1" customWidth="1"/>
    <col min="5386" max="5386" width="4.83203125" style="1" customWidth="1"/>
    <col min="5387" max="5632" width="9.33203125" style="1"/>
    <col min="5633" max="5633" width="6.83203125" style="1" customWidth="1"/>
    <col min="5634" max="5634" width="48" style="1" customWidth="1"/>
    <col min="5635" max="5637" width="15.5" style="1" customWidth="1"/>
    <col min="5638" max="5638" width="55.1640625" style="1" customWidth="1"/>
    <col min="5639" max="5641" width="15.5" style="1" customWidth="1"/>
    <col min="5642" max="5642" width="4.83203125" style="1" customWidth="1"/>
    <col min="5643" max="5888" width="9.33203125" style="1"/>
    <col min="5889" max="5889" width="6.83203125" style="1" customWidth="1"/>
    <col min="5890" max="5890" width="48" style="1" customWidth="1"/>
    <col min="5891" max="5893" width="15.5" style="1" customWidth="1"/>
    <col min="5894" max="5894" width="55.1640625" style="1" customWidth="1"/>
    <col min="5895" max="5897" width="15.5" style="1" customWidth="1"/>
    <col min="5898" max="5898" width="4.83203125" style="1" customWidth="1"/>
    <col min="5899" max="6144" width="9.33203125" style="1"/>
    <col min="6145" max="6145" width="6.83203125" style="1" customWidth="1"/>
    <col min="6146" max="6146" width="48" style="1" customWidth="1"/>
    <col min="6147" max="6149" width="15.5" style="1" customWidth="1"/>
    <col min="6150" max="6150" width="55.1640625" style="1" customWidth="1"/>
    <col min="6151" max="6153" width="15.5" style="1" customWidth="1"/>
    <col min="6154" max="6154" width="4.83203125" style="1" customWidth="1"/>
    <col min="6155" max="6400" width="9.33203125" style="1"/>
    <col min="6401" max="6401" width="6.83203125" style="1" customWidth="1"/>
    <col min="6402" max="6402" width="48" style="1" customWidth="1"/>
    <col min="6403" max="6405" width="15.5" style="1" customWidth="1"/>
    <col min="6406" max="6406" width="55.1640625" style="1" customWidth="1"/>
    <col min="6407" max="6409" width="15.5" style="1" customWidth="1"/>
    <col min="6410" max="6410" width="4.83203125" style="1" customWidth="1"/>
    <col min="6411" max="6656" width="9.33203125" style="1"/>
    <col min="6657" max="6657" width="6.83203125" style="1" customWidth="1"/>
    <col min="6658" max="6658" width="48" style="1" customWidth="1"/>
    <col min="6659" max="6661" width="15.5" style="1" customWidth="1"/>
    <col min="6662" max="6662" width="55.1640625" style="1" customWidth="1"/>
    <col min="6663" max="6665" width="15.5" style="1" customWidth="1"/>
    <col min="6666" max="6666" width="4.83203125" style="1" customWidth="1"/>
    <col min="6667" max="6912" width="9.33203125" style="1"/>
    <col min="6913" max="6913" width="6.83203125" style="1" customWidth="1"/>
    <col min="6914" max="6914" width="48" style="1" customWidth="1"/>
    <col min="6915" max="6917" width="15.5" style="1" customWidth="1"/>
    <col min="6918" max="6918" width="55.1640625" style="1" customWidth="1"/>
    <col min="6919" max="6921" width="15.5" style="1" customWidth="1"/>
    <col min="6922" max="6922" width="4.83203125" style="1" customWidth="1"/>
    <col min="6923" max="7168" width="9.33203125" style="1"/>
    <col min="7169" max="7169" width="6.83203125" style="1" customWidth="1"/>
    <col min="7170" max="7170" width="48" style="1" customWidth="1"/>
    <col min="7171" max="7173" width="15.5" style="1" customWidth="1"/>
    <col min="7174" max="7174" width="55.1640625" style="1" customWidth="1"/>
    <col min="7175" max="7177" width="15.5" style="1" customWidth="1"/>
    <col min="7178" max="7178" width="4.83203125" style="1" customWidth="1"/>
    <col min="7179" max="7424" width="9.33203125" style="1"/>
    <col min="7425" max="7425" width="6.83203125" style="1" customWidth="1"/>
    <col min="7426" max="7426" width="48" style="1" customWidth="1"/>
    <col min="7427" max="7429" width="15.5" style="1" customWidth="1"/>
    <col min="7430" max="7430" width="55.1640625" style="1" customWidth="1"/>
    <col min="7431" max="7433" width="15.5" style="1" customWidth="1"/>
    <col min="7434" max="7434" width="4.83203125" style="1" customWidth="1"/>
    <col min="7435" max="7680" width="9.33203125" style="1"/>
    <col min="7681" max="7681" width="6.83203125" style="1" customWidth="1"/>
    <col min="7682" max="7682" width="48" style="1" customWidth="1"/>
    <col min="7683" max="7685" width="15.5" style="1" customWidth="1"/>
    <col min="7686" max="7686" width="55.1640625" style="1" customWidth="1"/>
    <col min="7687" max="7689" width="15.5" style="1" customWidth="1"/>
    <col min="7690" max="7690" width="4.83203125" style="1" customWidth="1"/>
    <col min="7691" max="7936" width="9.33203125" style="1"/>
    <col min="7937" max="7937" width="6.83203125" style="1" customWidth="1"/>
    <col min="7938" max="7938" width="48" style="1" customWidth="1"/>
    <col min="7939" max="7941" width="15.5" style="1" customWidth="1"/>
    <col min="7942" max="7942" width="55.1640625" style="1" customWidth="1"/>
    <col min="7943" max="7945" width="15.5" style="1" customWidth="1"/>
    <col min="7946" max="7946" width="4.83203125" style="1" customWidth="1"/>
    <col min="7947" max="8192" width="9.33203125" style="1"/>
    <col min="8193" max="8193" width="6.83203125" style="1" customWidth="1"/>
    <col min="8194" max="8194" width="48" style="1" customWidth="1"/>
    <col min="8195" max="8197" width="15.5" style="1" customWidth="1"/>
    <col min="8198" max="8198" width="55.1640625" style="1" customWidth="1"/>
    <col min="8199" max="8201" width="15.5" style="1" customWidth="1"/>
    <col min="8202" max="8202" width="4.83203125" style="1" customWidth="1"/>
    <col min="8203" max="8448" width="9.33203125" style="1"/>
    <col min="8449" max="8449" width="6.83203125" style="1" customWidth="1"/>
    <col min="8450" max="8450" width="48" style="1" customWidth="1"/>
    <col min="8451" max="8453" width="15.5" style="1" customWidth="1"/>
    <col min="8454" max="8454" width="55.1640625" style="1" customWidth="1"/>
    <col min="8455" max="8457" width="15.5" style="1" customWidth="1"/>
    <col min="8458" max="8458" width="4.83203125" style="1" customWidth="1"/>
    <col min="8459" max="8704" width="9.33203125" style="1"/>
    <col min="8705" max="8705" width="6.83203125" style="1" customWidth="1"/>
    <col min="8706" max="8706" width="48" style="1" customWidth="1"/>
    <col min="8707" max="8709" width="15.5" style="1" customWidth="1"/>
    <col min="8710" max="8710" width="55.1640625" style="1" customWidth="1"/>
    <col min="8711" max="8713" width="15.5" style="1" customWidth="1"/>
    <col min="8714" max="8714" width="4.83203125" style="1" customWidth="1"/>
    <col min="8715" max="8960" width="9.33203125" style="1"/>
    <col min="8961" max="8961" width="6.83203125" style="1" customWidth="1"/>
    <col min="8962" max="8962" width="48" style="1" customWidth="1"/>
    <col min="8963" max="8965" width="15.5" style="1" customWidth="1"/>
    <col min="8966" max="8966" width="55.1640625" style="1" customWidth="1"/>
    <col min="8967" max="8969" width="15.5" style="1" customWidth="1"/>
    <col min="8970" max="8970" width="4.83203125" style="1" customWidth="1"/>
    <col min="8971" max="9216" width="9.33203125" style="1"/>
    <col min="9217" max="9217" width="6.83203125" style="1" customWidth="1"/>
    <col min="9218" max="9218" width="48" style="1" customWidth="1"/>
    <col min="9219" max="9221" width="15.5" style="1" customWidth="1"/>
    <col min="9222" max="9222" width="55.1640625" style="1" customWidth="1"/>
    <col min="9223" max="9225" width="15.5" style="1" customWidth="1"/>
    <col min="9226" max="9226" width="4.83203125" style="1" customWidth="1"/>
    <col min="9227" max="9472" width="9.33203125" style="1"/>
    <col min="9473" max="9473" width="6.83203125" style="1" customWidth="1"/>
    <col min="9474" max="9474" width="48" style="1" customWidth="1"/>
    <col min="9475" max="9477" width="15.5" style="1" customWidth="1"/>
    <col min="9478" max="9478" width="55.1640625" style="1" customWidth="1"/>
    <col min="9479" max="9481" width="15.5" style="1" customWidth="1"/>
    <col min="9482" max="9482" width="4.83203125" style="1" customWidth="1"/>
    <col min="9483" max="9728" width="9.33203125" style="1"/>
    <col min="9729" max="9729" width="6.83203125" style="1" customWidth="1"/>
    <col min="9730" max="9730" width="48" style="1" customWidth="1"/>
    <col min="9731" max="9733" width="15.5" style="1" customWidth="1"/>
    <col min="9734" max="9734" width="55.1640625" style="1" customWidth="1"/>
    <col min="9735" max="9737" width="15.5" style="1" customWidth="1"/>
    <col min="9738" max="9738" width="4.83203125" style="1" customWidth="1"/>
    <col min="9739" max="9984" width="9.33203125" style="1"/>
    <col min="9985" max="9985" width="6.83203125" style="1" customWidth="1"/>
    <col min="9986" max="9986" width="48" style="1" customWidth="1"/>
    <col min="9987" max="9989" width="15.5" style="1" customWidth="1"/>
    <col min="9990" max="9990" width="55.1640625" style="1" customWidth="1"/>
    <col min="9991" max="9993" width="15.5" style="1" customWidth="1"/>
    <col min="9994" max="9994" width="4.83203125" style="1" customWidth="1"/>
    <col min="9995" max="10240" width="9.33203125" style="1"/>
    <col min="10241" max="10241" width="6.83203125" style="1" customWidth="1"/>
    <col min="10242" max="10242" width="48" style="1" customWidth="1"/>
    <col min="10243" max="10245" width="15.5" style="1" customWidth="1"/>
    <col min="10246" max="10246" width="55.1640625" style="1" customWidth="1"/>
    <col min="10247" max="10249" width="15.5" style="1" customWidth="1"/>
    <col min="10250" max="10250" width="4.83203125" style="1" customWidth="1"/>
    <col min="10251" max="10496" width="9.33203125" style="1"/>
    <col min="10497" max="10497" width="6.83203125" style="1" customWidth="1"/>
    <col min="10498" max="10498" width="48" style="1" customWidth="1"/>
    <col min="10499" max="10501" width="15.5" style="1" customWidth="1"/>
    <col min="10502" max="10502" width="55.1640625" style="1" customWidth="1"/>
    <col min="10503" max="10505" width="15.5" style="1" customWidth="1"/>
    <col min="10506" max="10506" width="4.83203125" style="1" customWidth="1"/>
    <col min="10507" max="10752" width="9.33203125" style="1"/>
    <col min="10753" max="10753" width="6.83203125" style="1" customWidth="1"/>
    <col min="10754" max="10754" width="48" style="1" customWidth="1"/>
    <col min="10755" max="10757" width="15.5" style="1" customWidth="1"/>
    <col min="10758" max="10758" width="55.1640625" style="1" customWidth="1"/>
    <col min="10759" max="10761" width="15.5" style="1" customWidth="1"/>
    <col min="10762" max="10762" width="4.83203125" style="1" customWidth="1"/>
    <col min="10763" max="11008" width="9.33203125" style="1"/>
    <col min="11009" max="11009" width="6.83203125" style="1" customWidth="1"/>
    <col min="11010" max="11010" width="48" style="1" customWidth="1"/>
    <col min="11011" max="11013" width="15.5" style="1" customWidth="1"/>
    <col min="11014" max="11014" width="55.1640625" style="1" customWidth="1"/>
    <col min="11015" max="11017" width="15.5" style="1" customWidth="1"/>
    <col min="11018" max="11018" width="4.83203125" style="1" customWidth="1"/>
    <col min="11019" max="11264" width="9.33203125" style="1"/>
    <col min="11265" max="11265" width="6.83203125" style="1" customWidth="1"/>
    <col min="11266" max="11266" width="48" style="1" customWidth="1"/>
    <col min="11267" max="11269" width="15.5" style="1" customWidth="1"/>
    <col min="11270" max="11270" width="55.1640625" style="1" customWidth="1"/>
    <col min="11271" max="11273" width="15.5" style="1" customWidth="1"/>
    <col min="11274" max="11274" width="4.83203125" style="1" customWidth="1"/>
    <col min="11275" max="11520" width="9.33203125" style="1"/>
    <col min="11521" max="11521" width="6.83203125" style="1" customWidth="1"/>
    <col min="11522" max="11522" width="48" style="1" customWidth="1"/>
    <col min="11523" max="11525" width="15.5" style="1" customWidth="1"/>
    <col min="11526" max="11526" width="55.1640625" style="1" customWidth="1"/>
    <col min="11527" max="11529" width="15.5" style="1" customWidth="1"/>
    <col min="11530" max="11530" width="4.83203125" style="1" customWidth="1"/>
    <col min="11531" max="11776" width="9.33203125" style="1"/>
    <col min="11777" max="11777" width="6.83203125" style="1" customWidth="1"/>
    <col min="11778" max="11778" width="48" style="1" customWidth="1"/>
    <col min="11779" max="11781" width="15.5" style="1" customWidth="1"/>
    <col min="11782" max="11782" width="55.1640625" style="1" customWidth="1"/>
    <col min="11783" max="11785" width="15.5" style="1" customWidth="1"/>
    <col min="11786" max="11786" width="4.83203125" style="1" customWidth="1"/>
    <col min="11787" max="12032" width="9.33203125" style="1"/>
    <col min="12033" max="12033" width="6.83203125" style="1" customWidth="1"/>
    <col min="12034" max="12034" width="48" style="1" customWidth="1"/>
    <col min="12035" max="12037" width="15.5" style="1" customWidth="1"/>
    <col min="12038" max="12038" width="55.1640625" style="1" customWidth="1"/>
    <col min="12039" max="12041" width="15.5" style="1" customWidth="1"/>
    <col min="12042" max="12042" width="4.83203125" style="1" customWidth="1"/>
    <col min="12043" max="12288" width="9.33203125" style="1"/>
    <col min="12289" max="12289" width="6.83203125" style="1" customWidth="1"/>
    <col min="12290" max="12290" width="48" style="1" customWidth="1"/>
    <col min="12291" max="12293" width="15.5" style="1" customWidth="1"/>
    <col min="12294" max="12294" width="55.1640625" style="1" customWidth="1"/>
    <col min="12295" max="12297" width="15.5" style="1" customWidth="1"/>
    <col min="12298" max="12298" width="4.83203125" style="1" customWidth="1"/>
    <col min="12299" max="12544" width="9.33203125" style="1"/>
    <col min="12545" max="12545" width="6.83203125" style="1" customWidth="1"/>
    <col min="12546" max="12546" width="48" style="1" customWidth="1"/>
    <col min="12547" max="12549" width="15.5" style="1" customWidth="1"/>
    <col min="12550" max="12550" width="55.1640625" style="1" customWidth="1"/>
    <col min="12551" max="12553" width="15.5" style="1" customWidth="1"/>
    <col min="12554" max="12554" width="4.83203125" style="1" customWidth="1"/>
    <col min="12555" max="12800" width="9.33203125" style="1"/>
    <col min="12801" max="12801" width="6.83203125" style="1" customWidth="1"/>
    <col min="12802" max="12802" width="48" style="1" customWidth="1"/>
    <col min="12803" max="12805" width="15.5" style="1" customWidth="1"/>
    <col min="12806" max="12806" width="55.1640625" style="1" customWidth="1"/>
    <col min="12807" max="12809" width="15.5" style="1" customWidth="1"/>
    <col min="12810" max="12810" width="4.83203125" style="1" customWidth="1"/>
    <col min="12811" max="13056" width="9.33203125" style="1"/>
    <col min="13057" max="13057" width="6.83203125" style="1" customWidth="1"/>
    <col min="13058" max="13058" width="48" style="1" customWidth="1"/>
    <col min="13059" max="13061" width="15.5" style="1" customWidth="1"/>
    <col min="13062" max="13062" width="55.1640625" style="1" customWidth="1"/>
    <col min="13063" max="13065" width="15.5" style="1" customWidth="1"/>
    <col min="13066" max="13066" width="4.83203125" style="1" customWidth="1"/>
    <col min="13067" max="13312" width="9.33203125" style="1"/>
    <col min="13313" max="13313" width="6.83203125" style="1" customWidth="1"/>
    <col min="13314" max="13314" width="48" style="1" customWidth="1"/>
    <col min="13315" max="13317" width="15.5" style="1" customWidth="1"/>
    <col min="13318" max="13318" width="55.1640625" style="1" customWidth="1"/>
    <col min="13319" max="13321" width="15.5" style="1" customWidth="1"/>
    <col min="13322" max="13322" width="4.83203125" style="1" customWidth="1"/>
    <col min="13323" max="13568" width="9.33203125" style="1"/>
    <col min="13569" max="13569" width="6.83203125" style="1" customWidth="1"/>
    <col min="13570" max="13570" width="48" style="1" customWidth="1"/>
    <col min="13571" max="13573" width="15.5" style="1" customWidth="1"/>
    <col min="13574" max="13574" width="55.1640625" style="1" customWidth="1"/>
    <col min="13575" max="13577" width="15.5" style="1" customWidth="1"/>
    <col min="13578" max="13578" width="4.83203125" style="1" customWidth="1"/>
    <col min="13579" max="13824" width="9.33203125" style="1"/>
    <col min="13825" max="13825" width="6.83203125" style="1" customWidth="1"/>
    <col min="13826" max="13826" width="48" style="1" customWidth="1"/>
    <col min="13827" max="13829" width="15.5" style="1" customWidth="1"/>
    <col min="13830" max="13830" width="55.1640625" style="1" customWidth="1"/>
    <col min="13831" max="13833" width="15.5" style="1" customWidth="1"/>
    <col min="13834" max="13834" width="4.83203125" style="1" customWidth="1"/>
    <col min="13835" max="14080" width="9.33203125" style="1"/>
    <col min="14081" max="14081" width="6.83203125" style="1" customWidth="1"/>
    <col min="14082" max="14082" width="48" style="1" customWidth="1"/>
    <col min="14083" max="14085" width="15.5" style="1" customWidth="1"/>
    <col min="14086" max="14086" width="55.1640625" style="1" customWidth="1"/>
    <col min="14087" max="14089" width="15.5" style="1" customWidth="1"/>
    <col min="14090" max="14090" width="4.83203125" style="1" customWidth="1"/>
    <col min="14091" max="14336" width="9.33203125" style="1"/>
    <col min="14337" max="14337" width="6.83203125" style="1" customWidth="1"/>
    <col min="14338" max="14338" width="48" style="1" customWidth="1"/>
    <col min="14339" max="14341" width="15.5" style="1" customWidth="1"/>
    <col min="14342" max="14342" width="55.1640625" style="1" customWidth="1"/>
    <col min="14343" max="14345" width="15.5" style="1" customWidth="1"/>
    <col min="14346" max="14346" width="4.83203125" style="1" customWidth="1"/>
    <col min="14347" max="14592" width="9.33203125" style="1"/>
    <col min="14593" max="14593" width="6.83203125" style="1" customWidth="1"/>
    <col min="14594" max="14594" width="48" style="1" customWidth="1"/>
    <col min="14595" max="14597" width="15.5" style="1" customWidth="1"/>
    <col min="14598" max="14598" width="55.1640625" style="1" customWidth="1"/>
    <col min="14599" max="14601" width="15.5" style="1" customWidth="1"/>
    <col min="14602" max="14602" width="4.83203125" style="1" customWidth="1"/>
    <col min="14603" max="14848" width="9.33203125" style="1"/>
    <col min="14849" max="14849" width="6.83203125" style="1" customWidth="1"/>
    <col min="14850" max="14850" width="48" style="1" customWidth="1"/>
    <col min="14851" max="14853" width="15.5" style="1" customWidth="1"/>
    <col min="14854" max="14854" width="55.1640625" style="1" customWidth="1"/>
    <col min="14855" max="14857" width="15.5" style="1" customWidth="1"/>
    <col min="14858" max="14858" width="4.83203125" style="1" customWidth="1"/>
    <col min="14859" max="15104" width="9.33203125" style="1"/>
    <col min="15105" max="15105" width="6.83203125" style="1" customWidth="1"/>
    <col min="15106" max="15106" width="48" style="1" customWidth="1"/>
    <col min="15107" max="15109" width="15.5" style="1" customWidth="1"/>
    <col min="15110" max="15110" width="55.1640625" style="1" customWidth="1"/>
    <col min="15111" max="15113" width="15.5" style="1" customWidth="1"/>
    <col min="15114" max="15114" width="4.83203125" style="1" customWidth="1"/>
    <col min="15115" max="15360" width="9.33203125" style="1"/>
    <col min="15361" max="15361" width="6.83203125" style="1" customWidth="1"/>
    <col min="15362" max="15362" width="48" style="1" customWidth="1"/>
    <col min="15363" max="15365" width="15.5" style="1" customWidth="1"/>
    <col min="15366" max="15366" width="55.1640625" style="1" customWidth="1"/>
    <col min="15367" max="15369" width="15.5" style="1" customWidth="1"/>
    <col min="15370" max="15370" width="4.83203125" style="1" customWidth="1"/>
    <col min="15371" max="15616" width="9.33203125" style="1"/>
    <col min="15617" max="15617" width="6.83203125" style="1" customWidth="1"/>
    <col min="15618" max="15618" width="48" style="1" customWidth="1"/>
    <col min="15619" max="15621" width="15.5" style="1" customWidth="1"/>
    <col min="15622" max="15622" width="55.1640625" style="1" customWidth="1"/>
    <col min="15623" max="15625" width="15.5" style="1" customWidth="1"/>
    <col min="15626" max="15626" width="4.83203125" style="1" customWidth="1"/>
    <col min="15627" max="15872" width="9.33203125" style="1"/>
    <col min="15873" max="15873" width="6.83203125" style="1" customWidth="1"/>
    <col min="15874" max="15874" width="48" style="1" customWidth="1"/>
    <col min="15875" max="15877" width="15.5" style="1" customWidth="1"/>
    <col min="15878" max="15878" width="55.1640625" style="1" customWidth="1"/>
    <col min="15879" max="15881" width="15.5" style="1" customWidth="1"/>
    <col min="15882" max="15882" width="4.83203125" style="1" customWidth="1"/>
    <col min="15883" max="16128" width="9.33203125" style="1"/>
    <col min="16129" max="16129" width="6.83203125" style="1" customWidth="1"/>
    <col min="16130" max="16130" width="48" style="1" customWidth="1"/>
    <col min="16131" max="16133" width="15.5" style="1" customWidth="1"/>
    <col min="16134" max="16134" width="55.1640625" style="1" customWidth="1"/>
    <col min="16135" max="16137" width="15.5" style="1" customWidth="1"/>
    <col min="16138" max="16138" width="4.83203125" style="1" customWidth="1"/>
    <col min="16139" max="16384" width="9.33203125" style="1"/>
  </cols>
  <sheetData>
    <row r="1" spans="1:10" ht="39.7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64" t="s">
        <v>83</v>
      </c>
    </row>
    <row r="2" spans="1:10" ht="14.25" thickBot="1" x14ac:dyDescent="0.25">
      <c r="G2" s="5"/>
      <c r="H2" s="5"/>
      <c r="I2" s="5" t="str">
        <f>CONCATENATE('[1]RM_1.1.sz.mell.'!K7)</f>
        <v>Forintban!</v>
      </c>
      <c r="J2" s="64"/>
    </row>
    <row r="3" spans="1:10" ht="18" customHeight="1" thickBot="1" x14ac:dyDescent="0.25">
      <c r="A3" s="65" t="s">
        <v>1</v>
      </c>
      <c r="B3" s="6" t="s">
        <v>2</v>
      </c>
      <c r="C3" s="7"/>
      <c r="D3" s="8"/>
      <c r="E3" s="8"/>
      <c r="F3" s="6" t="s">
        <v>3</v>
      </c>
      <c r="G3" s="9"/>
      <c r="H3" s="10"/>
      <c r="I3" s="11"/>
      <c r="J3" s="64"/>
    </row>
    <row r="4" spans="1:10" s="18" customFormat="1" ht="42.75" customHeight="1" thickBot="1" x14ac:dyDescent="0.25">
      <c r="A4" s="66"/>
      <c r="B4" s="12" t="s">
        <v>4</v>
      </c>
      <c r="C4" s="13" t="str">
        <f>+CONCATENATE('[1]RM_1.1.sz.mell.'!C8," eredeti előirányzat")</f>
        <v>2019. évi eredeti előirányzat</v>
      </c>
      <c r="D4" s="14" t="s">
        <v>5</v>
      </c>
      <c r="E4" s="14" t="str">
        <f>+CONCATENATE(LEFT('[1]RM_1.1.sz.mell.'!C8,4),". …….. Módisítás után" )</f>
        <v>2019. …….. Módisítás után</v>
      </c>
      <c r="F4" s="15" t="s">
        <v>4</v>
      </c>
      <c r="G4" s="16" t="str">
        <f>+C4</f>
        <v>2019. évi eredeti előirányzat</v>
      </c>
      <c r="H4" s="16" t="str">
        <f>+D4</f>
        <v>Halmozott módosítás 2019. …….-ig</v>
      </c>
      <c r="I4" s="17" t="str">
        <f>+E4</f>
        <v>2019. …….. Módisítás után</v>
      </c>
      <c r="J4" s="64"/>
    </row>
    <row r="5" spans="1:10" s="24" customFormat="1" ht="12" customHeight="1" thickBot="1" x14ac:dyDescent="0.25">
      <c r="A5" s="19" t="s">
        <v>6</v>
      </c>
      <c r="B5" s="20" t="s">
        <v>7</v>
      </c>
      <c r="C5" s="21" t="s">
        <v>8</v>
      </c>
      <c r="D5" s="22" t="s">
        <v>9</v>
      </c>
      <c r="E5" s="22" t="s">
        <v>10</v>
      </c>
      <c r="F5" s="20" t="s">
        <v>11</v>
      </c>
      <c r="G5" s="21" t="s">
        <v>12</v>
      </c>
      <c r="H5" s="21" t="s">
        <v>13</v>
      </c>
      <c r="I5" s="23" t="s">
        <v>14</v>
      </c>
      <c r="J5" s="64"/>
    </row>
    <row r="6" spans="1:10" ht="12.95" customHeight="1" x14ac:dyDescent="0.2">
      <c r="A6" s="25" t="s">
        <v>15</v>
      </c>
      <c r="B6" s="26" t="s">
        <v>16</v>
      </c>
      <c r="C6" s="27">
        <v>28563395</v>
      </c>
      <c r="D6" s="27">
        <v>4571052</v>
      </c>
      <c r="E6" s="28">
        <v>33189807</v>
      </c>
      <c r="F6" s="26" t="s">
        <v>17</v>
      </c>
      <c r="G6" s="27">
        <v>34303404</v>
      </c>
      <c r="H6" s="27">
        <v>8614487</v>
      </c>
      <c r="I6" s="29">
        <f>G6+H6</f>
        <v>42917891</v>
      </c>
      <c r="J6" s="64"/>
    </row>
    <row r="7" spans="1:10" ht="12.95" customHeight="1" x14ac:dyDescent="0.2">
      <c r="A7" s="30" t="s">
        <v>18</v>
      </c>
      <c r="B7" s="31" t="s">
        <v>19</v>
      </c>
      <c r="C7" s="32">
        <v>20163750</v>
      </c>
      <c r="D7" s="32">
        <v>3759000</v>
      </c>
      <c r="E7" s="28">
        <f t="shared" ref="E7:E16" si="0">C7+D7</f>
        <v>23922750</v>
      </c>
      <c r="F7" s="31" t="s">
        <v>20</v>
      </c>
      <c r="G7" s="32">
        <v>6075037</v>
      </c>
      <c r="H7" s="32">
        <v>562850</v>
      </c>
      <c r="I7" s="29">
        <f t="shared" ref="I7:I17" si="1">G7+H7</f>
        <v>6637887</v>
      </c>
      <c r="J7" s="64"/>
    </row>
    <row r="8" spans="1:10" ht="12.95" customHeight="1" x14ac:dyDescent="0.2">
      <c r="A8" s="30" t="s">
        <v>21</v>
      </c>
      <c r="B8" s="31" t="s">
        <v>22</v>
      </c>
      <c r="C8" s="32"/>
      <c r="D8" s="32"/>
      <c r="E8" s="28">
        <f t="shared" si="0"/>
        <v>0</v>
      </c>
      <c r="F8" s="31" t="s">
        <v>23</v>
      </c>
      <c r="G8" s="32">
        <v>40612262</v>
      </c>
      <c r="H8" s="32">
        <v>717384</v>
      </c>
      <c r="I8" s="29">
        <v>41313652</v>
      </c>
      <c r="J8" s="64"/>
    </row>
    <row r="9" spans="1:10" ht="12.95" customHeight="1" x14ac:dyDescent="0.2">
      <c r="A9" s="30" t="s">
        <v>24</v>
      </c>
      <c r="B9" s="31" t="s">
        <v>25</v>
      </c>
      <c r="C9" s="32">
        <v>13800000</v>
      </c>
      <c r="D9" s="32"/>
      <c r="E9" s="28">
        <f t="shared" si="0"/>
        <v>13800000</v>
      </c>
      <c r="F9" s="31" t="s">
        <v>26</v>
      </c>
      <c r="G9" s="32">
        <v>3044000</v>
      </c>
      <c r="H9" s="32">
        <v>800000</v>
      </c>
      <c r="I9" s="29">
        <f t="shared" si="1"/>
        <v>3844000</v>
      </c>
      <c r="J9" s="64"/>
    </row>
    <row r="10" spans="1:10" ht="12.95" customHeight="1" x14ac:dyDescent="0.2">
      <c r="A10" s="30" t="s">
        <v>27</v>
      </c>
      <c r="B10" s="33" t="s">
        <v>28</v>
      </c>
      <c r="C10" s="32"/>
      <c r="D10" s="32"/>
      <c r="E10" s="28">
        <f t="shared" si="0"/>
        <v>0</v>
      </c>
      <c r="F10" s="31" t="s">
        <v>29</v>
      </c>
      <c r="G10" s="32">
        <v>3552103</v>
      </c>
      <c r="H10" s="32">
        <v>4524283</v>
      </c>
      <c r="I10" s="29">
        <f t="shared" si="1"/>
        <v>8076386</v>
      </c>
      <c r="J10" s="64"/>
    </row>
    <row r="11" spans="1:10" ht="12.95" customHeight="1" x14ac:dyDescent="0.2">
      <c r="A11" s="30" t="s">
        <v>30</v>
      </c>
      <c r="B11" s="31" t="s">
        <v>31</v>
      </c>
      <c r="C11" s="34"/>
      <c r="D11" s="34"/>
      <c r="E11" s="28">
        <f t="shared" si="0"/>
        <v>0</v>
      </c>
      <c r="F11" s="31" t="s">
        <v>32</v>
      </c>
      <c r="G11" s="32">
        <v>400000</v>
      </c>
      <c r="H11" s="32"/>
      <c r="I11" s="29">
        <f t="shared" si="1"/>
        <v>400000</v>
      </c>
      <c r="J11" s="64"/>
    </row>
    <row r="12" spans="1:10" ht="12.95" customHeight="1" x14ac:dyDescent="0.2">
      <c r="A12" s="30" t="s">
        <v>33</v>
      </c>
      <c r="B12" s="31" t="s">
        <v>34</v>
      </c>
      <c r="C12" s="32"/>
      <c r="D12" s="32"/>
      <c r="E12" s="28">
        <f t="shared" si="0"/>
        <v>0</v>
      </c>
      <c r="F12" s="35"/>
      <c r="G12" s="32"/>
      <c r="H12" s="32"/>
      <c r="I12" s="29">
        <f t="shared" si="1"/>
        <v>0</v>
      </c>
      <c r="J12" s="64"/>
    </row>
    <row r="13" spans="1:10" ht="12.95" customHeight="1" x14ac:dyDescent="0.2">
      <c r="A13" s="30" t="s">
        <v>35</v>
      </c>
      <c r="B13" s="35"/>
      <c r="C13" s="32"/>
      <c r="D13" s="32"/>
      <c r="E13" s="28">
        <f t="shared" si="0"/>
        <v>0</v>
      </c>
      <c r="F13" s="35"/>
      <c r="G13" s="32"/>
      <c r="H13" s="32"/>
      <c r="I13" s="29">
        <f t="shared" si="1"/>
        <v>0</v>
      </c>
      <c r="J13" s="64"/>
    </row>
    <row r="14" spans="1:10" ht="12.95" customHeight="1" x14ac:dyDescent="0.2">
      <c r="A14" s="30" t="s">
        <v>36</v>
      </c>
      <c r="B14" s="36"/>
      <c r="C14" s="34"/>
      <c r="D14" s="34"/>
      <c r="E14" s="28">
        <f t="shared" si="0"/>
        <v>0</v>
      </c>
      <c r="F14" s="35"/>
      <c r="G14" s="32"/>
      <c r="H14" s="32"/>
      <c r="I14" s="29">
        <f t="shared" si="1"/>
        <v>0</v>
      </c>
      <c r="J14" s="64"/>
    </row>
    <row r="15" spans="1:10" ht="12.95" customHeight="1" x14ac:dyDescent="0.2">
      <c r="A15" s="30" t="s">
        <v>37</v>
      </c>
      <c r="B15" s="35"/>
      <c r="C15" s="32"/>
      <c r="D15" s="32"/>
      <c r="E15" s="28">
        <f t="shared" si="0"/>
        <v>0</v>
      </c>
      <c r="F15" s="35"/>
      <c r="G15" s="32"/>
      <c r="H15" s="32"/>
      <c r="I15" s="29">
        <f t="shared" si="1"/>
        <v>0</v>
      </c>
      <c r="J15" s="64"/>
    </row>
    <row r="16" spans="1:10" ht="12.95" customHeight="1" x14ac:dyDescent="0.2">
      <c r="A16" s="30" t="s">
        <v>38</v>
      </c>
      <c r="B16" s="35"/>
      <c r="C16" s="32"/>
      <c r="D16" s="32"/>
      <c r="E16" s="28">
        <f t="shared" si="0"/>
        <v>0</v>
      </c>
      <c r="F16" s="35"/>
      <c r="G16" s="32"/>
      <c r="H16" s="32"/>
      <c r="I16" s="29">
        <f t="shared" si="1"/>
        <v>0</v>
      </c>
      <c r="J16" s="64"/>
    </row>
    <row r="17" spans="1:10" ht="12.95" customHeight="1" thickBot="1" x14ac:dyDescent="0.25">
      <c r="A17" s="30" t="s">
        <v>39</v>
      </c>
      <c r="B17" s="37"/>
      <c r="C17" s="38"/>
      <c r="D17" s="38"/>
      <c r="E17" s="39"/>
      <c r="F17" s="35"/>
      <c r="G17" s="38"/>
      <c r="H17" s="38"/>
      <c r="I17" s="29">
        <f t="shared" si="1"/>
        <v>0</v>
      </c>
      <c r="J17" s="64"/>
    </row>
    <row r="18" spans="1:10" ht="21.75" thickBot="1" x14ac:dyDescent="0.25">
      <c r="A18" s="40" t="s">
        <v>40</v>
      </c>
      <c r="B18" s="41" t="s">
        <v>41</v>
      </c>
      <c r="C18" s="42">
        <f>C6+C7+C9+C10+C11+C13+C14+C15+C16+C17</f>
        <v>62527145</v>
      </c>
      <c r="D18" s="42">
        <f>D6+D7+D9+D10+D11+D13+D14+D15+D16+D17</f>
        <v>8330052</v>
      </c>
      <c r="E18" s="42">
        <f>E6+E7+E9+E10+E11+E13+E14+E15+E16+E17</f>
        <v>70912557</v>
      </c>
      <c r="F18" s="41" t="s">
        <v>42</v>
      </c>
      <c r="G18" s="42">
        <f>SUM(G6:G17)</f>
        <v>87986806</v>
      </c>
      <c r="H18" s="42">
        <f>SUM(H6:H17)</f>
        <v>15219004</v>
      </c>
      <c r="I18" s="43">
        <f>SUM(I6:I17)</f>
        <v>103189816</v>
      </c>
      <c r="J18" s="64"/>
    </row>
    <row r="19" spans="1:10" ht="12.95" customHeight="1" x14ac:dyDescent="0.2">
      <c r="A19" s="44" t="s">
        <v>43</v>
      </c>
      <c r="B19" s="45" t="s">
        <v>44</v>
      </c>
      <c r="C19" s="46">
        <f>+C20+C21+C22+C23</f>
        <v>32238028</v>
      </c>
      <c r="D19" s="46">
        <f>+D20+D21+D22+D23</f>
        <v>936500</v>
      </c>
      <c r="E19" s="46">
        <f>+E20+E21+E22+E23</f>
        <v>33174528</v>
      </c>
      <c r="F19" s="47" t="s">
        <v>45</v>
      </c>
      <c r="G19" s="48"/>
      <c r="H19" s="48"/>
      <c r="I19" s="49">
        <f>G19+H19</f>
        <v>0</v>
      </c>
      <c r="J19" s="64"/>
    </row>
    <row r="20" spans="1:10" ht="12.95" customHeight="1" x14ac:dyDescent="0.2">
      <c r="A20" s="50" t="s">
        <v>46</v>
      </c>
      <c r="B20" s="47" t="s">
        <v>47</v>
      </c>
      <c r="C20" s="51">
        <v>10005476</v>
      </c>
      <c r="D20" s="51"/>
      <c r="E20" s="52">
        <f>C20+D20</f>
        <v>10005476</v>
      </c>
      <c r="F20" s="47" t="s">
        <v>48</v>
      </c>
      <c r="G20" s="51"/>
      <c r="H20" s="51"/>
      <c r="I20" s="53">
        <f t="shared" ref="I20:I28" si="2">G20+H20</f>
        <v>0</v>
      </c>
      <c r="J20" s="64"/>
    </row>
    <row r="21" spans="1:10" ht="12.95" customHeight="1" x14ac:dyDescent="0.2">
      <c r="A21" s="50" t="s">
        <v>49</v>
      </c>
      <c r="B21" s="47" t="s">
        <v>50</v>
      </c>
      <c r="C21" s="51"/>
      <c r="D21" s="51"/>
      <c r="E21" s="52">
        <f>C21+D21</f>
        <v>0</v>
      </c>
      <c r="F21" s="47" t="s">
        <v>51</v>
      </c>
      <c r="G21" s="51"/>
      <c r="H21" s="51"/>
      <c r="I21" s="53">
        <f t="shared" si="2"/>
        <v>0</v>
      </c>
      <c r="J21" s="64"/>
    </row>
    <row r="22" spans="1:10" ht="12.95" customHeight="1" x14ac:dyDescent="0.2">
      <c r="A22" s="50" t="s">
        <v>52</v>
      </c>
      <c r="B22" s="47" t="s">
        <v>53</v>
      </c>
      <c r="C22" s="51">
        <v>22232552</v>
      </c>
      <c r="D22" s="51">
        <v>936500</v>
      </c>
      <c r="E22" s="52">
        <f>C22+D22</f>
        <v>23169052</v>
      </c>
      <c r="F22" s="47" t="s">
        <v>54</v>
      </c>
      <c r="G22" s="51"/>
      <c r="H22" s="51"/>
      <c r="I22" s="53">
        <f t="shared" si="2"/>
        <v>0</v>
      </c>
      <c r="J22" s="64"/>
    </row>
    <row r="23" spans="1:10" ht="12.95" customHeight="1" x14ac:dyDescent="0.2">
      <c r="A23" s="50" t="s">
        <v>55</v>
      </c>
      <c r="B23" s="54" t="s">
        <v>56</v>
      </c>
      <c r="C23" s="51"/>
      <c r="D23" s="51"/>
      <c r="E23" s="52">
        <f>C23+D23</f>
        <v>0</v>
      </c>
      <c r="F23" s="45" t="s">
        <v>57</v>
      </c>
      <c r="G23" s="51"/>
      <c r="H23" s="51"/>
      <c r="I23" s="53">
        <f t="shared" si="2"/>
        <v>0</v>
      </c>
      <c r="J23" s="64"/>
    </row>
    <row r="24" spans="1:10" ht="12.95" customHeight="1" x14ac:dyDescent="0.2">
      <c r="A24" s="50" t="s">
        <v>58</v>
      </c>
      <c r="B24" s="47" t="s">
        <v>59</v>
      </c>
      <c r="C24" s="55">
        <f>+C25+C26</f>
        <v>0</v>
      </c>
      <c r="D24" s="55">
        <f>+D25+D26</f>
        <v>0</v>
      </c>
      <c r="E24" s="55">
        <f>+E25+E26</f>
        <v>0</v>
      </c>
      <c r="F24" s="47" t="s">
        <v>60</v>
      </c>
      <c r="G24" s="51"/>
      <c r="H24" s="51"/>
      <c r="I24" s="53">
        <f t="shared" si="2"/>
        <v>0</v>
      </c>
      <c r="J24" s="64"/>
    </row>
    <row r="25" spans="1:10" ht="12.95" customHeight="1" x14ac:dyDescent="0.2">
      <c r="A25" s="44" t="s">
        <v>61</v>
      </c>
      <c r="B25" s="45" t="s">
        <v>62</v>
      </c>
      <c r="C25" s="48"/>
      <c r="D25" s="48"/>
      <c r="E25" s="56">
        <f>C25+D25</f>
        <v>0</v>
      </c>
      <c r="F25" s="26" t="s">
        <v>63</v>
      </c>
      <c r="G25" s="48"/>
      <c r="H25" s="48"/>
      <c r="I25" s="49">
        <f t="shared" si="2"/>
        <v>0</v>
      </c>
      <c r="J25" s="64"/>
    </row>
    <row r="26" spans="1:10" ht="12.95" customHeight="1" x14ac:dyDescent="0.2">
      <c r="A26" s="50" t="s">
        <v>64</v>
      </c>
      <c r="B26" s="54" t="s">
        <v>65</v>
      </c>
      <c r="C26" s="51"/>
      <c r="D26" s="51"/>
      <c r="E26" s="52">
        <f>C26+D26</f>
        <v>0</v>
      </c>
      <c r="F26" s="31" t="s">
        <v>66</v>
      </c>
      <c r="G26" s="51">
        <v>1018549</v>
      </c>
      <c r="H26" s="51"/>
      <c r="I26" s="53">
        <f t="shared" si="2"/>
        <v>1018549</v>
      </c>
      <c r="J26" s="64"/>
    </row>
    <row r="27" spans="1:10" ht="12.95" customHeight="1" x14ac:dyDescent="0.2">
      <c r="A27" s="30" t="s">
        <v>67</v>
      </c>
      <c r="B27" s="47" t="s">
        <v>68</v>
      </c>
      <c r="C27" s="51"/>
      <c r="D27" s="51"/>
      <c r="E27" s="52">
        <f>C27+D27</f>
        <v>0</v>
      </c>
      <c r="F27" s="31" t="s">
        <v>53</v>
      </c>
      <c r="G27" s="51">
        <v>22232552</v>
      </c>
      <c r="H27" s="51">
        <v>936500</v>
      </c>
      <c r="I27" s="53">
        <f t="shared" si="2"/>
        <v>23169052</v>
      </c>
      <c r="J27" s="64"/>
    </row>
    <row r="28" spans="1:10" ht="12.95" customHeight="1" thickBot="1" x14ac:dyDescent="0.25">
      <c r="A28" s="57" t="s">
        <v>69</v>
      </c>
      <c r="B28" s="45" t="s">
        <v>70</v>
      </c>
      <c r="C28" s="48"/>
      <c r="D28" s="48"/>
      <c r="E28" s="56">
        <f>C28+D28</f>
        <v>0</v>
      </c>
      <c r="F28" s="58"/>
      <c r="G28" s="48"/>
      <c r="H28" s="48"/>
      <c r="I28" s="49">
        <f t="shared" si="2"/>
        <v>0</v>
      </c>
      <c r="J28" s="64"/>
    </row>
    <row r="29" spans="1:10" ht="24" customHeight="1" thickBot="1" x14ac:dyDescent="0.25">
      <c r="A29" s="40" t="s">
        <v>71</v>
      </c>
      <c r="B29" s="41" t="s">
        <v>72</v>
      </c>
      <c r="C29" s="42">
        <f>+C19+C24+C27+C28</f>
        <v>32238028</v>
      </c>
      <c r="D29" s="42">
        <f>+D19+D24+D27+D28</f>
        <v>936500</v>
      </c>
      <c r="E29" s="59">
        <f>+E19+E24+E27+E28</f>
        <v>33174528</v>
      </c>
      <c r="F29" s="41" t="s">
        <v>73</v>
      </c>
      <c r="G29" s="42">
        <f>SUM(G19:G28)</f>
        <v>23251101</v>
      </c>
      <c r="H29" s="42">
        <f>SUM(H19:H28)</f>
        <v>936500</v>
      </c>
      <c r="I29" s="43">
        <f>SUM(I19:I28)</f>
        <v>24187601</v>
      </c>
      <c r="J29" s="64"/>
    </row>
    <row r="30" spans="1:10" ht="13.5" thickBot="1" x14ac:dyDescent="0.25">
      <c r="A30" s="40" t="s">
        <v>74</v>
      </c>
      <c r="B30" s="60" t="s">
        <v>75</v>
      </c>
      <c r="C30" s="61">
        <f>+C18+C29</f>
        <v>94765173</v>
      </c>
      <c r="D30" s="61">
        <f>+D18+D29</f>
        <v>9266552</v>
      </c>
      <c r="E30" s="62">
        <f>+E18+E29</f>
        <v>104087085</v>
      </c>
      <c r="F30" s="60" t="s">
        <v>76</v>
      </c>
      <c r="G30" s="61">
        <f>+G18+G29</f>
        <v>111237907</v>
      </c>
      <c r="H30" s="61">
        <f>+H18+H29</f>
        <v>16155504</v>
      </c>
      <c r="I30" s="62">
        <f>+I18+I29</f>
        <v>127377417</v>
      </c>
      <c r="J30" s="64"/>
    </row>
    <row r="31" spans="1:10" ht="13.5" thickBot="1" x14ac:dyDescent="0.25">
      <c r="A31" s="40" t="s">
        <v>77</v>
      </c>
      <c r="B31" s="60" t="s">
        <v>78</v>
      </c>
      <c r="C31" s="61">
        <f>IF(C18-G18&lt;0,G18-C18,"-")</f>
        <v>25459661</v>
      </c>
      <c r="D31" s="61">
        <f>IF(D18-H18&lt;0,H18-D18,"-")</f>
        <v>6888952</v>
      </c>
      <c r="E31" s="62">
        <f>IF(E18-I18&lt;0,I18-E18,"-")</f>
        <v>32277259</v>
      </c>
      <c r="F31" s="60" t="s">
        <v>79</v>
      </c>
      <c r="G31" s="61"/>
      <c r="H31" s="61" t="str">
        <f>IF(D18-H18&gt;0,D18-H18,"-")</f>
        <v>-</v>
      </c>
      <c r="I31" s="62" t="str">
        <f>IF(E18-I18&gt;0,E18-I18,"-")</f>
        <v>-</v>
      </c>
      <c r="J31" s="64"/>
    </row>
    <row r="32" spans="1:10" ht="13.5" thickBot="1" x14ac:dyDescent="0.25">
      <c r="A32" s="40" t="s">
        <v>80</v>
      </c>
      <c r="B32" s="60" t="s">
        <v>81</v>
      </c>
      <c r="C32" s="61">
        <f>IF(C30-G30&lt;0,G30-C30,"-")</f>
        <v>16472734</v>
      </c>
      <c r="D32" s="61">
        <f>IF(D30-H30&lt;0,H30-D30,"-")</f>
        <v>6888952</v>
      </c>
      <c r="E32" s="61">
        <f>IF(E30-I30&lt;0,I30-E30,"-")</f>
        <v>23290332</v>
      </c>
      <c r="F32" s="60" t="s">
        <v>82</v>
      </c>
      <c r="G32" s="61"/>
      <c r="H32" s="61" t="str">
        <f>IF(D30-H30&gt;0,D30-H30,"-")</f>
        <v>-</v>
      </c>
      <c r="I32" s="63" t="str">
        <f>IF(E30-I30&gt;0,E30-I30,"-")</f>
        <v>-</v>
      </c>
      <c r="J32" s="64"/>
    </row>
    <row r="33" spans="2:6" ht="18.75" x14ac:dyDescent="0.2">
      <c r="B33" s="67"/>
      <c r="C33" s="67"/>
      <c r="D33" s="67"/>
      <c r="E33" s="67"/>
      <c r="F33" s="67"/>
    </row>
  </sheetData>
  <mergeCells count="3">
    <mergeCell ref="J1:J32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RM_2.1.sz.mell.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Bükkszent7</cp:lastModifiedBy>
  <dcterms:created xsi:type="dcterms:W3CDTF">2020-06-22T07:26:06Z</dcterms:created>
  <dcterms:modified xsi:type="dcterms:W3CDTF">2020-06-23T07:07:43Z</dcterms:modified>
</cp:coreProperties>
</file>