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4"/>
  </bookViews>
  <sheets>
    <sheet name="hivatal" sheetId="1" r:id="rId1"/>
    <sheet name="önkorm" sheetId="2" r:id="rId2"/>
    <sheet name="ovoda" sheetId="3" r:id="rId3"/>
    <sheet name="összesítő" sheetId="4" r:id="rId4"/>
    <sheet name="beruházás" sheetId="5" r:id="rId5"/>
  </sheets>
  <definedNames/>
  <calcPr fullCalcOnLoad="1"/>
</workbook>
</file>

<file path=xl/sharedStrings.xml><?xml version="1.0" encoding="utf-8"?>
<sst xmlns="http://schemas.openxmlformats.org/spreadsheetml/2006/main" count="298" uniqueCount="129">
  <si>
    <t>Polgármesteri Hivatal</t>
  </si>
  <si>
    <t>Sorsz.</t>
  </si>
  <si>
    <t>Megnevezés</t>
  </si>
  <si>
    <t>Bevételek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</si>
  <si>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</si>
  <si>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</si>
  <si>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</si>
  <si>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</si>
  <si>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</si>
  <si>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</si>
  <si>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</si>
  <si>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</si>
  <si>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</si>
  <si>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</si>
  <si>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</si>
  <si>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</si>
  <si>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Termékek és szolgáltatások adói</t>
  </si>
  <si>
    <t>Egyéb közhatalmi bev. B36 (Bírság, pótlék)</t>
  </si>
  <si>
    <t>Közhatalmi bevételek</t>
  </si>
  <si>
    <t>Készletértékesítés B401</t>
  </si>
  <si>
    <t>Szolgáltatások ellenértéke B402 (bérleti díj)</t>
  </si>
  <si>
    <t>Közvetített szolgáltatások ellenértéke   (Továbbszámlázott belföldi szolgáltatás) B403</t>
  </si>
  <si>
    <t>Tulajdonosi bevételek B404 ( Osztalék 750, Egyéb önkorm.vagyon bérbead. 1500)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</si>
  <si>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</si>
  <si>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</si>
  <si>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</si>
  <si>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</si>
  <si>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</si>
  <si>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</si>
  <si>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 xml:space="preserve">Felhalm. Célra átvett pénzeszk.összesen: 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</si>
  <si>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</si>
  <si>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</si>
  <si>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</si>
  <si>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</si>
  <si>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</si>
  <si>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</si>
  <si>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</si>
  <si>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</si>
  <si>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</si>
  <si>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</si>
  <si>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</si>
  <si>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</si>
  <si>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</si>
  <si>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</si>
  <si>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</si>
  <si>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</si>
  <si>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</si>
  <si>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</si>
  <si>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</si>
  <si>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Felhalmozádi célú tám. K8</t>
  </si>
  <si>
    <t>4.</t>
  </si>
  <si>
    <t>ebből: Általános tartalék</t>
  </si>
  <si>
    <t xml:space="preserve">          Céltartalék</t>
  </si>
  <si>
    <t>5.</t>
  </si>
  <si>
    <t xml:space="preserve">Finanszírozási kiadások </t>
  </si>
  <si>
    <t>intézményfinansz. K915</t>
  </si>
  <si>
    <t>6.</t>
  </si>
  <si>
    <t>Kiadások mindösszesen:</t>
  </si>
  <si>
    <t xml:space="preserve">Zsámbok Község Önkormányzat  </t>
  </si>
  <si>
    <t>2016. évi bevételei és kiadásai</t>
  </si>
  <si>
    <t>Egyéb adók (talajterhelési díj) B355</t>
  </si>
  <si>
    <t>Tulajdonosi bevételek B404 ( Egyéb önkorm.vagyon bérbead. 1500)</t>
  </si>
  <si>
    <t>Egyéb működési bevételek B411 (Intézmények egyéb bevételei)</t>
  </si>
  <si>
    <t>Ingatlanértékesítés B52</t>
  </si>
  <si>
    <t>Felhalmozási célú bevétel</t>
  </si>
  <si>
    <t>Egyéb felhalm.célú átvett pek B75 (érdekeltségi hozzájár.)</t>
  </si>
  <si>
    <t>Felhalmozási célú tám. K8</t>
  </si>
  <si>
    <t>Egyéb felhalm.célú tám.</t>
  </si>
  <si>
    <t>Finanszírozási kiadások</t>
  </si>
  <si>
    <t>Intézményfinanszírozás K915</t>
  </si>
  <si>
    <t>Kacó Napközi Otthonos Óvoda</t>
  </si>
  <si>
    <t>Egyéb működési c. tám. Államházt. Belülről  B16</t>
  </si>
  <si>
    <t xml:space="preserve">Tulajdonosi bevételek B404 </t>
  </si>
  <si>
    <t xml:space="preserve">Egyéb felhalm.célú átvett pek B73 </t>
  </si>
  <si>
    <t>adatok ezer forintban</t>
  </si>
  <si>
    <t>Önkorm.</t>
  </si>
  <si>
    <t>Hivatal</t>
  </si>
  <si>
    <t>Óvoda</t>
  </si>
  <si>
    <t>Összesen</t>
  </si>
  <si>
    <t>Zsámbok Község Önkormányzat 2016. évi felújítási és beruházási kiadásai feladatonként</t>
  </si>
  <si>
    <t>Beruházások</t>
  </si>
  <si>
    <t>Kacó Óvoda</t>
  </si>
  <si>
    <t>tűzhely</t>
  </si>
  <si>
    <t>Polgármesteri hiv.</t>
  </si>
  <si>
    <t>Bútorok</t>
  </si>
  <si>
    <t>Önkormányzat</t>
  </si>
  <si>
    <t>Ingatlanvásárlás</t>
  </si>
  <si>
    <t>Felújítás</t>
  </si>
  <si>
    <t>Útfelújítás</t>
  </si>
  <si>
    <t>Mindösszesen:</t>
  </si>
  <si>
    <t>2016. évi költségvetés bevételei és kiadásai</t>
  </si>
  <si>
    <t>Eredeti ei</t>
  </si>
  <si>
    <t>Módosított ei</t>
  </si>
  <si>
    <t>Áfa visszatérítése (B407)</t>
  </si>
  <si>
    <t>Egyéb működési c. átvett pek (B65)</t>
  </si>
  <si>
    <t>Áfa visszatérítés (B407)</t>
  </si>
  <si>
    <t>Egyéb működési bevételek B411</t>
  </si>
  <si>
    <t>Áht-n belüli megelőleg.visszafiz. K914</t>
  </si>
  <si>
    <t>Egyéb műk.c.átvett pek ( B65)</t>
  </si>
  <si>
    <t>Polg.hiv.,Műv.h.energetikai p</t>
  </si>
  <si>
    <t>Sportpálya kamera</t>
  </si>
  <si>
    <t>Műv.h.szám.g.</t>
  </si>
  <si>
    <t>társasjátékok</t>
  </si>
  <si>
    <t>router</t>
  </si>
  <si>
    <t>Összesen:</t>
  </si>
  <si>
    <t>Kossuth L. úti buszmegálló</t>
  </si>
  <si>
    <t>Műv.ház felúj. Tető</t>
  </si>
  <si>
    <t>Ph, műv.h energ.p.terv</t>
  </si>
  <si>
    <t>Óvoda konyha önerő</t>
  </si>
  <si>
    <t>Lakáscélú ingatlan kazán</t>
  </si>
  <si>
    <t>Házigondozás kávéfőző</t>
  </si>
  <si>
    <t>Közfoglalk.szivattyú, eszközök</t>
  </si>
  <si>
    <t>Polgármesteri Hivatal konyha</t>
  </si>
  <si>
    <t>Gulág emlékmű</t>
  </si>
  <si>
    <t>Egyéb felhalm.c.tám.áht-n belül (B25)</t>
  </si>
  <si>
    <t>I.vhborús emlékmű felúj.</t>
  </si>
  <si>
    <t>Központi, irányítószervi tám.816</t>
  </si>
  <si>
    <t>Tartalékok K513</t>
  </si>
  <si>
    <t>Működési c. visszatér.tám.államh.kívülről B64 (Korábban nyújtott hitelek visszatér. Lakosságtól)</t>
  </si>
  <si>
    <t>5. melléklet 1/2016. (I.28.) Ör</t>
  </si>
  <si>
    <t>8. melléklet 1/2016. (I.28.) Ör</t>
  </si>
  <si>
    <t>9. melléklet 1/2016.(I.28.) Ör</t>
  </si>
  <si>
    <t>2/a melléklet 1/2016. (I.28.) Ör</t>
  </si>
  <si>
    <t>7. melléklet 1/2016. (I.28.) Ör</t>
  </si>
  <si>
    <t>1. melléklet a 14/2016. (IX.13.) Ör-hez</t>
  </si>
  <si>
    <t>2. melléklet a 14/2016. (IX.13.) Ör-hez</t>
  </si>
  <si>
    <t>3. melléklet a 14/2016. (IX.13.) Ör-hez</t>
  </si>
  <si>
    <t>4. melléklet a 14/2016. (IX.13.) Ör-hez</t>
  </si>
  <si>
    <t>5. melléklet a 14/2016. (IX.13.) Ör-hez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</si>
</sst>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6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52">
      <selection activeCell="C67" sqref="C67"/>
    </sheetView>
  </sheetViews>
  <sheetFormatPr defaultColWidth="9.140625" defaultRowHeight="15"/>
  <cols>
    <col min="1" max="1" width="6.421875" style="0" customWidth="1"/>
    <col min="2" max="2" width="41.28125" style="0" customWidth="1"/>
    <col min="3" max="3" width="13.421875" style="0" customWidth="1"/>
    <col min="4" max="4" width="14.7109375" style="0" customWidth="1"/>
  </cols>
  <sheetData>
    <row r="1" spans="1:2" ht="15">
      <c r="A1" s="67" t="s">
        <v>125</v>
      </c>
      <c r="B1" s="67"/>
    </row>
    <row r="2" spans="1:2" ht="15">
      <c r="A2" s="68" t="s">
        <v>120</v>
      </c>
      <c r="B2" s="68"/>
    </row>
    <row r="3" spans="1:2" ht="15">
      <c r="A3" s="64"/>
      <c r="B3" s="64"/>
    </row>
    <row r="4" spans="1:2" ht="15">
      <c r="A4" s="64"/>
      <c r="B4" s="64"/>
    </row>
    <row r="5" spans="1:2" ht="15.75" customHeight="1">
      <c r="A5" s="2"/>
      <c r="B5" s="3" t="s">
        <v>0</v>
      </c>
    </row>
    <row r="6" spans="1:2" ht="31.5" customHeight="1">
      <c r="A6" s="2"/>
      <c r="B6" s="3" t="s">
        <v>90</v>
      </c>
    </row>
    <row r="7" spans="1:4" ht="15.75" customHeight="1">
      <c r="A7" s="32"/>
      <c r="B7" s="4">
        <v>42582</v>
      </c>
      <c r="C7" s="36"/>
      <c r="D7" s="31"/>
    </row>
    <row r="8" spans="1:4" ht="15">
      <c r="A8" s="33"/>
      <c r="B8" s="34"/>
      <c r="C8" s="38"/>
      <c r="D8" s="31"/>
    </row>
    <row r="9" spans="1:4" ht="15">
      <c r="A9" s="7" t="s">
        <v>1</v>
      </c>
      <c r="B9" s="8" t="s">
        <v>2</v>
      </c>
      <c r="C9" s="40" t="s">
        <v>91</v>
      </c>
      <c r="D9" s="40" t="s">
        <v>92</v>
      </c>
    </row>
    <row r="10" spans="1:4" ht="15">
      <c r="A10" s="9"/>
      <c r="B10" s="10"/>
      <c r="C10" s="5"/>
      <c r="D10" s="39"/>
    </row>
    <row r="11" spans="1:4" ht="15">
      <c r="A11" s="11"/>
      <c r="B11" s="12" t="s">
        <v>3</v>
      </c>
      <c r="C11" s="5"/>
      <c r="D11" s="39"/>
    </row>
    <row r="12" spans="1:4" ht="15">
      <c r="A12" s="11">
        <v>1</v>
      </c>
      <c r="B12" s="14" t="s">
        <v>10</v>
      </c>
      <c r="C12" s="5">
        <v>0</v>
      </c>
      <c r="D12" s="39">
        <v>0</v>
      </c>
    </row>
    <row r="13" spans="1:4" ht="25.5">
      <c r="A13" s="11">
        <v>2</v>
      </c>
      <c r="B13" s="13" t="s">
        <v>11</v>
      </c>
      <c r="C13" s="5">
        <v>0</v>
      </c>
      <c r="D13" s="39">
        <v>0</v>
      </c>
    </row>
    <row r="14" spans="1:4" ht="15">
      <c r="A14" s="11">
        <v>3</v>
      </c>
      <c r="B14" s="14" t="s">
        <v>12</v>
      </c>
      <c r="C14" s="5">
        <v>0</v>
      </c>
      <c r="D14" s="39">
        <v>0</v>
      </c>
    </row>
    <row r="15" spans="1:4" ht="15">
      <c r="A15" s="11">
        <v>4</v>
      </c>
      <c r="B15" s="14" t="s">
        <v>16</v>
      </c>
      <c r="C15" s="5">
        <v>0</v>
      </c>
      <c r="D15" s="39">
        <v>0</v>
      </c>
    </row>
    <row r="16" spans="1:4" ht="15">
      <c r="A16" s="11">
        <v>5</v>
      </c>
      <c r="B16" s="13" t="s">
        <v>17</v>
      </c>
      <c r="C16" s="5">
        <v>30</v>
      </c>
      <c r="D16" s="39">
        <v>30</v>
      </c>
    </row>
    <row r="17" spans="1:4" ht="15">
      <c r="A17" s="11">
        <v>6</v>
      </c>
      <c r="B17" s="14" t="s">
        <v>18</v>
      </c>
      <c r="C17" s="16">
        <v>30</v>
      </c>
      <c r="D17" s="16">
        <v>30</v>
      </c>
    </row>
    <row r="18" spans="1:4" ht="15">
      <c r="A18" s="11">
        <v>7</v>
      </c>
      <c r="B18" s="13" t="s">
        <v>19</v>
      </c>
      <c r="C18" s="5">
        <v>0</v>
      </c>
      <c r="D18" s="39">
        <v>0</v>
      </c>
    </row>
    <row r="19" spans="1:4" ht="15">
      <c r="A19" s="11">
        <v>8</v>
      </c>
      <c r="B19" s="13" t="s">
        <v>20</v>
      </c>
      <c r="C19" s="5">
        <v>130</v>
      </c>
      <c r="D19" s="39">
        <v>130</v>
      </c>
    </row>
    <row r="20" spans="1:4" ht="25.5">
      <c r="A20" s="11">
        <v>9</v>
      </c>
      <c r="B20" s="13" t="s">
        <v>21</v>
      </c>
      <c r="C20" s="5">
        <v>200</v>
      </c>
      <c r="D20" s="39">
        <v>200</v>
      </c>
    </row>
    <row r="21" spans="1:4" ht="25.5">
      <c r="A21" s="11">
        <v>10</v>
      </c>
      <c r="B21" s="13" t="s">
        <v>22</v>
      </c>
      <c r="C21" s="5">
        <v>0</v>
      </c>
      <c r="D21" s="39">
        <v>0</v>
      </c>
    </row>
    <row r="22" spans="1:4" ht="25.5">
      <c r="A22" s="11">
        <v>11</v>
      </c>
      <c r="B22" s="13" t="s">
        <v>23</v>
      </c>
      <c r="C22" s="5">
        <v>0</v>
      </c>
      <c r="D22" s="39">
        <v>0</v>
      </c>
    </row>
    <row r="23" spans="1:4" ht="25.5">
      <c r="A23" s="11">
        <v>12</v>
      </c>
      <c r="B23" s="13" t="s">
        <v>24</v>
      </c>
      <c r="C23" s="5">
        <v>50</v>
      </c>
      <c r="D23" s="39">
        <v>50</v>
      </c>
    </row>
    <row r="24" spans="1:4" ht="15">
      <c r="A24" s="11">
        <v>13</v>
      </c>
      <c r="B24" s="13" t="s">
        <v>95</v>
      </c>
      <c r="C24" s="5">
        <v>0</v>
      </c>
      <c r="D24" s="39">
        <v>42</v>
      </c>
    </row>
    <row r="25" spans="1:4" ht="25.5">
      <c r="A25" s="11">
        <v>14</v>
      </c>
      <c r="B25" s="13" t="s">
        <v>25</v>
      </c>
      <c r="C25" s="5">
        <v>0</v>
      </c>
      <c r="D25" s="39">
        <v>0</v>
      </c>
    </row>
    <row r="26" spans="1:4" ht="15">
      <c r="A26" s="11">
        <v>15</v>
      </c>
      <c r="B26" s="13" t="s">
        <v>96</v>
      </c>
      <c r="C26" s="5">
        <v>0</v>
      </c>
      <c r="D26" s="39">
        <v>0</v>
      </c>
    </row>
    <row r="27" spans="1:4" ht="15">
      <c r="A27" s="11">
        <v>16</v>
      </c>
      <c r="B27" s="14" t="s">
        <v>26</v>
      </c>
      <c r="C27" s="16">
        <f>C18+C19+C20+C21+C22+C23+C24+C25+C26</f>
        <v>380</v>
      </c>
      <c r="D27" s="16">
        <f>D18+D19+D20+D21+D22+D23+D24+D25+D26</f>
        <v>422</v>
      </c>
    </row>
    <row r="28" spans="1:4" ht="38.25">
      <c r="A28" s="11">
        <v>17</v>
      </c>
      <c r="B28" s="13" t="s">
        <v>27</v>
      </c>
      <c r="C28" s="5">
        <v>0</v>
      </c>
      <c r="D28" s="39">
        <v>0</v>
      </c>
    </row>
    <row r="29" spans="1:4" ht="15">
      <c r="A29" s="11">
        <v>18</v>
      </c>
      <c r="B29" s="14" t="s">
        <v>28</v>
      </c>
      <c r="C29" s="5">
        <v>0</v>
      </c>
      <c r="D29" s="39">
        <v>0</v>
      </c>
    </row>
    <row r="30" spans="1:4" ht="15">
      <c r="A30" s="11">
        <v>19</v>
      </c>
      <c r="B30" s="13" t="s">
        <v>73</v>
      </c>
      <c r="C30" s="5">
        <v>0</v>
      </c>
      <c r="D30" s="39">
        <v>0</v>
      </c>
    </row>
    <row r="31" spans="1:4" ht="15">
      <c r="A31" s="11">
        <v>20</v>
      </c>
      <c r="B31" s="14" t="s">
        <v>29</v>
      </c>
      <c r="C31" s="5">
        <v>0</v>
      </c>
      <c r="D31" s="39">
        <v>0</v>
      </c>
    </row>
    <row r="32" spans="1:4" ht="15">
      <c r="A32" s="11">
        <v>21</v>
      </c>
      <c r="B32" s="17" t="s">
        <v>30</v>
      </c>
      <c r="C32" s="19">
        <f>C17+C27+C29+C31</f>
        <v>410</v>
      </c>
      <c r="D32" s="19">
        <f>D17+D27+D29+D31</f>
        <v>452</v>
      </c>
    </row>
    <row r="33" spans="1:4" ht="25.5">
      <c r="A33" s="11">
        <v>22</v>
      </c>
      <c r="B33" s="13" t="s">
        <v>31</v>
      </c>
      <c r="C33" s="5">
        <v>0</v>
      </c>
      <c r="D33" s="39">
        <v>0</v>
      </c>
    </row>
    <row r="34" spans="1:4" ht="15">
      <c r="A34" s="11">
        <v>23</v>
      </c>
      <c r="B34" s="13" t="s">
        <v>32</v>
      </c>
      <c r="C34" s="5">
        <v>0</v>
      </c>
      <c r="D34" s="39">
        <v>1776.174</v>
      </c>
    </row>
    <row r="35" spans="1:4" ht="15">
      <c r="A35" s="11">
        <v>24</v>
      </c>
      <c r="B35" s="13" t="s">
        <v>33</v>
      </c>
      <c r="C35" s="5">
        <v>49616</v>
      </c>
      <c r="D35" s="39">
        <v>41827.93</v>
      </c>
    </row>
    <row r="36" spans="1:4" ht="15">
      <c r="A36" s="11">
        <v>25</v>
      </c>
      <c r="B36" s="17" t="s">
        <v>34</v>
      </c>
      <c r="C36" s="18">
        <f>C33+C34+C35</f>
        <v>49616</v>
      </c>
      <c r="D36" s="18">
        <f>D33+D34+D35</f>
        <v>43604.104</v>
      </c>
    </row>
    <row r="37" spans="1:4" ht="15">
      <c r="A37" s="11"/>
      <c r="B37" s="17"/>
      <c r="C37" s="5"/>
      <c r="D37" s="39"/>
    </row>
    <row r="38" spans="1:4" ht="15">
      <c r="A38" s="11">
        <v>27</v>
      </c>
      <c r="B38" s="12" t="s">
        <v>35</v>
      </c>
      <c r="C38" s="20">
        <f>C32+C36</f>
        <v>50026</v>
      </c>
      <c r="D38" s="20">
        <f>D32+D36</f>
        <v>44056.104</v>
      </c>
    </row>
    <row r="39" spans="1:4" ht="15">
      <c r="A39" s="21"/>
      <c r="B39" s="12"/>
      <c r="C39" s="5"/>
      <c r="D39" s="39"/>
    </row>
    <row r="40" spans="1:4" ht="15">
      <c r="A40" s="22"/>
      <c r="B40" s="23" t="s">
        <v>36</v>
      </c>
      <c r="C40" s="5"/>
      <c r="D40" s="39"/>
    </row>
    <row r="41" spans="1:4" ht="15">
      <c r="A41" s="24" t="s">
        <v>37</v>
      </c>
      <c r="B41" s="23" t="s">
        <v>38</v>
      </c>
      <c r="C41" s="23">
        <f>SUM(C42:C45)</f>
        <v>49076</v>
      </c>
      <c r="D41" s="23">
        <f>SUM(D42:D45)</f>
        <v>42576.104</v>
      </c>
    </row>
    <row r="42" spans="1:4" ht="15">
      <c r="A42" s="22"/>
      <c r="B42" s="5" t="s">
        <v>39</v>
      </c>
      <c r="C42" s="5">
        <v>32618</v>
      </c>
      <c r="D42" s="39">
        <v>26482</v>
      </c>
    </row>
    <row r="43" spans="1:4" ht="15">
      <c r="A43" s="22"/>
      <c r="B43" s="5" t="s">
        <v>40</v>
      </c>
      <c r="C43" s="5">
        <v>7788</v>
      </c>
      <c r="D43" s="39">
        <v>6435.93</v>
      </c>
    </row>
    <row r="44" spans="1:4" ht="15">
      <c r="A44" s="22"/>
      <c r="B44" s="5" t="s">
        <v>41</v>
      </c>
      <c r="C44" s="5">
        <v>8670</v>
      </c>
      <c r="D44" s="39">
        <v>9658.174</v>
      </c>
    </row>
    <row r="45" spans="1:4" ht="15">
      <c r="A45" s="22"/>
      <c r="B45" s="5" t="s">
        <v>42</v>
      </c>
      <c r="C45" s="5">
        <v>0</v>
      </c>
      <c r="D45" s="39">
        <v>0</v>
      </c>
    </row>
    <row r="46" spans="1:4" ht="15">
      <c r="A46" s="22"/>
      <c r="B46" s="5" t="s">
        <v>43</v>
      </c>
      <c r="C46" s="5">
        <v>0</v>
      </c>
      <c r="D46" s="39">
        <v>0</v>
      </c>
    </row>
    <row r="47" spans="1:4" ht="15">
      <c r="A47" s="22"/>
      <c r="B47" s="5"/>
      <c r="C47" s="5"/>
      <c r="D47" s="39"/>
    </row>
    <row r="48" spans="1:4" ht="15">
      <c r="A48" s="24" t="s">
        <v>44</v>
      </c>
      <c r="B48" s="23" t="s">
        <v>45</v>
      </c>
      <c r="C48" s="23">
        <f>SUM(C49:C50)</f>
        <v>950</v>
      </c>
      <c r="D48" s="23">
        <f>SUM(D49:D50)</f>
        <v>1480</v>
      </c>
    </row>
    <row r="49" spans="1:4" ht="15">
      <c r="A49" s="22"/>
      <c r="B49" s="5" t="s">
        <v>46</v>
      </c>
      <c r="C49" s="5">
        <v>950</v>
      </c>
      <c r="D49" s="39">
        <v>1480</v>
      </c>
    </row>
    <row r="50" spans="1:4" ht="15">
      <c r="A50" s="22"/>
      <c r="B50" s="5" t="s">
        <v>47</v>
      </c>
      <c r="C50" s="5">
        <v>0</v>
      </c>
      <c r="D50" s="39">
        <v>0</v>
      </c>
    </row>
    <row r="51" spans="1:4" ht="15">
      <c r="A51" s="22"/>
      <c r="B51" s="5"/>
      <c r="C51" s="5"/>
      <c r="D51" s="39"/>
    </row>
    <row r="52" spans="1:4" ht="15">
      <c r="A52" s="24" t="s">
        <v>48</v>
      </c>
      <c r="B52" s="23" t="s">
        <v>49</v>
      </c>
      <c r="C52" s="5">
        <v>0</v>
      </c>
      <c r="D52" s="39">
        <v>0</v>
      </c>
    </row>
    <row r="53" spans="1:4" ht="15">
      <c r="A53" s="22"/>
      <c r="B53" s="5"/>
      <c r="C53" s="5"/>
      <c r="D53" s="39"/>
    </row>
    <row r="54" spans="1:4" ht="15">
      <c r="A54" s="24" t="s">
        <v>50</v>
      </c>
      <c r="B54" s="23" t="s">
        <v>117</v>
      </c>
      <c r="C54" s="5">
        <v>0</v>
      </c>
      <c r="D54" s="39">
        <v>0</v>
      </c>
    </row>
    <row r="55" spans="1:4" ht="15">
      <c r="A55" s="22"/>
      <c r="B55" s="5" t="s">
        <v>51</v>
      </c>
      <c r="C55" s="5"/>
      <c r="D55" s="39"/>
    </row>
    <row r="56" spans="1:4" ht="15">
      <c r="A56" s="22"/>
      <c r="B56" s="5" t="s">
        <v>52</v>
      </c>
      <c r="C56" s="5"/>
      <c r="D56" s="39"/>
    </row>
    <row r="57" spans="1:4" ht="15">
      <c r="A57" s="22"/>
      <c r="B57" s="5"/>
      <c r="C57" s="5"/>
      <c r="D57" s="39"/>
    </row>
    <row r="58" spans="1:4" ht="15">
      <c r="A58" s="24" t="s">
        <v>53</v>
      </c>
      <c r="B58" s="23" t="s">
        <v>54</v>
      </c>
      <c r="C58" s="5">
        <v>0</v>
      </c>
      <c r="D58" s="39">
        <v>0</v>
      </c>
    </row>
    <row r="59" spans="1:4" ht="15">
      <c r="A59" s="24"/>
      <c r="B59" s="10" t="s">
        <v>55</v>
      </c>
      <c r="C59" s="5"/>
      <c r="D59" s="39"/>
    </row>
    <row r="60" spans="1:4" ht="15">
      <c r="A60" s="22"/>
      <c r="B60" s="5"/>
      <c r="C60" s="5"/>
      <c r="D60" s="39"/>
    </row>
    <row r="61" spans="1:4" ht="15">
      <c r="A61" s="24" t="s">
        <v>56</v>
      </c>
      <c r="B61" s="23" t="s">
        <v>57</v>
      </c>
      <c r="C61" s="23">
        <f>C41+C48+C52+C54+C58</f>
        <v>50026</v>
      </c>
      <c r="D61" s="23">
        <f>D41+D48+D52+D54+D58</f>
        <v>44056.104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25">
      <selection activeCell="A1" sqref="A1:B1"/>
    </sheetView>
  </sheetViews>
  <sheetFormatPr defaultColWidth="9.140625" defaultRowHeight="15"/>
  <cols>
    <col min="1" max="1" width="7.140625" style="0" customWidth="1"/>
    <col min="2" max="2" width="39.7109375" style="0" customWidth="1"/>
    <col min="3" max="3" width="12.7109375" style="0" customWidth="1"/>
    <col min="4" max="4" width="12.8515625" style="0" customWidth="1"/>
  </cols>
  <sheetData>
    <row r="1" spans="1:2" ht="15">
      <c r="A1" s="67" t="s">
        <v>124</v>
      </c>
      <c r="B1" s="67"/>
    </row>
    <row r="2" spans="1:2" ht="15">
      <c r="A2" s="68" t="s">
        <v>119</v>
      </c>
      <c r="B2" s="68"/>
    </row>
    <row r="3" spans="1:2" ht="15">
      <c r="A3" s="64"/>
      <c r="B3" s="64"/>
    </row>
    <row r="4" spans="1:2" ht="15">
      <c r="A4" s="64"/>
      <c r="B4" s="64"/>
    </row>
    <row r="5" spans="1:4" ht="15.75" customHeight="1">
      <c r="A5" s="2"/>
      <c r="B5" s="3" t="s">
        <v>58</v>
      </c>
      <c r="C5" s="36"/>
      <c r="D5" s="31"/>
    </row>
    <row r="6" spans="1:4" ht="15.75" customHeight="1">
      <c r="A6" s="2"/>
      <c r="B6" s="3" t="s">
        <v>59</v>
      </c>
      <c r="C6" s="36"/>
      <c r="D6" s="31"/>
    </row>
    <row r="7" spans="1:4" ht="15.75">
      <c r="A7" s="32"/>
      <c r="B7" s="4">
        <v>42582</v>
      </c>
      <c r="C7" s="36"/>
      <c r="D7" s="31"/>
    </row>
    <row r="8" spans="1:4" ht="15">
      <c r="A8" s="32"/>
      <c r="B8" s="37"/>
      <c r="C8" s="36"/>
      <c r="D8" s="31"/>
    </row>
    <row r="9" spans="1:4" ht="15">
      <c r="A9" s="32"/>
      <c r="B9" s="37"/>
      <c r="C9" s="36"/>
      <c r="D9" s="31"/>
    </row>
    <row r="10" spans="1:4" ht="15">
      <c r="A10" s="8" t="s">
        <v>1</v>
      </c>
      <c r="B10" s="8" t="s">
        <v>2</v>
      </c>
      <c r="C10" s="40" t="s">
        <v>91</v>
      </c>
      <c r="D10" s="40" t="s">
        <v>92</v>
      </c>
    </row>
    <row r="11" spans="1:4" ht="15">
      <c r="A11" s="29"/>
      <c r="B11" s="10"/>
      <c r="C11" s="5"/>
      <c r="D11" s="39"/>
    </row>
    <row r="12" spans="1:4" ht="15">
      <c r="A12" s="13"/>
      <c r="B12" s="12" t="s">
        <v>3</v>
      </c>
      <c r="C12" s="5"/>
      <c r="D12" s="39"/>
    </row>
    <row r="13" spans="1:4" ht="15">
      <c r="A13" s="13">
        <v>1</v>
      </c>
      <c r="B13" s="13" t="s">
        <v>4</v>
      </c>
      <c r="C13" s="5">
        <v>49271</v>
      </c>
      <c r="D13" s="39">
        <v>57586.812</v>
      </c>
    </row>
    <row r="14" spans="1:4" ht="15">
      <c r="A14" s="13">
        <v>2</v>
      </c>
      <c r="B14" s="13" t="s">
        <v>5</v>
      </c>
      <c r="C14" s="5">
        <v>32454</v>
      </c>
      <c r="D14" s="39">
        <v>33528.667</v>
      </c>
    </row>
    <row r="15" spans="1:4" ht="25.5">
      <c r="A15" s="13">
        <v>3</v>
      </c>
      <c r="B15" s="13" t="s">
        <v>6</v>
      </c>
      <c r="C15" s="5">
        <v>39838</v>
      </c>
      <c r="D15" s="39">
        <v>40334.762</v>
      </c>
    </row>
    <row r="16" spans="1:4" ht="15">
      <c r="A16" s="13">
        <v>4</v>
      </c>
      <c r="B16" s="13" t="s">
        <v>7</v>
      </c>
      <c r="C16" s="5">
        <v>2723</v>
      </c>
      <c r="D16" s="39">
        <v>2723.46</v>
      </c>
    </row>
    <row r="17" spans="1:4" ht="15">
      <c r="A17" s="13">
        <v>5</v>
      </c>
      <c r="B17" s="13" t="s">
        <v>8</v>
      </c>
      <c r="C17" s="5">
        <v>0</v>
      </c>
      <c r="D17" s="39">
        <v>691.719</v>
      </c>
    </row>
    <row r="18" spans="1:4" ht="15">
      <c r="A18" s="13">
        <v>6</v>
      </c>
      <c r="B18" s="13" t="s">
        <v>9</v>
      </c>
      <c r="C18" s="5">
        <v>0</v>
      </c>
      <c r="D18" s="39">
        <v>502.007</v>
      </c>
    </row>
    <row r="19" spans="1:4" ht="15">
      <c r="A19" s="13">
        <v>7</v>
      </c>
      <c r="B19" s="14" t="s">
        <v>10</v>
      </c>
      <c r="C19" s="15">
        <f>SUM(C13:C18)</f>
        <v>124286</v>
      </c>
      <c r="D19" s="15">
        <f>SUM(D13:D18)</f>
        <v>135367.427</v>
      </c>
    </row>
    <row r="20" spans="1:4" ht="25.5">
      <c r="A20" s="13">
        <v>8</v>
      </c>
      <c r="B20" s="13" t="s">
        <v>11</v>
      </c>
      <c r="C20" s="5">
        <v>4500</v>
      </c>
      <c r="D20" s="39">
        <v>22334.676</v>
      </c>
    </row>
    <row r="21" spans="1:4" ht="15">
      <c r="A21" s="13">
        <v>9</v>
      </c>
      <c r="B21" s="14" t="s">
        <v>12</v>
      </c>
      <c r="C21" s="15">
        <f>SUM(C19:C20)</f>
        <v>128786</v>
      </c>
      <c r="D21" s="15">
        <f>SUM(D19:D20)</f>
        <v>157702.103</v>
      </c>
    </row>
    <row r="22" spans="1:4" s="61" customFormat="1" ht="15">
      <c r="A22" s="13">
        <v>10</v>
      </c>
      <c r="B22" s="13" t="s">
        <v>114</v>
      </c>
      <c r="C22" s="28">
        <v>0</v>
      </c>
      <c r="D22" s="28">
        <v>100</v>
      </c>
    </row>
    <row r="23" spans="1:4" ht="15">
      <c r="A23" s="13">
        <v>11</v>
      </c>
      <c r="B23" s="13" t="s">
        <v>13</v>
      </c>
      <c r="C23" s="5">
        <v>6000</v>
      </c>
      <c r="D23" s="39">
        <v>6000</v>
      </c>
    </row>
    <row r="24" spans="1:4" ht="25.5">
      <c r="A24" s="13">
        <v>12</v>
      </c>
      <c r="B24" s="13" t="s">
        <v>14</v>
      </c>
      <c r="C24" s="5">
        <v>18000</v>
      </c>
      <c r="D24" s="39">
        <v>18000</v>
      </c>
    </row>
    <row r="25" spans="1:4" ht="15">
      <c r="A25" s="13">
        <v>13</v>
      </c>
      <c r="B25" s="13" t="s">
        <v>15</v>
      </c>
      <c r="C25" s="5">
        <v>5500</v>
      </c>
      <c r="D25" s="39">
        <v>5500</v>
      </c>
    </row>
    <row r="26" spans="1:4" ht="15">
      <c r="A26" s="13">
        <v>14</v>
      </c>
      <c r="B26" s="13" t="s">
        <v>60</v>
      </c>
      <c r="C26" s="5">
        <v>500</v>
      </c>
      <c r="D26" s="39">
        <v>0</v>
      </c>
    </row>
    <row r="27" spans="1:4" ht="15">
      <c r="A27" s="13">
        <v>15</v>
      </c>
      <c r="B27" s="14" t="s">
        <v>16</v>
      </c>
      <c r="C27" s="15">
        <f>SUM(C24:C26)</f>
        <v>24000</v>
      </c>
      <c r="D27" s="15">
        <f>SUM(D24:D26)</f>
        <v>23500</v>
      </c>
    </row>
    <row r="28" spans="1:4" ht="15">
      <c r="A28" s="13">
        <v>16</v>
      </c>
      <c r="B28" s="13" t="s">
        <v>17</v>
      </c>
      <c r="C28" s="5">
        <v>1100</v>
      </c>
      <c r="D28" s="39">
        <v>1600</v>
      </c>
    </row>
    <row r="29" spans="1:4" ht="15">
      <c r="A29" s="13">
        <v>17</v>
      </c>
      <c r="B29" s="14" t="s">
        <v>18</v>
      </c>
      <c r="C29" s="15">
        <f>SUM(C27+C28+C23)</f>
        <v>31100</v>
      </c>
      <c r="D29" s="15">
        <f>SUM(D27+D28+D23)</f>
        <v>31100</v>
      </c>
    </row>
    <row r="30" spans="1:4" ht="15">
      <c r="A30" s="13">
        <v>18</v>
      </c>
      <c r="B30" s="13" t="s">
        <v>19</v>
      </c>
      <c r="C30" s="5">
        <v>1500</v>
      </c>
      <c r="D30" s="39">
        <v>1500</v>
      </c>
    </row>
    <row r="31" spans="1:4" ht="15">
      <c r="A31" s="13">
        <v>19</v>
      </c>
      <c r="B31" s="13" t="s">
        <v>20</v>
      </c>
      <c r="C31" s="5">
        <v>3650</v>
      </c>
      <c r="D31" s="39">
        <v>3830</v>
      </c>
    </row>
    <row r="32" spans="1:4" ht="25.5">
      <c r="A32" s="13">
        <v>20</v>
      </c>
      <c r="B32" s="13" t="s">
        <v>21</v>
      </c>
      <c r="C32" s="5">
        <v>5680</v>
      </c>
      <c r="D32" s="39">
        <v>6160</v>
      </c>
    </row>
    <row r="33" spans="1:4" ht="25.5">
      <c r="A33" s="13">
        <v>21</v>
      </c>
      <c r="B33" s="13" t="s">
        <v>61</v>
      </c>
      <c r="C33" s="5">
        <v>1500</v>
      </c>
      <c r="D33" s="39">
        <v>1500</v>
      </c>
    </row>
    <row r="34" spans="1:4" ht="25.5">
      <c r="A34" s="13">
        <v>22</v>
      </c>
      <c r="B34" s="13" t="s">
        <v>23</v>
      </c>
      <c r="C34" s="5">
        <v>2800</v>
      </c>
      <c r="D34" s="39">
        <v>2800</v>
      </c>
    </row>
    <row r="35" spans="1:4" ht="25.5">
      <c r="A35" s="13">
        <v>23</v>
      </c>
      <c r="B35" s="13" t="s">
        <v>24</v>
      </c>
      <c r="C35" s="5">
        <v>2290</v>
      </c>
      <c r="D35" s="39">
        <v>2450</v>
      </c>
    </row>
    <row r="36" spans="1:4" ht="15">
      <c r="A36" s="13">
        <v>24</v>
      </c>
      <c r="B36" s="13" t="s">
        <v>95</v>
      </c>
      <c r="C36" s="5">
        <v>0</v>
      </c>
      <c r="D36" s="39">
        <v>1629</v>
      </c>
    </row>
    <row r="37" spans="1:4" ht="25.5">
      <c r="A37" s="13">
        <v>25</v>
      </c>
      <c r="B37" s="13" t="s">
        <v>62</v>
      </c>
      <c r="C37" s="5">
        <v>500</v>
      </c>
      <c r="D37" s="39">
        <v>500</v>
      </c>
    </row>
    <row r="38" spans="1:4" ht="15">
      <c r="A38" s="13">
        <v>26</v>
      </c>
      <c r="B38" s="14" t="s">
        <v>26</v>
      </c>
      <c r="C38" s="15">
        <f>SUM(C30:C37)</f>
        <v>17920</v>
      </c>
      <c r="D38" s="15">
        <f>SUM(D30:D37)</f>
        <v>20369</v>
      </c>
    </row>
    <row r="39" spans="1:4" ht="15">
      <c r="A39" s="13">
        <v>27</v>
      </c>
      <c r="B39" s="13" t="s">
        <v>63</v>
      </c>
      <c r="C39" s="28">
        <v>4700</v>
      </c>
      <c r="D39" s="28">
        <v>4700</v>
      </c>
    </row>
    <row r="40" spans="1:4" ht="15">
      <c r="A40" s="13">
        <v>28</v>
      </c>
      <c r="B40" s="14" t="s">
        <v>64</v>
      </c>
      <c r="C40" s="15">
        <f>C39</f>
        <v>4700</v>
      </c>
      <c r="D40" s="15">
        <f>D39</f>
        <v>4700</v>
      </c>
    </row>
    <row r="41" spans="1:4" ht="38.25">
      <c r="A41" s="13">
        <v>29</v>
      </c>
      <c r="B41" s="13" t="s">
        <v>118</v>
      </c>
      <c r="C41" s="5">
        <v>700</v>
      </c>
      <c r="D41" s="39">
        <v>700</v>
      </c>
    </row>
    <row r="42" spans="1:4" ht="15">
      <c r="A42" s="13">
        <v>30</v>
      </c>
      <c r="B42" s="13" t="s">
        <v>98</v>
      </c>
      <c r="C42" s="5">
        <v>0</v>
      </c>
      <c r="D42" s="39">
        <v>13855.2</v>
      </c>
    </row>
    <row r="43" spans="1:4" ht="15">
      <c r="A43" s="13">
        <v>31</v>
      </c>
      <c r="B43" s="14" t="s">
        <v>28</v>
      </c>
      <c r="C43" s="16">
        <f>SUM(C41+C42)</f>
        <v>700</v>
      </c>
      <c r="D43" s="16">
        <f>SUM(D41+D42)</f>
        <v>14555.2</v>
      </c>
    </row>
    <row r="44" spans="1:4" ht="25.5">
      <c r="A44" s="13">
        <v>32</v>
      </c>
      <c r="B44" s="13" t="s">
        <v>65</v>
      </c>
      <c r="C44" s="5">
        <v>2000</v>
      </c>
      <c r="D44" s="39">
        <v>2440</v>
      </c>
    </row>
    <row r="45" spans="1:4" ht="15">
      <c r="A45" s="13">
        <v>33</v>
      </c>
      <c r="B45" s="14" t="s">
        <v>29</v>
      </c>
      <c r="C45" s="15">
        <f>SUM(C44)</f>
        <v>2000</v>
      </c>
      <c r="D45" s="15">
        <f>SUM(D44)</f>
        <v>2440</v>
      </c>
    </row>
    <row r="46" spans="1:4" ht="15">
      <c r="A46" s="13">
        <v>34</v>
      </c>
      <c r="B46" s="17" t="s">
        <v>30</v>
      </c>
      <c r="C46" s="18">
        <f>C21+C29+C38+C43+C45+C40</f>
        <v>185206</v>
      </c>
      <c r="D46" s="18">
        <f>D21+D29+D38+D43+D45+D40+D22</f>
        <v>230966.303</v>
      </c>
    </row>
    <row r="47" spans="1:4" ht="25.5">
      <c r="A47" s="13">
        <v>35</v>
      </c>
      <c r="B47" s="13" t="s">
        <v>31</v>
      </c>
      <c r="C47" s="5">
        <v>0</v>
      </c>
      <c r="D47" s="39">
        <v>0</v>
      </c>
    </row>
    <row r="48" spans="1:4" ht="15">
      <c r="A48" s="13">
        <v>36</v>
      </c>
      <c r="B48" s="13" t="s">
        <v>32</v>
      </c>
      <c r="C48" s="5">
        <v>0</v>
      </c>
      <c r="D48" s="39">
        <v>44571.878</v>
      </c>
    </row>
    <row r="49" spans="1:4" ht="15">
      <c r="A49" s="13">
        <v>37</v>
      </c>
      <c r="B49" s="13" t="s">
        <v>33</v>
      </c>
      <c r="C49" s="5">
        <v>0</v>
      </c>
      <c r="D49" s="39">
        <v>0</v>
      </c>
    </row>
    <row r="50" spans="1:4" ht="15">
      <c r="A50" s="13">
        <v>38</v>
      </c>
      <c r="B50" s="17" t="s">
        <v>34</v>
      </c>
      <c r="C50" s="18">
        <f>SUM(C47+C48)</f>
        <v>0</v>
      </c>
      <c r="D50" s="18">
        <f>SUM(D47+D48)</f>
        <v>44571.878</v>
      </c>
    </row>
    <row r="51" spans="1:4" ht="15">
      <c r="A51" s="13"/>
      <c r="B51" s="17"/>
      <c r="C51" s="5"/>
      <c r="D51" s="39"/>
    </row>
    <row r="52" spans="1:4" ht="15">
      <c r="A52" s="13">
        <v>40</v>
      </c>
      <c r="B52" s="12" t="s">
        <v>35</v>
      </c>
      <c r="C52" s="20">
        <f>C46+C50</f>
        <v>185206</v>
      </c>
      <c r="D52" s="20">
        <f>D46+D50</f>
        <v>275538.181</v>
      </c>
    </row>
    <row r="53" spans="1:4" ht="15">
      <c r="A53" s="5"/>
      <c r="B53" s="5"/>
      <c r="C53" s="5"/>
      <c r="D53" s="39"/>
    </row>
    <row r="54" spans="1:4" ht="15">
      <c r="A54" s="5"/>
      <c r="B54" s="23" t="s">
        <v>36</v>
      </c>
      <c r="C54" s="5"/>
      <c r="D54" s="39"/>
    </row>
    <row r="55" spans="1:4" ht="15">
      <c r="A55" s="23" t="s">
        <v>37</v>
      </c>
      <c r="B55" s="23" t="s">
        <v>38</v>
      </c>
      <c r="C55" s="23">
        <f>SUM(C56:C60)</f>
        <v>71183</v>
      </c>
      <c r="D55" s="23">
        <f>SUM(D56:D60)</f>
        <v>122172.214</v>
      </c>
    </row>
    <row r="56" spans="1:4" ht="15">
      <c r="A56" s="5"/>
      <c r="B56" s="5" t="s">
        <v>39</v>
      </c>
      <c r="C56" s="5">
        <v>19319</v>
      </c>
      <c r="D56" s="39">
        <v>42697.509</v>
      </c>
    </row>
    <row r="57" spans="1:4" ht="15">
      <c r="A57" s="5"/>
      <c r="B57" s="5" t="s">
        <v>40</v>
      </c>
      <c r="C57" s="5">
        <v>4889</v>
      </c>
      <c r="D57" s="39">
        <v>9098.409</v>
      </c>
    </row>
    <row r="58" spans="1:4" ht="15">
      <c r="A58" s="5"/>
      <c r="B58" s="5" t="s">
        <v>41</v>
      </c>
      <c r="C58" s="5">
        <v>35475</v>
      </c>
      <c r="D58" s="39">
        <v>57246.296</v>
      </c>
    </row>
    <row r="59" spans="1:4" ht="15">
      <c r="A59" s="5"/>
      <c r="B59" s="5" t="s">
        <v>42</v>
      </c>
      <c r="C59" s="5">
        <v>8200</v>
      </c>
      <c r="D59" s="39">
        <v>8680</v>
      </c>
    </row>
    <row r="60" spans="1:4" ht="15">
      <c r="A60" s="5"/>
      <c r="B60" s="5" t="s">
        <v>43</v>
      </c>
      <c r="C60" s="5">
        <v>3300</v>
      </c>
      <c r="D60" s="39">
        <v>4450</v>
      </c>
    </row>
    <row r="61" spans="1:4" ht="15">
      <c r="A61" s="5"/>
      <c r="B61" s="5"/>
      <c r="C61" s="5"/>
      <c r="D61" s="39"/>
    </row>
    <row r="62" spans="1:4" ht="15">
      <c r="A62" s="23" t="s">
        <v>44</v>
      </c>
      <c r="B62" s="23" t="s">
        <v>45</v>
      </c>
      <c r="C62" s="23">
        <f>SUM(C63:C64)</f>
        <v>6002</v>
      </c>
      <c r="D62" s="23">
        <f>SUM(D63:D64)</f>
        <v>31123</v>
      </c>
    </row>
    <row r="63" spans="1:4" ht="15">
      <c r="A63" s="5"/>
      <c r="B63" s="5" t="s">
        <v>46</v>
      </c>
      <c r="C63" s="5">
        <v>3800</v>
      </c>
      <c r="D63" s="39">
        <v>5563</v>
      </c>
    </row>
    <row r="64" spans="1:4" ht="15">
      <c r="A64" s="5"/>
      <c r="B64" s="5" t="s">
        <v>47</v>
      </c>
      <c r="C64" s="5">
        <v>2202</v>
      </c>
      <c r="D64" s="39">
        <v>25560</v>
      </c>
    </row>
    <row r="65" spans="1:4" ht="15">
      <c r="A65" s="5"/>
      <c r="B65" s="5"/>
      <c r="C65" s="5"/>
      <c r="D65" s="39"/>
    </row>
    <row r="66" spans="1:4" ht="15">
      <c r="A66" s="23" t="s">
        <v>48</v>
      </c>
      <c r="B66" s="23" t="s">
        <v>66</v>
      </c>
      <c r="C66" s="5">
        <v>0</v>
      </c>
      <c r="D66" s="39">
        <v>0</v>
      </c>
    </row>
    <row r="67" spans="1:4" ht="15">
      <c r="A67" s="5"/>
      <c r="B67" s="5" t="s">
        <v>67</v>
      </c>
      <c r="C67" s="5">
        <v>0</v>
      </c>
      <c r="D67" s="39">
        <v>0</v>
      </c>
    </row>
    <row r="68" spans="1:4" ht="15">
      <c r="A68" s="5"/>
      <c r="B68" s="5"/>
      <c r="C68" s="5"/>
      <c r="D68" s="39"/>
    </row>
    <row r="69" spans="1:4" ht="15">
      <c r="A69" s="23" t="s">
        <v>50</v>
      </c>
      <c r="B69" s="23" t="s">
        <v>117</v>
      </c>
      <c r="C69" s="23">
        <v>612</v>
      </c>
      <c r="D69" s="23">
        <f>SUM(D70)</f>
        <v>19873.011</v>
      </c>
    </row>
    <row r="70" spans="1:4" ht="15">
      <c r="A70" s="5"/>
      <c r="B70" s="5" t="s">
        <v>51</v>
      </c>
      <c r="C70" s="5">
        <v>612</v>
      </c>
      <c r="D70" s="39">
        <v>19873.011</v>
      </c>
    </row>
    <row r="71" spans="1:4" ht="15">
      <c r="A71" s="5"/>
      <c r="B71" s="5" t="s">
        <v>52</v>
      </c>
      <c r="C71" s="5"/>
      <c r="D71" s="39"/>
    </row>
    <row r="72" spans="1:4" ht="15">
      <c r="A72" s="5"/>
      <c r="B72" s="5"/>
      <c r="C72" s="5"/>
      <c r="D72" s="39"/>
    </row>
    <row r="73" spans="1:4" ht="15">
      <c r="A73" s="23" t="s">
        <v>53</v>
      </c>
      <c r="B73" s="23" t="s">
        <v>68</v>
      </c>
      <c r="C73" s="23">
        <f>C74+C75</f>
        <v>107409</v>
      </c>
      <c r="D73" s="23">
        <f>D74+D75</f>
        <v>102369.95599999999</v>
      </c>
    </row>
    <row r="74" spans="1:4" s="44" customFormat="1" ht="15">
      <c r="A74" s="10"/>
      <c r="B74" s="10" t="s">
        <v>97</v>
      </c>
      <c r="C74" s="10">
        <v>0</v>
      </c>
      <c r="D74" s="10">
        <v>4459.374</v>
      </c>
    </row>
    <row r="75" spans="1:4" ht="15">
      <c r="A75" s="5"/>
      <c r="B75" s="5" t="s">
        <v>69</v>
      </c>
      <c r="C75" s="5">
        <v>107409</v>
      </c>
      <c r="D75" s="39">
        <v>97910.582</v>
      </c>
    </row>
    <row r="76" spans="1:4" ht="15">
      <c r="A76" s="5"/>
      <c r="B76" s="5"/>
      <c r="C76" s="5"/>
      <c r="D76" s="39"/>
    </row>
    <row r="77" spans="1:4" ht="15">
      <c r="A77" s="23" t="s">
        <v>56</v>
      </c>
      <c r="B77" s="23" t="s">
        <v>57</v>
      </c>
      <c r="C77" s="23">
        <f>C55+C62+C66+C69+C73</f>
        <v>185206</v>
      </c>
      <c r="D77" s="23">
        <f>D55+D62+D66+D69+D73</f>
        <v>275538.181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6">
      <selection activeCell="A1" sqref="A1:B1"/>
    </sheetView>
  </sheetViews>
  <sheetFormatPr defaultColWidth="9.140625" defaultRowHeight="15"/>
  <cols>
    <col min="1" max="1" width="7.421875" style="0" customWidth="1"/>
    <col min="2" max="2" width="37.7109375" style="0" customWidth="1"/>
    <col min="3" max="3" width="11.140625" style="0" customWidth="1"/>
    <col min="4" max="4" width="13.7109375" style="0" customWidth="1"/>
  </cols>
  <sheetData>
    <row r="1" spans="1:2" ht="15">
      <c r="A1" s="67" t="s">
        <v>126</v>
      </c>
      <c r="B1" s="67"/>
    </row>
    <row r="2" spans="1:2" ht="15">
      <c r="A2" s="68" t="s">
        <v>121</v>
      </c>
      <c r="B2" s="68"/>
    </row>
    <row r="3" spans="1:2" ht="15">
      <c r="A3" s="64"/>
      <c r="B3" s="64"/>
    </row>
    <row r="4" spans="1:2" ht="15">
      <c r="A4" s="64"/>
      <c r="B4" s="64"/>
    </row>
    <row r="5" spans="1:4" ht="15.75">
      <c r="A5" s="2"/>
      <c r="B5" s="3" t="s">
        <v>70</v>
      </c>
      <c r="C5" s="36"/>
      <c r="D5" s="31"/>
    </row>
    <row r="6" spans="1:4" ht="15.75">
      <c r="A6" s="2"/>
      <c r="B6" s="3" t="s">
        <v>59</v>
      </c>
      <c r="C6" s="36"/>
      <c r="D6" s="31"/>
    </row>
    <row r="7" spans="1:4" ht="15.75">
      <c r="A7" s="32"/>
      <c r="B7" s="4">
        <v>42582</v>
      </c>
      <c r="C7" s="36"/>
      <c r="D7" s="31"/>
    </row>
    <row r="8" spans="1:4" ht="15">
      <c r="A8" s="32"/>
      <c r="B8" s="37"/>
      <c r="C8" s="36"/>
      <c r="D8" s="31"/>
    </row>
    <row r="9" spans="1:4" ht="15">
      <c r="A9" s="8" t="s">
        <v>1</v>
      </c>
      <c r="B9" s="8" t="s">
        <v>2</v>
      </c>
      <c r="C9" s="40" t="s">
        <v>91</v>
      </c>
      <c r="D9" s="40" t="s">
        <v>92</v>
      </c>
    </row>
    <row r="10" spans="1:4" ht="15">
      <c r="A10" s="41"/>
      <c r="B10" s="42"/>
      <c r="C10" s="35"/>
      <c r="D10" s="43"/>
    </row>
    <row r="11" spans="1:4" ht="15">
      <c r="A11" s="13"/>
      <c r="B11" s="12" t="s">
        <v>3</v>
      </c>
      <c r="C11" s="5"/>
      <c r="D11" s="39"/>
    </row>
    <row r="12" spans="1:4" ht="15">
      <c r="A12" s="13">
        <v>1</v>
      </c>
      <c r="B12" s="14" t="s">
        <v>10</v>
      </c>
      <c r="C12" s="5">
        <v>0</v>
      </c>
      <c r="D12" s="39">
        <v>0</v>
      </c>
    </row>
    <row r="13" spans="1:4" ht="25.5">
      <c r="A13" s="13">
        <v>2</v>
      </c>
      <c r="B13" s="13" t="s">
        <v>71</v>
      </c>
      <c r="C13" s="5">
        <v>0</v>
      </c>
      <c r="D13" s="39">
        <v>0</v>
      </c>
    </row>
    <row r="14" spans="1:4" ht="15">
      <c r="A14" s="13">
        <v>3</v>
      </c>
      <c r="B14" s="14" t="s">
        <v>12</v>
      </c>
      <c r="C14" s="5">
        <v>0</v>
      </c>
      <c r="D14" s="39">
        <v>0</v>
      </c>
    </row>
    <row r="15" spans="1:4" ht="15">
      <c r="A15" s="13">
        <v>4</v>
      </c>
      <c r="B15" s="14" t="s">
        <v>18</v>
      </c>
      <c r="C15" s="5">
        <v>0</v>
      </c>
      <c r="D15" s="39">
        <v>0</v>
      </c>
    </row>
    <row r="16" spans="1:4" ht="15">
      <c r="A16" s="13">
        <v>5</v>
      </c>
      <c r="B16" s="13" t="s">
        <v>19</v>
      </c>
      <c r="C16" s="5">
        <v>0</v>
      </c>
      <c r="D16" s="39">
        <v>0</v>
      </c>
    </row>
    <row r="17" spans="1:4" ht="15">
      <c r="A17" s="13">
        <v>6</v>
      </c>
      <c r="B17" s="13" t="s">
        <v>20</v>
      </c>
      <c r="C17" s="5">
        <v>0</v>
      </c>
      <c r="D17" s="39">
        <v>0</v>
      </c>
    </row>
    <row r="18" spans="1:4" ht="38.25">
      <c r="A18" s="13">
        <v>7</v>
      </c>
      <c r="B18" s="13" t="s">
        <v>21</v>
      </c>
      <c r="C18" s="5">
        <v>0</v>
      </c>
      <c r="D18" s="39">
        <v>0</v>
      </c>
    </row>
    <row r="19" spans="1:4" ht="15">
      <c r="A19" s="13">
        <v>8</v>
      </c>
      <c r="B19" s="13" t="s">
        <v>72</v>
      </c>
      <c r="C19" s="5">
        <v>0</v>
      </c>
      <c r="D19" s="39">
        <v>0</v>
      </c>
    </row>
    <row r="20" spans="1:4" ht="25.5">
      <c r="A20" s="13">
        <v>9</v>
      </c>
      <c r="B20" s="13" t="s">
        <v>23</v>
      </c>
      <c r="C20" s="5">
        <v>2500</v>
      </c>
      <c r="D20" s="39">
        <v>2500</v>
      </c>
    </row>
    <row r="21" spans="1:4" ht="25.5">
      <c r="A21" s="13">
        <v>10</v>
      </c>
      <c r="B21" s="13" t="s">
        <v>24</v>
      </c>
      <c r="C21" s="5">
        <v>850</v>
      </c>
      <c r="D21" s="39">
        <v>850</v>
      </c>
    </row>
    <row r="22" spans="1:4" ht="15">
      <c r="A22" s="13">
        <v>11</v>
      </c>
      <c r="B22" s="13" t="s">
        <v>93</v>
      </c>
      <c r="C22" s="5">
        <v>0</v>
      </c>
      <c r="D22" s="39">
        <v>3986</v>
      </c>
    </row>
    <row r="23" spans="1:4" ht="25.5">
      <c r="A23" s="13">
        <v>12</v>
      </c>
      <c r="B23" s="13" t="s">
        <v>25</v>
      </c>
      <c r="C23" s="5">
        <v>650</v>
      </c>
      <c r="D23" s="39">
        <v>650</v>
      </c>
    </row>
    <row r="24" spans="1:4" ht="15">
      <c r="A24" s="13">
        <v>13</v>
      </c>
      <c r="B24" s="14" t="s">
        <v>26</v>
      </c>
      <c r="C24" s="15">
        <f>SUM(C16:C23)</f>
        <v>4000</v>
      </c>
      <c r="D24" s="15">
        <f>SUM(D16:D23)</f>
        <v>7986</v>
      </c>
    </row>
    <row r="25" spans="1:4" ht="15">
      <c r="A25" s="13">
        <v>14</v>
      </c>
      <c r="B25" s="13" t="s">
        <v>94</v>
      </c>
      <c r="C25" s="5">
        <v>0</v>
      </c>
      <c r="D25" s="39">
        <v>49.99</v>
      </c>
    </row>
    <row r="26" spans="1:4" ht="15">
      <c r="A26" s="13">
        <v>15</v>
      </c>
      <c r="B26" s="14" t="s">
        <v>28</v>
      </c>
      <c r="C26" s="5">
        <f>C25</f>
        <v>0</v>
      </c>
      <c r="D26" s="5">
        <f>D25</f>
        <v>49.99</v>
      </c>
    </row>
    <row r="27" spans="1:4" ht="15">
      <c r="A27" s="13">
        <v>16</v>
      </c>
      <c r="B27" s="13" t="s">
        <v>73</v>
      </c>
      <c r="C27" s="5">
        <v>0</v>
      </c>
      <c r="D27" s="39">
        <v>0</v>
      </c>
    </row>
    <row r="28" spans="1:4" ht="15">
      <c r="A28" s="13">
        <v>17</v>
      </c>
      <c r="B28" s="14" t="s">
        <v>29</v>
      </c>
      <c r="C28" s="5">
        <v>0</v>
      </c>
      <c r="D28" s="39">
        <v>0</v>
      </c>
    </row>
    <row r="29" spans="1:4" ht="15">
      <c r="A29" s="13">
        <v>18</v>
      </c>
      <c r="B29" s="17" t="s">
        <v>30</v>
      </c>
      <c r="C29" s="18">
        <f>C14+C15+C24+C26+C28</f>
        <v>4000</v>
      </c>
      <c r="D29" s="18">
        <f>D14+D15+D24+D26+D28</f>
        <v>8035.99</v>
      </c>
    </row>
    <row r="30" spans="1:4" ht="25.5">
      <c r="A30" s="13">
        <v>19</v>
      </c>
      <c r="B30" s="13" t="s">
        <v>31</v>
      </c>
      <c r="C30" s="5">
        <v>0</v>
      </c>
      <c r="D30" s="39">
        <v>0</v>
      </c>
    </row>
    <row r="31" spans="1:4" ht="15">
      <c r="A31" s="13">
        <v>20</v>
      </c>
      <c r="B31" s="13" t="s">
        <v>32</v>
      </c>
      <c r="C31" s="5">
        <v>0</v>
      </c>
      <c r="D31" s="39">
        <v>2140.978</v>
      </c>
    </row>
    <row r="32" spans="1:4" ht="15">
      <c r="A32" s="13">
        <v>21</v>
      </c>
      <c r="B32" s="13" t="s">
        <v>33</v>
      </c>
      <c r="C32" s="5">
        <v>57793</v>
      </c>
      <c r="D32" s="39">
        <v>56082.652</v>
      </c>
    </row>
    <row r="33" spans="1:4" ht="15">
      <c r="A33" s="13">
        <v>22</v>
      </c>
      <c r="B33" s="17" t="s">
        <v>34</v>
      </c>
      <c r="C33" s="18">
        <f>SUM(C30+C31+C32)</f>
        <v>57793</v>
      </c>
      <c r="D33" s="18">
        <f>SUM(D30+D31+D32)</f>
        <v>58223.630000000005</v>
      </c>
    </row>
    <row r="34" spans="1:4" ht="15">
      <c r="A34" s="13"/>
      <c r="B34" s="17"/>
      <c r="C34" s="5"/>
      <c r="D34" s="39"/>
    </row>
    <row r="35" spans="1:4" ht="15">
      <c r="A35" s="13">
        <v>24</v>
      </c>
      <c r="B35" s="12" t="s">
        <v>35</v>
      </c>
      <c r="C35" s="20">
        <f>C29+C33</f>
        <v>61793</v>
      </c>
      <c r="D35" s="20">
        <f>D29+D33</f>
        <v>66259.62000000001</v>
      </c>
    </row>
    <row r="36" spans="1:4" ht="15">
      <c r="A36" s="5"/>
      <c r="B36" s="5"/>
      <c r="C36" s="5"/>
      <c r="D36" s="39"/>
    </row>
    <row r="37" spans="1:4" ht="15">
      <c r="A37" s="5"/>
      <c r="B37" s="23" t="s">
        <v>36</v>
      </c>
      <c r="C37" s="5"/>
      <c r="D37" s="39"/>
    </row>
    <row r="38" spans="1:4" ht="15">
      <c r="A38" s="23" t="s">
        <v>37</v>
      </c>
      <c r="B38" s="23" t="s">
        <v>38</v>
      </c>
      <c r="C38" s="23">
        <f>SUM(C39:C43)</f>
        <v>60993</v>
      </c>
      <c r="D38" s="23">
        <f>SUM(D39:D43)</f>
        <v>65091.63</v>
      </c>
    </row>
    <row r="39" spans="1:4" ht="15">
      <c r="A39" s="5"/>
      <c r="B39" s="5" t="s">
        <v>39</v>
      </c>
      <c r="C39" s="5">
        <v>33176</v>
      </c>
      <c r="D39" s="39">
        <v>32920</v>
      </c>
    </row>
    <row r="40" spans="1:4" ht="15">
      <c r="A40" s="5"/>
      <c r="B40" s="5" t="s">
        <v>40</v>
      </c>
      <c r="C40" s="5">
        <v>8977</v>
      </c>
      <c r="D40" s="39">
        <v>8995.63</v>
      </c>
    </row>
    <row r="41" spans="1:4" ht="15">
      <c r="A41" s="5"/>
      <c r="B41" s="5" t="s">
        <v>41</v>
      </c>
      <c r="C41" s="5">
        <v>18840</v>
      </c>
      <c r="D41" s="39">
        <v>23176</v>
      </c>
    </row>
    <row r="42" spans="1:4" ht="15">
      <c r="A42" s="5"/>
      <c r="B42" s="5" t="s">
        <v>42</v>
      </c>
      <c r="C42" s="5">
        <v>0</v>
      </c>
      <c r="D42" s="39">
        <v>0</v>
      </c>
    </row>
    <row r="43" spans="1:4" ht="15">
      <c r="A43" s="5"/>
      <c r="B43" s="5" t="s">
        <v>43</v>
      </c>
      <c r="C43" s="5">
        <v>0</v>
      </c>
      <c r="D43" s="39">
        <v>0</v>
      </c>
    </row>
    <row r="44" spans="1:4" ht="15">
      <c r="A44" s="5"/>
      <c r="B44" s="5"/>
      <c r="C44" s="5"/>
      <c r="D44" s="39"/>
    </row>
    <row r="45" spans="1:4" ht="15">
      <c r="A45" s="5"/>
      <c r="B45" s="5"/>
      <c r="C45" s="5"/>
      <c r="D45" s="39"/>
    </row>
    <row r="46" spans="1:4" ht="15">
      <c r="A46" s="5"/>
      <c r="B46" s="5"/>
      <c r="C46" s="5"/>
      <c r="D46" s="39"/>
    </row>
    <row r="47" spans="1:4" ht="15">
      <c r="A47" s="23" t="s">
        <v>44</v>
      </c>
      <c r="B47" s="23" t="s">
        <v>45</v>
      </c>
      <c r="C47" s="23">
        <f>SUM(C48:C49)</f>
        <v>800</v>
      </c>
      <c r="D47" s="23">
        <f>SUM(D48:D49)</f>
        <v>1167.99</v>
      </c>
    </row>
    <row r="48" spans="1:4" ht="15">
      <c r="A48" s="5"/>
      <c r="B48" s="5" t="s">
        <v>46</v>
      </c>
      <c r="C48" s="5">
        <v>800</v>
      </c>
      <c r="D48" s="39">
        <v>1167.99</v>
      </c>
    </row>
    <row r="49" spans="1:4" ht="15">
      <c r="A49" s="5"/>
      <c r="B49" s="5" t="s">
        <v>47</v>
      </c>
      <c r="C49" s="5"/>
      <c r="D49" s="39"/>
    </row>
    <row r="50" spans="1:4" ht="15">
      <c r="A50" s="5"/>
      <c r="B50" s="5"/>
      <c r="C50" s="5"/>
      <c r="D50" s="39"/>
    </row>
    <row r="51" spans="1:4" ht="15">
      <c r="A51" s="23" t="s">
        <v>48</v>
      </c>
      <c r="B51" s="23" t="s">
        <v>66</v>
      </c>
      <c r="C51" s="5">
        <v>0</v>
      </c>
      <c r="D51" s="39">
        <v>0</v>
      </c>
    </row>
    <row r="52" spans="1:4" ht="15">
      <c r="A52" s="5"/>
      <c r="B52" s="5" t="s">
        <v>67</v>
      </c>
      <c r="C52" s="5">
        <v>0</v>
      </c>
      <c r="D52" s="39">
        <v>0</v>
      </c>
    </row>
    <row r="53" spans="1:4" ht="15">
      <c r="A53" s="5"/>
      <c r="B53" s="5"/>
      <c r="C53" s="5"/>
      <c r="D53" s="39"/>
    </row>
    <row r="54" spans="1:4" ht="15">
      <c r="A54" s="23" t="s">
        <v>50</v>
      </c>
      <c r="B54" s="23" t="s">
        <v>117</v>
      </c>
      <c r="C54" s="5">
        <v>0</v>
      </c>
      <c r="D54" s="39">
        <v>0</v>
      </c>
    </row>
    <row r="55" spans="1:4" ht="15">
      <c r="A55" s="5"/>
      <c r="B55" s="5" t="s">
        <v>51</v>
      </c>
      <c r="C55" s="5">
        <v>0</v>
      </c>
      <c r="D55" s="39">
        <v>0</v>
      </c>
    </row>
    <row r="56" spans="1:4" ht="15">
      <c r="A56" s="5"/>
      <c r="B56" s="5" t="s">
        <v>52</v>
      </c>
      <c r="C56" s="5"/>
      <c r="D56" s="39"/>
    </row>
    <row r="57" spans="1:4" ht="15">
      <c r="A57" s="5"/>
      <c r="B57" s="5"/>
      <c r="C57" s="5"/>
      <c r="D57" s="39"/>
    </row>
    <row r="58" spans="1:4" ht="15">
      <c r="A58" s="23" t="s">
        <v>53</v>
      </c>
      <c r="B58" s="23" t="s">
        <v>68</v>
      </c>
      <c r="C58" s="5">
        <v>0</v>
      </c>
      <c r="D58" s="39">
        <v>0</v>
      </c>
    </row>
    <row r="59" spans="1:4" ht="15">
      <c r="A59" s="5"/>
      <c r="B59" s="5" t="s">
        <v>69</v>
      </c>
      <c r="C59" s="5">
        <v>0</v>
      </c>
      <c r="D59" s="39">
        <v>0</v>
      </c>
    </row>
    <row r="60" spans="1:4" ht="15">
      <c r="A60" s="5"/>
      <c r="B60" s="5"/>
      <c r="C60" s="5"/>
      <c r="D60" s="39"/>
    </row>
    <row r="61" spans="1:4" ht="15">
      <c r="A61" s="23" t="s">
        <v>56</v>
      </c>
      <c r="B61" s="23" t="s">
        <v>57</v>
      </c>
      <c r="C61" s="23">
        <f>C38+C47+C51+C54+C58</f>
        <v>61793</v>
      </c>
      <c r="D61" s="23">
        <f>D38+D47+D51+D54+D58</f>
        <v>66259.62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0">
      <selection activeCell="A1" sqref="A1:B1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11.57421875" style="0" customWidth="1"/>
    <col min="4" max="4" width="10.8515625" style="0" customWidth="1"/>
    <col min="5" max="5" width="9.28125" style="0" customWidth="1"/>
    <col min="6" max="6" width="11.7109375" style="0" customWidth="1"/>
  </cols>
  <sheetData>
    <row r="1" spans="1:6" ht="15">
      <c r="A1" s="70" t="s">
        <v>127</v>
      </c>
      <c r="B1" s="70"/>
      <c r="C1" s="5"/>
      <c r="D1" s="39"/>
      <c r="E1" s="5"/>
      <c r="F1" s="5"/>
    </row>
    <row r="2" spans="1:6" ht="15">
      <c r="A2" s="71" t="s">
        <v>122</v>
      </c>
      <c r="B2" s="72"/>
      <c r="C2" s="5"/>
      <c r="D2" s="39"/>
      <c r="E2" s="5"/>
      <c r="F2" s="5"/>
    </row>
    <row r="3" spans="1:6" ht="15">
      <c r="A3" s="26"/>
      <c r="B3" s="26"/>
      <c r="C3" s="5"/>
      <c r="D3" s="39"/>
      <c r="E3" s="5"/>
      <c r="F3" s="5"/>
    </row>
    <row r="4" spans="1:6" ht="15.75" customHeight="1">
      <c r="A4" s="27"/>
      <c r="B4" s="46" t="s">
        <v>58</v>
      </c>
      <c r="C4" s="5"/>
      <c r="D4" s="39"/>
      <c r="E4" s="5"/>
      <c r="F4" s="5"/>
    </row>
    <row r="5" spans="1:6" ht="15.75" customHeight="1">
      <c r="A5" s="27"/>
      <c r="B5" s="46" t="s">
        <v>59</v>
      </c>
      <c r="C5" s="5"/>
      <c r="D5" s="39"/>
      <c r="E5" s="5"/>
      <c r="F5" s="5"/>
    </row>
    <row r="6" spans="1:6" ht="15.75">
      <c r="A6" s="28"/>
      <c r="B6" s="47">
        <v>42582</v>
      </c>
      <c r="C6" s="5"/>
      <c r="D6" s="39"/>
      <c r="E6" s="5"/>
      <c r="F6" s="5"/>
    </row>
    <row r="7" spans="1:6" ht="15">
      <c r="A7" s="28"/>
      <c r="B7" s="6"/>
      <c r="C7" s="69" t="s">
        <v>74</v>
      </c>
      <c r="D7" s="69"/>
      <c r="E7" s="69"/>
      <c r="F7" s="5"/>
    </row>
    <row r="8" spans="1:6" ht="15">
      <c r="A8" s="28"/>
      <c r="B8" s="6"/>
      <c r="C8" s="5"/>
      <c r="D8" s="39"/>
      <c r="E8" s="5"/>
      <c r="F8" s="5"/>
    </row>
    <row r="9" spans="1:6" ht="15">
      <c r="A9" s="8" t="s">
        <v>1</v>
      </c>
      <c r="B9" s="8" t="s">
        <v>2</v>
      </c>
      <c r="C9" s="40" t="s">
        <v>75</v>
      </c>
      <c r="D9" s="40" t="s">
        <v>76</v>
      </c>
      <c r="E9" s="23" t="s">
        <v>77</v>
      </c>
      <c r="F9" s="23" t="s">
        <v>78</v>
      </c>
    </row>
    <row r="10" spans="1:6" ht="15">
      <c r="A10" s="29"/>
      <c r="B10" s="10"/>
      <c r="C10" s="39"/>
      <c r="D10" s="39"/>
      <c r="E10" s="5"/>
      <c r="F10" s="5"/>
    </row>
    <row r="11" spans="1:6" ht="15">
      <c r="A11" s="13"/>
      <c r="B11" s="12" t="s">
        <v>3</v>
      </c>
      <c r="C11" s="39"/>
      <c r="D11" s="39"/>
      <c r="E11" s="5"/>
      <c r="F11" s="5"/>
    </row>
    <row r="12" spans="1:6" ht="15">
      <c r="A12" s="13">
        <v>1</v>
      </c>
      <c r="B12" s="13" t="s">
        <v>4</v>
      </c>
      <c r="C12" s="39">
        <v>57586.812</v>
      </c>
      <c r="D12" s="39"/>
      <c r="E12" s="5"/>
      <c r="F12" s="5">
        <f aca="true" t="shared" si="0" ref="F12:F20">SUM(C12:E12)</f>
        <v>57586.812</v>
      </c>
    </row>
    <row r="13" spans="1:6" ht="15">
      <c r="A13" s="13">
        <v>2</v>
      </c>
      <c r="B13" s="13" t="s">
        <v>5</v>
      </c>
      <c r="C13" s="39">
        <v>33528.667</v>
      </c>
      <c r="D13" s="39"/>
      <c r="E13" s="5"/>
      <c r="F13" s="5">
        <f t="shared" si="0"/>
        <v>33528.667</v>
      </c>
    </row>
    <row r="14" spans="1:6" ht="25.5">
      <c r="A14" s="13">
        <v>3</v>
      </c>
      <c r="B14" s="13" t="s">
        <v>6</v>
      </c>
      <c r="C14" s="39">
        <v>40334.762</v>
      </c>
      <c r="D14" s="39"/>
      <c r="E14" s="5"/>
      <c r="F14" s="5">
        <f t="shared" si="0"/>
        <v>40334.762</v>
      </c>
    </row>
    <row r="15" spans="1:6" ht="15">
      <c r="A15" s="13">
        <v>4</v>
      </c>
      <c r="B15" s="13" t="s">
        <v>7</v>
      </c>
      <c r="C15" s="39">
        <v>2723.46</v>
      </c>
      <c r="D15" s="39"/>
      <c r="E15" s="5"/>
      <c r="F15" s="5">
        <f t="shared" si="0"/>
        <v>2723.46</v>
      </c>
    </row>
    <row r="16" spans="1:6" ht="15">
      <c r="A16" s="13">
        <v>5</v>
      </c>
      <c r="B16" s="13" t="s">
        <v>8</v>
      </c>
      <c r="C16" s="39">
        <v>691.719</v>
      </c>
      <c r="D16" s="39"/>
      <c r="E16" s="5"/>
      <c r="F16" s="5">
        <f t="shared" si="0"/>
        <v>691.719</v>
      </c>
    </row>
    <row r="17" spans="1:6" ht="15">
      <c r="A17" s="13">
        <v>6</v>
      </c>
      <c r="B17" s="13" t="s">
        <v>9</v>
      </c>
      <c r="C17" s="39">
        <v>502.007</v>
      </c>
      <c r="D17" s="39"/>
      <c r="E17" s="5"/>
      <c r="F17" s="5">
        <f t="shared" si="0"/>
        <v>502.007</v>
      </c>
    </row>
    <row r="18" spans="1:6" ht="15">
      <c r="A18" s="13">
        <v>7</v>
      </c>
      <c r="B18" s="14" t="s">
        <v>10</v>
      </c>
      <c r="C18" s="15">
        <f>SUM(C12:C17)</f>
        <v>135367.427</v>
      </c>
      <c r="D18" s="15"/>
      <c r="E18" s="15"/>
      <c r="F18" s="53">
        <f t="shared" si="0"/>
        <v>135367.427</v>
      </c>
    </row>
    <row r="19" spans="1:6" ht="25.5">
      <c r="A19" s="13">
        <v>8</v>
      </c>
      <c r="B19" s="13" t="s">
        <v>11</v>
      </c>
      <c r="C19" s="39">
        <v>22334.676</v>
      </c>
      <c r="D19" s="39"/>
      <c r="E19" s="5"/>
      <c r="F19" s="5">
        <f t="shared" si="0"/>
        <v>22334.676</v>
      </c>
    </row>
    <row r="20" spans="1:6" ht="15">
      <c r="A20" s="13">
        <v>9</v>
      </c>
      <c r="B20" s="14" t="s">
        <v>12</v>
      </c>
      <c r="C20" s="15">
        <f>SUM(C18:C19)</f>
        <v>157702.103</v>
      </c>
      <c r="D20" s="15"/>
      <c r="E20" s="15"/>
      <c r="F20" s="53">
        <f t="shared" si="0"/>
        <v>157702.103</v>
      </c>
    </row>
    <row r="21" spans="1:6" ht="15">
      <c r="A21" s="13">
        <v>10</v>
      </c>
      <c r="B21" s="13" t="s">
        <v>114</v>
      </c>
      <c r="C21" s="28">
        <v>100</v>
      </c>
      <c r="D21" s="28"/>
      <c r="E21" s="15"/>
      <c r="F21" s="39">
        <v>100</v>
      </c>
    </row>
    <row r="22" spans="1:6" ht="15">
      <c r="A22" s="13">
        <v>11</v>
      </c>
      <c r="B22" s="13" t="s">
        <v>13</v>
      </c>
      <c r="C22" s="39">
        <v>6000</v>
      </c>
      <c r="D22" s="39"/>
      <c r="E22" s="16"/>
      <c r="F22" s="5">
        <f aca="true" t="shared" si="1" ref="F22:F42">SUM(C22:E22)</f>
        <v>6000</v>
      </c>
    </row>
    <row r="23" spans="1:6" ht="25.5">
      <c r="A23" s="13">
        <v>12</v>
      </c>
      <c r="B23" s="13" t="s">
        <v>14</v>
      </c>
      <c r="C23" s="39">
        <v>18000</v>
      </c>
      <c r="D23" s="39"/>
      <c r="E23" s="16"/>
      <c r="F23" s="5">
        <f t="shared" si="1"/>
        <v>18000</v>
      </c>
    </row>
    <row r="24" spans="1:6" ht="15">
      <c r="A24" s="13">
        <v>13</v>
      </c>
      <c r="B24" s="13" t="s">
        <v>15</v>
      </c>
      <c r="C24" s="39">
        <v>5500</v>
      </c>
      <c r="D24" s="39"/>
      <c r="E24" s="16"/>
      <c r="F24" s="5">
        <f t="shared" si="1"/>
        <v>5500</v>
      </c>
    </row>
    <row r="25" spans="1:6" ht="15">
      <c r="A25" s="13">
        <v>14</v>
      </c>
      <c r="B25" s="13" t="s">
        <v>60</v>
      </c>
      <c r="C25" s="39">
        <v>0</v>
      </c>
      <c r="D25" s="39"/>
      <c r="E25" s="16"/>
      <c r="F25" s="5">
        <f t="shared" si="1"/>
        <v>0</v>
      </c>
    </row>
    <row r="26" spans="1:6" ht="15">
      <c r="A26" s="13">
        <v>15</v>
      </c>
      <c r="B26" s="14" t="s">
        <v>16</v>
      </c>
      <c r="C26" s="15">
        <f>SUM(C23:C25)</f>
        <v>23500</v>
      </c>
      <c r="D26" s="15"/>
      <c r="E26" s="15"/>
      <c r="F26" s="5">
        <f t="shared" si="1"/>
        <v>23500</v>
      </c>
    </row>
    <row r="27" spans="1:6" ht="15">
      <c r="A27" s="13">
        <v>16</v>
      </c>
      <c r="B27" s="13" t="s">
        <v>17</v>
      </c>
      <c r="C27" s="39">
        <v>1600</v>
      </c>
      <c r="D27" s="39">
        <v>30</v>
      </c>
      <c r="E27" s="10"/>
      <c r="F27" s="5">
        <f t="shared" si="1"/>
        <v>1630</v>
      </c>
    </row>
    <row r="28" spans="1:6" ht="15">
      <c r="A28" s="13">
        <v>17</v>
      </c>
      <c r="B28" s="14" t="s">
        <v>18</v>
      </c>
      <c r="C28" s="15">
        <f>SUM(C26+C27+C22)</f>
        <v>31100</v>
      </c>
      <c r="D28" s="15">
        <f>SUM(D26+D27+D22)</f>
        <v>30</v>
      </c>
      <c r="E28" s="15">
        <f>SUM(E26+E27+E22)</f>
        <v>0</v>
      </c>
      <c r="F28" s="5">
        <f t="shared" si="1"/>
        <v>31130</v>
      </c>
    </row>
    <row r="29" spans="1:6" ht="15">
      <c r="A29" s="13">
        <v>18</v>
      </c>
      <c r="B29" s="13" t="s">
        <v>19</v>
      </c>
      <c r="C29" s="39">
        <v>1500</v>
      </c>
      <c r="D29" s="39"/>
      <c r="E29" s="5"/>
      <c r="F29" s="5">
        <f t="shared" si="1"/>
        <v>1500</v>
      </c>
    </row>
    <row r="30" spans="1:6" ht="15">
      <c r="A30" s="13">
        <v>19</v>
      </c>
      <c r="B30" s="13" t="s">
        <v>20</v>
      </c>
      <c r="C30" s="39">
        <v>3830</v>
      </c>
      <c r="D30" s="39">
        <v>130</v>
      </c>
      <c r="E30" s="5"/>
      <c r="F30" s="5">
        <f t="shared" si="1"/>
        <v>3960</v>
      </c>
    </row>
    <row r="31" spans="1:6" ht="38.25">
      <c r="A31" s="13">
        <v>20</v>
      </c>
      <c r="B31" s="13" t="s">
        <v>21</v>
      </c>
      <c r="C31" s="39">
        <v>6160</v>
      </c>
      <c r="D31" s="39">
        <v>200</v>
      </c>
      <c r="E31" s="5"/>
      <c r="F31" s="5">
        <f t="shared" si="1"/>
        <v>6360</v>
      </c>
    </row>
    <row r="32" spans="1:6" ht="25.5">
      <c r="A32" s="13">
        <v>21</v>
      </c>
      <c r="B32" s="13" t="s">
        <v>61</v>
      </c>
      <c r="C32" s="39">
        <v>1500</v>
      </c>
      <c r="D32" s="39"/>
      <c r="E32" s="5"/>
      <c r="F32" s="5">
        <f t="shared" si="1"/>
        <v>1500</v>
      </c>
    </row>
    <row r="33" spans="1:6" ht="25.5">
      <c r="A33" s="13">
        <v>22</v>
      </c>
      <c r="B33" s="13" t="s">
        <v>23</v>
      </c>
      <c r="C33" s="39">
        <v>2800</v>
      </c>
      <c r="D33" s="39"/>
      <c r="E33" s="5">
        <v>2500</v>
      </c>
      <c r="F33" s="5">
        <f t="shared" si="1"/>
        <v>5300</v>
      </c>
    </row>
    <row r="34" spans="1:6" ht="25.5">
      <c r="A34" s="13">
        <v>23</v>
      </c>
      <c r="B34" s="13" t="s">
        <v>24</v>
      </c>
      <c r="C34" s="39">
        <v>2450</v>
      </c>
      <c r="D34" s="39">
        <v>50</v>
      </c>
      <c r="E34" s="5">
        <v>850</v>
      </c>
      <c r="F34" s="5">
        <f t="shared" si="1"/>
        <v>3350</v>
      </c>
    </row>
    <row r="35" spans="1:6" ht="15">
      <c r="A35" s="13">
        <v>24</v>
      </c>
      <c r="B35" s="13" t="s">
        <v>95</v>
      </c>
      <c r="C35" s="39">
        <v>1629</v>
      </c>
      <c r="D35" s="39">
        <v>42</v>
      </c>
      <c r="E35" s="5">
        <v>3986</v>
      </c>
      <c r="F35" s="5">
        <f t="shared" si="1"/>
        <v>5657</v>
      </c>
    </row>
    <row r="36" spans="1:6" ht="25.5">
      <c r="A36" s="13">
        <v>25</v>
      </c>
      <c r="B36" s="13" t="s">
        <v>62</v>
      </c>
      <c r="C36" s="39">
        <v>500</v>
      </c>
      <c r="D36" s="39"/>
      <c r="E36" s="28">
        <v>650</v>
      </c>
      <c r="F36" s="5">
        <f t="shared" si="1"/>
        <v>1150</v>
      </c>
    </row>
    <row r="37" spans="1:6" ht="15">
      <c r="A37" s="13">
        <v>26</v>
      </c>
      <c r="B37" s="14" t="s">
        <v>26</v>
      </c>
      <c r="C37" s="15">
        <f>SUM(C29:C36)</f>
        <v>20369</v>
      </c>
      <c r="D37" s="15">
        <f>SUM(D29:D36)</f>
        <v>422</v>
      </c>
      <c r="E37" s="15">
        <f>SUM(E29:E36)</f>
        <v>7986</v>
      </c>
      <c r="F37" s="10">
        <f t="shared" si="1"/>
        <v>28777</v>
      </c>
    </row>
    <row r="38" spans="1:6" ht="15">
      <c r="A38" s="13">
        <v>27</v>
      </c>
      <c r="B38" s="13" t="s">
        <v>63</v>
      </c>
      <c r="C38" s="28">
        <v>4700</v>
      </c>
      <c r="D38" s="28"/>
      <c r="E38" s="15"/>
      <c r="F38" s="10">
        <f t="shared" si="1"/>
        <v>4700</v>
      </c>
    </row>
    <row r="39" spans="1:6" ht="15">
      <c r="A39" s="13">
        <v>28</v>
      </c>
      <c r="B39" s="14" t="s">
        <v>64</v>
      </c>
      <c r="C39" s="15">
        <f>C38</f>
        <v>4700</v>
      </c>
      <c r="D39" s="15"/>
      <c r="E39" s="10"/>
      <c r="F39" s="53">
        <f t="shared" si="1"/>
        <v>4700</v>
      </c>
    </row>
    <row r="40" spans="1:6" ht="38.25">
      <c r="A40" s="13">
        <v>29</v>
      </c>
      <c r="B40" s="13" t="s">
        <v>118</v>
      </c>
      <c r="C40" s="39">
        <v>700</v>
      </c>
      <c r="D40" s="39"/>
      <c r="E40" s="16"/>
      <c r="F40" s="5">
        <f t="shared" si="1"/>
        <v>700</v>
      </c>
    </row>
    <row r="41" spans="1:6" ht="15">
      <c r="A41" s="13">
        <v>30</v>
      </c>
      <c r="B41" s="13" t="s">
        <v>98</v>
      </c>
      <c r="C41" s="39">
        <v>13855.2</v>
      </c>
      <c r="D41" s="39"/>
      <c r="E41" s="16">
        <v>49.99</v>
      </c>
      <c r="F41" s="5">
        <f t="shared" si="1"/>
        <v>13905.19</v>
      </c>
    </row>
    <row r="42" spans="1:6" ht="15">
      <c r="A42" s="13">
        <v>31</v>
      </c>
      <c r="B42" s="14" t="s">
        <v>28</v>
      </c>
      <c r="C42" s="16">
        <f>SUM(C40+C41)</f>
        <v>14555.2</v>
      </c>
      <c r="D42" s="16"/>
      <c r="E42" s="15">
        <f>SUM(E41)</f>
        <v>49.99</v>
      </c>
      <c r="F42" s="5">
        <f t="shared" si="1"/>
        <v>14605.19</v>
      </c>
    </row>
    <row r="43" spans="1:6" ht="25.5">
      <c r="A43" s="13">
        <v>32</v>
      </c>
      <c r="B43" s="13" t="s">
        <v>65</v>
      </c>
      <c r="C43" s="39">
        <v>2440</v>
      </c>
      <c r="D43" s="39"/>
      <c r="E43" s="18"/>
      <c r="F43" s="28">
        <v>2440</v>
      </c>
    </row>
    <row r="44" spans="1:6" ht="15">
      <c r="A44" s="13">
        <v>33</v>
      </c>
      <c r="B44" s="14" t="s">
        <v>29</v>
      </c>
      <c r="C44" s="15">
        <f>SUM(C43)</f>
        <v>2440</v>
      </c>
      <c r="D44" s="15"/>
      <c r="E44" s="10"/>
      <c r="F44" s="53">
        <f>SUM(C44:E44)</f>
        <v>2440</v>
      </c>
    </row>
    <row r="45" spans="1:6" ht="15">
      <c r="A45" s="13">
        <v>34</v>
      </c>
      <c r="B45" s="17" t="s">
        <v>30</v>
      </c>
      <c r="C45" s="18">
        <f>C20+C28+C37+C42+C44+C39+C21</f>
        <v>230966.303</v>
      </c>
      <c r="D45" s="18">
        <f>D20+D28+D37+D42+D44+D39+D21</f>
        <v>452</v>
      </c>
      <c r="E45" s="18">
        <f>E20+E28+E37+E42+E44+E39+E21</f>
        <v>8035.99</v>
      </c>
      <c r="F45" s="63">
        <f>SUM(C45:E45)</f>
        <v>239454.293</v>
      </c>
    </row>
    <row r="46" spans="1:6" ht="25.5">
      <c r="A46" s="13">
        <v>35</v>
      </c>
      <c r="B46" s="13" t="s">
        <v>31</v>
      </c>
      <c r="C46" s="39">
        <v>0</v>
      </c>
      <c r="D46" s="39"/>
      <c r="E46" s="10"/>
      <c r="F46" s="5">
        <f>SUM(C46:E46)</f>
        <v>0</v>
      </c>
    </row>
    <row r="47" spans="1:6" ht="15">
      <c r="A47" s="13">
        <v>36</v>
      </c>
      <c r="B47" s="13" t="s">
        <v>32</v>
      </c>
      <c r="C47" s="39">
        <v>44571.878</v>
      </c>
      <c r="D47" s="39">
        <v>1776.174</v>
      </c>
      <c r="E47" s="28">
        <v>2140.978</v>
      </c>
      <c r="F47" s="5">
        <f>SUM(C47:E47)</f>
        <v>48489.03</v>
      </c>
    </row>
    <row r="48" spans="1:6" ht="15">
      <c r="A48" s="13">
        <v>37</v>
      </c>
      <c r="B48" s="13" t="s">
        <v>116</v>
      </c>
      <c r="C48" s="39">
        <v>0</v>
      </c>
      <c r="D48" s="39">
        <v>41827.93</v>
      </c>
      <c r="E48" s="28">
        <v>56082.652</v>
      </c>
      <c r="F48" s="5">
        <f>SUM(C48:E48)</f>
        <v>97910.582</v>
      </c>
    </row>
    <row r="49" spans="1:6" ht="15">
      <c r="A49" s="13">
        <v>38</v>
      </c>
      <c r="B49" s="17" t="s">
        <v>34</v>
      </c>
      <c r="C49" s="18">
        <f>SUM(C46+C47)</f>
        <v>44571.878</v>
      </c>
      <c r="D49" s="18">
        <f>SUM(D46+D47)+D48</f>
        <v>43604.104</v>
      </c>
      <c r="E49" s="18">
        <f>SUM(E46+E47)+E48</f>
        <v>58223.630000000005</v>
      </c>
      <c r="F49" s="19">
        <f>SUM(C49:E49)-F46</f>
        <v>146399.612</v>
      </c>
    </row>
    <row r="50" spans="1:6" ht="15">
      <c r="A50" s="13"/>
      <c r="B50" s="17"/>
      <c r="C50" s="39"/>
      <c r="D50" s="39"/>
      <c r="E50" s="5"/>
      <c r="F50" s="5">
        <f>SUM(C50:E50)</f>
        <v>0</v>
      </c>
    </row>
    <row r="51" spans="1:6" ht="15">
      <c r="A51" s="13">
        <v>40</v>
      </c>
      <c r="B51" s="12" t="s">
        <v>35</v>
      </c>
      <c r="C51" s="20">
        <f>C45+C49</f>
        <v>275538.181</v>
      </c>
      <c r="D51" s="20">
        <f>D45+D49</f>
        <v>44056.104</v>
      </c>
      <c r="E51" s="20">
        <f>E45+E49</f>
        <v>66259.62000000001</v>
      </c>
      <c r="F51" s="62">
        <f>SUM(C51:E51)</f>
        <v>385853.90499999997</v>
      </c>
    </row>
    <row r="52" spans="1:6" ht="15">
      <c r="A52" s="39"/>
      <c r="B52" s="39"/>
      <c r="C52" s="39"/>
      <c r="D52" s="39"/>
      <c r="E52" s="23"/>
      <c r="F52" s="23"/>
    </row>
    <row r="53" spans="1:6" ht="15">
      <c r="A53" s="39"/>
      <c r="B53" s="23" t="s">
        <v>36</v>
      </c>
      <c r="C53" s="39"/>
      <c r="D53" s="39"/>
      <c r="E53" s="5"/>
      <c r="F53" s="5"/>
    </row>
    <row r="54" spans="1:6" ht="15">
      <c r="A54" s="23" t="s">
        <v>37</v>
      </c>
      <c r="B54" s="23" t="s">
        <v>38</v>
      </c>
      <c r="C54" s="23">
        <f>SUM(C55:C59)</f>
        <v>122172.214</v>
      </c>
      <c r="D54" s="23">
        <f>SUM(D55:D59)</f>
        <v>42576.104</v>
      </c>
      <c r="E54" s="23">
        <f>SUM(E55:E59)</f>
        <v>65091.63</v>
      </c>
      <c r="F54" s="62">
        <f aca="true" t="shared" si="2" ref="F54:F63">SUM(C54:E54)</f>
        <v>229839.948</v>
      </c>
    </row>
    <row r="55" spans="1:6" ht="15">
      <c r="A55" s="39"/>
      <c r="B55" s="39" t="s">
        <v>39</v>
      </c>
      <c r="C55" s="39">
        <v>42697.509</v>
      </c>
      <c r="D55" s="39">
        <v>26482</v>
      </c>
      <c r="E55" s="5">
        <v>32920</v>
      </c>
      <c r="F55" s="5">
        <f t="shared" si="2"/>
        <v>102099.50899999999</v>
      </c>
    </row>
    <row r="56" spans="1:6" ht="15">
      <c r="A56" s="39"/>
      <c r="B56" s="39" t="s">
        <v>40</v>
      </c>
      <c r="C56" s="39">
        <v>9098.409</v>
      </c>
      <c r="D56" s="39">
        <v>6435.93</v>
      </c>
      <c r="E56" s="5">
        <v>8995.63</v>
      </c>
      <c r="F56" s="5">
        <f t="shared" si="2"/>
        <v>24529.968999999997</v>
      </c>
    </row>
    <row r="57" spans="1:6" ht="15">
      <c r="A57" s="39"/>
      <c r="B57" s="39" t="s">
        <v>41</v>
      </c>
      <c r="C57" s="39">
        <v>57246.296</v>
      </c>
      <c r="D57" s="39">
        <v>9658.174</v>
      </c>
      <c r="E57" s="5">
        <v>23176</v>
      </c>
      <c r="F57" s="5">
        <f t="shared" si="2"/>
        <v>90080.47</v>
      </c>
    </row>
    <row r="58" spans="1:6" ht="15">
      <c r="A58" s="39"/>
      <c r="B58" s="39" t="s">
        <v>42</v>
      </c>
      <c r="C58" s="39">
        <v>8680</v>
      </c>
      <c r="D58" s="39">
        <v>0</v>
      </c>
      <c r="E58" s="5">
        <v>0</v>
      </c>
      <c r="F58" s="5">
        <f t="shared" si="2"/>
        <v>8680</v>
      </c>
    </row>
    <row r="59" spans="1:6" ht="15">
      <c r="A59" s="39"/>
      <c r="B59" s="39" t="s">
        <v>43</v>
      </c>
      <c r="C59" s="39">
        <v>4450</v>
      </c>
      <c r="D59" s="39">
        <v>0</v>
      </c>
      <c r="E59" s="23">
        <v>0</v>
      </c>
      <c r="F59" s="23">
        <f t="shared" si="2"/>
        <v>4450</v>
      </c>
    </row>
    <row r="60" spans="1:6" ht="15">
      <c r="A60" s="39"/>
      <c r="B60" s="39"/>
      <c r="C60" s="39"/>
      <c r="D60" s="39"/>
      <c r="E60" s="5"/>
      <c r="F60" s="10">
        <f t="shared" si="2"/>
        <v>0</v>
      </c>
    </row>
    <row r="61" spans="1:6" ht="15">
      <c r="A61" s="23" t="s">
        <v>44</v>
      </c>
      <c r="B61" s="23" t="s">
        <v>45</v>
      </c>
      <c r="C61" s="23">
        <f>SUM(C62:C63)</f>
        <v>31123</v>
      </c>
      <c r="D61" s="23">
        <f>SUM(D62:D63)</f>
        <v>1480</v>
      </c>
      <c r="E61" s="23">
        <f>SUM(E62:E63)</f>
        <v>1167.99</v>
      </c>
      <c r="F61" s="62">
        <f t="shared" si="2"/>
        <v>33770.99</v>
      </c>
    </row>
    <row r="62" spans="1:6" ht="15">
      <c r="A62" s="39"/>
      <c r="B62" s="39" t="s">
        <v>46</v>
      </c>
      <c r="C62" s="39">
        <v>5563</v>
      </c>
      <c r="D62" s="39">
        <v>1480</v>
      </c>
      <c r="E62" s="5">
        <v>1167.99</v>
      </c>
      <c r="F62" s="5">
        <f t="shared" si="2"/>
        <v>8210.99</v>
      </c>
    </row>
    <row r="63" spans="1:6" ht="15">
      <c r="A63" s="39"/>
      <c r="B63" s="39" t="s">
        <v>47</v>
      </c>
      <c r="C63" s="39">
        <v>25560</v>
      </c>
      <c r="D63" s="39">
        <v>0</v>
      </c>
      <c r="E63" s="5">
        <v>0</v>
      </c>
      <c r="F63" s="5">
        <f t="shared" si="2"/>
        <v>25560</v>
      </c>
    </row>
    <row r="64" spans="1:6" ht="15">
      <c r="A64" s="39"/>
      <c r="B64" s="39"/>
      <c r="C64" s="39"/>
      <c r="D64" s="39"/>
      <c r="E64" s="5"/>
      <c r="F64" s="5"/>
    </row>
    <row r="65" spans="1:6" ht="15">
      <c r="A65" s="23" t="s">
        <v>48</v>
      </c>
      <c r="B65" s="23" t="s">
        <v>66</v>
      </c>
      <c r="C65" s="39">
        <v>0</v>
      </c>
      <c r="D65" s="39">
        <v>0</v>
      </c>
      <c r="E65" s="39">
        <v>0</v>
      </c>
      <c r="F65" s="39">
        <v>0</v>
      </c>
    </row>
    <row r="66" spans="1:6" ht="15">
      <c r="A66" s="39"/>
      <c r="B66" s="39" t="s">
        <v>67</v>
      </c>
      <c r="C66" s="39">
        <v>0</v>
      </c>
      <c r="D66" s="39">
        <v>0</v>
      </c>
      <c r="E66" s="5">
        <v>0</v>
      </c>
      <c r="F66" s="23">
        <f>SUM(C66:E66)</f>
        <v>0</v>
      </c>
    </row>
    <row r="67" spans="1:6" ht="15">
      <c r="A67" s="39"/>
      <c r="B67" s="39"/>
      <c r="C67" s="39"/>
      <c r="D67" s="39"/>
      <c r="E67" s="5"/>
      <c r="F67" s="5"/>
    </row>
    <row r="68" spans="1:6" ht="15">
      <c r="A68" s="23" t="s">
        <v>50</v>
      </c>
      <c r="B68" s="23" t="s">
        <v>117</v>
      </c>
      <c r="C68" s="23">
        <f>SUM(C69)</f>
        <v>19873.011</v>
      </c>
      <c r="D68" s="23">
        <f>SUM(D69)</f>
        <v>0</v>
      </c>
      <c r="E68" s="23">
        <f>SUM(E69)</f>
        <v>0</v>
      </c>
      <c r="F68" s="62">
        <f>SUM(C68:E68)</f>
        <v>19873.011</v>
      </c>
    </row>
    <row r="69" spans="1:6" ht="15">
      <c r="A69" s="39"/>
      <c r="B69" s="39" t="s">
        <v>51</v>
      </c>
      <c r="C69" s="39">
        <v>19873.011</v>
      </c>
      <c r="D69" s="39">
        <v>0</v>
      </c>
      <c r="E69" s="5">
        <v>0</v>
      </c>
      <c r="F69" s="5">
        <f>SUM(C69:E69)</f>
        <v>19873.011</v>
      </c>
    </row>
    <row r="70" spans="1:6" ht="15">
      <c r="A70" s="39"/>
      <c r="B70" s="39" t="s">
        <v>52</v>
      </c>
      <c r="C70" s="39"/>
      <c r="D70" s="39"/>
      <c r="E70" s="5"/>
      <c r="F70" s="23"/>
    </row>
    <row r="71" spans="1:6" ht="15">
      <c r="A71" s="39"/>
      <c r="B71" s="39"/>
      <c r="C71" s="39"/>
      <c r="D71" s="39"/>
      <c r="E71" s="5"/>
      <c r="F71" s="5"/>
    </row>
    <row r="72" spans="1:6" ht="15">
      <c r="A72" s="23" t="s">
        <v>53</v>
      </c>
      <c r="B72" s="23" t="s">
        <v>68</v>
      </c>
      <c r="C72" s="23">
        <f>C73+C74</f>
        <v>102369.95599999999</v>
      </c>
      <c r="D72" s="23">
        <f>D73+D74</f>
        <v>0</v>
      </c>
      <c r="E72" s="23">
        <f>E73+E74</f>
        <v>0</v>
      </c>
      <c r="F72" s="62">
        <f>SUM(C72:E72)</f>
        <v>102369.95599999999</v>
      </c>
    </row>
    <row r="73" spans="1:6" ht="15">
      <c r="A73" s="10"/>
      <c r="B73" s="10" t="s">
        <v>97</v>
      </c>
      <c r="C73" s="10">
        <v>4459.374</v>
      </c>
      <c r="D73" s="10">
        <v>0</v>
      </c>
      <c r="E73" s="23">
        <f>E52+E59+E63+E66+E70</f>
        <v>0</v>
      </c>
      <c r="F73" s="10">
        <f>SUM(C73:E73)-F70</f>
        <v>4459.374</v>
      </c>
    </row>
    <row r="74" spans="1:6" ht="15">
      <c r="A74" s="39"/>
      <c r="B74" s="39" t="s">
        <v>69</v>
      </c>
      <c r="C74" s="39">
        <v>97910.582</v>
      </c>
      <c r="D74" s="39">
        <v>0</v>
      </c>
      <c r="E74" s="39">
        <v>0</v>
      </c>
      <c r="F74" s="10">
        <f>SUM(C74:E74)-F71</f>
        <v>97910.582</v>
      </c>
    </row>
    <row r="75" spans="1:6" ht="15">
      <c r="A75" s="39"/>
      <c r="B75" s="39"/>
      <c r="C75" s="39"/>
      <c r="D75" s="39"/>
      <c r="E75" s="39"/>
      <c r="F75" s="39"/>
    </row>
    <row r="76" spans="1:6" ht="15">
      <c r="A76" s="23" t="s">
        <v>56</v>
      </c>
      <c r="B76" s="23" t="s">
        <v>57</v>
      </c>
      <c r="C76" s="23">
        <f>C54+C61+C65+C68+C72</f>
        <v>275538.181</v>
      </c>
      <c r="D76" s="23">
        <f>D54+D61+D65+D68+D72</f>
        <v>44056.104</v>
      </c>
      <c r="E76" s="23">
        <f>E54+E61+E65+E68+E72</f>
        <v>66259.62</v>
      </c>
      <c r="F76" s="23">
        <f>F54+F61+F65+F68+F72</f>
        <v>385853.905</v>
      </c>
    </row>
  </sheetData>
  <sheetProtection/>
  <mergeCells count="3">
    <mergeCell ref="C7:E7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5">
      <selection activeCell="G51" sqref="G51"/>
    </sheetView>
  </sheetViews>
  <sheetFormatPr defaultColWidth="9.140625" defaultRowHeight="15"/>
  <cols>
    <col min="1" max="1" width="9.140625" style="36" customWidth="1"/>
    <col min="2" max="2" width="19.421875" style="36" customWidth="1"/>
    <col min="3" max="3" width="9.140625" style="36" customWidth="1"/>
    <col min="4" max="4" width="6.28125" style="36" customWidth="1"/>
    <col min="5" max="5" width="6.7109375" style="36" customWidth="1"/>
    <col min="6" max="6" width="14.00390625" style="36" customWidth="1"/>
    <col min="7" max="7" width="16.00390625" style="36" customWidth="1"/>
    <col min="8" max="16384" width="9.140625" style="36" customWidth="1"/>
  </cols>
  <sheetData>
    <row r="1" spans="1:2" ht="15">
      <c r="A1" s="65" t="s">
        <v>128</v>
      </c>
      <c r="B1" s="65"/>
    </row>
    <row r="2" spans="1:4" ht="15">
      <c r="A2" s="82" t="s">
        <v>123</v>
      </c>
      <c r="B2" s="82"/>
      <c r="C2" s="82"/>
      <c r="D2" s="82"/>
    </row>
    <row r="3" spans="1:4" ht="15">
      <c r="A3" s="66"/>
      <c r="B3" s="66"/>
      <c r="C3" s="66"/>
      <c r="D3" s="66"/>
    </row>
    <row r="4" spans="1:4" ht="15">
      <c r="A4" s="66"/>
      <c r="B4" s="66"/>
      <c r="C4" s="66"/>
      <c r="D4" s="66"/>
    </row>
    <row r="5" spans="1:7" ht="15">
      <c r="A5" s="76" t="s">
        <v>79</v>
      </c>
      <c r="B5" s="76"/>
      <c r="C5" s="76"/>
      <c r="D5" s="76"/>
      <c r="E5" s="76"/>
      <c r="F5" s="76"/>
      <c r="G5" s="76"/>
    </row>
    <row r="6" spans="2:7" ht="15">
      <c r="B6" s="59"/>
      <c r="C6" s="59"/>
      <c r="D6" s="59"/>
      <c r="E6" s="59"/>
      <c r="F6" s="59"/>
      <c r="G6" s="59"/>
    </row>
    <row r="7" spans="2:7" ht="15">
      <c r="B7" s="60">
        <v>42582</v>
      </c>
      <c r="C7" s="30"/>
      <c r="D7" s="30"/>
      <c r="E7" s="30"/>
      <c r="F7" s="77" t="s">
        <v>74</v>
      </c>
      <c r="G7" s="77"/>
    </row>
    <row r="8" spans="2:7" ht="15">
      <c r="B8" s="1"/>
      <c r="C8" s="30"/>
      <c r="D8" s="30"/>
      <c r="E8" s="30"/>
      <c r="F8" s="30"/>
      <c r="G8" s="30"/>
    </row>
    <row r="9" spans="1:7" ht="15">
      <c r="A9" s="39"/>
      <c r="B9" s="25"/>
      <c r="C9" s="45"/>
      <c r="D9" s="45"/>
      <c r="E9" s="45"/>
      <c r="F9" s="50" t="s">
        <v>91</v>
      </c>
      <c r="G9" s="50" t="s">
        <v>92</v>
      </c>
    </row>
    <row r="10" spans="1:7" ht="15">
      <c r="A10" s="23" t="s">
        <v>80</v>
      </c>
      <c r="B10" s="25"/>
      <c r="C10" s="45"/>
      <c r="D10" s="45"/>
      <c r="E10" s="45"/>
      <c r="F10" s="45"/>
      <c r="G10" s="45"/>
    </row>
    <row r="11" spans="1:7" ht="15">
      <c r="A11" s="23"/>
      <c r="B11" s="25"/>
      <c r="C11" s="45"/>
      <c r="D11" s="45"/>
      <c r="E11" s="45"/>
      <c r="F11" s="45"/>
      <c r="G11" s="45"/>
    </row>
    <row r="12" spans="1:7" ht="15">
      <c r="A12" s="16" t="s">
        <v>81</v>
      </c>
      <c r="B12" s="39"/>
      <c r="C12" s="39"/>
      <c r="D12" s="39"/>
      <c r="E12" s="39"/>
      <c r="F12" s="39"/>
      <c r="G12" s="39"/>
    </row>
    <row r="13" spans="1:7" ht="15">
      <c r="A13" s="74" t="s">
        <v>82</v>
      </c>
      <c r="B13" s="74"/>
      <c r="C13" s="51"/>
      <c r="D13" s="51"/>
      <c r="E13" s="39"/>
      <c r="F13" s="39">
        <v>800</v>
      </c>
      <c r="G13" s="39">
        <v>1141</v>
      </c>
    </row>
    <row r="14" spans="1:7" ht="15">
      <c r="A14" s="74" t="s">
        <v>102</v>
      </c>
      <c r="B14" s="74"/>
      <c r="C14" s="51"/>
      <c r="D14" s="51"/>
      <c r="E14" s="39"/>
      <c r="F14" s="39"/>
      <c r="G14" s="39">
        <v>20</v>
      </c>
    </row>
    <row r="15" spans="1:7" ht="15">
      <c r="A15" s="74" t="s">
        <v>103</v>
      </c>
      <c r="B15" s="74"/>
      <c r="C15" s="51"/>
      <c r="D15" s="51"/>
      <c r="E15" s="39"/>
      <c r="F15" s="39"/>
      <c r="G15" s="39">
        <v>7</v>
      </c>
    </row>
    <row r="16" spans="1:7" ht="15">
      <c r="A16" s="26"/>
      <c r="B16" s="26"/>
      <c r="C16" s="51"/>
      <c r="D16" s="51"/>
      <c r="E16" s="39"/>
      <c r="F16" s="39"/>
      <c r="G16" s="39"/>
    </row>
    <row r="17" spans="1:7" s="48" customFormat="1" ht="15">
      <c r="A17" s="75" t="s">
        <v>104</v>
      </c>
      <c r="B17" s="75"/>
      <c r="C17" s="52"/>
      <c r="D17" s="52"/>
      <c r="E17" s="53"/>
      <c r="F17" s="53">
        <f>SUM(F13:F16)</f>
        <v>800</v>
      </c>
      <c r="G17" s="53">
        <f>SUM(G13:G16)</f>
        <v>1168</v>
      </c>
    </row>
    <row r="18" spans="1:7" ht="15">
      <c r="A18" s="54"/>
      <c r="B18" s="51"/>
      <c r="C18" s="51"/>
      <c r="D18" s="51"/>
      <c r="E18" s="39"/>
      <c r="F18" s="39"/>
      <c r="G18" s="39"/>
    </row>
    <row r="19" spans="1:7" ht="15">
      <c r="A19" s="55" t="s">
        <v>83</v>
      </c>
      <c r="B19" s="51"/>
      <c r="C19" s="51"/>
      <c r="D19" s="51"/>
      <c r="E19" s="39"/>
      <c r="F19" s="39"/>
      <c r="G19" s="39"/>
    </row>
    <row r="20" spans="1:7" ht="15">
      <c r="A20" s="54" t="s">
        <v>84</v>
      </c>
      <c r="B20" s="51"/>
      <c r="C20" s="39"/>
      <c r="D20" s="39"/>
      <c r="E20" s="39"/>
      <c r="F20" s="39">
        <v>950</v>
      </c>
      <c r="G20" s="39">
        <v>1480</v>
      </c>
    </row>
    <row r="21" spans="1:7" ht="15">
      <c r="A21" s="54"/>
      <c r="B21" s="51"/>
      <c r="C21" s="39"/>
      <c r="D21" s="39"/>
      <c r="E21" s="39"/>
      <c r="F21" s="39"/>
      <c r="G21" s="39"/>
    </row>
    <row r="22" spans="1:7" ht="15">
      <c r="A22" s="55" t="s">
        <v>85</v>
      </c>
      <c r="B22" s="56"/>
      <c r="C22" s="16"/>
      <c r="D22" s="16"/>
      <c r="E22" s="16"/>
      <c r="F22" s="16"/>
      <c r="G22" s="16"/>
    </row>
    <row r="23" spans="1:7" ht="15">
      <c r="A23" s="79" t="s">
        <v>109</v>
      </c>
      <c r="B23" s="79"/>
      <c r="C23" s="39"/>
      <c r="D23" s="39"/>
      <c r="E23" s="39"/>
      <c r="F23" s="39">
        <v>300</v>
      </c>
      <c r="G23" s="39">
        <v>300</v>
      </c>
    </row>
    <row r="24" spans="1:7" ht="15">
      <c r="A24" s="79" t="s">
        <v>86</v>
      </c>
      <c r="B24" s="79"/>
      <c r="C24" s="39"/>
      <c r="D24" s="39"/>
      <c r="E24" s="39"/>
      <c r="F24" s="39">
        <v>3500</v>
      </c>
      <c r="G24" s="39">
        <v>4000</v>
      </c>
    </row>
    <row r="25" spans="1:7" ht="15">
      <c r="A25" s="78" t="s">
        <v>100</v>
      </c>
      <c r="B25" s="78"/>
      <c r="C25" s="39"/>
      <c r="D25" s="39"/>
      <c r="E25" s="39"/>
      <c r="F25" s="39"/>
      <c r="G25" s="39">
        <v>45</v>
      </c>
    </row>
    <row r="26" spans="1:7" ht="15">
      <c r="A26" s="73" t="s">
        <v>110</v>
      </c>
      <c r="B26" s="73"/>
      <c r="C26" s="39"/>
      <c r="D26" s="39"/>
      <c r="E26" s="39"/>
      <c r="F26" s="39"/>
      <c r="G26" s="39">
        <v>15</v>
      </c>
    </row>
    <row r="27" spans="1:7" ht="15">
      <c r="A27" s="73" t="s">
        <v>101</v>
      </c>
      <c r="B27" s="73"/>
      <c r="C27" s="39"/>
      <c r="D27" s="39"/>
      <c r="E27" s="39"/>
      <c r="F27" s="39"/>
      <c r="G27" s="39">
        <v>150</v>
      </c>
    </row>
    <row r="28" spans="1:7" ht="15">
      <c r="A28" s="69" t="s">
        <v>111</v>
      </c>
      <c r="B28" s="69"/>
      <c r="C28" s="39"/>
      <c r="D28" s="39"/>
      <c r="E28" s="39"/>
      <c r="F28" s="39"/>
      <c r="G28" s="57">
        <v>253</v>
      </c>
    </row>
    <row r="29" spans="1:7" ht="15">
      <c r="A29" s="73" t="s">
        <v>105</v>
      </c>
      <c r="B29" s="73"/>
      <c r="C29" s="39"/>
      <c r="D29" s="39"/>
      <c r="E29" s="39"/>
      <c r="F29" s="39"/>
      <c r="G29" s="57">
        <v>800</v>
      </c>
    </row>
    <row r="30" spans="1:7" s="48" customFormat="1" ht="15">
      <c r="A30" s="58" t="s">
        <v>78</v>
      </c>
      <c r="B30" s="53"/>
      <c r="C30" s="53"/>
      <c r="D30" s="53"/>
      <c r="E30" s="53"/>
      <c r="F30" s="53">
        <f>SUM(F23:F28)</f>
        <v>3800</v>
      </c>
      <c r="G30" s="53">
        <f>SUM(G23:G29)</f>
        <v>5563</v>
      </c>
    </row>
    <row r="31" spans="1:7" ht="15">
      <c r="A31" s="39"/>
      <c r="B31" s="39"/>
      <c r="C31" s="39"/>
      <c r="D31" s="39"/>
      <c r="E31" s="39"/>
      <c r="F31" s="39"/>
      <c r="G31" s="39"/>
    </row>
    <row r="32" spans="1:7" ht="15">
      <c r="A32" s="23" t="s">
        <v>87</v>
      </c>
      <c r="B32" s="39"/>
      <c r="C32" s="39"/>
      <c r="D32" s="39"/>
      <c r="E32" s="39"/>
      <c r="F32" s="39"/>
      <c r="G32" s="39"/>
    </row>
    <row r="33" spans="1:7" ht="15">
      <c r="A33" s="23"/>
      <c r="B33" s="39"/>
      <c r="C33" s="39"/>
      <c r="D33" s="39"/>
      <c r="E33" s="39"/>
      <c r="F33" s="39"/>
      <c r="G33" s="39"/>
    </row>
    <row r="34" spans="1:7" ht="15">
      <c r="A34" s="55" t="s">
        <v>85</v>
      </c>
      <c r="B34" s="51"/>
      <c r="C34" s="39"/>
      <c r="D34" s="39"/>
      <c r="E34" s="39"/>
      <c r="F34" s="39"/>
      <c r="G34" s="39"/>
    </row>
    <row r="35" spans="1:7" ht="15">
      <c r="A35" s="74" t="s">
        <v>112</v>
      </c>
      <c r="B35" s="74"/>
      <c r="C35" s="39"/>
      <c r="D35" s="39"/>
      <c r="E35" s="39"/>
      <c r="F35" s="39">
        <v>1502</v>
      </c>
      <c r="G35" s="39">
        <v>1511</v>
      </c>
    </row>
    <row r="36" spans="1:7" ht="15">
      <c r="A36" s="74" t="s">
        <v>99</v>
      </c>
      <c r="B36" s="74"/>
      <c r="C36" s="54"/>
      <c r="D36" s="39"/>
      <c r="E36" s="39"/>
      <c r="F36" s="39"/>
      <c r="G36" s="39">
        <v>11300</v>
      </c>
    </row>
    <row r="37" spans="1:7" ht="15">
      <c r="A37" s="74" t="s">
        <v>107</v>
      </c>
      <c r="B37" s="74"/>
      <c r="C37" s="26"/>
      <c r="D37" s="39"/>
      <c r="E37" s="39"/>
      <c r="F37" s="39"/>
      <c r="G37" s="39">
        <v>2540</v>
      </c>
    </row>
    <row r="38" spans="1:7" ht="15">
      <c r="A38" s="79" t="s">
        <v>88</v>
      </c>
      <c r="B38" s="79"/>
      <c r="C38" s="39"/>
      <c r="D38" s="39"/>
      <c r="E38" s="39"/>
      <c r="F38" s="57">
        <v>700</v>
      </c>
      <c r="G38" s="57">
        <v>1827</v>
      </c>
    </row>
    <row r="39" spans="1:7" ht="15">
      <c r="A39" s="73" t="s">
        <v>113</v>
      </c>
      <c r="B39" s="73"/>
      <c r="C39" s="39"/>
      <c r="D39" s="39"/>
      <c r="E39" s="39"/>
      <c r="F39" s="39"/>
      <c r="G39" s="39">
        <v>100</v>
      </c>
    </row>
    <row r="40" spans="1:7" ht="15">
      <c r="A40" s="73" t="s">
        <v>108</v>
      </c>
      <c r="B40" s="73"/>
      <c r="C40" s="39"/>
      <c r="D40" s="39"/>
      <c r="E40" s="39"/>
      <c r="F40" s="39"/>
      <c r="G40" s="39">
        <v>862</v>
      </c>
    </row>
    <row r="41" spans="1:7" ht="15">
      <c r="A41" s="73" t="s">
        <v>106</v>
      </c>
      <c r="B41" s="73"/>
      <c r="C41" s="39"/>
      <c r="D41" s="39"/>
      <c r="E41" s="39"/>
      <c r="F41" s="39"/>
      <c r="G41" s="39">
        <v>6980</v>
      </c>
    </row>
    <row r="42" spans="1:7" ht="15">
      <c r="A42" s="80" t="s">
        <v>115</v>
      </c>
      <c r="B42" s="81"/>
      <c r="C42" s="39"/>
      <c r="D42" s="39"/>
      <c r="E42" s="39"/>
      <c r="F42" s="39"/>
      <c r="G42" s="39">
        <v>440</v>
      </c>
    </row>
    <row r="43" spans="1:7" s="48" customFormat="1" ht="15">
      <c r="A43" s="53" t="s">
        <v>78</v>
      </c>
      <c r="B43" s="53"/>
      <c r="C43" s="53"/>
      <c r="D43" s="53"/>
      <c r="E43" s="53"/>
      <c r="F43" s="53">
        <f>SUM(F35:F41)</f>
        <v>2202</v>
      </c>
      <c r="G43" s="53">
        <f>SUM(G35:G42)</f>
        <v>25560</v>
      </c>
    </row>
    <row r="44" spans="1:7" ht="15">
      <c r="A44" s="39"/>
      <c r="B44" s="39"/>
      <c r="C44" s="39"/>
      <c r="D44" s="39"/>
      <c r="E44" s="39"/>
      <c r="F44" s="39"/>
      <c r="G44" s="39"/>
    </row>
    <row r="45" spans="1:7" s="49" customFormat="1" ht="15">
      <c r="A45" s="10" t="s">
        <v>89</v>
      </c>
      <c r="B45" s="10"/>
      <c r="C45" s="10"/>
      <c r="D45" s="10"/>
      <c r="E45" s="10"/>
      <c r="F45" s="10">
        <f>F30+F43</f>
        <v>6002</v>
      </c>
      <c r="G45" s="10">
        <f>G30+G43</f>
        <v>31123</v>
      </c>
    </row>
  </sheetData>
  <sheetProtection/>
  <mergeCells count="22">
    <mergeCell ref="A42:B42"/>
    <mergeCell ref="A2:D2"/>
    <mergeCell ref="A41:B41"/>
    <mergeCell ref="A37:B37"/>
    <mergeCell ref="A40:B40"/>
    <mergeCell ref="A23:B23"/>
    <mergeCell ref="A24:B24"/>
    <mergeCell ref="A5:G5"/>
    <mergeCell ref="F7:G7"/>
    <mergeCell ref="A25:B25"/>
    <mergeCell ref="A26:B26"/>
    <mergeCell ref="A27:B27"/>
    <mergeCell ref="A38:B38"/>
    <mergeCell ref="A13:B13"/>
    <mergeCell ref="A35:B35"/>
    <mergeCell ref="A36:B36"/>
    <mergeCell ref="A39:B39"/>
    <mergeCell ref="A14:B14"/>
    <mergeCell ref="A15:B15"/>
    <mergeCell ref="A17:B17"/>
    <mergeCell ref="A29:B29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Rádóczki Lászlóné</cp:lastModifiedBy>
  <cp:lastPrinted>2016-09-16T08:21:55Z</cp:lastPrinted>
  <dcterms:created xsi:type="dcterms:W3CDTF">2016-08-09T08:47:24Z</dcterms:created>
  <dcterms:modified xsi:type="dcterms:W3CDTF">2016-09-16T08:22:50Z</dcterms:modified>
  <cp:category/>
  <cp:version/>
  <cp:contentType/>
  <cp:contentStatus/>
</cp:coreProperties>
</file>