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'!$A$1:$E$31</definedName>
  </definedNames>
  <calcPr calcId="145621"/>
</workbook>
</file>

<file path=xl/calcChain.xml><?xml version="1.0" encoding="utf-8"?>
<calcChain xmlns="http://schemas.openxmlformats.org/spreadsheetml/2006/main">
  <c r="E27" i="1" l="1"/>
  <c r="C24" i="1"/>
  <c r="C23" i="1"/>
  <c r="E19" i="1"/>
  <c r="E28" i="1" s="1"/>
  <c r="C19" i="1"/>
  <c r="C18" i="1" s="1"/>
  <c r="C28" i="1" s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E29" i="1" l="1"/>
  <c r="E30" i="1"/>
  <c r="C30" i="1"/>
  <c r="C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<sst xmlns="http://schemas.openxmlformats.org/spreadsheetml/2006/main" count="82" uniqueCount="81">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</sst>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9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9.30/sz&#233;tsz/7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4.sz.mell. "/>
      <sheetName val="2.1.sz.mell "/>
      <sheetName val="2.2.sz.mell 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10.sz.mell int.összesítő"/>
      <sheetName val="11.sz.mell tartalék"/>
      <sheetName val="1.sz tájékoztató t "/>
      <sheetName val="4.sz tájékoztató t "/>
      <sheetName val="5.sz. tájékoztató"/>
      <sheetName val="7.sz. táj. feladatos Önk. "/>
      <sheetName val="9.sz tájékoztató"/>
    </sheetNames>
    <sheetDataSet>
      <sheetData sheetId="0">
        <row r="5">
          <cell r="C5">
            <v>1466902602</v>
          </cell>
        </row>
        <row r="12">
          <cell r="C12">
            <v>391788805</v>
          </cell>
        </row>
        <row r="18">
          <cell r="C18">
            <v>227487671</v>
          </cell>
        </row>
        <row r="26">
          <cell r="C26">
            <v>482500000</v>
          </cell>
        </row>
        <row r="34">
          <cell r="C34">
            <v>359710740</v>
          </cell>
        </row>
        <row r="52">
          <cell r="C52">
            <v>2712700</v>
          </cell>
        </row>
        <row r="65">
          <cell r="C65">
            <v>100000000</v>
          </cell>
        </row>
        <row r="73">
          <cell r="C73">
            <v>367267935</v>
          </cell>
        </row>
        <row r="94">
          <cell r="C94">
            <v>1139571085</v>
          </cell>
        </row>
        <row r="95">
          <cell r="C95">
            <v>233449014</v>
          </cell>
        </row>
        <row r="96">
          <cell r="C96">
            <v>988161289</v>
          </cell>
        </row>
        <row r="97">
          <cell r="C97">
            <v>75850000</v>
          </cell>
        </row>
        <row r="98">
          <cell r="C98">
            <v>237780141</v>
          </cell>
        </row>
        <row r="111">
          <cell r="C111">
            <v>110191104</v>
          </cell>
        </row>
        <row r="131">
          <cell r="C131">
            <v>100000000</v>
          </cell>
        </row>
        <row r="142">
          <cell r="C142">
            <v>41904332</v>
          </cell>
        </row>
      </sheetData>
      <sheetData sheetId="1"/>
      <sheetData sheetId="2"/>
      <sheetData sheetId="3"/>
      <sheetData sheetId="4">
        <row r="15">
          <cell r="E15">
            <v>61897460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F32"/>
  <sheetViews>
    <sheetView tabSelected="1" view="pageLayout" zoomScaleNormal="100" zoomScaleSheetLayoutView="100" workbookViewId="0">
      <selection activeCell="D4" sqref="D4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'!C5</f>
        <v>1466902602</v>
      </c>
      <c r="D5" s="19" t="s">
        <v>13</v>
      </c>
      <c r="E5" s="21">
        <f>'[1]1.1.sz.mell. '!C94</f>
        <v>1139571085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'!C12</f>
        <v>391788805</v>
      </c>
      <c r="D6" s="23" t="s">
        <v>16</v>
      </c>
      <c r="E6" s="21">
        <f>'[1]1.1.sz.mell. '!C95</f>
        <v>233449014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'!C18</f>
        <v>227487671</v>
      </c>
      <c r="D7" s="23" t="s">
        <v>19</v>
      </c>
      <c r="E7" s="21">
        <f>'[1]1.1.sz.mell. '!C96</f>
        <v>988161289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'!C26</f>
        <v>482500000</v>
      </c>
      <c r="D8" s="23" t="s">
        <v>22</v>
      </c>
      <c r="E8" s="25">
        <f>'[1]1.1.sz.mell. '!C97</f>
        <v>75850000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'!C34</f>
        <v>359710740</v>
      </c>
      <c r="D9" s="23" t="s">
        <v>25</v>
      </c>
      <c r="E9" s="25">
        <f>'[1]1.1.sz.mell. '!C98</f>
        <v>237780141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'!C52</f>
        <v>2712700</v>
      </c>
      <c r="D10" s="23" t="s">
        <v>28</v>
      </c>
      <c r="E10" s="25">
        <f>'[1]1.1.sz.mell. '!C111-'[1]2.2.sz.mell .'!E15</f>
        <v>48293644</v>
      </c>
      <c r="F10" s="2"/>
    </row>
    <row r="11" spans="1:6" ht="12.95" customHeight="1" x14ac:dyDescent="0.2">
      <c r="A11" s="22" t="s">
        <v>29</v>
      </c>
      <c r="B11" s="23" t="s">
        <v>30</v>
      </c>
      <c r="C11" s="24"/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2703614847</v>
      </c>
      <c r="D17" s="34" t="s">
        <v>38</v>
      </c>
      <c r="E17" s="36">
        <f>SUM(E5:E16)</f>
        <v>2723105173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367267935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'!C73</f>
        <v>367267935</v>
      </c>
      <c r="D19" s="23" t="s">
        <v>44</v>
      </c>
      <c r="E19" s="25">
        <f>'[1]1.1.sz.mell. '!C131</f>
        <v>100000000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SUM(C24:C27)</f>
        <v>100000000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'!C65</f>
        <v>100000000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/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'!C142</f>
        <v>41904332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467267935</v>
      </c>
      <c r="D28" s="34" t="s">
        <v>71</v>
      </c>
      <c r="E28" s="36">
        <f>SUM(E18:E27)</f>
        <v>141904332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3170882782</v>
      </c>
      <c r="D29" s="44" t="s">
        <v>74</v>
      </c>
      <c r="E29" s="45">
        <f>E28+E17</f>
        <v>2865009505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19490326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6" t="str">
        <f>IF(C29-E29&lt;0,E29-C29,"-")</f>
        <v>-</v>
      </c>
      <c r="D31" s="44" t="s">
        <v>80</v>
      </c>
      <c r="E31" s="45">
        <f>IF(C29-E29&gt;0,C29-E29,"-")</f>
        <v>305873277</v>
      </c>
      <c r="F31" s="2"/>
    </row>
    <row r="32" spans="1:6" ht="18.75" x14ac:dyDescent="0.2">
      <c r="B32" s="47"/>
      <c r="C32" s="47"/>
      <c r="D32" s="47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4. számú melléklet a 30/2019.(IX.30.)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2019-10-02T08:14:58Z</dcterms:created>
  <dcterms:modified xsi:type="dcterms:W3CDTF">2019-10-02T08:14:59Z</dcterms:modified>
</cp:coreProperties>
</file>