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195" windowHeight="7935" firstSheet="12" activeTab="17"/>
  </bookViews>
  <sheets>
    <sheet name="ÖSSZEFÜGGÉSEK" sheetId="1" r:id="rId1"/>
    <sheet name="1 sz. tábla " sheetId="2" r:id="rId2"/>
    <sheet name="1.1 tábla " sheetId="3" r:id="rId3"/>
    <sheet name="2.1.sz.mell   " sheetId="4" r:id="rId4"/>
    <sheet name="2.2.sz.mell   " sheetId="5" r:id="rId5"/>
    <sheet name="2.1.1 sz. tábla " sheetId="6" r:id="rId6"/>
    <sheet name="6.mell" sheetId="7" r:id="rId7"/>
    <sheet name="7.sz.mell." sheetId="8" r:id="rId8"/>
    <sheet name="8. sz. mell. " sheetId="9" r:id="rId9"/>
    <sheet name="9.1. sz. mell  " sheetId="10" r:id="rId10"/>
    <sheet name="9.1.1. sz. mell  " sheetId="11" r:id="rId11"/>
    <sheet name="9.2. sz. mell " sheetId="12" r:id="rId12"/>
    <sheet name="9.2.1. sz. mell" sheetId="13" r:id="rId13"/>
    <sheet name="9.3. sz. mell " sheetId="14" r:id="rId14"/>
    <sheet name="9.3.1. sz. mell " sheetId="15" r:id="rId15"/>
    <sheet name="9.4. sz. mell " sheetId="16" r:id="rId16"/>
    <sheet name="9.4.1. sz. mell " sheetId="17" r:id="rId17"/>
    <sheet name="3.sz tájékoztató t." sheetId="18" r:id="rId18"/>
    <sheet name="4.sz tájékoztató t." sheetId="19" r:id="rId19"/>
    <sheet name="Munka1" sheetId="20" r:id="rId20"/>
  </sheets>
  <definedNames>
    <definedName name="_xlfn.IFERROR" hidden="1">#NAME?</definedName>
    <definedName name="_xlnm.Print_Titles" localSheetId="9">'9.1. sz. mell  '!$1:$6</definedName>
    <definedName name="_xlnm.Print_Titles" localSheetId="10">'9.1.1. sz. mell  '!$1:$6</definedName>
    <definedName name="_xlnm.Print_Titles" localSheetId="11">'9.2. sz. mell '!$1:$6</definedName>
    <definedName name="_xlnm.Print_Titles" localSheetId="12">'9.2.1. sz. mell'!$1:$4</definedName>
    <definedName name="_xlnm.Print_Titles" localSheetId="13">'9.3. sz. mell '!$1:$6</definedName>
    <definedName name="_xlnm.Print_Titles" localSheetId="14">'9.3.1. sz. mell '!$1:$6</definedName>
    <definedName name="_xlnm.Print_Titles" localSheetId="15">'9.4. sz. mell '!$1:$6</definedName>
    <definedName name="_xlnm.Print_Titles" localSheetId="16">'9.4.1. sz. mell '!$1:$6</definedName>
    <definedName name="_xlnm.Print_Area" localSheetId="1">'1 sz. tábla '!$A$1:$E$150</definedName>
    <definedName name="_xlnm.Print_Area" localSheetId="2">'1.1 tábla '!$A$1:$D$150</definedName>
  </definedNames>
  <calcPr fullCalcOnLoad="1"/>
</workbook>
</file>

<file path=xl/sharedStrings.xml><?xml version="1.0" encoding="utf-8"?>
<sst xmlns="http://schemas.openxmlformats.org/spreadsheetml/2006/main" count="2247" uniqueCount="534">
  <si>
    <t xml:space="preserve"> - ebből EU támogatás</t>
  </si>
  <si>
    <t>Vállalkozási maradvány igénybevétele</t>
  </si>
  <si>
    <t xml:space="preserve"> - ebből EU-s forrásból tám. megvalósuló programok, projektek kiadásai</t>
  </si>
  <si>
    <t>Felhalmozási bevételek</t>
  </si>
  <si>
    <t>B E V É T E L E K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</si>
  <si>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</si>
  <si>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</si>
  <si>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</si>
  <si>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</si>
  <si>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</si>
  <si>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</si>
  <si>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</si>
  <si>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</si>
  <si>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</si>
  <si>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</si>
  <si>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</si>
  <si>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</si>
  <si>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</si>
  <si>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</si>
  <si>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</si>
  <si>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</si>
  <si>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</si>
  <si>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</si>
  <si>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</si>
  <si>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</si>
  <si>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</si>
  <si>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</si>
  <si>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</si>
  <si>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</si>
  <si>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</si>
  <si>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</si>
  <si>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</si>
  <si>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</si>
  <si>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</si>
  <si>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</si>
  <si>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Kiadási jogcímek</t>
  </si>
  <si>
    <t>Személyi  juttatások</t>
  </si>
  <si>
    <t>Tartalékok</t>
  </si>
  <si>
    <t>01</t>
  </si>
  <si>
    <t>Ezer forintban !</t>
  </si>
  <si>
    <t>Előirányzat-csoport, kiemelt előirányzat megnevezése</t>
  </si>
  <si>
    <t>Bevételek</t>
  </si>
  <si>
    <t>Kiadások</t>
  </si>
  <si>
    <t>Egyéb fejlesztési célú kiadások</t>
  </si>
  <si>
    <t>Általános tartalék</t>
  </si>
  <si>
    <t>Céltartalék</t>
  </si>
  <si>
    <t>02</t>
  </si>
  <si>
    <t>03</t>
  </si>
  <si>
    <t xml:space="preserve"> Ezer forintban !</t>
  </si>
  <si>
    <t>Megnevezés</t>
  </si>
  <si>
    <t>Személyi juttatások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</si>
  <si>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</si>
  <si>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</si>
  <si>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</si>
  <si>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</si>
  <si>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</si>
  <si>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</si>
  <si>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</si>
  <si>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</si>
  <si>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</si>
  <si>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</si>
  <si>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</si>
  <si>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</si>
  <si>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</si>
  <si>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</si>
  <si>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</si>
  <si>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</si>
  <si>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</si>
  <si>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</si>
  <si>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</si>
  <si>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</si>
  <si>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</si>
  <si>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</si>
  <si>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</si>
  <si>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</si>
  <si>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</si>
  <si>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</si>
  <si>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</si>
  <si>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</si>
  <si>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</si>
  <si>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</si>
  <si>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</si>
  <si>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Dologi  kiadások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</si>
  <si>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</si>
  <si>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</si>
  <si>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</si>
  <si>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</si>
  <si>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</si>
  <si>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</si>
  <si>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</si>
  <si>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</si>
  <si>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</si>
  <si>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</si>
  <si>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</si>
  <si>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</si>
  <si>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</si>
  <si>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</si>
  <si>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</si>
  <si>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</si>
  <si>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</si>
  <si>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</si>
  <si>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</si>
  <si>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</si>
  <si>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</si>
  <si>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</si>
  <si>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</si>
  <si>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</si>
  <si>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</si>
  <si>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</si>
  <si>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</si>
  <si>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</si>
  <si>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</si>
  <si>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</si>
  <si>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</si>
  <si>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</si>
  <si>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</si>
  <si>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</si>
  <si>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</si>
  <si>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</si>
  <si>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</si>
  <si>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</si>
  <si>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</si>
  <si>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Költségvetési szerv megnevezése</t>
  </si>
  <si>
    <t>Száma</t>
  </si>
  <si>
    <t>Éves engedélyezett létszám előirányzat (fő)</t>
  </si>
  <si>
    <t>Közfoglalkoztatottak létszáma (fő)</t>
  </si>
  <si>
    <t>Önkormányzat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</si>
  <si>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</si>
  <si>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</si>
  <si>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</si>
  <si>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</si>
  <si>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</si>
  <si>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</si>
  <si>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</si>
  <si>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</si>
  <si>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</si>
  <si>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</si>
  <si>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</si>
  <si>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</si>
  <si>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</si>
  <si>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</si>
  <si>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</si>
  <si>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</si>
  <si>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</si>
  <si>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</si>
  <si>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</si>
  <si>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</si>
  <si>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</si>
  <si>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</si>
  <si>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</si>
  <si>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</si>
  <si>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1. sz. melléklet Kiadások táblázat 3. oszlop 9 sora =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</si>
  <si>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</si>
  <si>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</si>
  <si>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</si>
  <si>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</si>
  <si>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</si>
  <si>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</si>
  <si>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</si>
  <si>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</si>
  <si>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</si>
  <si>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</si>
  <si>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</si>
  <si>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</si>
  <si>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</si>
  <si>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</si>
  <si>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</si>
  <si>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</si>
  <si>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</si>
  <si>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</si>
  <si>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4.1.1.</t>
  </si>
  <si>
    <t>4.1.2.</t>
  </si>
  <si>
    <t>4.2.</t>
  </si>
  <si>
    <t>4.3.</t>
  </si>
  <si>
    <t>4.4.</t>
  </si>
  <si>
    <t>Helyi adók  (4.1.1.+4.1.2.)</t>
  </si>
  <si>
    <t>- Vagyoni típusú adók</t>
  </si>
  <si>
    <t>- Termékek és szolgáltatások adói</t>
  </si>
  <si>
    <t>Gépjárműadó</t>
  </si>
  <si>
    <t>Egyéb áruhasználati és szolgáltatási adók</t>
  </si>
  <si>
    <t>Egyéb közhatalmi bevételek</t>
  </si>
  <si>
    <t>Működési bevételek (5.1.+…+ 5.10.)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</si>
  <si>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</si>
  <si>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</si>
  <si>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</si>
  <si>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</si>
  <si>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</si>
  <si>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</si>
  <si>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</si>
  <si>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</si>
  <si>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</si>
  <si>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</si>
  <si>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</si>
  <si>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</si>
  <si>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</si>
  <si>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</si>
  <si>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</si>
  <si>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</si>
  <si>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</si>
  <si>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</si>
  <si>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</si>
  <si>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</si>
  <si>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</si>
  <si>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</si>
  <si>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</si>
  <si>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</si>
  <si>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</si>
  <si>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</si>
  <si>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</si>
  <si>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</si>
  <si>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</si>
  <si>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</si>
  <si>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</si>
  <si>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</si>
  <si>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</si>
  <si>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</si>
  <si>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</si>
  <si>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</si>
  <si>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</si>
  <si>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</si>
  <si>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</si>
  <si>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</si>
  <si>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</si>
  <si>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</si>
  <si>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</si>
  <si>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</si>
  <si>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</si>
  <si>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</si>
  <si>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</si>
  <si>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</si>
  <si>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</si>
  <si>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</si>
  <si>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</si>
  <si>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</si>
  <si>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</si>
  <si>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</si>
  <si>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</si>
  <si>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</si>
  <si>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</si>
  <si>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</si>
  <si>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</si>
  <si>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</si>
  <si>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</si>
  <si>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</si>
  <si>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</si>
  <si>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</si>
  <si>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</si>
  <si>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</si>
  <si>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>KÖLTSÉGVETÉSI ÉS FINANSZÍROZÁSI BEVÉTELEK ÖSSZESEN: (9+16)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</si>
  <si>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</si>
  <si>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</si>
  <si>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</si>
  <si>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</si>
  <si>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</si>
  <si>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</si>
  <si>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</si>
  <si>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</si>
  <si>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</si>
  <si>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</si>
  <si>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</si>
  <si>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</si>
  <si>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</si>
  <si>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</si>
  <si>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</si>
  <si>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</si>
  <si>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</si>
  <si>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</si>
  <si>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</si>
  <si>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</si>
  <si>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</si>
  <si>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</si>
  <si>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</si>
  <si>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</si>
  <si>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</si>
  <si>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</si>
  <si>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</si>
  <si>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</si>
  <si>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</si>
  <si>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</si>
  <si>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</si>
  <si>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</si>
  <si>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</si>
  <si>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</si>
  <si>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</si>
  <si>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</si>
  <si>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</si>
  <si>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</si>
  <si>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</si>
  <si>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</si>
  <si>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</si>
  <si>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</si>
  <si>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</si>
  <si>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</si>
  <si>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</si>
  <si>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</si>
  <si>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</si>
  <si>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</si>
  <si>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</si>
  <si>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</si>
  <si>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</si>
  <si>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</si>
  <si>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</si>
  <si>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</si>
  <si>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</si>
  <si>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Államháztartáson belüli megelőlegezések visszafizetése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</si>
  <si>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</si>
  <si>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</si>
  <si>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</si>
  <si>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Önkormányzatok működési támogatásai</t>
  </si>
  <si>
    <t>Működési célú támogatások államháztartáson belülről</t>
  </si>
  <si>
    <t>Működési célú átvett pénzeszközök</t>
  </si>
  <si>
    <t>4.-ből EU-s támogatás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</si>
  <si>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</si>
  <si>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</si>
  <si>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</si>
  <si>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</si>
  <si>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Működési célú finanszírozási bevételek összesen (14.+19.)</t>
  </si>
  <si>
    <t>BEVÉTEL ÖSSZESEN (13.+22.)</t>
  </si>
  <si>
    <t>Likviditási célú hitelek törlesztése</t>
  </si>
  <si>
    <t>Költségvetési kiadások összesen (1.+...+12.)</t>
  </si>
  <si>
    <t>Működési célú finanszírozási kiadások összesen (14.+...+21.)</t>
  </si>
  <si>
    <t>KIADÁSOK ÖSSZESEN (13.+22.)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</si>
  <si>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</si>
  <si>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</si>
  <si>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</si>
  <si>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</si>
  <si>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</si>
  <si>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</si>
  <si>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</si>
  <si>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</si>
  <si>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</si>
  <si>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</si>
  <si>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</si>
  <si>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</si>
  <si>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>2014. évi előirányzat BEVÉTELEK</t>
  </si>
  <si>
    <t>2014. évi előirányzat KIADÁSOK</t>
  </si>
  <si>
    <t>1. sz. melléklet Bevételek táblázat 3. oszlop 9 sora =</t>
  </si>
  <si>
    <t xml:space="preserve">2.1. számú melléklet 3. oszlop 13. sor + 2.2. számú melléklet 3. oszlop 12. sor </t>
  </si>
  <si>
    <t>1. sz. melléklet Bevételek táblázat 3. oszlop 16 sora =</t>
  </si>
  <si>
    <t xml:space="preserve">2.1. számú melléklet 3. oszlop 22. sor + 2.2. számú melléklet 3. oszlop 25. sor </t>
  </si>
  <si>
    <t>1. sz. melléklet Bevételek táblázat 3. oszlop 17 sora =</t>
  </si>
  <si>
    <t xml:space="preserve">2.1. számú melléklet 3. oszlop 23. sor + 2.2. számú melléklet 3. oszlop 26. sor </t>
  </si>
  <si>
    <t xml:space="preserve">2.1. számú melléklet 5. oszlop 23. sor + 2.2. számú melléklet 5. oszlop 26. sor </t>
  </si>
  <si>
    <t xml:space="preserve">2.1. számú melléklet 5. oszlop 22. sor + 2.2. számú melléklet 5. oszlop 25. sor </t>
  </si>
  <si>
    <t xml:space="preserve">2.1. számú melléklet 5. oszlop 13. sor + 2.2. számú melléklet 5. oszlop 12. sor </t>
  </si>
  <si>
    <t>1. sz. melléklet Kiadások táblázat 3. oszlop 4 sora =</t>
  </si>
  <si>
    <t>1. sz. melléklet Kiadások táblázat 3. oszlop 10 sora =</t>
  </si>
  <si>
    <t>Belföldi értékpapírok kiadásai (6.1. + … + 6.4.)</t>
  </si>
  <si>
    <t xml:space="preserve"> 10.</t>
  </si>
  <si>
    <t>2.-ból EU-s támogatás</t>
  </si>
  <si>
    <t>Költségvetési bevételek összesen (1.+2.+4.+5.+7.+…+12.)</t>
  </si>
  <si>
    <t>Költségvetési bevételek összesen: (1.+3.+4.+6.+…+11.)</t>
  </si>
  <si>
    <t>Költségvetési kiadások összesen: (1.+3.+5.+...+11.)</t>
  </si>
  <si>
    <t>Összes bevétel, kiadás</t>
  </si>
  <si>
    <t>Működési bevételek (1.1.+…+1.10.)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</si>
  <si>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</si>
  <si>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</si>
  <si>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</si>
  <si>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</si>
  <si>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</si>
  <si>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</si>
  <si>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</si>
  <si>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- ebből EU-s támogatás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</si>
  <si>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</si>
  <si>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</si>
  <si>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</si>
  <si>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</si>
  <si>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</si>
  <si>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</si>
  <si>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</si>
  <si>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</si>
  <si>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</si>
  <si>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</si>
  <si>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</si>
  <si>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KIADÁSOK ÖSSZESEN: (1.+2.)</t>
  </si>
  <si>
    <t>BEVÉTELEK ÖSSZESEN: (9+16)</t>
  </si>
  <si>
    <t>Kötelező feladatok bevételei, kiadásai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</si>
  <si>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</si>
  <si>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</si>
  <si>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</si>
  <si>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</si>
  <si>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</si>
  <si>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</si>
  <si>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</si>
  <si>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 xml:space="preserve">I. Működési célú kötelező feladatok bevételeinek és kiadásainak mérlege (önkormányzati szinten)
</t>
  </si>
  <si>
    <r>
      <t xml:space="preserve">   Működési költségvetés kiadásai </t>
    </r>
    <r>
      <rPr>
        <sz val="12"/>
        <rFont val="Times New Roman CE"/>
        <family val="0"/>
      </rPr>
      <t>(1.1+…+1.5.)</t>
    </r>
  </si>
  <si>
    <r>
      <t xml:space="preserve">   Felhalmozási költségvetés kiadásai </t>
    </r>
    <r>
      <rPr>
        <sz val="12"/>
        <rFont val="Times New Roman CE"/>
        <family val="0"/>
      </rPr>
      <t>(2.1.+2.3.+2.5.)</t>
    </r>
  </si>
  <si>
    <r>
      <t xml:space="preserve">   Működési költségvetés kiadásai </t>
    </r>
    <r>
      <rPr>
        <sz val="14"/>
        <rFont val="Times New Roman CE"/>
        <family val="0"/>
      </rPr>
      <t>(1.1+…+1.5.)</t>
    </r>
  </si>
  <si>
    <r>
      <t xml:space="preserve">   Felhalmozási költségvetés kiadásai </t>
    </r>
    <r>
      <rPr>
        <sz val="14"/>
        <rFont val="Times New Roman CE"/>
        <family val="0"/>
      </rPr>
      <t>(2.1.+2.3.+2.5.)</t>
    </r>
  </si>
  <si>
    <t>Műk célú garancia- és kezvállalásból megtérülések ÁH-n kívülről</t>
  </si>
  <si>
    <t>Műk célú visszatér. támogatások, kölcs. visszatér. ÁH-n kívülről</t>
  </si>
  <si>
    <t>Felhalm. célú garancia- és kezvállalásból megtérülések ÁH-n kívülről</t>
  </si>
  <si>
    <t>Felhalm. célú visszatér tám., kölcsönök visszatér. ÁH-n kívülről</t>
  </si>
  <si>
    <t>Nagymányoki Pitypang Óvoda</t>
  </si>
  <si>
    <t>Nagymányoki Közművelődési Központ</t>
  </si>
  <si>
    <t>Nagymányoki Polgármesteri Hivatal</t>
  </si>
  <si>
    <t>9.2.1. melléklet a 3/2014. (II.20.) önkormányzati rendelethez</t>
  </si>
  <si>
    <t>Eredeti ei.</t>
  </si>
  <si>
    <t>Módosított ei.</t>
  </si>
  <si>
    <t>Eredeti ei</t>
  </si>
  <si>
    <t>Módosított</t>
  </si>
  <si>
    <t>Egyéb önkormányzati feladatok támogatásai</t>
  </si>
  <si>
    <t xml:space="preserve">Működési célú garancia- és kezváll megtérülések </t>
  </si>
  <si>
    <t>ebből: Értékesítési és forgalmi adó</t>
  </si>
  <si>
    <t>ebből: Vagyoni típusú adók</t>
  </si>
  <si>
    <t>Működési bevétel</t>
  </si>
  <si>
    <t>1.4</t>
  </si>
  <si>
    <t>Települési önk. Nyilvános könyvtári és közm. Fel.tám</t>
  </si>
  <si>
    <t>1.6</t>
  </si>
  <si>
    <t>1.7</t>
  </si>
  <si>
    <t>Teljesítés</t>
  </si>
  <si>
    <t>Felhalmozási célú önkormányzati támogatások ÁH-n belülről</t>
  </si>
  <si>
    <t>Központi, irányítószervi kiadások</t>
  </si>
  <si>
    <t xml:space="preserve">2.1. melléklet a 9/2016. (V.26.) önkormányzati rendelethez     </t>
  </si>
  <si>
    <t xml:space="preserve">2.2. melléklet a 9/2016. (V.26.) önkormányzati rendelethez     </t>
  </si>
  <si>
    <t xml:space="preserve">2.1.1 melléklet a 9/2016. (V.26.) önkormányzati rendelethez     </t>
  </si>
  <si>
    <t xml:space="preserve">9.1. melléklet a 9/2016. (V.26.) önkormányzati rendelethez     </t>
  </si>
  <si>
    <t>9.2. melléklet a 9/2016. (V.26.) önkormányzati rendelethez</t>
  </si>
  <si>
    <t>9.2.1. melléklet a 9/2016. (V.26.)  önkormányzati rendelethez</t>
  </si>
  <si>
    <t>9.3. melléklet a 9/2016. (V.26.) önkormányzati rendelethez</t>
  </si>
  <si>
    <t>9.3.1.  melléklet a 9/2016. (V.26.) önkormányzati rendelethez</t>
  </si>
  <si>
    <t>9.4. melléklet a 9/2016. (V.26.) önkormányzati rendelethez</t>
  </si>
  <si>
    <t>9.4.1. melléklet a 9/2016. (V.26.) önkormányzati rendelethez</t>
  </si>
  <si>
    <t>Felújítási kiadások előirányzata felújításonként</t>
  </si>
  <si>
    <t>Teljes költség</t>
  </si>
  <si>
    <t>Kivitelezés kezdési és befejezési éve</t>
  </si>
  <si>
    <t>2015. évi előirányzat</t>
  </si>
  <si>
    <t>2015</t>
  </si>
  <si>
    <t>ÖSSZESEN:</t>
  </si>
  <si>
    <t>EU-s projekt neve, azonosítója:</t>
  </si>
  <si>
    <t>Források</t>
  </si>
  <si>
    <t>Összesen</t>
  </si>
  <si>
    <t>Saját erő</t>
  </si>
  <si>
    <t>- saját erőből központi támogatás</t>
  </si>
  <si>
    <t>EU-s forrás</t>
  </si>
  <si>
    <t>Társfinanszírozás</t>
  </si>
  <si>
    <t>Hitel</t>
  </si>
  <si>
    <t>Egyéb forrás</t>
  </si>
  <si>
    <t>Források összesen:</t>
  </si>
  <si>
    <t>Kiadások, költségek</t>
  </si>
  <si>
    <t>Személyi jellegű</t>
  </si>
  <si>
    <t>Beruházások, beszerzések</t>
  </si>
  <si>
    <t>Szolgáltatások igénybe vétele</t>
  </si>
  <si>
    <t>Adminisztratív költségek</t>
  </si>
  <si>
    <t>Összesen:</t>
  </si>
  <si>
    <t>2015.évi likvidítási terv</t>
  </si>
  <si>
    <t>Sor-szám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</si>
  <si>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</si>
  <si>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</si>
  <si>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</si>
  <si>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</si>
  <si>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</si>
  <si>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</si>
  <si>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</si>
  <si>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</si>
  <si>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</si>
  <si>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</si>
  <si>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</si>
  <si>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</si>
  <si>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Működési célú támogatások ÁH-on belül</t>
  </si>
  <si>
    <t>Felhalmozási célú támogatások ÁH-on belül</t>
  </si>
  <si>
    <t>Működési bevételek</t>
  </si>
  <si>
    <t>Működési célú átvett pénze.</t>
  </si>
  <si>
    <t>Finanszírozási bevételek</t>
  </si>
  <si>
    <t>Bevételek összesen:</t>
  </si>
  <si>
    <t xml:space="preserve"> Egyéb működési célú kiad.</t>
  </si>
  <si>
    <t>Finanszírozási kiadások</t>
  </si>
  <si>
    <t>Kiadások összesen:</t>
  </si>
  <si>
    <t>Egyenleg</t>
  </si>
  <si>
    <t>A 2015. évi általános működés és ágazati feladatok támogatásának alakulása jogcímenként</t>
  </si>
  <si>
    <t>adatok forintban</t>
  </si>
  <si>
    <t>Jogcím</t>
  </si>
  <si>
    <t>2015. évi támogatás</t>
  </si>
  <si>
    <t>ÖSSZESEN</t>
  </si>
  <si>
    <t>I. 1. a. Önkormányzati hivatal működésének tám.</t>
  </si>
  <si>
    <t>I. 1. b. Település-üzemeltetéshez kapcsolódó eladatellátás támogatása</t>
  </si>
  <si>
    <t xml:space="preserve"> - ebből: Zöldterület-gazd.fel.</t>
  </si>
  <si>
    <t xml:space="preserve"> - ebből: közvilágítás</t>
  </si>
  <si>
    <t xml:space="preserve"> - ebből: köztemető fenntartással kapcs. Fel</t>
  </si>
  <si>
    <t xml:space="preserve"> - ebből: közutak fenntartásával kapcs. Fel.</t>
  </si>
  <si>
    <t>I.1.c. Egyéb Önkormányzati feladatok</t>
  </si>
  <si>
    <t>I. Helyi önkormányzatok működésének általános támogatása</t>
  </si>
  <si>
    <t>II.1. Óvodapedagógus és óvodapedagógus munkáját közvetlenül segítők bértámogatása</t>
  </si>
  <si>
    <t>II.2. Óvodaműködési támogatás</t>
  </si>
  <si>
    <t>II. Önkormányzat egyes köznevelési feladatainak támogatása</t>
  </si>
  <si>
    <t>III.2.  A települési önkormányzatok szociális feladatainak támogatása</t>
  </si>
  <si>
    <t>III.5. Gyermekétkeztetés támogatása</t>
  </si>
  <si>
    <t xml:space="preserve">  III.5.a. A finanszírozás szempontjából elismert dolgozók bértámogatása</t>
  </si>
  <si>
    <t xml:space="preserve">  III.5.b. Gyermekétkeztetés üzemeltetési támogatás</t>
  </si>
  <si>
    <t>III. Önkormányzat szociális, gyermekjóléti és gyermekétkeztetési feladatainak támogatása</t>
  </si>
  <si>
    <t>IV.1.d. Önkormányzat nyilvános könyvtári és a közművelődési feladatok támogatása</t>
  </si>
  <si>
    <t>IV. Önkormányzat nyilvános könyvtári és a közművelődési feladatok támogatása</t>
  </si>
  <si>
    <t>II. Kiegészítő támogatás és egyéb kötött felhasználású támogatás</t>
  </si>
  <si>
    <t>Helyi szervezés miatti többlet kiadás</t>
  </si>
  <si>
    <t>Rendkívüli önkormányzatai támogatás</t>
  </si>
  <si>
    <t>2014. évi bérkompenzáció</t>
  </si>
  <si>
    <t>Pénzbeli szociális kiegészítő támogatás</t>
  </si>
  <si>
    <t>Szociális feladat egyéb támogatása</t>
  </si>
  <si>
    <t>Nyilvános könyvtár és művelődési feladat ellátás</t>
  </si>
  <si>
    <t>Könyvtári érdekeltségi hozzájárulás</t>
  </si>
  <si>
    <t>Beruházás  megnevezése</t>
  </si>
  <si>
    <t>Felhasználás
2014. XII.31-ig</t>
  </si>
  <si>
    <t>2015. évi módosított ei.</t>
  </si>
  <si>
    <t>2015. évi teljesítés</t>
  </si>
  <si>
    <t xml:space="preserve">
2015. év utáni szükséglet
</t>
  </si>
  <si>
    <t>Egészségház felújítás</t>
  </si>
  <si>
    <t>Sportcsarnok, művelődési ház felújítása</t>
  </si>
  <si>
    <t>Egészségügyi alapellátás fejlesztése Nagymányokon</t>
  </si>
  <si>
    <t>DDOP-3.1.3g-14-2014-0122</t>
  </si>
  <si>
    <t>2015.        eredeti ei.</t>
  </si>
  <si>
    <t>2015.     módosított ei.</t>
  </si>
  <si>
    <t>Dologi kiadások</t>
  </si>
  <si>
    <t xml:space="preserve">Napelemes rendszer telepítése Nagymányok településen. </t>
  </si>
  <si>
    <t>KEOP-4.10.0/N/12-2014-0208</t>
  </si>
  <si>
    <t>A Nagymányok Művelődési Ház és Sportcsarnok rekonstrukciója</t>
  </si>
  <si>
    <t>KEOP-5.7.0/15-2015-0068</t>
  </si>
  <si>
    <t>Nagymányok Város Önkormányzata beruházási (felhalmozási) kiadások előirányzatai beruházásonként és felújításonként</t>
  </si>
  <si>
    <t>Egészségház eszközbeszerzés</t>
  </si>
  <si>
    <t>Napelemes rendszer beszerzése Nagymányok Pitypang Óvoda, konyha, Őszikék Gondozási Központ, Nagymányok Polgármesteri Hivatal</t>
  </si>
  <si>
    <t>Postaépület fűtéskorszerűsítés</t>
  </si>
  <si>
    <t>5/a ivóvíz kút beruházás</t>
  </si>
  <si>
    <t xml:space="preserve">Település információs tábla </t>
  </si>
  <si>
    <t xml:space="preserve">Temető előtető </t>
  </si>
  <si>
    <t>Kávéfőző beszerzés</t>
  </si>
  <si>
    <t>Aljnövénynyíró beszerzése</t>
  </si>
  <si>
    <t>Közmunka program keretében beszerzett eszközök</t>
  </si>
  <si>
    <t>Polgármesteri Hivatal kisértékű eszközbeszerzés (irodaszék, magnó, hangfal, laminálógép, telefonközpont)</t>
  </si>
  <si>
    <t>Polgármesteri Hivatal monitor 2db beszerzés</t>
  </si>
  <si>
    <t>Polgármesteri Hivatal számítógép beszerzés</t>
  </si>
  <si>
    <t>Nagymányoki Közművelődési Központ számítógép beszerzés</t>
  </si>
  <si>
    <t>Nagymányoki Közművelődési Központ könyvtári könyvbeszerzés</t>
  </si>
  <si>
    <t>Nagymányoki Pitypang Óvoda sófal beszerzés</t>
  </si>
  <si>
    <t>Nagymányoki Pitypang Óvoda kisértékű eszköz beszerzés (kelesztőtálak, telefon, irodaszék, fektetők, porszívó)</t>
  </si>
  <si>
    <t>6. melléklet a 9/2016. (V.26.) önkormányzati rendeletéhez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</si>
</sst>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</numFmts>
  <fonts count="90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sz val="8"/>
      <name val="Times New Roman CE"/>
      <family val="0"/>
    </font>
    <font>
      <b/>
      <sz val="14"/>
      <name val="Times New Roman CE"/>
      <family val="0"/>
    </font>
    <font>
      <sz val="9"/>
      <name val="Times New Roman CE"/>
      <family val="0"/>
    </font>
    <font>
      <b/>
      <i/>
      <sz val="12"/>
      <name val="Times New Roman CE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sz val="12"/>
      <name val="Times New Roman"/>
      <family val="1"/>
    </font>
    <font>
      <b/>
      <sz val="14"/>
      <color indexed="10"/>
      <name val="Times New Roman CE"/>
      <family val="0"/>
    </font>
    <font>
      <sz val="14"/>
      <name val="Times New Roman CE"/>
      <family val="0"/>
    </font>
    <font>
      <b/>
      <i/>
      <sz val="14"/>
      <name val="Times New Roman CE"/>
      <family val="0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 CE"/>
      <family val="0"/>
    </font>
    <font>
      <b/>
      <sz val="12"/>
      <color indexed="8"/>
      <name val="Times New Roman"/>
      <family val="1"/>
    </font>
    <font>
      <b/>
      <sz val="11"/>
      <name val="Times New Roman CE"/>
      <family val="0"/>
    </font>
    <font>
      <b/>
      <sz val="12"/>
      <name val="Calibri"/>
      <family val="2"/>
    </font>
    <font>
      <sz val="12"/>
      <name val="Calibri"/>
      <family val="2"/>
    </font>
    <font>
      <b/>
      <sz val="10"/>
      <name val="Paks RomanHU"/>
      <family val="0"/>
    </font>
    <font>
      <sz val="10"/>
      <name val="Paks RomanHU"/>
      <family val="0"/>
    </font>
    <font>
      <b/>
      <sz val="9"/>
      <name val="Paks RomanHU"/>
      <family val="0"/>
    </font>
    <font>
      <sz val="8"/>
      <name val="Paks RomanHU"/>
      <family val="0"/>
    </font>
    <font>
      <i/>
      <sz val="8"/>
      <name val="Paks RomanHU"/>
      <family val="0"/>
    </font>
    <font>
      <sz val="9"/>
      <name val="Paks RomanHU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Paks RomanHU"/>
      <family val="0"/>
    </font>
    <font>
      <sz val="11"/>
      <color indexed="8"/>
      <name val="Paks RomanHU"/>
      <family val="0"/>
    </font>
    <font>
      <sz val="10"/>
      <color indexed="8"/>
      <name val="Paks RomanHU"/>
      <family val="0"/>
    </font>
    <font>
      <b/>
      <i/>
      <sz val="12"/>
      <color indexed="8"/>
      <name val="Times New Roman"/>
      <family val="1"/>
    </font>
    <font>
      <b/>
      <i/>
      <sz val="12"/>
      <color indexed="8"/>
      <name val="Garamond"/>
      <family val="1"/>
    </font>
    <font>
      <b/>
      <i/>
      <sz val="10"/>
      <color indexed="8"/>
      <name val="Paks RomanHU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Paks RomanHU"/>
      <family val="0"/>
    </font>
    <font>
      <sz val="11"/>
      <color theme="1"/>
      <name val="Paks RomanHU"/>
      <family val="0"/>
    </font>
    <font>
      <sz val="10"/>
      <color theme="1"/>
      <name val="Paks RomanHU"/>
      <family val="0"/>
    </font>
    <font>
      <b/>
      <sz val="12"/>
      <color rgb="FF000000"/>
      <name val="Times New Roman"/>
      <family val="1"/>
    </font>
    <font>
      <b/>
      <i/>
      <sz val="12"/>
      <color rgb="FF000000"/>
      <name val="Times New Roman"/>
      <family val="1"/>
    </font>
    <font>
      <b/>
      <i/>
      <sz val="12"/>
      <color rgb="FF000000"/>
      <name val="Garamond"/>
      <family val="1"/>
    </font>
    <font>
      <b/>
      <i/>
      <sz val="10"/>
      <color theme="1"/>
      <name val="Paks RomanHU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/>
      <top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3" fillId="20" borderId="1" applyNumberFormat="0" applyAlignment="0" applyProtection="0"/>
    <xf numFmtId="0" fontId="64" fillId="0" borderId="0" applyNumberFormat="0" applyFill="0" applyBorder="0" applyAlignment="0" applyProtection="0"/>
    <xf numFmtId="0" fontId="65" fillId="0" borderId="2" applyNumberFormat="0" applyFill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7" fillId="0" borderId="0" applyNumberFormat="0" applyFill="0" applyBorder="0" applyAlignment="0" applyProtection="0"/>
    <xf numFmtId="0" fontId="6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0" fillId="22" borderId="7" applyNumberFormat="0" applyFont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72" fillId="29" borderId="0" applyNumberFormat="0" applyBorder="0" applyAlignment="0" applyProtection="0"/>
    <xf numFmtId="0" fontId="73" fillId="30" borderId="8" applyNumberFormat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7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31" borderId="0" applyNumberFormat="0" applyBorder="0" applyAlignment="0" applyProtection="0"/>
    <xf numFmtId="0" fontId="78" fillId="32" borderId="0" applyNumberFormat="0" applyBorder="0" applyAlignment="0" applyProtection="0"/>
    <xf numFmtId="0" fontId="79" fillId="30" borderId="1" applyNumberFormat="0" applyAlignment="0" applyProtection="0"/>
    <xf numFmtId="9" fontId="0" fillId="0" borderId="0" applyFont="0" applyFill="0" applyBorder="0" applyAlignment="0" applyProtection="0"/>
  </cellStyleXfs>
  <cellXfs count="461">
    <xf numFmtId="0" fontId="0" fillId="0" borderId="0" xfId="0" applyAlignment="1">
      <alignment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164" fontId="0" fillId="0" borderId="0" xfId="0" applyNumberFormat="1" applyFill="1" applyAlignment="1" applyProtection="1">
      <alignment vertical="center" wrapText="1"/>
      <protection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12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5" fillId="0" borderId="0" xfId="0" applyFont="1" applyAlignment="1">
      <alignment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16" fontId="0" fillId="0" borderId="0" xfId="0" applyNumberFormat="1" applyFill="1" applyAlignment="1">
      <alignment vertical="center" wrapText="1"/>
    </xf>
    <xf numFmtId="0" fontId="2" fillId="0" borderId="0" xfId="58" applyFont="1" applyFill="1" applyProtection="1">
      <alignment/>
      <protection/>
    </xf>
    <xf numFmtId="0" fontId="2" fillId="0" borderId="0" xfId="58" applyFont="1" applyFill="1" applyAlignment="1" applyProtection="1">
      <alignment horizontal="right" vertical="center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2" fillId="0" borderId="0" xfId="58" applyFill="1" applyProtection="1">
      <alignment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 wrapText="1"/>
      <protection/>
    </xf>
    <xf numFmtId="0" fontId="16" fillId="0" borderId="0" xfId="0" applyFont="1" applyAlignment="1" applyProtection="1">
      <alignment horizontal="right" vertical="top"/>
      <protection locked="0"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 quotePrefix="1">
      <alignment horizontal="right" vertical="center" indent="1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right" vertical="center" indent="1"/>
      <protection/>
    </xf>
    <xf numFmtId="0" fontId="13" fillId="0" borderId="0" xfId="0" applyFont="1" applyFill="1" applyAlignment="1" applyProtection="1">
      <alignment horizontal="right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0" fontId="4" fillId="0" borderId="17" xfId="0" applyFont="1" applyFill="1" applyBorder="1" applyAlignment="1" applyProtection="1">
      <alignment horizontal="center" vertical="center" wrapText="1"/>
      <protection/>
    </xf>
    <xf numFmtId="0" fontId="4" fillId="0" borderId="18" xfId="0" applyFont="1" applyFill="1" applyBorder="1" applyAlignment="1" applyProtection="1">
      <alignment horizontal="center" vertical="center" wrapText="1"/>
      <protection/>
    </xf>
    <xf numFmtId="0" fontId="4" fillId="0" borderId="19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Fill="1" applyBorder="1" applyAlignment="1" applyProtection="1">
      <alignment horizontal="center" vertical="center" wrapText="1"/>
      <protection/>
    </xf>
    <xf numFmtId="0" fontId="4" fillId="0" borderId="16" xfId="58" applyFont="1" applyFill="1" applyBorder="1" applyAlignment="1" applyProtection="1">
      <alignment horizontal="center" vertical="center" wrapText="1"/>
      <protection/>
    </xf>
    <xf numFmtId="164" fontId="4" fillId="0" borderId="18" xfId="58" applyNumberFormat="1" applyFont="1" applyFill="1" applyBorder="1" applyAlignment="1" applyProtection="1">
      <alignment horizontal="right" vertical="center" wrapText="1" indent="1"/>
      <protection/>
    </xf>
    <xf numFmtId="49" fontId="2" fillId="0" borderId="21" xfId="58" applyNumberFormat="1" applyFont="1" applyFill="1" applyBorder="1" applyAlignment="1" applyProtection="1">
      <alignment horizontal="center" vertical="center" wrapText="1"/>
      <protection/>
    </xf>
    <xf numFmtId="164" fontId="2" fillId="0" borderId="22" xfId="58" applyNumberFormat="1" applyFont="1" applyFill="1" applyBorder="1" applyAlignment="1" applyProtection="1">
      <alignment horizontal="right" vertical="center" wrapText="1" indent="1"/>
      <protection locked="0"/>
    </xf>
    <xf numFmtId="49" fontId="2" fillId="0" borderId="23" xfId="58" applyNumberFormat="1" applyFont="1" applyFill="1" applyBorder="1" applyAlignment="1" applyProtection="1">
      <alignment horizontal="center" vertical="center" wrapText="1"/>
      <protection/>
    </xf>
    <xf numFmtId="0" fontId="16" fillId="0" borderId="24" xfId="0" applyFont="1" applyBorder="1" applyAlignment="1" applyProtection="1">
      <alignment horizontal="left" wrapText="1" indent="1"/>
      <protection/>
    </xf>
    <xf numFmtId="164" fontId="2" fillId="0" borderId="25" xfId="58" applyNumberFormat="1" applyFont="1" applyFill="1" applyBorder="1" applyAlignment="1" applyProtection="1">
      <alignment horizontal="right" vertical="center" wrapText="1" indent="1"/>
      <protection locked="0"/>
    </xf>
    <xf numFmtId="49" fontId="2" fillId="0" borderId="26" xfId="58" applyNumberFormat="1" applyFont="1" applyFill="1" applyBorder="1" applyAlignment="1" applyProtection="1">
      <alignment horizontal="center" vertical="center" wrapText="1"/>
      <protection/>
    </xf>
    <xf numFmtId="164" fontId="2" fillId="0" borderId="27" xfId="58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18" xfId="58" applyNumberFormat="1" applyFont="1" applyFill="1" applyBorder="1" applyAlignment="1" applyProtection="1">
      <alignment horizontal="right" vertical="center" wrapText="1" indent="1"/>
      <protection/>
    </xf>
    <xf numFmtId="164" fontId="2" fillId="0" borderId="25" xfId="58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27" xfId="58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22" xfId="58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16" xfId="0" applyFont="1" applyBorder="1" applyAlignment="1" applyProtection="1">
      <alignment horizontal="center" wrapText="1"/>
      <protection/>
    </xf>
    <xf numFmtId="0" fontId="16" fillId="0" borderId="28" xfId="0" applyFont="1" applyBorder="1" applyAlignment="1" applyProtection="1">
      <alignment wrapText="1"/>
      <protection/>
    </xf>
    <xf numFmtId="0" fontId="16" fillId="0" borderId="21" xfId="0" applyFont="1" applyBorder="1" applyAlignment="1" applyProtection="1">
      <alignment horizontal="center" wrapText="1"/>
      <protection/>
    </xf>
    <xf numFmtId="0" fontId="16" fillId="0" borderId="23" xfId="0" applyFont="1" applyBorder="1" applyAlignment="1" applyProtection="1">
      <alignment horizontal="center" wrapText="1"/>
      <protection/>
    </xf>
    <xf numFmtId="0" fontId="16" fillId="0" borderId="26" xfId="0" applyFont="1" applyBorder="1" applyAlignment="1" applyProtection="1">
      <alignment horizontal="center" wrapText="1"/>
      <protection/>
    </xf>
    <xf numFmtId="164" fontId="4" fillId="0" borderId="18" xfId="58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17" xfId="0" applyFont="1" applyBorder="1" applyAlignment="1" applyProtection="1">
      <alignment wrapText="1"/>
      <protection/>
    </xf>
    <xf numFmtId="0" fontId="9" fillId="0" borderId="29" xfId="0" applyFont="1" applyBorder="1" applyAlignment="1" applyProtection="1">
      <alignment horizontal="center" wrapText="1"/>
      <protection/>
    </xf>
    <xf numFmtId="0" fontId="9" fillId="0" borderId="30" xfId="0" applyFont="1" applyBorder="1" applyAlignment="1" applyProtection="1">
      <alignment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164" fontId="4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" fillId="0" borderId="0" xfId="0" applyFont="1" applyFill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vertical="center" wrapText="1"/>
      <protection/>
    </xf>
    <xf numFmtId="0" fontId="2" fillId="0" borderId="0" xfId="0" applyFont="1" applyFill="1" applyAlignment="1" applyProtection="1">
      <alignment horizontal="right" vertical="center" wrapText="1" inden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164" fontId="4" fillId="0" borderId="32" xfId="0" applyNumberFormat="1" applyFont="1" applyFill="1" applyBorder="1" applyAlignment="1" applyProtection="1">
      <alignment horizontal="right" vertical="center" wrapText="1" indent="1"/>
      <protection/>
    </xf>
    <xf numFmtId="0" fontId="4" fillId="0" borderId="33" xfId="58" applyFont="1" applyFill="1" applyBorder="1" applyAlignment="1" applyProtection="1">
      <alignment horizontal="center" vertical="center" wrapText="1"/>
      <protection/>
    </xf>
    <xf numFmtId="164" fontId="4" fillId="0" borderId="34" xfId="58" applyNumberFormat="1" applyFont="1" applyFill="1" applyBorder="1" applyAlignment="1" applyProtection="1">
      <alignment horizontal="right" vertical="center" wrapText="1" indent="1"/>
      <protection/>
    </xf>
    <xf numFmtId="49" fontId="2" fillId="0" borderId="35" xfId="58" applyNumberFormat="1" applyFont="1" applyFill="1" applyBorder="1" applyAlignment="1" applyProtection="1">
      <alignment horizontal="center" vertical="center" wrapText="1"/>
      <protection/>
    </xf>
    <xf numFmtId="164" fontId="2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49" fontId="2" fillId="0" borderId="36" xfId="58" applyNumberFormat="1" applyFont="1" applyFill="1" applyBorder="1" applyAlignment="1" applyProtection="1">
      <alignment horizontal="center" vertical="center" wrapText="1"/>
      <protection/>
    </xf>
    <xf numFmtId="49" fontId="2" fillId="0" borderId="37" xfId="58" applyNumberFormat="1" applyFont="1" applyFill="1" applyBorder="1" applyAlignment="1" applyProtection="1">
      <alignment horizontal="center" vertical="center" wrapText="1"/>
      <protection/>
    </xf>
    <xf numFmtId="164" fontId="2" fillId="0" borderId="38" xfId="58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17" xfId="58" applyFont="1" applyFill="1" applyBorder="1" applyAlignment="1" applyProtection="1">
      <alignment vertical="center" wrapText="1"/>
      <protection/>
    </xf>
    <xf numFmtId="164" fontId="2" fillId="0" borderId="39" xfId="58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40" xfId="58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18" xfId="0" applyNumberFormat="1" applyFont="1" applyBorder="1" applyAlignment="1" applyProtection="1">
      <alignment horizontal="right" vertical="center" wrapText="1" indent="1"/>
      <protection/>
    </xf>
    <xf numFmtId="164" fontId="9" fillId="0" borderId="18" xfId="0" applyNumberFormat="1" applyFont="1" applyBorder="1" applyAlignment="1" applyProtection="1" quotePrefix="1">
      <alignment horizontal="right" vertical="center" wrapText="1" indent="1"/>
      <protection/>
    </xf>
    <xf numFmtId="0" fontId="9" fillId="0" borderId="29" xfId="0" applyFont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left" vertical="center" wrapText="1"/>
      <protection/>
    </xf>
    <xf numFmtId="0" fontId="2" fillId="0" borderId="0" xfId="0" applyFont="1" applyFill="1" applyAlignment="1" applyProtection="1">
      <alignment vertical="center" wrapText="1"/>
      <protection/>
    </xf>
    <xf numFmtId="0" fontId="2" fillId="0" borderId="0" xfId="0" applyFont="1" applyFill="1" applyAlignment="1" applyProtection="1">
      <alignment horizontal="right" vertical="center" wrapText="1" indent="1"/>
      <protection/>
    </xf>
    <xf numFmtId="0" fontId="4" fillId="0" borderId="16" xfId="0" applyFont="1" applyFill="1" applyBorder="1" applyAlignment="1" applyProtection="1">
      <alignment horizontal="left" vertical="center"/>
      <protection/>
    </xf>
    <xf numFmtId="0" fontId="4" fillId="0" borderId="41" xfId="0" applyFont="1" applyFill="1" applyBorder="1" applyAlignment="1" applyProtection="1">
      <alignment vertical="center" wrapText="1"/>
      <protection/>
    </xf>
    <xf numFmtId="3" fontId="4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0" xfId="0" applyNumberFormat="1" applyFont="1" applyFill="1" applyAlignment="1" applyProtection="1">
      <alignment horizontal="center" vertical="center" wrapText="1"/>
      <protection/>
    </xf>
    <xf numFmtId="0" fontId="18" fillId="0" borderId="0" xfId="58" applyFont="1" applyFill="1" applyProtection="1">
      <alignment/>
      <protection/>
    </xf>
    <xf numFmtId="0" fontId="19" fillId="0" borderId="42" xfId="0" applyFont="1" applyFill="1" applyBorder="1" applyAlignment="1" applyProtection="1">
      <alignment horizontal="right" vertical="center"/>
      <protection/>
    </xf>
    <xf numFmtId="0" fontId="11" fillId="0" borderId="16" xfId="58" applyFont="1" applyFill="1" applyBorder="1" applyAlignment="1" applyProtection="1">
      <alignment horizontal="center" vertical="center" wrapText="1"/>
      <protection/>
    </xf>
    <xf numFmtId="0" fontId="11" fillId="0" borderId="17" xfId="58" applyFont="1" applyFill="1" applyBorder="1" applyAlignment="1" applyProtection="1">
      <alignment horizontal="center" vertical="center" wrapText="1"/>
      <protection/>
    </xf>
    <xf numFmtId="0" fontId="11" fillId="0" borderId="18" xfId="58" applyFont="1" applyFill="1" applyBorder="1" applyAlignment="1" applyProtection="1">
      <alignment horizontal="center" vertical="center" wrapText="1"/>
      <protection/>
    </xf>
    <xf numFmtId="0" fontId="11" fillId="0" borderId="33" xfId="58" applyFont="1" applyFill="1" applyBorder="1" applyAlignment="1" applyProtection="1">
      <alignment horizontal="center" vertical="center" wrapText="1"/>
      <protection/>
    </xf>
    <xf numFmtId="0" fontId="11" fillId="0" borderId="15" xfId="58" applyFont="1" applyFill="1" applyBorder="1" applyAlignment="1" applyProtection="1">
      <alignment horizontal="center" vertical="center" wrapText="1"/>
      <protection/>
    </xf>
    <xf numFmtId="0" fontId="11" fillId="0" borderId="34" xfId="58" applyFont="1" applyFill="1" applyBorder="1" applyAlignment="1" applyProtection="1">
      <alignment horizontal="center" vertical="center" wrapText="1"/>
      <protection/>
    </xf>
    <xf numFmtId="0" fontId="18" fillId="0" borderId="0" xfId="58" applyFont="1" applyFill="1" applyProtection="1">
      <alignment/>
      <protection/>
    </xf>
    <xf numFmtId="0" fontId="11" fillId="0" borderId="16" xfId="58" applyFont="1" applyFill="1" applyBorder="1" applyAlignment="1" applyProtection="1">
      <alignment horizontal="left" vertical="center" wrapText="1" indent="1"/>
      <protection/>
    </xf>
    <xf numFmtId="0" fontId="11" fillId="0" borderId="17" xfId="58" applyFont="1" applyFill="1" applyBorder="1" applyAlignment="1" applyProtection="1">
      <alignment horizontal="left" vertical="center" wrapText="1" indent="1"/>
      <protection/>
    </xf>
    <xf numFmtId="164" fontId="11" fillId="0" borderId="18" xfId="58" applyNumberFormat="1" applyFont="1" applyFill="1" applyBorder="1" applyAlignment="1" applyProtection="1">
      <alignment horizontal="right" vertical="center" wrapText="1" indent="1"/>
      <protection/>
    </xf>
    <xf numFmtId="49" fontId="18" fillId="0" borderId="21" xfId="58" applyNumberFormat="1" applyFont="1" applyFill="1" applyBorder="1" applyAlignment="1" applyProtection="1">
      <alignment horizontal="left" vertical="center" wrapText="1" indent="1"/>
      <protection/>
    </xf>
    <xf numFmtId="0" fontId="20" fillId="0" borderId="43" xfId="0" applyFont="1" applyBorder="1" applyAlignment="1" applyProtection="1">
      <alignment horizontal="left" wrapText="1" indent="1"/>
      <protection/>
    </xf>
    <xf numFmtId="164" fontId="18" fillId="0" borderId="22" xfId="58" applyNumberFormat="1" applyFont="1" applyFill="1" applyBorder="1" applyAlignment="1" applyProtection="1">
      <alignment horizontal="right" vertical="center" wrapText="1" indent="1"/>
      <protection locked="0"/>
    </xf>
    <xf numFmtId="49" fontId="18" fillId="0" borderId="23" xfId="58" applyNumberFormat="1" applyFont="1" applyFill="1" applyBorder="1" applyAlignment="1" applyProtection="1">
      <alignment horizontal="left" vertical="center" wrapText="1" indent="1"/>
      <protection/>
    </xf>
    <xf numFmtId="0" fontId="20" fillId="0" borderId="24" xfId="0" applyFont="1" applyBorder="1" applyAlignment="1" applyProtection="1">
      <alignment horizontal="left" wrapText="1" indent="1"/>
      <protection/>
    </xf>
    <xf numFmtId="164" fontId="18" fillId="0" borderId="25" xfId="58" applyNumberFormat="1" applyFont="1" applyFill="1" applyBorder="1" applyAlignment="1" applyProtection="1">
      <alignment horizontal="right" vertical="center" wrapText="1" indent="1"/>
      <protection locked="0"/>
    </xf>
    <xf numFmtId="49" fontId="18" fillId="0" borderId="26" xfId="58" applyNumberFormat="1" applyFont="1" applyFill="1" applyBorder="1" applyAlignment="1" applyProtection="1">
      <alignment horizontal="left" vertical="center" wrapText="1" indent="1"/>
      <protection/>
    </xf>
    <xf numFmtId="0" fontId="20" fillId="0" borderId="28" xfId="0" applyFont="1" applyBorder="1" applyAlignment="1" applyProtection="1">
      <alignment horizontal="left" wrapText="1" indent="1"/>
      <protection/>
    </xf>
    <xf numFmtId="0" fontId="21" fillId="0" borderId="17" xfId="0" applyFont="1" applyBorder="1" applyAlignment="1" applyProtection="1">
      <alignment horizontal="left" vertical="center" wrapText="1" indent="1"/>
      <protection/>
    </xf>
    <xf numFmtId="164" fontId="18" fillId="0" borderId="27" xfId="58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8" xfId="58" applyNumberFormat="1" applyFont="1" applyFill="1" applyBorder="1" applyAlignment="1" applyProtection="1">
      <alignment horizontal="right" vertical="center" wrapText="1" indent="1"/>
      <protection/>
    </xf>
    <xf numFmtId="164" fontId="18" fillId="0" borderId="22" xfId="58" applyNumberFormat="1" applyFont="1" applyFill="1" applyBorder="1" applyAlignment="1" applyProtection="1">
      <alignment horizontal="right" vertical="center" wrapText="1" indent="1"/>
      <protection/>
    </xf>
    <xf numFmtId="164" fontId="18" fillId="0" borderId="25" xfId="58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7" xfId="58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2" xfId="58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16" xfId="0" applyFont="1" applyBorder="1" applyAlignment="1" applyProtection="1">
      <alignment wrapText="1"/>
      <protection/>
    </xf>
    <xf numFmtId="0" fontId="20" fillId="0" borderId="28" xfId="0" applyFont="1" applyBorder="1" applyAlignment="1" applyProtection="1">
      <alignment wrapText="1"/>
      <protection/>
    </xf>
    <xf numFmtId="0" fontId="20" fillId="0" borderId="21" xfId="0" applyFont="1" applyBorder="1" applyAlignment="1" applyProtection="1">
      <alignment wrapText="1"/>
      <protection/>
    </xf>
    <xf numFmtId="0" fontId="20" fillId="0" borderId="23" xfId="0" applyFont="1" applyBorder="1" applyAlignment="1" applyProtection="1">
      <alignment wrapText="1"/>
      <protection/>
    </xf>
    <xf numFmtId="0" fontId="20" fillId="0" borderId="26" xfId="0" applyFont="1" applyBorder="1" applyAlignment="1" applyProtection="1">
      <alignment wrapText="1"/>
      <protection/>
    </xf>
    <xf numFmtId="164" fontId="11" fillId="0" borderId="18" xfId="58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17" xfId="0" applyFont="1" applyBorder="1" applyAlignment="1" applyProtection="1">
      <alignment wrapText="1"/>
      <protection/>
    </xf>
    <xf numFmtId="0" fontId="21" fillId="0" borderId="29" xfId="0" applyFont="1" applyBorder="1" applyAlignment="1" applyProtection="1">
      <alignment wrapText="1"/>
      <protection/>
    </xf>
    <xf numFmtId="0" fontId="21" fillId="0" borderId="30" xfId="0" applyFont="1" applyBorder="1" applyAlignment="1" applyProtection="1">
      <alignment wrapText="1"/>
      <protection/>
    </xf>
    <xf numFmtId="0" fontId="11" fillId="0" borderId="0" xfId="58" applyFont="1" applyFill="1" applyBorder="1" applyAlignment="1" applyProtection="1">
      <alignment horizontal="center" vertical="center" wrapText="1"/>
      <protection/>
    </xf>
    <xf numFmtId="0" fontId="11" fillId="0" borderId="0" xfId="58" applyFont="1" applyFill="1" applyBorder="1" applyAlignment="1" applyProtection="1">
      <alignment vertical="center" wrapText="1"/>
      <protection/>
    </xf>
    <xf numFmtId="164" fontId="11" fillId="0" borderId="0" xfId="58" applyNumberFormat="1" applyFont="1" applyFill="1" applyBorder="1" applyAlignment="1" applyProtection="1">
      <alignment horizontal="right" vertical="center" wrapText="1" indent="1"/>
      <protection/>
    </xf>
    <xf numFmtId="0" fontId="19" fillId="0" borderId="42" xfId="0" applyFont="1" applyFill="1" applyBorder="1" applyAlignment="1" applyProtection="1">
      <alignment horizontal="right"/>
      <protection/>
    </xf>
    <xf numFmtId="0" fontId="18" fillId="0" borderId="0" xfId="58" applyFont="1" applyFill="1" applyAlignment="1" applyProtection="1">
      <alignment/>
      <protection/>
    </xf>
    <xf numFmtId="0" fontId="11" fillId="0" borderId="33" xfId="58" applyFont="1" applyFill="1" applyBorder="1" applyAlignment="1" applyProtection="1">
      <alignment horizontal="left" vertical="center" wrapText="1" indent="1"/>
      <protection/>
    </xf>
    <xf numFmtId="0" fontId="11" fillId="0" borderId="15" xfId="58" applyFont="1" applyFill="1" applyBorder="1" applyAlignment="1" applyProtection="1">
      <alignment vertical="center" wrapText="1"/>
      <protection/>
    </xf>
    <xf numFmtId="164" fontId="11" fillId="0" borderId="34" xfId="58" applyNumberFormat="1" applyFont="1" applyFill="1" applyBorder="1" applyAlignment="1" applyProtection="1">
      <alignment horizontal="right" vertical="center" wrapText="1" indent="1"/>
      <protection/>
    </xf>
    <xf numFmtId="49" fontId="18" fillId="0" borderId="35" xfId="58" applyNumberFormat="1" applyFont="1" applyFill="1" applyBorder="1" applyAlignment="1" applyProtection="1">
      <alignment horizontal="left" vertical="center" wrapText="1" indent="1"/>
      <protection/>
    </xf>
    <xf numFmtId="0" fontId="18" fillId="0" borderId="10" xfId="58" applyFont="1" applyFill="1" applyBorder="1" applyAlignment="1" applyProtection="1">
      <alignment horizontal="left" vertical="center" wrapText="1" indent="1"/>
      <protection/>
    </xf>
    <xf numFmtId="164" fontId="18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24" xfId="58" applyFont="1" applyFill="1" applyBorder="1" applyAlignment="1" applyProtection="1">
      <alignment horizontal="left" vertical="center" wrapText="1" indent="1"/>
      <protection/>
    </xf>
    <xf numFmtId="0" fontId="18" fillId="0" borderId="44" xfId="58" applyFont="1" applyFill="1" applyBorder="1" applyAlignment="1" applyProtection="1">
      <alignment horizontal="left" vertical="center" wrapText="1" indent="1"/>
      <protection/>
    </xf>
    <xf numFmtId="0" fontId="18" fillId="0" borderId="0" xfId="58" applyFont="1" applyFill="1" applyBorder="1" applyAlignment="1" applyProtection="1">
      <alignment horizontal="left" vertical="center" wrapText="1" indent="1"/>
      <protection/>
    </xf>
    <xf numFmtId="0" fontId="18" fillId="0" borderId="24" xfId="58" applyFont="1" applyFill="1" applyBorder="1" applyAlignment="1" applyProtection="1">
      <alignment horizontal="left" vertical="center" wrapText="1" indent="6"/>
      <protection/>
    </xf>
    <xf numFmtId="49" fontId="18" fillId="0" borderId="36" xfId="58" applyNumberFormat="1" applyFont="1" applyFill="1" applyBorder="1" applyAlignment="1" applyProtection="1">
      <alignment horizontal="left" vertical="center" wrapText="1" indent="1"/>
      <protection/>
    </xf>
    <xf numFmtId="0" fontId="18" fillId="0" borderId="28" xfId="58" applyFont="1" applyFill="1" applyBorder="1" applyAlignment="1" applyProtection="1">
      <alignment horizontal="left" vertical="center" wrapText="1" indent="6"/>
      <protection/>
    </xf>
    <xf numFmtId="49" fontId="18" fillId="0" borderId="37" xfId="58" applyNumberFormat="1" applyFont="1" applyFill="1" applyBorder="1" applyAlignment="1" applyProtection="1">
      <alignment horizontal="left" vertical="center" wrapText="1" indent="1"/>
      <protection/>
    </xf>
    <xf numFmtId="0" fontId="18" fillId="0" borderId="12" xfId="58" applyFont="1" applyFill="1" applyBorder="1" applyAlignment="1" applyProtection="1">
      <alignment horizontal="left" vertical="center" wrapText="1" indent="6"/>
      <protection/>
    </xf>
    <xf numFmtId="164" fontId="18" fillId="0" borderId="38" xfId="58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17" xfId="58" applyFont="1" applyFill="1" applyBorder="1" applyAlignment="1" applyProtection="1">
      <alignment vertical="center" wrapText="1"/>
      <protection/>
    </xf>
    <xf numFmtId="0" fontId="18" fillId="0" borderId="28" xfId="58" applyFont="1" applyFill="1" applyBorder="1" applyAlignment="1" applyProtection="1">
      <alignment horizontal="left" vertical="center" wrapText="1" indent="1"/>
      <protection/>
    </xf>
    <xf numFmtId="164" fontId="18" fillId="0" borderId="39" xfId="58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28" xfId="0" applyFont="1" applyBorder="1" applyAlignment="1" applyProtection="1">
      <alignment horizontal="left" vertical="center" wrapText="1" indent="1"/>
      <protection/>
    </xf>
    <xf numFmtId="0" fontId="20" fillId="0" borderId="24" xfId="0" applyFont="1" applyBorder="1" applyAlignment="1" applyProtection="1">
      <alignment horizontal="left" vertical="center" wrapText="1" indent="1"/>
      <protection/>
    </xf>
    <xf numFmtId="0" fontId="18" fillId="0" borderId="43" xfId="58" applyFont="1" applyFill="1" applyBorder="1" applyAlignment="1" applyProtection="1">
      <alignment horizontal="left" vertical="center" wrapText="1" indent="6"/>
      <protection/>
    </xf>
    <xf numFmtId="164" fontId="18" fillId="0" borderId="40" xfId="58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17" xfId="58" applyFont="1" applyFill="1" applyBorder="1" applyAlignment="1" applyProtection="1">
      <alignment horizontal="left" vertical="center" wrapText="1" indent="1"/>
      <protection/>
    </xf>
    <xf numFmtId="0" fontId="18" fillId="0" borderId="43" xfId="58" applyFont="1" applyFill="1" applyBorder="1" applyAlignment="1" applyProtection="1">
      <alignment horizontal="left" vertical="center" wrapText="1" indent="1"/>
      <protection/>
    </xf>
    <xf numFmtId="0" fontId="18" fillId="0" borderId="45" xfId="58" applyFont="1" applyFill="1" applyBorder="1" applyAlignment="1" applyProtection="1">
      <alignment horizontal="left" vertical="center" wrapText="1" indent="1"/>
      <protection/>
    </xf>
    <xf numFmtId="164" fontId="21" fillId="0" borderId="18" xfId="0" applyNumberFormat="1" applyFont="1" applyBorder="1" applyAlignment="1" applyProtection="1">
      <alignment horizontal="right" vertical="center" wrapText="1" indent="1"/>
      <protection/>
    </xf>
    <xf numFmtId="164" fontId="21" fillId="0" borderId="18" xfId="0" applyNumberFormat="1" applyFont="1" applyBorder="1" applyAlignment="1" applyProtection="1" quotePrefix="1">
      <alignment horizontal="right" vertical="center" wrapText="1" indent="1"/>
      <protection/>
    </xf>
    <xf numFmtId="0" fontId="17" fillId="0" borderId="0" xfId="58" applyFont="1" applyFill="1" applyProtection="1">
      <alignment/>
      <protection/>
    </xf>
    <xf numFmtId="0" fontId="11" fillId="0" borderId="0" xfId="58" applyFont="1" applyFill="1" applyProtection="1">
      <alignment/>
      <protection/>
    </xf>
    <xf numFmtId="0" fontId="21" fillId="0" borderId="29" xfId="0" applyFont="1" applyBorder="1" applyAlignment="1" applyProtection="1">
      <alignment horizontal="left" vertical="center" wrapText="1" indent="1"/>
      <protection/>
    </xf>
    <xf numFmtId="0" fontId="21" fillId="0" borderId="30" xfId="0" applyFont="1" applyBorder="1" applyAlignment="1" applyProtection="1">
      <alignment horizontal="left" vertical="center" wrapText="1" indent="1"/>
      <protection/>
    </xf>
    <xf numFmtId="0" fontId="18" fillId="0" borderId="0" xfId="58" applyFont="1" applyFill="1" applyAlignment="1" applyProtection="1">
      <alignment horizontal="right" vertical="center" inden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4" fillId="0" borderId="0" xfId="0" applyNumberFormat="1" applyFont="1" applyFill="1" applyAlignment="1" applyProtection="1">
      <alignment horizontal="centerContinuous" vertical="center" wrapText="1"/>
      <protection/>
    </xf>
    <xf numFmtId="164" fontId="2" fillId="0" borderId="0" xfId="0" applyNumberFormat="1" applyFont="1" applyFill="1" applyAlignment="1" applyProtection="1">
      <alignment horizontal="centerContinuous" vertical="center"/>
      <protection/>
    </xf>
    <xf numFmtId="164" fontId="2" fillId="0" borderId="0" xfId="0" applyNumberFormat="1" applyFont="1" applyFill="1" applyAlignment="1" applyProtection="1">
      <alignment horizontal="center" vertical="center" wrapText="1"/>
      <protection/>
    </xf>
    <xf numFmtId="164" fontId="13" fillId="0" borderId="0" xfId="0" applyNumberFormat="1" applyFont="1" applyFill="1" applyAlignment="1" applyProtection="1">
      <alignment horizontal="right" vertical="center"/>
      <protection/>
    </xf>
    <xf numFmtId="164" fontId="4" fillId="0" borderId="16" xfId="0" applyNumberFormat="1" applyFont="1" applyFill="1" applyBorder="1" applyAlignment="1" applyProtection="1">
      <alignment horizontal="centerContinuous" vertical="center" wrapText="1"/>
      <protection/>
    </xf>
    <xf numFmtId="164" fontId="4" fillId="0" borderId="17" xfId="0" applyNumberFormat="1" applyFont="1" applyFill="1" applyBorder="1" applyAlignment="1" applyProtection="1">
      <alignment horizontal="centerContinuous" vertical="center" wrapText="1"/>
      <protection/>
    </xf>
    <xf numFmtId="164" fontId="4" fillId="0" borderId="18" xfId="0" applyNumberFormat="1" applyFont="1" applyFill="1" applyBorder="1" applyAlignment="1" applyProtection="1">
      <alignment horizontal="centerContinuous" vertical="center" wrapText="1"/>
      <protection/>
    </xf>
    <xf numFmtId="164" fontId="4" fillId="0" borderId="16" xfId="0" applyNumberFormat="1" applyFont="1" applyFill="1" applyBorder="1" applyAlignment="1" applyProtection="1">
      <alignment horizontal="center" vertical="center" wrapText="1"/>
      <protection/>
    </xf>
    <xf numFmtId="164" fontId="4" fillId="0" borderId="17" xfId="0" applyNumberFormat="1" applyFont="1" applyFill="1" applyBorder="1" applyAlignment="1" applyProtection="1">
      <alignment horizontal="center" vertical="center" wrapText="1"/>
      <protection/>
    </xf>
    <xf numFmtId="164" fontId="4" fillId="0" borderId="18" xfId="0" applyNumberFormat="1" applyFont="1" applyFill="1" applyBorder="1" applyAlignment="1" applyProtection="1">
      <alignment horizontal="center" vertical="center" wrapText="1"/>
      <protection/>
    </xf>
    <xf numFmtId="164" fontId="4" fillId="0" borderId="46" xfId="0" applyNumberFormat="1" applyFont="1" applyFill="1" applyBorder="1" applyAlignment="1" applyProtection="1">
      <alignment horizontal="center" vertical="center" wrapText="1"/>
      <protection/>
    </xf>
    <xf numFmtId="164" fontId="2" fillId="0" borderId="47" xfId="0" applyNumberFormat="1" applyFont="1" applyFill="1" applyBorder="1" applyAlignment="1" applyProtection="1">
      <alignment horizontal="left" vertical="center" wrapText="1" indent="1"/>
      <protection/>
    </xf>
    <xf numFmtId="164" fontId="2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48" xfId="0" applyNumberFormat="1" applyFont="1" applyFill="1" applyBorder="1" applyAlignment="1" applyProtection="1">
      <alignment horizontal="left" vertical="center" wrapText="1" indent="1"/>
      <protection/>
    </xf>
    <xf numFmtId="164" fontId="2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46" xfId="0" applyNumberFormat="1" applyFont="1" applyFill="1" applyBorder="1" applyAlignment="1" applyProtection="1">
      <alignment horizontal="left" vertical="center" wrapText="1" indent="1"/>
      <protection/>
    </xf>
    <xf numFmtId="164" fontId="4" fillId="0" borderId="17" xfId="0" applyNumberFormat="1" applyFont="1" applyFill="1" applyBorder="1" applyAlignment="1" applyProtection="1">
      <alignment horizontal="right" vertical="center" wrapText="1" indent="1"/>
      <protection/>
    </xf>
    <xf numFmtId="164" fontId="4" fillId="0" borderId="18" xfId="0" applyNumberFormat="1" applyFont="1" applyFill="1" applyBorder="1" applyAlignment="1" applyProtection="1">
      <alignment horizontal="right" vertical="center" wrapText="1" indent="1"/>
      <protection/>
    </xf>
    <xf numFmtId="164" fontId="2" fillId="0" borderId="50" xfId="0" applyNumberFormat="1" applyFont="1" applyFill="1" applyBorder="1" applyAlignment="1" applyProtection="1">
      <alignment horizontal="left" vertical="center" wrapText="1" indent="1"/>
      <protection/>
    </xf>
    <xf numFmtId="164" fontId="22" fillId="0" borderId="45" xfId="0" applyNumberFormat="1" applyFont="1" applyFill="1" applyBorder="1" applyAlignment="1" applyProtection="1">
      <alignment horizontal="right" vertical="center" wrapText="1" indent="1"/>
      <protection/>
    </xf>
    <xf numFmtId="164" fontId="2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4" xfId="0" applyNumberFormat="1" applyFont="1" applyFill="1" applyBorder="1" applyAlignment="1" applyProtection="1">
      <alignment horizontal="right" vertical="center" wrapText="1" indent="1"/>
      <protection/>
    </xf>
    <xf numFmtId="164" fontId="2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32" xfId="0" applyNumberFormat="1" applyFont="1" applyFill="1" applyBorder="1" applyAlignment="1" applyProtection="1">
      <alignment horizontal="right" vertical="center" wrapText="1" indent="1"/>
      <protection/>
    </xf>
    <xf numFmtId="0" fontId="4" fillId="0" borderId="17" xfId="58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Alignment="1">
      <alignment vertical="center" wrapText="1"/>
    </xf>
    <xf numFmtId="0" fontId="22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16" fontId="2" fillId="0" borderId="0" xfId="0" applyNumberFormat="1" applyFont="1" applyFill="1" applyAlignment="1">
      <alignment vertical="center" wrapText="1"/>
    </xf>
    <xf numFmtId="0" fontId="16" fillId="0" borderId="0" xfId="0" applyFont="1" applyAlignment="1" applyProtection="1">
      <alignment horizontal="right" vertical="top"/>
      <protection/>
    </xf>
    <xf numFmtId="49" fontId="4" fillId="0" borderId="11" xfId="0" applyNumberFormat="1" applyFont="1" applyFill="1" applyBorder="1" applyAlignment="1" applyProtection="1">
      <alignment horizontal="right" vertical="center"/>
      <protection/>
    </xf>
    <xf numFmtId="49" fontId="4" fillId="0" borderId="13" xfId="0" applyNumberFormat="1" applyFont="1" applyFill="1" applyBorder="1" applyAlignment="1" applyProtection="1">
      <alignment horizontal="right" vertical="center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164" fontId="4" fillId="0" borderId="40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vertical="center" wrapText="1"/>
      <protection/>
    </xf>
    <xf numFmtId="49" fontId="2" fillId="0" borderId="35" xfId="0" applyNumberFormat="1" applyFont="1" applyFill="1" applyBorder="1" applyAlignment="1" applyProtection="1">
      <alignment horizontal="center" vertical="center" wrapText="1"/>
      <protection/>
    </xf>
    <xf numFmtId="164" fontId="2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49" fontId="2" fillId="0" borderId="23" xfId="0" applyNumberFormat="1" applyFont="1" applyFill="1" applyBorder="1" applyAlignment="1" applyProtection="1">
      <alignment horizontal="center" vertical="center" wrapText="1"/>
      <protection/>
    </xf>
    <xf numFmtId="164" fontId="2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164" fontId="4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49" fontId="2" fillId="0" borderId="21" xfId="0" applyNumberFormat="1" applyFont="1" applyFill="1" applyBorder="1" applyAlignment="1" applyProtection="1">
      <alignment horizontal="center" vertical="center" wrapText="1"/>
      <protection/>
    </xf>
    <xf numFmtId="164" fontId="2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16" xfId="0" applyFont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left" vertical="center" wrapText="1"/>
      <protection/>
    </xf>
    <xf numFmtId="164" fontId="4" fillId="0" borderId="18" xfId="0" applyNumberFormat="1" applyFont="1" applyFill="1" applyBorder="1" applyAlignment="1" applyProtection="1">
      <alignment horizontal="right" vertical="center" wrapText="1" indent="1"/>
      <protection/>
    </xf>
    <xf numFmtId="4" fontId="4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8" xfId="58" applyNumberFormat="1" applyFont="1" applyFill="1" applyBorder="1" applyAlignment="1" applyProtection="1">
      <alignment horizontal="right" vertical="center" indent="1"/>
      <protection/>
    </xf>
    <xf numFmtId="164" fontId="18" fillId="33" borderId="25" xfId="58" applyNumberFormat="1" applyFont="1" applyFill="1" applyBorder="1" applyAlignment="1" applyProtection="1">
      <alignment horizontal="right" vertical="center" wrapText="1" indent="1"/>
      <protection/>
    </xf>
    <xf numFmtId="164" fontId="18" fillId="33" borderId="27" xfId="58" applyNumberFormat="1" applyFont="1" applyFill="1" applyBorder="1" applyAlignment="1" applyProtection="1">
      <alignment horizontal="right" vertical="center" wrapText="1" indent="1"/>
      <protection/>
    </xf>
    <xf numFmtId="0" fontId="20" fillId="0" borderId="43" xfId="0" applyFont="1" applyBorder="1" applyAlignment="1" applyProtection="1">
      <alignment horizontal="left" indent="1" shrinkToFit="1"/>
      <protection/>
    </xf>
    <xf numFmtId="0" fontId="20" fillId="0" borderId="24" xfId="0" applyFont="1" applyBorder="1" applyAlignment="1" applyProtection="1">
      <alignment horizontal="left" indent="1" shrinkToFit="1"/>
      <protection/>
    </xf>
    <xf numFmtId="0" fontId="18" fillId="0" borderId="24" xfId="58" applyFont="1" applyFill="1" applyBorder="1" applyAlignment="1" applyProtection="1">
      <alignment horizontal="left" indent="6" shrinkToFit="1"/>
      <protection/>
    </xf>
    <xf numFmtId="0" fontId="18" fillId="0" borderId="43" xfId="58" applyFont="1" applyFill="1" applyBorder="1" applyAlignment="1" applyProtection="1">
      <alignment horizontal="left" vertical="center" indent="1" shrinkToFit="1"/>
      <protection/>
    </xf>
    <xf numFmtId="0" fontId="18" fillId="0" borderId="45" xfId="58" applyFont="1" applyFill="1" applyBorder="1" applyAlignment="1" applyProtection="1">
      <alignment horizontal="left" vertical="center" indent="1" shrinkToFit="1"/>
      <protection/>
    </xf>
    <xf numFmtId="164" fontId="4" fillId="0" borderId="41" xfId="0" applyNumberFormat="1" applyFont="1" applyFill="1" applyBorder="1" applyAlignment="1" applyProtection="1">
      <alignment horizontal="centerContinuous" vertical="center" wrapText="1"/>
      <protection/>
    </xf>
    <xf numFmtId="164" fontId="4" fillId="0" borderId="31" xfId="0" applyNumberFormat="1" applyFont="1" applyFill="1" applyBorder="1" applyAlignment="1" applyProtection="1">
      <alignment horizontal="centerContinuous" vertical="center" wrapText="1"/>
      <protection/>
    </xf>
    <xf numFmtId="164" fontId="2" fillId="0" borderId="21" xfId="0" applyNumberFormat="1" applyFont="1" applyFill="1" applyBorder="1" applyAlignment="1" applyProtection="1">
      <alignment horizontal="left" vertical="center" indent="1" shrinkToFit="1"/>
      <protection/>
    </xf>
    <xf numFmtId="164" fontId="2" fillId="0" borderId="23" xfId="0" applyNumberFormat="1" applyFont="1" applyFill="1" applyBorder="1" applyAlignment="1" applyProtection="1">
      <alignment horizontal="left" vertical="center" indent="1" shrinkToFit="1"/>
      <protection/>
    </xf>
    <xf numFmtId="164" fontId="2" fillId="0" borderId="52" xfId="0" applyNumberFormat="1" applyFont="1" applyFill="1" applyBorder="1" applyAlignment="1" applyProtection="1">
      <alignment horizontal="left" vertical="center" indent="1" shrinkToFit="1"/>
      <protection/>
    </xf>
    <xf numFmtId="164" fontId="2" fillId="0" borderId="23" xfId="0" applyNumberFormat="1" applyFont="1" applyFill="1" applyBorder="1" applyAlignment="1" applyProtection="1">
      <alignment horizontal="left" vertical="center" indent="1" shrinkToFit="1"/>
      <protection locked="0"/>
    </xf>
    <xf numFmtId="164" fontId="2" fillId="0" borderId="0" xfId="0" applyNumberFormat="1" applyFont="1" applyFill="1" applyBorder="1" applyAlignment="1" applyProtection="1">
      <alignment horizontal="left" vertical="center" indent="1" shrinkToFit="1"/>
      <protection locked="0"/>
    </xf>
    <xf numFmtId="164" fontId="2" fillId="0" borderId="26" xfId="0" applyNumberFormat="1" applyFont="1" applyFill="1" applyBorder="1" applyAlignment="1" applyProtection="1">
      <alignment horizontal="left" vertical="center" indent="1" shrinkToFit="1"/>
      <protection locked="0"/>
    </xf>
    <xf numFmtId="164" fontId="4" fillId="0" borderId="16" xfId="0" applyNumberFormat="1" applyFont="1" applyFill="1" applyBorder="1" applyAlignment="1" applyProtection="1">
      <alignment horizontal="left" vertical="center" indent="1" shrinkToFit="1"/>
      <protection/>
    </xf>
    <xf numFmtId="164" fontId="2" fillId="0" borderId="36" xfId="0" applyNumberFormat="1" applyFont="1" applyFill="1" applyBorder="1" applyAlignment="1" applyProtection="1">
      <alignment horizontal="left" vertical="center" indent="1" shrinkToFit="1"/>
      <protection/>
    </xf>
    <xf numFmtId="164" fontId="4" fillId="0" borderId="14" xfId="0" applyNumberFormat="1" applyFont="1" applyFill="1" applyBorder="1" applyAlignment="1" applyProtection="1">
      <alignment horizontal="centerContinuous" vertical="center" wrapText="1"/>
      <protection/>
    </xf>
    <xf numFmtId="164" fontId="4" fillId="0" borderId="46" xfId="0" applyNumberFormat="1" applyFont="1" applyFill="1" applyBorder="1" applyAlignment="1" applyProtection="1">
      <alignment horizontal="centerContinuous" vertical="center" wrapText="1"/>
      <protection/>
    </xf>
    <xf numFmtId="164" fontId="2" fillId="0" borderId="21" xfId="0" applyNumberFormat="1" applyFont="1" applyFill="1" applyBorder="1" applyAlignment="1" applyProtection="1">
      <alignment horizontal="left" vertical="center" shrinkToFit="1"/>
      <protection/>
    </xf>
    <xf numFmtId="164" fontId="2" fillId="0" borderId="43" xfId="0" applyNumberFormat="1" applyFont="1" applyFill="1" applyBorder="1" applyAlignment="1" applyProtection="1">
      <alignment horizontal="right" vertical="center" shrinkToFit="1"/>
      <protection locked="0"/>
    </xf>
    <xf numFmtId="164" fontId="2" fillId="0" borderId="23" xfId="0" applyNumberFormat="1" applyFont="1" applyFill="1" applyBorder="1" applyAlignment="1" applyProtection="1">
      <alignment horizontal="left" vertical="center" shrinkToFit="1"/>
      <protection/>
    </xf>
    <xf numFmtId="164" fontId="2" fillId="0" borderId="24" xfId="0" applyNumberFormat="1" applyFont="1" applyFill="1" applyBorder="1" applyAlignment="1" applyProtection="1">
      <alignment horizontal="right" vertical="center" shrinkToFit="1"/>
      <protection locked="0"/>
    </xf>
    <xf numFmtId="164" fontId="2" fillId="0" borderId="49" xfId="0" applyNumberFormat="1" applyFont="1" applyFill="1" applyBorder="1" applyAlignment="1" applyProtection="1">
      <alignment horizontal="right" vertical="center" shrinkToFit="1"/>
      <protection locked="0"/>
    </xf>
    <xf numFmtId="164" fontId="2" fillId="0" borderId="23" xfId="0" applyNumberFormat="1" applyFont="1" applyFill="1" applyBorder="1" applyAlignment="1" applyProtection="1">
      <alignment horizontal="left" vertical="center" shrinkToFit="1"/>
      <protection locked="0"/>
    </xf>
    <xf numFmtId="164" fontId="2" fillId="0" borderId="36" xfId="0" applyNumberFormat="1" applyFont="1" applyFill="1" applyBorder="1" applyAlignment="1" applyProtection="1">
      <alignment horizontal="left" vertical="center" shrinkToFit="1"/>
      <protection locked="0"/>
    </xf>
    <xf numFmtId="164" fontId="2" fillId="0" borderId="53" xfId="0" applyNumberFormat="1" applyFont="1" applyFill="1" applyBorder="1" applyAlignment="1" applyProtection="1">
      <alignment horizontal="right" vertical="center" shrinkToFit="1"/>
      <protection locked="0"/>
    </xf>
    <xf numFmtId="164" fontId="2" fillId="0" borderId="36" xfId="0" applyNumberFormat="1" applyFont="1" applyFill="1" applyBorder="1" applyAlignment="1" applyProtection="1">
      <alignment horizontal="left" vertical="center" shrinkToFit="1"/>
      <protection/>
    </xf>
    <xf numFmtId="164" fontId="4" fillId="0" borderId="16" xfId="0" applyNumberFormat="1" applyFont="1" applyFill="1" applyBorder="1" applyAlignment="1" applyProtection="1">
      <alignment horizontal="left" vertical="center" shrinkToFit="1"/>
      <protection/>
    </xf>
    <xf numFmtId="164" fontId="4" fillId="0" borderId="17" xfId="0" applyNumberFormat="1" applyFont="1" applyFill="1" applyBorder="1" applyAlignment="1" applyProtection="1">
      <alignment horizontal="right" vertical="center" shrinkToFit="1"/>
      <protection/>
    </xf>
    <xf numFmtId="164" fontId="22" fillId="0" borderId="36" xfId="0" applyNumberFormat="1" applyFont="1" applyFill="1" applyBorder="1" applyAlignment="1" applyProtection="1">
      <alignment horizontal="left" vertical="center" shrinkToFit="1"/>
      <protection/>
    </xf>
    <xf numFmtId="164" fontId="22" fillId="0" borderId="43" xfId="0" applyNumberFormat="1" applyFont="1" applyFill="1" applyBorder="1" applyAlignment="1" applyProtection="1">
      <alignment horizontal="right" vertical="center" shrinkToFit="1"/>
      <protection/>
    </xf>
    <xf numFmtId="164" fontId="2" fillId="0" borderId="24" xfId="0" applyNumberFormat="1" applyFont="1" applyFill="1" applyBorder="1" applyAlignment="1" applyProtection="1">
      <alignment horizontal="left" vertical="center" shrinkToFit="1"/>
      <protection/>
    </xf>
    <xf numFmtId="164" fontId="22" fillId="0" borderId="24" xfId="0" applyNumberFormat="1" applyFont="1" applyFill="1" applyBorder="1" applyAlignment="1" applyProtection="1">
      <alignment horizontal="left" vertical="center" shrinkToFit="1"/>
      <protection/>
    </xf>
    <xf numFmtId="164" fontId="22" fillId="0" borderId="24" xfId="0" applyNumberFormat="1" applyFont="1" applyFill="1" applyBorder="1" applyAlignment="1" applyProtection="1">
      <alignment horizontal="right" vertical="center" shrinkToFit="1"/>
      <protection/>
    </xf>
    <xf numFmtId="164" fontId="2" fillId="0" borderId="21" xfId="0" applyNumberFormat="1" applyFont="1" applyFill="1" applyBorder="1" applyAlignment="1" applyProtection="1">
      <alignment horizontal="left" vertical="center" shrinkToFit="1"/>
      <protection locked="0"/>
    </xf>
    <xf numFmtId="164" fontId="2" fillId="0" borderId="26" xfId="0" applyNumberFormat="1" applyFont="1" applyFill="1" applyBorder="1" applyAlignment="1" applyProtection="1">
      <alignment horizontal="left" vertical="center" shrinkToFit="1"/>
      <protection/>
    </xf>
    <xf numFmtId="164" fontId="4" fillId="0" borderId="32" xfId="0" applyNumberFormat="1" applyFont="1" applyFill="1" applyBorder="1" applyAlignment="1" applyProtection="1">
      <alignment horizontal="right" vertical="center" shrinkToFit="1"/>
      <protection/>
    </xf>
    <xf numFmtId="0" fontId="4" fillId="0" borderId="54" xfId="0" applyFont="1" applyFill="1" applyBorder="1" applyAlignment="1" applyProtection="1">
      <alignment horizontal="center" vertical="center" shrinkToFit="1"/>
      <protection/>
    </xf>
    <xf numFmtId="0" fontId="4" fillId="0" borderId="10" xfId="0" applyFont="1" applyFill="1" applyBorder="1" applyAlignment="1" applyProtection="1">
      <alignment horizontal="center" vertical="center" shrinkToFit="1"/>
      <protection/>
    </xf>
    <xf numFmtId="0" fontId="4" fillId="0" borderId="55" xfId="0" applyFont="1" applyFill="1" applyBorder="1" applyAlignment="1" applyProtection="1">
      <alignment vertical="center" shrinkToFit="1"/>
      <protection/>
    </xf>
    <xf numFmtId="0" fontId="4" fillId="0" borderId="12" xfId="0" applyFont="1" applyFill="1" applyBorder="1" applyAlignment="1" applyProtection="1">
      <alignment horizontal="center" vertical="center" shrinkToFit="1"/>
      <protection/>
    </xf>
    <xf numFmtId="0" fontId="4" fillId="0" borderId="56" xfId="0" applyFont="1" applyFill="1" applyBorder="1" applyAlignment="1" applyProtection="1">
      <alignment horizontal="right" vertical="center" wrapText="1" indent="1"/>
      <protection/>
    </xf>
    <xf numFmtId="0" fontId="4" fillId="0" borderId="35" xfId="0" applyFont="1" applyFill="1" applyBorder="1" applyAlignment="1" applyProtection="1">
      <alignment horizontal="right" vertical="center" wrapText="1" inden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37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 shrinkToFit="1"/>
      <protection/>
    </xf>
    <xf numFmtId="0" fontId="2" fillId="0" borderId="0" xfId="0" applyFont="1" applyFill="1" applyAlignment="1" applyProtection="1">
      <alignment vertical="center" shrinkToFit="1"/>
      <protection/>
    </xf>
    <xf numFmtId="0" fontId="4" fillId="0" borderId="31" xfId="0" applyFont="1" applyFill="1" applyBorder="1" applyAlignment="1" applyProtection="1">
      <alignment horizontal="center" vertical="center" shrinkToFit="1"/>
      <protection/>
    </xf>
    <xf numFmtId="0" fontId="4" fillId="0" borderId="15" xfId="58" applyFont="1" applyFill="1" applyBorder="1" applyAlignment="1" applyProtection="1">
      <alignment vertical="center" shrinkToFit="1"/>
      <protection/>
    </xf>
    <xf numFmtId="0" fontId="2" fillId="0" borderId="10" xfId="58" applyFont="1" applyFill="1" applyBorder="1" applyAlignment="1" applyProtection="1">
      <alignment horizontal="left" vertical="center" shrinkToFit="1"/>
      <protection/>
    </xf>
    <xf numFmtId="0" fontId="2" fillId="0" borderId="24" xfId="58" applyFont="1" applyFill="1" applyBorder="1" applyAlignment="1" applyProtection="1">
      <alignment horizontal="left" vertical="center" shrinkToFit="1"/>
      <protection/>
    </xf>
    <xf numFmtId="0" fontId="2" fillId="0" borderId="43" xfId="58" applyFont="1" applyFill="1" applyBorder="1" applyAlignment="1" applyProtection="1">
      <alignment horizontal="left" vertical="center" shrinkToFit="1"/>
      <protection/>
    </xf>
    <xf numFmtId="0" fontId="4" fillId="0" borderId="17" xfId="58" applyFont="1" applyFill="1" applyBorder="1" applyAlignment="1" applyProtection="1">
      <alignment horizontal="left" vertical="center" shrinkToFit="1"/>
      <protection/>
    </xf>
    <xf numFmtId="0" fontId="2" fillId="0" borderId="45" xfId="58" applyFont="1" applyFill="1" applyBorder="1" applyAlignment="1" applyProtection="1">
      <alignment horizontal="left" vertical="center" shrinkToFit="1"/>
      <protection/>
    </xf>
    <xf numFmtId="0" fontId="9" fillId="0" borderId="30" xfId="0" applyFont="1" applyBorder="1" applyAlignment="1" applyProtection="1">
      <alignment horizontal="left" vertical="center" shrinkToFit="1"/>
      <protection/>
    </xf>
    <xf numFmtId="0" fontId="4" fillId="0" borderId="55" xfId="0" applyFont="1" applyFill="1" applyBorder="1" applyAlignment="1" applyProtection="1">
      <alignment horizontal="center" vertical="center" shrinkToFit="1"/>
      <protection/>
    </xf>
    <xf numFmtId="0" fontId="4" fillId="0" borderId="17" xfId="0" applyFont="1" applyFill="1" applyBorder="1" applyAlignment="1" applyProtection="1">
      <alignment horizontal="left" vertical="center" shrinkToFit="1"/>
      <protection/>
    </xf>
    <xf numFmtId="0" fontId="4" fillId="0" borderId="17" xfId="0" applyFont="1" applyFill="1" applyBorder="1" applyAlignment="1" applyProtection="1">
      <alignment horizontal="left" vertical="center" shrinkToFit="1"/>
      <protection/>
    </xf>
    <xf numFmtId="0" fontId="0" fillId="0" borderId="0" xfId="0" applyFill="1" applyAlignment="1" applyProtection="1">
      <alignment vertical="center" shrinkToFit="1"/>
      <protection/>
    </xf>
    <xf numFmtId="164" fontId="4" fillId="0" borderId="17" xfId="0" applyNumberFormat="1" applyFont="1" applyFill="1" applyBorder="1" applyAlignment="1" applyProtection="1">
      <alignment horizontal="right" vertical="center" wrapText="1"/>
      <protection/>
    </xf>
    <xf numFmtId="164" fontId="22" fillId="0" borderId="45" xfId="0" applyNumberFormat="1" applyFont="1" applyFill="1" applyBorder="1" applyAlignment="1" applyProtection="1">
      <alignment horizontal="right" vertical="center" wrapText="1"/>
      <protection/>
    </xf>
    <xf numFmtId="164" fontId="2" fillId="0" borderId="24" xfId="0" applyNumberFormat="1" applyFont="1" applyFill="1" applyBorder="1" applyAlignment="1" applyProtection="1">
      <alignment horizontal="right" vertical="center" wrapText="1"/>
      <protection locked="0"/>
    </xf>
    <xf numFmtId="164" fontId="22" fillId="0" borderId="24" xfId="0" applyNumberFormat="1" applyFont="1" applyFill="1" applyBorder="1" applyAlignment="1" applyProtection="1">
      <alignment horizontal="right" vertical="center" wrapText="1"/>
      <protection/>
    </xf>
    <xf numFmtId="164" fontId="2" fillId="0" borderId="45" xfId="0" applyNumberFormat="1" applyFont="1" applyFill="1" applyBorder="1" applyAlignment="1" applyProtection="1">
      <alignment horizontal="right" vertical="center" wrapText="1"/>
      <protection locked="0"/>
    </xf>
    <xf numFmtId="164" fontId="4" fillId="0" borderId="32" xfId="0" applyNumberFormat="1" applyFont="1" applyFill="1" applyBorder="1" applyAlignment="1" applyProtection="1">
      <alignment horizontal="right" vertical="center" wrapText="1"/>
      <protection/>
    </xf>
    <xf numFmtId="0" fontId="20" fillId="0" borderId="43" xfId="0" applyFont="1" applyBorder="1" applyAlignment="1" applyProtection="1">
      <alignment horizontal="left" wrapText="1"/>
      <protection/>
    </xf>
    <xf numFmtId="0" fontId="20" fillId="0" borderId="24" xfId="0" applyFont="1" applyBorder="1" applyAlignment="1" applyProtection="1">
      <alignment horizontal="left" wrapText="1"/>
      <protection/>
    </xf>
    <xf numFmtId="0" fontId="20" fillId="0" borderId="28" xfId="0" applyFont="1" applyBorder="1" applyAlignment="1" applyProtection="1">
      <alignment horizontal="left" wrapText="1"/>
      <protection/>
    </xf>
    <xf numFmtId="0" fontId="9" fillId="0" borderId="17" xfId="0" applyFont="1" applyBorder="1" applyAlignment="1" applyProtection="1">
      <alignment horizontal="left" vertical="center" wrapText="1"/>
      <protection/>
    </xf>
    <xf numFmtId="0" fontId="16" fillId="0" borderId="43" xfId="0" applyFont="1" applyBorder="1" applyAlignment="1" applyProtection="1">
      <alignment horizontal="left" wrapText="1"/>
      <protection/>
    </xf>
    <xf numFmtId="0" fontId="16" fillId="0" borderId="24" xfId="0" applyFont="1" applyBorder="1" applyAlignment="1" applyProtection="1">
      <alignment horizontal="left" wrapText="1"/>
      <protection/>
    </xf>
    <xf numFmtId="0" fontId="16" fillId="0" borderId="28" xfId="0" applyFont="1" applyBorder="1" applyAlignment="1" applyProtection="1">
      <alignment horizontal="left" wrapText="1"/>
      <protection/>
    </xf>
    <xf numFmtId="0" fontId="4" fillId="0" borderId="14" xfId="0" applyFont="1" applyFill="1" applyBorder="1" applyAlignment="1" applyProtection="1">
      <alignment vertical="center" shrinkToFit="1"/>
      <protection/>
    </xf>
    <xf numFmtId="0" fontId="4" fillId="0" borderId="31" xfId="0" applyFont="1" applyFill="1" applyBorder="1" applyAlignment="1" applyProtection="1">
      <alignment vertical="center" shrinkToFit="1"/>
      <protection/>
    </xf>
    <xf numFmtId="0" fontId="4" fillId="0" borderId="32" xfId="0" applyFont="1" applyFill="1" applyBorder="1" applyAlignment="1">
      <alignment horizontal="center" vertical="center" wrapText="1"/>
    </xf>
    <xf numFmtId="0" fontId="2" fillId="0" borderId="10" xfId="58" applyFont="1" applyFill="1" applyBorder="1" applyAlignment="1" applyProtection="1">
      <alignment horizontal="left" vertical="center" wrapText="1"/>
      <protection/>
    </xf>
    <xf numFmtId="0" fontId="2" fillId="0" borderId="24" xfId="58" applyFont="1" applyFill="1" applyBorder="1" applyAlignment="1" applyProtection="1">
      <alignment horizontal="left" vertical="center" wrapText="1"/>
      <protection/>
    </xf>
    <xf numFmtId="0" fontId="2" fillId="0" borderId="44" xfId="58" applyFont="1" applyFill="1" applyBorder="1" applyAlignment="1" applyProtection="1">
      <alignment horizontal="left" vertical="center" wrapText="1"/>
      <protection/>
    </xf>
    <xf numFmtId="0" fontId="2" fillId="0" borderId="0" xfId="58" applyFont="1" applyFill="1" applyBorder="1" applyAlignment="1" applyProtection="1">
      <alignment horizontal="left" vertical="center" wrapText="1"/>
      <protection/>
    </xf>
    <xf numFmtId="0" fontId="2" fillId="0" borderId="24" xfId="58" applyFont="1" applyFill="1" applyBorder="1" applyAlignment="1" applyProtection="1">
      <alignment horizontal="left" wrapText="1"/>
      <protection/>
    </xf>
    <xf numFmtId="0" fontId="2" fillId="0" borderId="28" xfId="58" applyFont="1" applyFill="1" applyBorder="1" applyAlignment="1" applyProtection="1">
      <alignment horizontal="left" vertical="center" wrapText="1"/>
      <protection/>
    </xf>
    <xf numFmtId="0" fontId="2" fillId="0" borderId="12" xfId="58" applyFont="1" applyFill="1" applyBorder="1" applyAlignment="1" applyProtection="1">
      <alignment horizontal="left" vertical="center" wrapText="1"/>
      <protection/>
    </xf>
    <xf numFmtId="0" fontId="16" fillId="0" borderId="28" xfId="0" applyFont="1" applyBorder="1" applyAlignment="1" applyProtection="1">
      <alignment horizontal="left" vertical="center" wrapText="1"/>
      <protection/>
    </xf>
    <xf numFmtId="0" fontId="16" fillId="0" borderId="24" xfId="0" applyFont="1" applyBorder="1" applyAlignment="1" applyProtection="1">
      <alignment horizontal="left" vertical="center" wrapText="1"/>
      <protection/>
    </xf>
    <xf numFmtId="0" fontId="2" fillId="0" borderId="43" xfId="58" applyFont="1" applyFill="1" applyBorder="1" applyAlignment="1" applyProtection="1">
      <alignment horizontal="left" vertical="center" wrapText="1"/>
      <protection/>
    </xf>
    <xf numFmtId="0" fontId="4" fillId="0" borderId="17" xfId="58" applyFont="1" applyFill="1" applyBorder="1" applyAlignment="1" applyProtection="1">
      <alignment horizontal="left" vertical="center" wrapText="1"/>
      <protection/>
    </xf>
    <xf numFmtId="0" fontId="2" fillId="0" borderId="45" xfId="58" applyFont="1" applyFill="1" applyBorder="1" applyAlignment="1" applyProtection="1">
      <alignment horizontal="left" vertical="center" wrapText="1"/>
      <protection/>
    </xf>
    <xf numFmtId="0" fontId="4" fillId="0" borderId="17" xfId="0" applyFont="1" applyFill="1" applyBorder="1" applyAlignment="1" applyProtection="1">
      <alignment horizontal="left" vertical="center" wrapText="1"/>
      <protection/>
    </xf>
    <xf numFmtId="0" fontId="2" fillId="0" borderId="43" xfId="58" applyFont="1" applyFill="1" applyBorder="1" applyAlignment="1" applyProtection="1">
      <alignment horizontal="left" vertical="center" wrapText="1"/>
      <protection/>
    </xf>
    <xf numFmtId="0" fontId="2" fillId="0" borderId="24" xfId="58" applyFont="1" applyFill="1" applyBorder="1" applyAlignment="1" applyProtection="1">
      <alignment horizontal="left" vertical="center" wrapText="1"/>
      <protection/>
    </xf>
    <xf numFmtId="0" fontId="2" fillId="0" borderId="30" xfId="58" applyFont="1" applyFill="1" applyBorder="1" applyAlignment="1" applyProtection="1" quotePrefix="1">
      <alignment horizontal="left" vertical="center" wrapText="1"/>
      <protection/>
    </xf>
    <xf numFmtId="0" fontId="2" fillId="0" borderId="30" xfId="58" applyFont="1" applyFill="1" applyBorder="1" applyAlignment="1" applyProtection="1">
      <alignment horizontal="left" vertical="center" wrapText="1"/>
      <protection/>
    </xf>
    <xf numFmtId="0" fontId="23" fillId="0" borderId="41" xfId="0" applyFont="1" applyBorder="1" applyAlignment="1" applyProtection="1">
      <alignment horizontal="left" wrapText="1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0" fontId="23" fillId="0" borderId="0" xfId="0" applyFont="1" applyBorder="1" applyAlignment="1" applyProtection="1">
      <alignment horizontal="left" wrapText="1"/>
      <protection/>
    </xf>
    <xf numFmtId="0" fontId="4" fillId="0" borderId="17" xfId="0" applyFont="1" applyFill="1" applyBorder="1" applyAlignment="1" applyProtection="1">
      <alignment horizontal="left" vertical="center" wrapText="1"/>
      <protection/>
    </xf>
    <xf numFmtId="49" fontId="18" fillId="0" borderId="23" xfId="58" applyNumberFormat="1" applyFont="1" applyFill="1" applyBorder="1" applyAlignment="1" applyProtection="1">
      <alignment horizontal="left" vertical="center" indent="1" shrinkToFit="1"/>
      <protection/>
    </xf>
    <xf numFmtId="0" fontId="16" fillId="0" borderId="43" xfId="0" applyFont="1" applyBorder="1" applyAlignment="1" applyProtection="1">
      <alignment horizontal="left" shrinkToFit="1"/>
      <protection/>
    </xf>
    <xf numFmtId="0" fontId="16" fillId="0" borderId="24" xfId="0" applyFont="1" applyBorder="1" applyAlignment="1" applyProtection="1">
      <alignment horizontal="left" shrinkToFit="1"/>
      <protection/>
    </xf>
    <xf numFmtId="0" fontId="16" fillId="0" borderId="28" xfId="0" applyFont="1" applyBorder="1" applyAlignment="1" applyProtection="1">
      <alignment horizontal="left" shrinkToFit="1"/>
      <protection/>
    </xf>
    <xf numFmtId="164" fontId="2" fillId="0" borderId="0" xfId="0" applyNumberFormat="1" applyFont="1" applyFill="1" applyAlignment="1">
      <alignment vertical="center" wrapText="1"/>
    </xf>
    <xf numFmtId="164" fontId="13" fillId="0" borderId="0" xfId="0" applyNumberFormat="1" applyFont="1" applyFill="1" applyAlignment="1" applyProtection="1">
      <alignment horizontal="right" wrapText="1"/>
      <protection/>
    </xf>
    <xf numFmtId="164" fontId="0" fillId="0" borderId="0" xfId="0" applyNumberFormat="1" applyFill="1" applyAlignment="1">
      <alignment horizontal="center" vertical="center" wrapText="1"/>
    </xf>
    <xf numFmtId="164" fontId="0" fillId="0" borderId="0" xfId="0" applyNumberFormat="1" applyFill="1" applyAlignment="1">
      <alignment vertical="center" wrapText="1"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>
      <alignment/>
    </xf>
    <xf numFmtId="0" fontId="2" fillId="0" borderId="0" xfId="59" applyFont="1" applyFill="1" applyProtection="1">
      <alignment/>
      <protection locked="0"/>
    </xf>
    <xf numFmtId="0" fontId="2" fillId="0" borderId="0" xfId="59" applyFont="1" applyFill="1" applyProtection="1">
      <alignment/>
      <protection/>
    </xf>
    <xf numFmtId="0" fontId="13" fillId="0" borderId="0" xfId="0" applyFont="1" applyFill="1" applyAlignment="1">
      <alignment horizontal="right"/>
    </xf>
    <xf numFmtId="0" fontId="4" fillId="0" borderId="33" xfId="59" applyFont="1" applyFill="1" applyBorder="1" applyAlignment="1" applyProtection="1">
      <alignment horizontal="center" vertical="center" wrapText="1"/>
      <protection/>
    </xf>
    <xf numFmtId="0" fontId="4" fillId="0" borderId="15" xfId="59" applyFont="1" applyFill="1" applyBorder="1" applyAlignment="1" applyProtection="1">
      <alignment horizontal="center" vertical="center"/>
      <protection/>
    </xf>
    <xf numFmtId="0" fontId="4" fillId="0" borderId="34" xfId="59" applyFont="1" applyFill="1" applyBorder="1" applyAlignment="1" applyProtection="1">
      <alignment horizontal="center" vertical="center"/>
      <protection/>
    </xf>
    <xf numFmtId="0" fontId="2" fillId="0" borderId="16" xfId="59" applyFont="1" applyFill="1" applyBorder="1" applyAlignment="1" applyProtection="1">
      <alignment horizontal="left" vertical="center" indent="1"/>
      <protection/>
    </xf>
    <xf numFmtId="0" fontId="2" fillId="0" borderId="0" xfId="59" applyFont="1" applyFill="1" applyAlignment="1" applyProtection="1">
      <alignment vertical="center"/>
      <protection/>
    </xf>
    <xf numFmtId="0" fontId="2" fillId="0" borderId="36" xfId="59" applyFont="1" applyFill="1" applyBorder="1" applyAlignment="1" applyProtection="1">
      <alignment horizontal="left" vertical="center" indent="1"/>
      <protection/>
    </xf>
    <xf numFmtId="0" fontId="2" fillId="0" borderId="45" xfId="59" applyFont="1" applyFill="1" applyBorder="1" applyAlignment="1" applyProtection="1">
      <alignment horizontal="left" vertical="center" wrapText="1" indent="1"/>
      <protection/>
    </xf>
    <xf numFmtId="164" fontId="2" fillId="0" borderId="45" xfId="59" applyNumberFormat="1" applyFont="1" applyFill="1" applyBorder="1" applyAlignment="1" applyProtection="1">
      <alignment vertical="center"/>
      <protection locked="0"/>
    </xf>
    <xf numFmtId="164" fontId="2" fillId="0" borderId="51" xfId="59" applyNumberFormat="1" applyFont="1" applyFill="1" applyBorder="1" applyAlignment="1" applyProtection="1">
      <alignment vertical="center"/>
      <protection/>
    </xf>
    <xf numFmtId="0" fontId="2" fillId="0" borderId="23" xfId="59" applyFont="1" applyFill="1" applyBorder="1" applyAlignment="1" applyProtection="1">
      <alignment horizontal="left" vertical="center" indent="1"/>
      <protection/>
    </xf>
    <xf numFmtId="0" fontId="2" fillId="0" borderId="24" xfId="59" applyFont="1" applyFill="1" applyBorder="1" applyAlignment="1" applyProtection="1">
      <alignment horizontal="left" vertical="center" wrapText="1" indent="1"/>
      <protection/>
    </xf>
    <xf numFmtId="164" fontId="2" fillId="0" borderId="24" xfId="59" applyNumberFormat="1" applyFont="1" applyFill="1" applyBorder="1" applyAlignment="1" applyProtection="1">
      <alignment vertical="center"/>
      <protection locked="0"/>
    </xf>
    <xf numFmtId="164" fontId="2" fillId="0" borderId="25" xfId="59" applyNumberFormat="1" applyFont="1" applyFill="1" applyBorder="1" applyAlignment="1" applyProtection="1">
      <alignment vertical="center"/>
      <protection/>
    </xf>
    <xf numFmtId="0" fontId="2" fillId="0" borderId="0" xfId="59" applyFont="1" applyFill="1" applyAlignment="1" applyProtection="1">
      <alignment vertical="center"/>
      <protection locked="0"/>
    </xf>
    <xf numFmtId="0" fontId="2" fillId="0" borderId="43" xfId="59" applyFont="1" applyFill="1" applyBorder="1" applyAlignment="1" applyProtection="1">
      <alignment horizontal="left" vertical="center" wrapText="1" indent="1"/>
      <protection/>
    </xf>
    <xf numFmtId="164" fontId="2" fillId="0" borderId="43" xfId="59" applyNumberFormat="1" applyFont="1" applyFill="1" applyBorder="1" applyAlignment="1" applyProtection="1">
      <alignment vertical="center"/>
      <protection locked="0"/>
    </xf>
    <xf numFmtId="164" fontId="2" fillId="0" borderId="22" xfId="59" applyNumberFormat="1" applyFont="1" applyFill="1" applyBorder="1" applyAlignment="1" applyProtection="1">
      <alignment vertical="center"/>
      <protection/>
    </xf>
    <xf numFmtId="0" fontId="2" fillId="0" borderId="24" xfId="59" applyFont="1" applyFill="1" applyBorder="1" applyAlignment="1" applyProtection="1">
      <alignment horizontal="left" vertical="center" indent="1"/>
      <protection/>
    </xf>
    <xf numFmtId="0" fontId="4" fillId="0" borderId="17" xfId="59" applyFont="1" applyFill="1" applyBorder="1" applyAlignment="1" applyProtection="1">
      <alignment horizontal="left" vertical="center" indent="1"/>
      <protection/>
    </xf>
    <xf numFmtId="164" fontId="4" fillId="0" borderId="17" xfId="59" applyNumberFormat="1" applyFont="1" applyFill="1" applyBorder="1" applyAlignment="1" applyProtection="1">
      <alignment vertical="center"/>
      <protection/>
    </xf>
    <xf numFmtId="164" fontId="4" fillId="0" borderId="18" xfId="59" applyNumberFormat="1" applyFont="1" applyFill="1" applyBorder="1" applyAlignment="1" applyProtection="1">
      <alignment vertical="center"/>
      <protection/>
    </xf>
    <xf numFmtId="0" fontId="2" fillId="0" borderId="21" xfId="59" applyFont="1" applyFill="1" applyBorder="1" applyAlignment="1" applyProtection="1">
      <alignment horizontal="left" vertical="center" indent="1"/>
      <protection/>
    </xf>
    <xf numFmtId="0" fontId="2" fillId="0" borderId="43" xfId="59" applyFont="1" applyFill="1" applyBorder="1" applyAlignment="1" applyProtection="1">
      <alignment horizontal="left" vertical="center" indent="1"/>
      <protection/>
    </xf>
    <xf numFmtId="0" fontId="4" fillId="0" borderId="16" xfId="59" applyFont="1" applyFill="1" applyBorder="1" applyAlignment="1" applyProtection="1">
      <alignment horizontal="left" vertical="center" indent="1"/>
      <protection/>
    </xf>
    <xf numFmtId="0" fontId="4" fillId="0" borderId="17" xfId="59" applyFont="1" applyFill="1" applyBorder="1" applyAlignment="1" applyProtection="1">
      <alignment horizontal="left" indent="1"/>
      <protection/>
    </xf>
    <xf numFmtId="164" fontId="4" fillId="0" borderId="17" xfId="59" applyNumberFormat="1" applyFont="1" applyFill="1" applyBorder="1" applyProtection="1">
      <alignment/>
      <protection/>
    </xf>
    <xf numFmtId="164" fontId="4" fillId="0" borderId="18" xfId="59" applyNumberFormat="1" applyFont="1" applyFill="1" applyBorder="1" applyProtection="1">
      <alignment/>
      <protection/>
    </xf>
    <xf numFmtId="0" fontId="0" fillId="0" borderId="0" xfId="59" applyFont="1" applyFill="1" applyProtection="1">
      <alignment/>
      <protection/>
    </xf>
    <xf numFmtId="0" fontId="2" fillId="0" borderId="0" xfId="59" applyFill="1" applyProtection="1">
      <alignment/>
      <protection locked="0"/>
    </xf>
    <xf numFmtId="0" fontId="2" fillId="0" borderId="0" xfId="59" applyFill="1" applyProtection="1">
      <alignment/>
      <protection/>
    </xf>
    <xf numFmtId="0" fontId="24" fillId="0" borderId="0" xfId="59" applyFont="1" applyFill="1" applyProtection="1">
      <alignment/>
      <protection locked="0"/>
    </xf>
    <xf numFmtId="0" fontId="4" fillId="0" borderId="0" xfId="59" applyFont="1" applyFill="1" applyProtection="1">
      <alignment/>
      <protection locked="0"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right"/>
      <protection/>
    </xf>
    <xf numFmtId="0" fontId="9" fillId="0" borderId="33" xfId="0" applyFont="1" applyFill="1" applyBorder="1" applyAlignment="1" applyProtection="1">
      <alignment horizontal="center" vertical="center" wrapText="1"/>
      <protection/>
    </xf>
    <xf numFmtId="0" fontId="9" fillId="0" borderId="34" xfId="0" applyFont="1" applyFill="1" applyBorder="1" applyAlignment="1" applyProtection="1">
      <alignment vertical="center" wrapText="1"/>
      <protection/>
    </xf>
    <xf numFmtId="0" fontId="9" fillId="0" borderId="16" xfId="0" applyFont="1" applyFill="1" applyBorder="1" applyAlignment="1" applyProtection="1">
      <alignment horizontal="center" vertical="center" wrapText="1"/>
      <protection/>
    </xf>
    <xf numFmtId="0" fontId="9" fillId="0" borderId="34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>
      <alignment vertical="center"/>
    </xf>
    <xf numFmtId="0" fontId="80" fillId="0" borderId="49" xfId="0" applyFont="1" applyBorder="1" applyAlignment="1">
      <alignment/>
    </xf>
    <xf numFmtId="0" fontId="2" fillId="0" borderId="24" xfId="0" applyFont="1" applyFill="1" applyBorder="1" applyAlignment="1">
      <alignment/>
    </xf>
    <xf numFmtId="0" fontId="80" fillId="0" borderId="24" xfId="0" applyFont="1" applyBorder="1" applyAlignment="1">
      <alignment/>
    </xf>
    <xf numFmtId="0" fontId="81" fillId="0" borderId="49" xfId="0" applyFont="1" applyBorder="1" applyAlignment="1">
      <alignment/>
    </xf>
    <xf numFmtId="0" fontId="25" fillId="0" borderId="24" xfId="0" applyFont="1" applyBorder="1" applyAlignment="1" applyProtection="1">
      <alignment horizontal="left" indent="1" shrinkToFit="1"/>
      <protection/>
    </xf>
    <xf numFmtId="164" fontId="25" fillId="0" borderId="25" xfId="58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0" xfId="0" applyFont="1" applyFill="1" applyAlignment="1">
      <alignment/>
    </xf>
    <xf numFmtId="0" fontId="0" fillId="0" borderId="49" xfId="0" applyBorder="1" applyAlignment="1">
      <alignment/>
    </xf>
    <xf numFmtId="0" fontId="82" fillId="0" borderId="49" xfId="0" applyFont="1" applyBorder="1" applyAlignment="1">
      <alignment/>
    </xf>
    <xf numFmtId="0" fontId="82" fillId="34" borderId="24" xfId="0" applyFont="1" applyFill="1" applyBorder="1" applyAlignment="1">
      <alignment/>
    </xf>
    <xf numFmtId="0" fontId="2" fillId="34" borderId="0" xfId="0" applyFont="1" applyFill="1" applyAlignment="1">
      <alignment/>
    </xf>
    <xf numFmtId="0" fontId="2" fillId="34" borderId="0" xfId="0" applyFont="1" applyFill="1" applyAlignment="1" applyProtection="1">
      <alignment vertical="center"/>
      <protection/>
    </xf>
    <xf numFmtId="0" fontId="80" fillId="0" borderId="24" xfId="0" applyFont="1" applyBorder="1" applyAlignment="1">
      <alignment/>
    </xf>
    <xf numFmtId="164" fontId="80" fillId="0" borderId="24" xfId="0" applyNumberFormat="1" applyFont="1" applyBorder="1" applyAlignment="1">
      <alignment/>
    </xf>
    <xf numFmtId="3" fontId="80" fillId="0" borderId="24" xfId="0" applyNumberFormat="1" applyFont="1" applyBorder="1" applyAlignment="1">
      <alignment/>
    </xf>
    <xf numFmtId="3" fontId="81" fillId="0" borderId="24" xfId="0" applyNumberFormat="1" applyFont="1" applyBorder="1" applyAlignment="1">
      <alignment/>
    </xf>
    <xf numFmtId="3" fontId="0" fillId="0" borderId="24" xfId="0" applyNumberFormat="1" applyBorder="1" applyAlignment="1">
      <alignment/>
    </xf>
    <xf numFmtId="3" fontId="82" fillId="34" borderId="24" xfId="0" applyNumberFormat="1" applyFont="1" applyFill="1" applyBorder="1" applyAlignment="1">
      <alignment/>
    </xf>
    <xf numFmtId="0" fontId="1" fillId="0" borderId="24" xfId="0" applyFont="1" applyFill="1" applyBorder="1" applyAlignment="1">
      <alignment/>
    </xf>
    <xf numFmtId="3" fontId="1" fillId="0" borderId="24" xfId="0" applyNumberFormat="1" applyFont="1" applyFill="1" applyBorder="1" applyAlignment="1">
      <alignment/>
    </xf>
    <xf numFmtId="0" fontId="83" fillId="0" borderId="58" xfId="0" applyFont="1" applyBorder="1" applyAlignment="1">
      <alignment horizontal="center" wrapText="1"/>
    </xf>
    <xf numFmtId="164" fontId="27" fillId="0" borderId="16" xfId="0" applyNumberFormat="1" applyFont="1" applyFill="1" applyBorder="1" applyAlignment="1" applyProtection="1">
      <alignment horizontal="center" vertical="center" wrapText="1"/>
      <protection/>
    </xf>
    <xf numFmtId="164" fontId="27" fillId="0" borderId="17" xfId="0" applyNumberFormat="1" applyFont="1" applyFill="1" applyBorder="1" applyAlignment="1" applyProtection="1">
      <alignment horizontal="center" vertical="center" wrapText="1"/>
      <protection/>
    </xf>
    <xf numFmtId="3" fontId="27" fillId="0" borderId="17" xfId="0" applyNumberFormat="1" applyFont="1" applyFill="1" applyBorder="1" applyAlignment="1" applyProtection="1">
      <alignment horizontal="center" vertical="center" wrapText="1"/>
      <protection/>
    </xf>
    <xf numFmtId="164" fontId="27" fillId="0" borderId="18" xfId="0" applyNumberFormat="1" applyFont="1" applyFill="1" applyBorder="1" applyAlignment="1" applyProtection="1">
      <alignment horizontal="center" vertical="center" wrapText="1"/>
      <protection/>
    </xf>
    <xf numFmtId="0" fontId="84" fillId="0" borderId="46" xfId="0" applyFont="1" applyBorder="1" applyAlignment="1">
      <alignment/>
    </xf>
    <xf numFmtId="164" fontId="27" fillId="0" borderId="29" xfId="0" applyNumberFormat="1" applyFont="1" applyFill="1" applyBorder="1" applyAlignment="1" applyProtection="1">
      <alignment horizontal="center" vertical="center" wrapText="1"/>
      <protection/>
    </xf>
    <xf numFmtId="164" fontId="27" fillId="0" borderId="30" xfId="0" applyNumberFormat="1" applyFont="1" applyFill="1" applyBorder="1" applyAlignment="1" applyProtection="1">
      <alignment horizontal="center" vertical="center" wrapText="1"/>
      <protection/>
    </xf>
    <xf numFmtId="3" fontId="27" fillId="0" borderId="59" xfId="0" applyNumberFormat="1" applyFont="1" applyFill="1" applyBorder="1" applyAlignment="1" applyProtection="1">
      <alignment horizontal="center" vertical="center" wrapText="1"/>
      <protection/>
    </xf>
    <xf numFmtId="164" fontId="27" fillId="0" borderId="60" xfId="0" applyNumberFormat="1" applyFont="1" applyFill="1" applyBorder="1" applyAlignment="1" applyProtection="1">
      <alignment horizontal="center" vertical="center" wrapText="1"/>
      <protection/>
    </xf>
    <xf numFmtId="0" fontId="85" fillId="0" borderId="47" xfId="0" applyFont="1" applyBorder="1" applyAlignment="1">
      <alignment horizontal="center"/>
    </xf>
    <xf numFmtId="164" fontId="28" fillId="0" borderId="23" xfId="0" applyNumberFormat="1" applyFont="1" applyFill="1" applyBorder="1" applyAlignment="1" applyProtection="1">
      <alignment horizontal="left" vertical="center" wrapText="1"/>
      <protection locked="0"/>
    </xf>
    <xf numFmtId="164" fontId="28" fillId="0" borderId="24" xfId="0" applyNumberFormat="1" applyFont="1" applyFill="1" applyBorder="1" applyAlignment="1" applyProtection="1">
      <alignment vertical="center" wrapText="1"/>
      <protection locked="0"/>
    </xf>
    <xf numFmtId="49" fontId="28" fillId="0" borderId="24" xfId="0" applyNumberFormat="1" applyFont="1" applyFill="1" applyBorder="1" applyAlignment="1" applyProtection="1">
      <alignment horizontal="center" vertical="center" wrapText="1"/>
      <protection locked="0"/>
    </xf>
    <xf numFmtId="3" fontId="28" fillId="0" borderId="49" xfId="0" applyNumberFormat="1" applyFont="1" applyFill="1" applyBorder="1" applyAlignment="1" applyProtection="1">
      <alignment vertical="center" wrapText="1"/>
      <protection locked="0"/>
    </xf>
    <xf numFmtId="3" fontId="28" fillId="0" borderId="25" xfId="0" applyNumberFormat="1" applyFont="1" applyFill="1" applyBorder="1" applyAlignment="1" applyProtection="1">
      <alignment vertical="center" wrapText="1"/>
      <protection/>
    </xf>
    <xf numFmtId="0" fontId="85" fillId="0" borderId="48" xfId="0" applyFont="1" applyBorder="1" applyAlignment="1">
      <alignment horizontal="center"/>
    </xf>
    <xf numFmtId="0" fontId="85" fillId="0" borderId="46" xfId="0" applyFont="1" applyBorder="1" applyAlignment="1">
      <alignment horizontal="center"/>
    </xf>
    <xf numFmtId="164" fontId="27" fillId="0" borderId="16" xfId="0" applyNumberFormat="1" applyFont="1" applyFill="1" applyBorder="1" applyAlignment="1" applyProtection="1">
      <alignment horizontal="left" vertical="center" wrapText="1"/>
      <protection/>
    </xf>
    <xf numFmtId="164" fontId="27" fillId="0" borderId="17" xfId="0" applyNumberFormat="1" applyFont="1" applyFill="1" applyBorder="1" applyAlignment="1" applyProtection="1">
      <alignment vertical="center" wrapText="1"/>
      <protection/>
    </xf>
    <xf numFmtId="164" fontId="27" fillId="33" borderId="17" xfId="0" applyNumberFormat="1" applyFont="1" applyFill="1" applyBorder="1" applyAlignment="1" applyProtection="1">
      <alignment vertical="center" wrapText="1"/>
      <protection/>
    </xf>
    <xf numFmtId="164" fontId="27" fillId="0" borderId="18" xfId="0" applyNumberFormat="1" applyFont="1" applyFill="1" applyBorder="1" applyAlignment="1" applyProtection="1">
      <alignment vertical="center" wrapText="1"/>
      <protection/>
    </xf>
    <xf numFmtId="0" fontId="27" fillId="0" borderId="0" xfId="0" applyFont="1" applyFill="1" applyAlignment="1" applyProtection="1">
      <alignment/>
      <protection/>
    </xf>
    <xf numFmtId="0" fontId="83" fillId="0" borderId="0" xfId="0" applyFont="1" applyFill="1" applyAlignment="1" applyProtection="1">
      <alignment horizontal="left"/>
      <protection/>
    </xf>
    <xf numFmtId="0" fontId="85" fillId="0" borderId="0" xfId="0" applyFont="1" applyFill="1" applyAlignment="1" applyProtection="1">
      <alignment horizontal="left"/>
      <protection/>
    </xf>
    <xf numFmtId="0" fontId="83" fillId="0" borderId="0" xfId="0" applyFont="1" applyFill="1" applyAlignment="1" applyProtection="1">
      <alignment/>
      <protection/>
    </xf>
    <xf numFmtId="0" fontId="84" fillId="0" borderId="0" xfId="0" applyFont="1" applyFill="1" applyAlignment="1" applyProtection="1">
      <alignment/>
      <protection/>
    </xf>
    <xf numFmtId="0" fontId="29" fillId="0" borderId="33" xfId="0" applyFont="1" applyFill="1" applyBorder="1" applyAlignment="1" applyProtection="1">
      <alignment vertical="center"/>
      <protection/>
    </xf>
    <xf numFmtId="0" fontId="29" fillId="0" borderId="61" xfId="0" applyFont="1" applyFill="1" applyBorder="1" applyAlignment="1" applyProtection="1">
      <alignment horizontal="center" vertical="center" wrapText="1"/>
      <protection/>
    </xf>
    <xf numFmtId="49" fontId="30" fillId="0" borderId="35" xfId="0" applyNumberFormat="1" applyFont="1" applyFill="1" applyBorder="1" applyAlignment="1" applyProtection="1">
      <alignment vertical="center"/>
      <protection/>
    </xf>
    <xf numFmtId="3" fontId="30" fillId="0" borderId="10" xfId="0" applyNumberFormat="1" applyFont="1" applyFill="1" applyBorder="1" applyAlignment="1" applyProtection="1">
      <alignment vertical="center"/>
      <protection locked="0"/>
    </xf>
    <xf numFmtId="49" fontId="31" fillId="0" borderId="23" xfId="0" applyNumberFormat="1" applyFont="1" applyFill="1" applyBorder="1" applyAlignment="1" applyProtection="1" quotePrefix="1">
      <alignment horizontal="left" vertical="center" indent="1"/>
      <protection/>
    </xf>
    <xf numFmtId="3" fontId="31" fillId="0" borderId="24" xfId="0" applyNumberFormat="1" applyFont="1" applyFill="1" applyBorder="1" applyAlignment="1" applyProtection="1">
      <alignment vertical="center"/>
      <protection locked="0"/>
    </xf>
    <xf numFmtId="49" fontId="30" fillId="0" borderId="23" xfId="0" applyNumberFormat="1" applyFont="1" applyFill="1" applyBorder="1" applyAlignment="1" applyProtection="1">
      <alignment vertical="center"/>
      <protection/>
    </xf>
    <xf numFmtId="3" fontId="30" fillId="0" borderId="24" xfId="0" applyNumberFormat="1" applyFont="1" applyFill="1" applyBorder="1" applyAlignment="1" applyProtection="1">
      <alignment vertical="center"/>
      <protection locked="0"/>
    </xf>
    <xf numFmtId="49" fontId="29" fillId="0" borderId="16" xfId="0" applyNumberFormat="1" applyFont="1" applyFill="1" applyBorder="1" applyAlignment="1" applyProtection="1">
      <alignment vertical="center"/>
      <protection/>
    </xf>
    <xf numFmtId="3" fontId="30" fillId="0" borderId="17" xfId="0" applyNumberFormat="1" applyFont="1" applyFill="1" applyBorder="1" applyAlignment="1" applyProtection="1">
      <alignment vertical="center"/>
      <protection/>
    </xf>
    <xf numFmtId="0" fontId="84" fillId="0" borderId="0" xfId="0" applyFont="1" applyFill="1" applyAlignment="1" applyProtection="1">
      <alignment vertical="center"/>
      <protection/>
    </xf>
    <xf numFmtId="49" fontId="30" fillId="0" borderId="23" xfId="0" applyNumberFormat="1" applyFont="1" applyFill="1" applyBorder="1" applyAlignment="1" applyProtection="1">
      <alignment horizontal="left" vertical="center"/>
      <protection/>
    </xf>
    <xf numFmtId="0" fontId="86" fillId="0" borderId="0" xfId="0" applyFont="1" applyAlignment="1">
      <alignment horizontal="justify"/>
    </xf>
    <xf numFmtId="0" fontId="87" fillId="0" borderId="0" xfId="0" applyFont="1" applyAlignment="1">
      <alignment/>
    </xf>
    <xf numFmtId="3" fontId="32" fillId="0" borderId="10" xfId="0" applyNumberFormat="1" applyFont="1" applyFill="1" applyBorder="1" applyAlignment="1" applyProtection="1">
      <alignment horizontal="right" vertical="center"/>
      <protection/>
    </xf>
    <xf numFmtId="0" fontId="88" fillId="0" borderId="0" xfId="0" applyFont="1" applyAlignment="1">
      <alignment/>
    </xf>
    <xf numFmtId="0" fontId="89" fillId="0" borderId="0" xfId="0" applyFont="1" applyAlignment="1">
      <alignment horizontal="right"/>
    </xf>
    <xf numFmtId="164" fontId="11" fillId="0" borderId="0" xfId="58" applyNumberFormat="1" applyFont="1" applyFill="1" applyBorder="1" applyAlignment="1" applyProtection="1">
      <alignment horizontal="center" vertical="center"/>
      <protection/>
    </xf>
    <xf numFmtId="164" fontId="19" fillId="0" borderId="42" xfId="58" applyNumberFormat="1" applyFont="1" applyFill="1" applyBorder="1" applyAlignment="1" applyProtection="1">
      <alignment horizontal="left" vertical="center"/>
      <protection/>
    </xf>
    <xf numFmtId="164" fontId="19" fillId="0" borderId="42" xfId="58" applyNumberFormat="1" applyFont="1" applyFill="1" applyBorder="1" applyAlignment="1" applyProtection="1">
      <alignment horizontal="left"/>
      <protection/>
    </xf>
    <xf numFmtId="0" fontId="11" fillId="0" borderId="0" xfId="58" applyFont="1" applyFill="1" applyAlignment="1" applyProtection="1">
      <alignment horizontal="center"/>
      <protection/>
    </xf>
    <xf numFmtId="164" fontId="22" fillId="0" borderId="0" xfId="0" applyNumberFormat="1" applyFont="1" applyFill="1" applyAlignment="1" applyProtection="1">
      <alignment horizontal="center" textRotation="180" wrapText="1"/>
      <protection/>
    </xf>
    <xf numFmtId="164" fontId="4" fillId="0" borderId="58" xfId="0" applyNumberFormat="1" applyFont="1" applyFill="1" applyBorder="1" applyAlignment="1" applyProtection="1">
      <alignment horizontal="center" vertical="center" wrapText="1"/>
      <protection/>
    </xf>
    <xf numFmtId="164" fontId="4" fillId="0" borderId="62" xfId="0" applyNumberFormat="1" applyFont="1" applyFill="1" applyBorder="1" applyAlignment="1" applyProtection="1">
      <alignment horizontal="center" vertical="center" wrapText="1"/>
      <protection/>
    </xf>
    <xf numFmtId="164" fontId="17" fillId="0" borderId="63" xfId="0" applyNumberFormat="1" applyFont="1" applyFill="1" applyBorder="1" applyAlignment="1" applyProtection="1">
      <alignment horizontal="center" vertical="center" wrapText="1"/>
      <protection/>
    </xf>
    <xf numFmtId="164" fontId="4" fillId="0" borderId="64" xfId="0" applyNumberFormat="1" applyFont="1" applyFill="1" applyBorder="1" applyAlignment="1" applyProtection="1">
      <alignment horizontal="center" vertical="center" wrapText="1"/>
      <protection/>
    </xf>
    <xf numFmtId="164" fontId="4" fillId="0" borderId="65" xfId="0" applyNumberFormat="1" applyFont="1" applyFill="1" applyBorder="1" applyAlignment="1" applyProtection="1">
      <alignment horizontal="center" vertical="center" wrapText="1"/>
      <protection/>
    </xf>
    <xf numFmtId="164" fontId="4" fillId="0" borderId="0" xfId="0" applyNumberFormat="1" applyFont="1" applyFill="1" applyAlignment="1" applyProtection="1">
      <alignment horizontal="center" vertical="center" wrapText="1"/>
      <protection/>
    </xf>
    <xf numFmtId="164" fontId="4" fillId="0" borderId="0" xfId="0" applyNumberFormat="1" applyFont="1" applyFill="1" applyAlignment="1">
      <alignment horizontal="center" vertical="center" wrapText="1"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0" xfId="59" applyFont="1" applyFill="1" applyAlignment="1" applyProtection="1">
      <alignment horizontal="center" wrapText="1"/>
      <protection/>
    </xf>
    <xf numFmtId="0" fontId="4" fillId="0" borderId="0" xfId="59" applyFont="1" applyFill="1" applyAlignment="1" applyProtection="1">
      <alignment horizontal="center"/>
      <protection/>
    </xf>
    <xf numFmtId="0" fontId="13" fillId="0" borderId="57" xfId="59" applyFont="1" applyFill="1" applyBorder="1" applyAlignment="1" applyProtection="1">
      <alignment horizontal="left" vertical="center" indent="1"/>
      <protection/>
    </xf>
    <xf numFmtId="0" fontId="13" fillId="0" borderId="31" xfId="59" applyFont="1" applyFill="1" applyBorder="1" applyAlignment="1" applyProtection="1">
      <alignment horizontal="left" vertical="center" indent="1"/>
      <protection/>
    </xf>
    <xf numFmtId="0" fontId="13" fillId="0" borderId="32" xfId="59" applyFont="1" applyFill="1" applyBorder="1" applyAlignment="1" applyProtection="1">
      <alignment horizontal="left" vertical="center" indent="1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Alignment="1">
      <alignment/>
    </xf>
    <xf numFmtId="0" fontId="0" fillId="0" borderId="24" xfId="0" applyBorder="1" applyAlignment="1">
      <alignment wrapText="1"/>
    </xf>
    <xf numFmtId="0" fontId="0" fillId="0" borderId="24" xfId="0" applyBorder="1" applyAlignment="1">
      <alignment/>
    </xf>
    <xf numFmtId="0" fontId="0" fillId="0" borderId="0" xfId="0" applyAlignment="1">
      <alignment horizontal="center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Normál_KVRENMUNKA" xfId="58"/>
    <cellStyle name="Normál_SEGEDLETEK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B16"/>
  <sheetViews>
    <sheetView zoomScalePageLayoutView="0" workbookViewId="0" topLeftCell="A1">
      <selection activeCell="I31" sqref="I31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2" ht="12.75">
      <c r="A2" t="s">
        <v>86</v>
      </c>
    </row>
    <row r="4" spans="1:2" ht="12.75">
      <c r="A4" s="11"/>
      <c r="B4" s="11"/>
    </row>
    <row r="5" spans="1:2" s="13" customFormat="1" ht="15.75">
      <c r="A5" s="5" t="s">
        <v>334</v>
      </c>
      <c r="B5" s="12"/>
    </row>
    <row r="6" spans="1:2" ht="12.75">
      <c r="A6" s="11"/>
      <c r="B6" s="11"/>
    </row>
    <row r="7" spans="1:2" ht="12.75">
      <c r="A7" s="11" t="s">
        <v>336</v>
      </c>
      <c r="B7" s="11" t="s">
        <v>337</v>
      </c>
    </row>
    <row r="8" spans="1:2" ht="12.75">
      <c r="A8" s="11" t="s">
        <v>338</v>
      </c>
      <c r="B8" s="11" t="s">
        <v>339</v>
      </c>
    </row>
    <row r="9" spans="1:2" ht="12.75">
      <c r="A9" s="11" t="s">
        <v>340</v>
      </c>
      <c r="B9" s="11" t="s">
        <v>341</v>
      </c>
    </row>
    <row r="10" spans="1:2" ht="12.75">
      <c r="A10" s="11"/>
      <c r="B10" s="11"/>
    </row>
    <row r="11" spans="1:2" ht="12.75">
      <c r="A11" s="11"/>
      <c r="B11" s="11"/>
    </row>
    <row r="12" spans="1:2" s="13" customFormat="1" ht="15.75">
      <c r="A12" s="5" t="s">
        <v>335</v>
      </c>
      <c r="B12" s="12"/>
    </row>
    <row r="13" spans="1:2" ht="12.75">
      <c r="A13" s="11"/>
      <c r="B13" s="11"/>
    </row>
    <row r="14" spans="1:2" ht="12.75">
      <c r="A14" s="11" t="s">
        <v>345</v>
      </c>
      <c r="B14" s="11" t="s">
        <v>344</v>
      </c>
    </row>
    <row r="15" spans="1:2" ht="12.75">
      <c r="A15" s="11" t="s">
        <v>151</v>
      </c>
      <c r="B15" s="11" t="s">
        <v>343</v>
      </c>
    </row>
    <row r="16" spans="1:2" ht="12.75">
      <c r="A16" s="11" t="s">
        <v>346</v>
      </c>
      <c r="B16" s="11" t="s">
        <v>342</v>
      </c>
    </row>
  </sheetData>
  <sheetProtection sheet="1"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L149"/>
  <sheetViews>
    <sheetView view="pageBreakPreview" zoomScale="60" workbookViewId="0" topLeftCell="A112">
      <selection activeCell="E1" sqref="E1"/>
    </sheetView>
  </sheetViews>
  <sheetFormatPr defaultColWidth="9.00390625" defaultRowHeight="18.75" customHeight="1"/>
  <cols>
    <col min="1" max="1" width="11.625" style="83" customWidth="1"/>
    <col min="2" max="2" width="51.375" style="84" customWidth="1"/>
    <col min="3" max="3" width="23.00390625" style="85" customWidth="1"/>
    <col min="4" max="4" width="21.125" style="85" customWidth="1"/>
    <col min="5" max="5" width="22.875" style="2" customWidth="1"/>
    <col min="6" max="16384" width="9.375" style="2" customWidth="1"/>
  </cols>
  <sheetData>
    <row r="1" spans="1:4" s="1" customFormat="1" ht="18.75" customHeight="1" thickBot="1">
      <c r="A1" s="15"/>
      <c r="B1" s="16"/>
      <c r="C1" s="28"/>
      <c r="D1" s="28" t="s">
        <v>416</v>
      </c>
    </row>
    <row r="2" spans="1:5" s="6" customFormat="1" ht="18.75" customHeight="1">
      <c r="A2" s="258" t="s">
        <v>49</v>
      </c>
      <c r="B2" s="259" t="s">
        <v>126</v>
      </c>
      <c r="C2" s="30" t="s">
        <v>38</v>
      </c>
      <c r="D2" s="30"/>
      <c r="E2" s="30"/>
    </row>
    <row r="3" spans="1:5" s="6" customFormat="1" ht="18.75" customHeight="1" thickBot="1">
      <c r="A3" s="260" t="s">
        <v>121</v>
      </c>
      <c r="B3" s="261" t="s">
        <v>353</v>
      </c>
      <c r="C3" s="32">
        <v>1</v>
      </c>
      <c r="D3" s="32"/>
      <c r="E3" s="32"/>
    </row>
    <row r="4" spans="1:4" s="7" customFormat="1" ht="18.75" customHeight="1" thickBot="1">
      <c r="A4" s="26"/>
      <c r="B4" s="26"/>
      <c r="C4" s="33" t="s">
        <v>39</v>
      </c>
      <c r="D4" s="33"/>
    </row>
    <row r="5" spans="1:5" ht="18.75" customHeight="1" thickBot="1">
      <c r="A5" s="34" t="s">
        <v>123</v>
      </c>
      <c r="B5" s="35" t="s">
        <v>40</v>
      </c>
      <c r="C5" s="262" t="s">
        <v>399</v>
      </c>
      <c r="D5" s="263" t="s">
        <v>400</v>
      </c>
      <c r="E5" s="263" t="s">
        <v>410</v>
      </c>
    </row>
    <row r="6" spans="1:5" s="4" customFormat="1" ht="18.75" customHeight="1" thickBot="1">
      <c r="A6" s="36">
        <v>1</v>
      </c>
      <c r="B6" s="37">
        <v>2</v>
      </c>
      <c r="C6" s="264">
        <v>3</v>
      </c>
      <c r="D6" s="265">
        <v>4</v>
      </c>
      <c r="E6" s="265">
        <v>5</v>
      </c>
    </row>
    <row r="7" spans="1:4" s="4" customFormat="1" ht="18.75" customHeight="1" thickBot="1">
      <c r="A7" s="448" t="s">
        <v>41</v>
      </c>
      <c r="B7" s="449"/>
      <c r="C7" s="449"/>
      <c r="D7" s="449"/>
    </row>
    <row r="8" spans="1:5" s="4" customFormat="1" ht="18.75" customHeight="1" thickBot="1">
      <c r="A8" s="99" t="s">
        <v>6</v>
      </c>
      <c r="B8" s="100" t="s">
        <v>152</v>
      </c>
      <c r="C8" s="101">
        <f>SUM(C9:C13)</f>
        <v>148486</v>
      </c>
      <c r="D8" s="101">
        <f>SUM(D9:D15)</f>
        <v>161095</v>
      </c>
      <c r="E8" s="101">
        <f>SUM(E9:E15)</f>
        <v>0</v>
      </c>
    </row>
    <row r="9" spans="1:5" s="8" customFormat="1" ht="37.5">
      <c r="A9" s="102" t="s">
        <v>63</v>
      </c>
      <c r="B9" s="286" t="s">
        <v>153</v>
      </c>
      <c r="C9" s="104">
        <v>72943</v>
      </c>
      <c r="D9" s="104">
        <v>78698</v>
      </c>
      <c r="E9" s="104"/>
    </row>
    <row r="10" spans="1:5" s="9" customFormat="1" ht="37.5">
      <c r="A10" s="105" t="s">
        <v>64</v>
      </c>
      <c r="B10" s="287" t="s">
        <v>154</v>
      </c>
      <c r="C10" s="107">
        <v>39110</v>
      </c>
      <c r="D10" s="107">
        <v>39598</v>
      </c>
      <c r="E10" s="107"/>
    </row>
    <row r="11" spans="1:5" s="9" customFormat="1" ht="37.5">
      <c r="A11" s="105" t="s">
        <v>65</v>
      </c>
      <c r="B11" s="287" t="s">
        <v>155</v>
      </c>
      <c r="C11" s="107">
        <v>28120</v>
      </c>
      <c r="D11" s="107">
        <v>32537</v>
      </c>
      <c r="E11" s="107"/>
    </row>
    <row r="12" spans="1:5" s="9" customFormat="1" ht="37.5">
      <c r="A12" s="105" t="s">
        <v>406</v>
      </c>
      <c r="B12" s="287" t="s">
        <v>407</v>
      </c>
      <c r="C12" s="107">
        <v>2710</v>
      </c>
      <c r="D12" s="107">
        <v>2805</v>
      </c>
      <c r="E12" s="107"/>
    </row>
    <row r="13" spans="1:5" s="9" customFormat="1" ht="37.5">
      <c r="A13" s="105" t="s">
        <v>74</v>
      </c>
      <c r="B13" s="287" t="s">
        <v>401</v>
      </c>
      <c r="C13" s="107">
        <v>5603</v>
      </c>
      <c r="D13" s="107">
        <v>0</v>
      </c>
      <c r="E13" s="107">
        <v>0</v>
      </c>
    </row>
    <row r="14" spans="1:5" s="8" customFormat="1" ht="37.5">
      <c r="A14" s="105" t="s">
        <v>408</v>
      </c>
      <c r="B14" s="287" t="s">
        <v>156</v>
      </c>
      <c r="C14" s="220"/>
      <c r="D14" s="107">
        <v>85</v>
      </c>
      <c r="E14" s="107"/>
    </row>
    <row r="15" spans="1:5" s="8" customFormat="1" ht="38.25" thickBot="1">
      <c r="A15" s="108" t="s">
        <v>409</v>
      </c>
      <c r="B15" s="288" t="s">
        <v>157</v>
      </c>
      <c r="C15" s="221"/>
      <c r="D15" s="107">
        <v>7372</v>
      </c>
      <c r="E15" s="107"/>
    </row>
    <row r="16" spans="1:5" s="8" customFormat="1" ht="32.25" thickBot="1">
      <c r="A16" s="41" t="s">
        <v>7</v>
      </c>
      <c r="B16" s="289" t="s">
        <v>158</v>
      </c>
      <c r="C16" s="42">
        <f>+C17+C18+C19+C20+C21</f>
        <v>15700</v>
      </c>
      <c r="D16" s="42">
        <f>+D17+D18+D19+D20+D21</f>
        <v>23512</v>
      </c>
      <c r="E16" s="42">
        <f>+E17+E18+E19+E20+E21</f>
        <v>0</v>
      </c>
    </row>
    <row r="17" spans="1:5" s="8" customFormat="1" ht="18.75" customHeight="1">
      <c r="A17" s="43" t="s">
        <v>69</v>
      </c>
      <c r="B17" s="318" t="s">
        <v>159</v>
      </c>
      <c r="C17" s="44"/>
      <c r="D17" s="44"/>
      <c r="E17" s="44"/>
    </row>
    <row r="18" spans="1:5" s="8" customFormat="1" ht="18.75" customHeight="1">
      <c r="A18" s="45" t="s">
        <v>70</v>
      </c>
      <c r="B18" s="319" t="s">
        <v>160</v>
      </c>
      <c r="C18" s="47"/>
      <c r="D18" s="47"/>
      <c r="E18" s="47"/>
    </row>
    <row r="19" spans="1:5" s="8" customFormat="1" ht="18.75" customHeight="1">
      <c r="A19" s="45" t="s">
        <v>71</v>
      </c>
      <c r="B19" s="319" t="s">
        <v>377</v>
      </c>
      <c r="C19" s="47"/>
      <c r="D19" s="47"/>
      <c r="E19" s="47"/>
    </row>
    <row r="20" spans="1:5" s="8" customFormat="1" ht="18.75" customHeight="1">
      <c r="A20" s="45" t="s">
        <v>72</v>
      </c>
      <c r="B20" s="319" t="s">
        <v>378</v>
      </c>
      <c r="C20" s="47"/>
      <c r="D20" s="47"/>
      <c r="E20" s="47"/>
    </row>
    <row r="21" spans="1:5" s="8" customFormat="1" ht="18.75" customHeight="1">
      <c r="A21" s="45" t="s">
        <v>73</v>
      </c>
      <c r="B21" s="319" t="s">
        <v>161</v>
      </c>
      <c r="C21" s="47">
        <v>15700</v>
      </c>
      <c r="D21" s="47">
        <v>23512</v>
      </c>
      <c r="E21" s="47"/>
    </row>
    <row r="22" spans="1:5" s="9" customFormat="1" ht="18.75" customHeight="1" thickBot="1">
      <c r="A22" s="48" t="s">
        <v>79</v>
      </c>
      <c r="B22" s="320" t="s">
        <v>162</v>
      </c>
      <c r="C22" s="49"/>
      <c r="D22" s="49"/>
      <c r="E22" s="49"/>
    </row>
    <row r="23" spans="1:5" s="9" customFormat="1" ht="18.75" customHeight="1" thickBot="1">
      <c r="A23" s="41" t="s">
        <v>8</v>
      </c>
      <c r="B23" s="193" t="s">
        <v>163</v>
      </c>
      <c r="C23" s="42">
        <f>+C24+C25+C26+C27+C28</f>
        <v>0</v>
      </c>
      <c r="D23" s="42">
        <f>+D24+D25+D26+D27+D28</f>
        <v>186799</v>
      </c>
      <c r="E23" s="42">
        <f>+E24+E25+E26+E27+E28</f>
        <v>0</v>
      </c>
    </row>
    <row r="24" spans="1:5" s="9" customFormat="1" ht="31.5">
      <c r="A24" s="43" t="s">
        <v>52</v>
      </c>
      <c r="B24" s="290" t="s">
        <v>411</v>
      </c>
      <c r="C24" s="44"/>
      <c r="D24" s="44">
        <v>7812</v>
      </c>
      <c r="E24" s="44"/>
    </row>
    <row r="25" spans="1:5" s="8" customFormat="1" ht="36.75" customHeight="1">
      <c r="A25" s="45" t="s">
        <v>53</v>
      </c>
      <c r="B25" s="291" t="s">
        <v>165</v>
      </c>
      <c r="C25" s="47"/>
      <c r="D25" s="47"/>
      <c r="E25" s="47"/>
    </row>
    <row r="26" spans="1:5" s="9" customFormat="1" ht="37.5" customHeight="1">
      <c r="A26" s="45" t="s">
        <v>54</v>
      </c>
      <c r="B26" s="291" t="s">
        <v>379</v>
      </c>
      <c r="C26" s="47"/>
      <c r="D26" s="47"/>
      <c r="E26" s="47"/>
    </row>
    <row r="27" spans="1:5" s="9" customFormat="1" ht="38.25" customHeight="1">
      <c r="A27" s="45" t="s">
        <v>55</v>
      </c>
      <c r="B27" s="291" t="s">
        <v>380</v>
      </c>
      <c r="C27" s="47"/>
      <c r="D27" s="47"/>
      <c r="E27" s="47"/>
    </row>
    <row r="28" spans="1:5" s="9" customFormat="1" ht="15.75">
      <c r="A28" s="45" t="s">
        <v>96</v>
      </c>
      <c r="B28" s="291" t="s">
        <v>166</v>
      </c>
      <c r="C28" s="47"/>
      <c r="D28" s="47">
        <v>178987</v>
      </c>
      <c r="E28" s="47"/>
    </row>
    <row r="29" spans="1:5" s="9" customFormat="1" ht="18.75" customHeight="1" thickBot="1">
      <c r="A29" s="48" t="s">
        <v>97</v>
      </c>
      <c r="B29" s="292" t="s">
        <v>167</v>
      </c>
      <c r="C29" s="49"/>
      <c r="D29" s="49">
        <v>178987</v>
      </c>
      <c r="E29" s="49"/>
    </row>
    <row r="30" spans="1:5" s="9" customFormat="1" ht="18.75" customHeight="1" thickBot="1">
      <c r="A30" s="41" t="s">
        <v>98</v>
      </c>
      <c r="B30" s="193" t="s">
        <v>168</v>
      </c>
      <c r="C30" s="112">
        <f>+C31+C34+C35+C36</f>
        <v>33101</v>
      </c>
      <c r="D30" s="50">
        <f>+D31+D34+D35+D36</f>
        <v>47776</v>
      </c>
      <c r="E30" s="50">
        <f>+E31+E34+E35+E36</f>
        <v>0</v>
      </c>
    </row>
    <row r="31" spans="1:5" s="9" customFormat="1" ht="18.75" customHeight="1">
      <c r="A31" s="43" t="s">
        <v>169</v>
      </c>
      <c r="B31" s="290" t="s">
        <v>175</v>
      </c>
      <c r="C31" s="113">
        <f>+C32+C33</f>
        <v>26752</v>
      </c>
      <c r="D31" s="113">
        <f>+D32+D33</f>
        <v>38816</v>
      </c>
      <c r="E31" s="113"/>
    </row>
    <row r="32" spans="1:5" s="9" customFormat="1" ht="18.75" customHeight="1">
      <c r="A32" s="45" t="s">
        <v>170</v>
      </c>
      <c r="B32" s="291" t="s">
        <v>176</v>
      </c>
      <c r="C32" s="107">
        <v>1812</v>
      </c>
      <c r="D32" s="47">
        <v>2394</v>
      </c>
      <c r="E32" s="47"/>
    </row>
    <row r="33" spans="1:5" s="9" customFormat="1" ht="18.75" customHeight="1">
      <c r="A33" s="45" t="s">
        <v>171</v>
      </c>
      <c r="B33" s="291" t="s">
        <v>177</v>
      </c>
      <c r="C33" s="107">
        <v>24940</v>
      </c>
      <c r="D33" s="47">
        <v>36422</v>
      </c>
      <c r="E33" s="47"/>
    </row>
    <row r="34" spans="1:5" s="9" customFormat="1" ht="18.75" customHeight="1">
      <c r="A34" s="45" t="s">
        <v>172</v>
      </c>
      <c r="B34" s="291" t="s">
        <v>178</v>
      </c>
      <c r="C34" s="107">
        <v>6284</v>
      </c>
      <c r="D34" s="47">
        <v>6351</v>
      </c>
      <c r="E34" s="47"/>
    </row>
    <row r="35" spans="1:5" s="9" customFormat="1" ht="18.75" customHeight="1">
      <c r="A35" s="45" t="s">
        <v>173</v>
      </c>
      <c r="B35" s="291" t="s">
        <v>179</v>
      </c>
      <c r="C35" s="107">
        <v>65</v>
      </c>
      <c r="D35" s="47">
        <v>520</v>
      </c>
      <c r="E35" s="47"/>
    </row>
    <row r="36" spans="1:5" s="9" customFormat="1" ht="18.75" customHeight="1" thickBot="1">
      <c r="A36" s="48" t="s">
        <v>174</v>
      </c>
      <c r="B36" s="292" t="s">
        <v>180</v>
      </c>
      <c r="C36" s="49"/>
      <c r="D36" s="49">
        <v>2089</v>
      </c>
      <c r="E36" s="49"/>
    </row>
    <row r="37" spans="1:5" s="9" customFormat="1" ht="18.75" customHeight="1" thickBot="1">
      <c r="A37" s="41" t="s">
        <v>10</v>
      </c>
      <c r="B37" s="193" t="s">
        <v>181</v>
      </c>
      <c r="C37" s="42">
        <f>SUM(C38:C47)</f>
        <v>16115</v>
      </c>
      <c r="D37" s="42">
        <f>SUM(D38:D47)</f>
        <v>19953</v>
      </c>
      <c r="E37" s="42"/>
    </row>
    <row r="38" spans="1:5" s="9" customFormat="1" ht="18.75" customHeight="1">
      <c r="A38" s="43" t="s">
        <v>56</v>
      </c>
      <c r="B38" s="290" t="s">
        <v>184</v>
      </c>
      <c r="C38" s="44"/>
      <c r="D38" s="44"/>
      <c r="E38" s="44"/>
    </row>
    <row r="39" spans="1:5" s="9" customFormat="1" ht="18.75" customHeight="1">
      <c r="A39" s="45" t="s">
        <v>57</v>
      </c>
      <c r="B39" s="291" t="s">
        <v>185</v>
      </c>
      <c r="C39" s="47">
        <v>8000</v>
      </c>
      <c r="D39" s="47">
        <v>9967</v>
      </c>
      <c r="E39" s="47"/>
    </row>
    <row r="40" spans="1:5" s="9" customFormat="1" ht="18.75" customHeight="1">
      <c r="A40" s="45" t="s">
        <v>58</v>
      </c>
      <c r="B40" s="291" t="s">
        <v>186</v>
      </c>
      <c r="C40" s="47"/>
      <c r="D40" s="47">
        <v>524</v>
      </c>
      <c r="E40" s="47"/>
    </row>
    <row r="41" spans="1:5" s="9" customFormat="1" ht="18.75" customHeight="1">
      <c r="A41" s="45" t="s">
        <v>100</v>
      </c>
      <c r="B41" s="291" t="s">
        <v>187</v>
      </c>
      <c r="C41" s="47">
        <v>1590</v>
      </c>
      <c r="D41" s="47">
        <v>611</v>
      </c>
      <c r="E41" s="47"/>
    </row>
    <row r="42" spans="1:5" s="9" customFormat="1" ht="18.75" customHeight="1">
      <c r="A42" s="45" t="s">
        <v>101</v>
      </c>
      <c r="B42" s="291" t="s">
        <v>188</v>
      </c>
      <c r="C42" s="47">
        <v>3100</v>
      </c>
      <c r="D42" s="47">
        <v>4138</v>
      </c>
      <c r="E42" s="47"/>
    </row>
    <row r="43" spans="1:5" s="9" customFormat="1" ht="18.75" customHeight="1">
      <c r="A43" s="45" t="s">
        <v>102</v>
      </c>
      <c r="B43" s="291" t="s">
        <v>189</v>
      </c>
      <c r="C43" s="47">
        <v>3425</v>
      </c>
      <c r="D43" s="47">
        <v>4506</v>
      </c>
      <c r="E43" s="47"/>
    </row>
    <row r="44" spans="1:5" s="9" customFormat="1" ht="18.75" customHeight="1">
      <c r="A44" s="45" t="s">
        <v>103</v>
      </c>
      <c r="B44" s="291" t="s">
        <v>190</v>
      </c>
      <c r="C44" s="47"/>
      <c r="D44" s="47"/>
      <c r="E44" s="47"/>
    </row>
    <row r="45" spans="1:5" s="9" customFormat="1" ht="18.75" customHeight="1">
      <c r="A45" s="45" t="s">
        <v>104</v>
      </c>
      <c r="B45" s="291" t="s">
        <v>191</v>
      </c>
      <c r="C45" s="47"/>
      <c r="D45" s="47">
        <v>114</v>
      </c>
      <c r="E45" s="47"/>
    </row>
    <row r="46" spans="1:5" s="9" customFormat="1" ht="18.75" customHeight="1">
      <c r="A46" s="45" t="s">
        <v>182</v>
      </c>
      <c r="B46" s="291" t="s">
        <v>192</v>
      </c>
      <c r="C46" s="51"/>
      <c r="D46" s="51"/>
      <c r="E46" s="51"/>
    </row>
    <row r="47" spans="1:5" s="9" customFormat="1" ht="18.75" customHeight="1" thickBot="1">
      <c r="A47" s="48" t="s">
        <v>183</v>
      </c>
      <c r="B47" s="292" t="s">
        <v>193</v>
      </c>
      <c r="C47" s="52">
        <v>0</v>
      </c>
      <c r="D47" s="52">
        <v>93</v>
      </c>
      <c r="E47" s="52"/>
    </row>
    <row r="48" spans="1:5" s="9" customFormat="1" ht="18.75" customHeight="1" thickBot="1">
      <c r="A48" s="41" t="s">
        <v>11</v>
      </c>
      <c r="B48" s="193" t="s">
        <v>194</v>
      </c>
      <c r="C48" s="42">
        <f>SUM(C49:C53)</f>
        <v>0</v>
      </c>
      <c r="D48" s="42">
        <f>SUM(D49:D53)</f>
        <v>2888</v>
      </c>
      <c r="E48" s="42">
        <f>SUM(E49:E53)</f>
        <v>0</v>
      </c>
    </row>
    <row r="49" spans="1:5" s="9" customFormat="1" ht="18.75" customHeight="1">
      <c r="A49" s="43" t="s">
        <v>59</v>
      </c>
      <c r="B49" s="318" t="s">
        <v>198</v>
      </c>
      <c r="C49" s="53"/>
      <c r="D49" s="53"/>
      <c r="E49" s="53"/>
    </row>
    <row r="50" spans="1:5" s="9" customFormat="1" ht="18.75" customHeight="1">
      <c r="A50" s="45" t="s">
        <v>60</v>
      </c>
      <c r="B50" s="319" t="s">
        <v>199</v>
      </c>
      <c r="C50" s="51"/>
      <c r="D50" s="51">
        <v>2888</v>
      </c>
      <c r="E50" s="51"/>
    </row>
    <row r="51" spans="1:5" s="9" customFormat="1" ht="18.75" customHeight="1">
      <c r="A51" s="45" t="s">
        <v>195</v>
      </c>
      <c r="B51" s="319" t="s">
        <v>200</v>
      </c>
      <c r="C51" s="51"/>
      <c r="D51" s="51"/>
      <c r="E51" s="51"/>
    </row>
    <row r="52" spans="1:5" s="9" customFormat="1" ht="18.75" customHeight="1">
      <c r="A52" s="45" t="s">
        <v>196</v>
      </c>
      <c r="B52" s="319" t="s">
        <v>201</v>
      </c>
      <c r="C52" s="51"/>
      <c r="D52" s="51"/>
      <c r="E52" s="51"/>
    </row>
    <row r="53" spans="1:5" s="9" customFormat="1" ht="18.75" customHeight="1" thickBot="1">
      <c r="A53" s="48" t="s">
        <v>197</v>
      </c>
      <c r="B53" s="320" t="s">
        <v>202</v>
      </c>
      <c r="C53" s="52"/>
      <c r="D53" s="52"/>
      <c r="E53" s="52"/>
    </row>
    <row r="54" spans="1:5" s="9" customFormat="1" ht="18.75" customHeight="1" thickBot="1">
      <c r="A54" s="41" t="s">
        <v>105</v>
      </c>
      <c r="B54" s="193" t="s">
        <v>203</v>
      </c>
      <c r="C54" s="42">
        <f>SUM(C55:C57)</f>
        <v>0</v>
      </c>
      <c r="D54" s="42">
        <f>SUM(D55:D57)</f>
        <v>809</v>
      </c>
      <c r="E54" s="42">
        <f>SUM(E55:E57)</f>
        <v>0</v>
      </c>
    </row>
    <row r="55" spans="1:5" s="9" customFormat="1" ht="31.5">
      <c r="A55" s="43" t="s">
        <v>61</v>
      </c>
      <c r="B55" s="290" t="s">
        <v>389</v>
      </c>
      <c r="C55" s="44"/>
      <c r="D55" s="44"/>
      <c r="E55" s="44"/>
    </row>
    <row r="56" spans="1:5" s="9" customFormat="1" ht="31.5">
      <c r="A56" s="45" t="s">
        <v>62</v>
      </c>
      <c r="B56" s="291" t="s">
        <v>390</v>
      </c>
      <c r="C56" s="47"/>
      <c r="D56" s="47">
        <v>159</v>
      </c>
      <c r="E56" s="47"/>
    </row>
    <row r="57" spans="1:5" s="9" customFormat="1" ht="15.75">
      <c r="A57" s="45" t="s">
        <v>207</v>
      </c>
      <c r="B57" s="291" t="s">
        <v>205</v>
      </c>
      <c r="C57" s="47"/>
      <c r="D57" s="47">
        <v>650</v>
      </c>
      <c r="E57" s="47"/>
    </row>
    <row r="58" spans="1:5" s="9" customFormat="1" ht="18.75" customHeight="1" thickBot="1">
      <c r="A58" s="48" t="s">
        <v>208</v>
      </c>
      <c r="B58" s="292" t="s">
        <v>206</v>
      </c>
      <c r="C58" s="49"/>
      <c r="D58" s="49"/>
      <c r="E58" s="49"/>
    </row>
    <row r="59" spans="1:5" s="9" customFormat="1" ht="18.75" customHeight="1" thickBot="1">
      <c r="A59" s="41" t="s">
        <v>13</v>
      </c>
      <c r="B59" s="289" t="s">
        <v>209</v>
      </c>
      <c r="C59" s="42">
        <f>SUM(C60:C62)</f>
        <v>0</v>
      </c>
      <c r="D59" s="42">
        <f>SUM(D60:D62)</f>
        <v>37</v>
      </c>
      <c r="E59" s="42">
        <f>SUM(E60:E62)</f>
        <v>0</v>
      </c>
    </row>
    <row r="60" spans="1:5" s="9" customFormat="1" ht="18.75" customHeight="1">
      <c r="A60" s="43" t="s">
        <v>106</v>
      </c>
      <c r="B60" s="318" t="s">
        <v>391</v>
      </c>
      <c r="C60" s="51"/>
      <c r="D60" s="51"/>
      <c r="E60" s="51"/>
    </row>
    <row r="61" spans="1:5" s="9" customFormat="1" ht="18.75" customHeight="1">
      <c r="A61" s="45" t="s">
        <v>107</v>
      </c>
      <c r="B61" s="319" t="s">
        <v>392</v>
      </c>
      <c r="C61" s="51"/>
      <c r="D61" s="51"/>
      <c r="E61" s="51"/>
    </row>
    <row r="62" spans="1:5" s="9" customFormat="1" ht="18.75" customHeight="1">
      <c r="A62" s="45" t="s">
        <v>131</v>
      </c>
      <c r="B62" s="319" t="s">
        <v>212</v>
      </c>
      <c r="C62" s="51"/>
      <c r="D62" s="51">
        <v>37</v>
      </c>
      <c r="E62" s="51"/>
    </row>
    <row r="63" spans="1:5" s="9" customFormat="1" ht="18.75" customHeight="1" thickBot="1">
      <c r="A63" s="48" t="s">
        <v>210</v>
      </c>
      <c r="B63" s="320" t="s">
        <v>213</v>
      </c>
      <c r="C63" s="51"/>
      <c r="D63" s="51"/>
      <c r="E63" s="51"/>
    </row>
    <row r="64" spans="1:5" s="9" customFormat="1" ht="18.75" customHeight="1" thickBot="1">
      <c r="A64" s="41" t="s">
        <v>14</v>
      </c>
      <c r="B64" s="193" t="s">
        <v>214</v>
      </c>
      <c r="C64" s="50">
        <f>+C8+C16+C23+C30+C37+C48+C54+C59</f>
        <v>213402</v>
      </c>
      <c r="D64" s="50">
        <f>+D8+D16+D23+D30+D37+D48+D54+D59</f>
        <v>442869</v>
      </c>
      <c r="E64" s="50">
        <f>+E8+E16+E23+E30+E37+E48+E54+E59</f>
        <v>0</v>
      </c>
    </row>
    <row r="65" spans="1:5" s="9" customFormat="1" ht="18.75" customHeight="1" thickBot="1">
      <c r="A65" s="54" t="s">
        <v>348</v>
      </c>
      <c r="B65" s="289" t="s">
        <v>216</v>
      </c>
      <c r="C65" s="42">
        <f>SUM(C66:C68)</f>
        <v>0</v>
      </c>
      <c r="D65" s="42">
        <f>SUM(D66:D68)</f>
        <v>0</v>
      </c>
      <c r="E65" s="42">
        <f>SUM(E66:E68)</f>
        <v>0</v>
      </c>
    </row>
    <row r="66" spans="1:5" s="9" customFormat="1" ht="18.75" customHeight="1">
      <c r="A66" s="43" t="s">
        <v>249</v>
      </c>
      <c r="B66" s="290" t="s">
        <v>217</v>
      </c>
      <c r="C66" s="51"/>
      <c r="D66" s="51"/>
      <c r="E66" s="51"/>
    </row>
    <row r="67" spans="1:5" s="9" customFormat="1" ht="18.75" customHeight="1">
      <c r="A67" s="45" t="s">
        <v>258</v>
      </c>
      <c r="B67" s="291" t="s">
        <v>218</v>
      </c>
      <c r="C67" s="51"/>
      <c r="D67" s="51"/>
      <c r="E67" s="51"/>
    </row>
    <row r="68" spans="1:5" s="9" customFormat="1" ht="18.75" customHeight="1" thickBot="1">
      <c r="A68" s="48" t="s">
        <v>259</v>
      </c>
      <c r="B68" s="55" t="s">
        <v>219</v>
      </c>
      <c r="C68" s="51"/>
      <c r="D68" s="51"/>
      <c r="E68" s="51"/>
    </row>
    <row r="69" spans="1:5" s="9" customFormat="1" ht="18.75" customHeight="1" thickBot="1">
      <c r="A69" s="54" t="s">
        <v>220</v>
      </c>
      <c r="B69" s="289" t="s">
        <v>221</v>
      </c>
      <c r="C69" s="42">
        <f>SUM(C70:C73)</f>
        <v>0</v>
      </c>
      <c r="D69" s="42">
        <f>SUM(D70:D73)</f>
        <v>0</v>
      </c>
      <c r="E69" s="42">
        <f>SUM(E70:E73)</f>
        <v>0</v>
      </c>
    </row>
    <row r="70" spans="1:5" s="9" customFormat="1" ht="18.75" customHeight="1">
      <c r="A70" s="43" t="s">
        <v>84</v>
      </c>
      <c r="B70" s="290" t="s">
        <v>222</v>
      </c>
      <c r="C70" s="51"/>
      <c r="D70" s="51"/>
      <c r="E70" s="51"/>
    </row>
    <row r="71" spans="1:5" s="9" customFormat="1" ht="18.75" customHeight="1">
      <c r="A71" s="45" t="s">
        <v>85</v>
      </c>
      <c r="B71" s="291" t="s">
        <v>223</v>
      </c>
      <c r="C71" s="51"/>
      <c r="D71" s="51"/>
      <c r="E71" s="51"/>
    </row>
    <row r="72" spans="1:5" s="9" customFormat="1" ht="18.75" customHeight="1">
      <c r="A72" s="45" t="s">
        <v>250</v>
      </c>
      <c r="B72" s="291" t="s">
        <v>224</v>
      </c>
      <c r="C72" s="51"/>
      <c r="D72" s="51"/>
      <c r="E72" s="51"/>
    </row>
    <row r="73" spans="1:5" s="9" customFormat="1" ht="18.75" customHeight="1" thickBot="1">
      <c r="A73" s="48" t="s">
        <v>251</v>
      </c>
      <c r="B73" s="292" t="s">
        <v>225</v>
      </c>
      <c r="C73" s="51"/>
      <c r="D73" s="51"/>
      <c r="E73" s="51"/>
    </row>
    <row r="74" spans="1:5" s="9" customFormat="1" ht="18.75" customHeight="1" thickBot="1">
      <c r="A74" s="54" t="s">
        <v>226</v>
      </c>
      <c r="B74" s="289" t="s">
        <v>227</v>
      </c>
      <c r="C74" s="42">
        <f>SUM(C75:C76)</f>
        <v>36000</v>
      </c>
      <c r="D74" s="42">
        <f>SUM(D75:D76)</f>
        <v>37773</v>
      </c>
      <c r="E74" s="42">
        <f>SUM(E75:E76)</f>
        <v>0</v>
      </c>
    </row>
    <row r="75" spans="1:5" s="9" customFormat="1" ht="31.5">
      <c r="A75" s="43" t="s">
        <v>252</v>
      </c>
      <c r="B75" s="290" t="s">
        <v>228</v>
      </c>
      <c r="C75" s="51">
        <v>36000</v>
      </c>
      <c r="D75" s="51">
        <v>37773</v>
      </c>
      <c r="E75" s="51"/>
    </row>
    <row r="76" spans="1:5" s="9" customFormat="1" ht="32.25" thickBot="1">
      <c r="A76" s="48" t="s">
        <v>253</v>
      </c>
      <c r="B76" s="292" t="s">
        <v>229</v>
      </c>
      <c r="C76" s="51"/>
      <c r="D76" s="51"/>
      <c r="E76" s="51"/>
    </row>
    <row r="77" spans="1:5" s="8" customFormat="1" ht="18.75" customHeight="1" thickBot="1">
      <c r="A77" s="54" t="s">
        <v>230</v>
      </c>
      <c r="B77" s="289" t="s">
        <v>231</v>
      </c>
      <c r="C77" s="42">
        <f>SUM(C78:C80)</f>
        <v>0</v>
      </c>
      <c r="D77" s="42">
        <f>SUM(D78:D80)</f>
        <v>5597</v>
      </c>
      <c r="E77" s="42">
        <f>SUM(E78:E80)</f>
        <v>0</v>
      </c>
    </row>
    <row r="78" spans="1:5" s="9" customFormat="1" ht="15.75">
      <c r="A78" s="43" t="s">
        <v>254</v>
      </c>
      <c r="B78" s="290" t="s">
        <v>232</v>
      </c>
      <c r="C78" s="51"/>
      <c r="D78" s="51">
        <v>5597</v>
      </c>
      <c r="E78" s="51"/>
    </row>
    <row r="79" spans="1:5" s="9" customFormat="1" ht="31.5">
      <c r="A79" s="45" t="s">
        <v>255</v>
      </c>
      <c r="B79" s="291" t="s">
        <v>233</v>
      </c>
      <c r="C79" s="51"/>
      <c r="D79" s="51"/>
      <c r="E79" s="51"/>
    </row>
    <row r="80" spans="1:5" s="9" customFormat="1" ht="16.5" thickBot="1">
      <c r="A80" s="48" t="s">
        <v>256</v>
      </c>
      <c r="B80" s="292" t="s">
        <v>234</v>
      </c>
      <c r="C80" s="51"/>
      <c r="D80" s="51"/>
      <c r="E80" s="51"/>
    </row>
    <row r="81" spans="1:5" s="9" customFormat="1" ht="18.75" customHeight="1" thickBot="1">
      <c r="A81" s="54" t="s">
        <v>235</v>
      </c>
      <c r="B81" s="289" t="s">
        <v>257</v>
      </c>
      <c r="C81" s="42">
        <f>SUM(C82:C85)</f>
        <v>0</v>
      </c>
      <c r="D81" s="42">
        <f>SUM(D82:D85)</f>
        <v>0</v>
      </c>
      <c r="E81" s="42">
        <f>SUM(E82:E85)</f>
        <v>0</v>
      </c>
    </row>
    <row r="82" spans="1:5" s="9" customFormat="1" ht="31.5">
      <c r="A82" s="56" t="s">
        <v>236</v>
      </c>
      <c r="B82" s="290" t="s">
        <v>237</v>
      </c>
      <c r="C82" s="51"/>
      <c r="D82" s="51"/>
      <c r="E82" s="51"/>
    </row>
    <row r="83" spans="1:5" s="9" customFormat="1" ht="31.5">
      <c r="A83" s="57" t="s">
        <v>238</v>
      </c>
      <c r="B83" s="291" t="s">
        <v>239</v>
      </c>
      <c r="C83" s="51"/>
      <c r="D83" s="51"/>
      <c r="E83" s="51"/>
    </row>
    <row r="84" spans="1:5" s="9" customFormat="1" ht="15.75">
      <c r="A84" s="57" t="s">
        <v>240</v>
      </c>
      <c r="B84" s="291" t="s">
        <v>241</v>
      </c>
      <c r="C84" s="51"/>
      <c r="D84" s="51"/>
      <c r="E84" s="51"/>
    </row>
    <row r="85" spans="1:5" s="8" customFormat="1" ht="16.5" thickBot="1">
      <c r="A85" s="58" t="s">
        <v>242</v>
      </c>
      <c r="B85" s="292" t="s">
        <v>243</v>
      </c>
      <c r="C85" s="51"/>
      <c r="D85" s="51"/>
      <c r="E85" s="51"/>
    </row>
    <row r="86" spans="1:5" s="8" customFormat="1" ht="18.75" customHeight="1" thickBot="1">
      <c r="A86" s="54" t="s">
        <v>244</v>
      </c>
      <c r="B86" s="289" t="s">
        <v>245</v>
      </c>
      <c r="C86" s="59"/>
      <c r="D86" s="59"/>
      <c r="E86" s="59"/>
    </row>
    <row r="87" spans="1:5" s="8" customFormat="1" ht="18.75" customHeight="1" thickBot="1">
      <c r="A87" s="54" t="s">
        <v>246</v>
      </c>
      <c r="B87" s="60" t="s">
        <v>247</v>
      </c>
      <c r="C87" s="50">
        <f>+C65+C69+C74+C77+C81+C86</f>
        <v>36000</v>
      </c>
      <c r="D87" s="50">
        <f>+D65+D69+D74+D77+D81+D86</f>
        <v>43370</v>
      </c>
      <c r="E87" s="50">
        <f>+E65+E69+E74+E77+E81+E86</f>
        <v>0</v>
      </c>
    </row>
    <row r="88" spans="1:5" s="8" customFormat="1" ht="18.75" customHeight="1" thickBot="1">
      <c r="A88" s="61" t="s">
        <v>260</v>
      </c>
      <c r="B88" s="62" t="s">
        <v>375</v>
      </c>
      <c r="C88" s="50">
        <f>+C64+C87</f>
        <v>249402</v>
      </c>
      <c r="D88" s="50">
        <f>+D64+D87</f>
        <v>486239</v>
      </c>
      <c r="E88" s="50">
        <f>+E64+E87</f>
        <v>0</v>
      </c>
    </row>
    <row r="89" spans="1:4" s="9" customFormat="1" ht="18.75" customHeight="1">
      <c r="A89" s="63"/>
      <c r="B89" s="266"/>
      <c r="C89" s="64"/>
      <c r="D89" s="64"/>
    </row>
    <row r="90" spans="1:4" ht="18.75" customHeight="1" thickBot="1">
      <c r="A90" s="65"/>
      <c r="B90" s="267"/>
      <c r="C90" s="67"/>
      <c r="D90" s="67"/>
    </row>
    <row r="91" spans="1:5" s="4" customFormat="1" ht="18.75" customHeight="1" thickBot="1">
      <c r="A91" s="293" t="s">
        <v>42</v>
      </c>
      <c r="B91" s="294"/>
      <c r="C91" s="294"/>
      <c r="D91" s="294"/>
      <c r="E91" s="295"/>
    </row>
    <row r="92" spans="1:5" s="10" customFormat="1" ht="18.75" customHeight="1" thickBot="1">
      <c r="A92" s="70" t="s">
        <v>6</v>
      </c>
      <c r="B92" s="269" t="s">
        <v>385</v>
      </c>
      <c r="C92" s="71">
        <f>SUM(C93:C97)</f>
        <v>105883</v>
      </c>
      <c r="D92" s="71">
        <f>SUM(D93:D97)</f>
        <v>107187</v>
      </c>
      <c r="E92" s="71">
        <f>SUM(E93:E97)</f>
        <v>0</v>
      </c>
    </row>
    <row r="93" spans="1:5" ht="18.75" customHeight="1">
      <c r="A93" s="72" t="s">
        <v>63</v>
      </c>
      <c r="B93" s="296" t="s">
        <v>36</v>
      </c>
      <c r="C93" s="73">
        <v>35172</v>
      </c>
      <c r="D93" s="73">
        <v>38960</v>
      </c>
      <c r="E93" s="73"/>
    </row>
    <row r="94" spans="1:5" ht="31.5">
      <c r="A94" s="45" t="s">
        <v>64</v>
      </c>
      <c r="B94" s="297" t="s">
        <v>108</v>
      </c>
      <c r="C94" s="47">
        <v>9787</v>
      </c>
      <c r="D94" s="47">
        <v>9787</v>
      </c>
      <c r="E94" s="47"/>
    </row>
    <row r="95" spans="1:5" ht="18.75" customHeight="1">
      <c r="A95" s="45" t="s">
        <v>65</v>
      </c>
      <c r="B95" s="297" t="s">
        <v>82</v>
      </c>
      <c r="C95" s="49">
        <v>55024</v>
      </c>
      <c r="D95" s="49">
        <v>52461</v>
      </c>
      <c r="E95" s="49"/>
    </row>
    <row r="96" spans="1:5" ht="18.75" customHeight="1">
      <c r="A96" s="45" t="s">
        <v>66</v>
      </c>
      <c r="B96" s="298" t="s">
        <v>109</v>
      </c>
      <c r="C96" s="49">
        <v>4000</v>
      </c>
      <c r="D96" s="49">
        <v>4041</v>
      </c>
      <c r="E96" s="49"/>
    </row>
    <row r="97" spans="1:5" ht="15.75">
      <c r="A97" s="45" t="s">
        <v>74</v>
      </c>
      <c r="B97" s="299" t="s">
        <v>110</v>
      </c>
      <c r="C97" s="49">
        <v>1900</v>
      </c>
      <c r="D97" s="49">
        <v>1938</v>
      </c>
      <c r="E97" s="49"/>
    </row>
    <row r="98" spans="1:5" ht="18.75" customHeight="1">
      <c r="A98" s="45" t="s">
        <v>67</v>
      </c>
      <c r="B98" s="297" t="s">
        <v>263</v>
      </c>
      <c r="C98" s="49"/>
      <c r="D98" s="49"/>
      <c r="E98" s="49"/>
    </row>
    <row r="99" spans="1:5" ht="31.5">
      <c r="A99" s="45" t="s">
        <v>68</v>
      </c>
      <c r="B99" s="300" t="s">
        <v>264</v>
      </c>
      <c r="C99" s="49"/>
      <c r="D99" s="49"/>
      <c r="E99" s="49"/>
    </row>
    <row r="100" spans="1:5" ht="38.25" customHeight="1">
      <c r="A100" s="45" t="s">
        <v>75</v>
      </c>
      <c r="B100" s="297" t="s">
        <v>265</v>
      </c>
      <c r="C100" s="49"/>
      <c r="D100" s="49"/>
      <c r="E100" s="49"/>
    </row>
    <row r="101" spans="1:5" ht="49.5" customHeight="1">
      <c r="A101" s="45" t="s">
        <v>76</v>
      </c>
      <c r="B101" s="297" t="s">
        <v>266</v>
      </c>
      <c r="C101" s="49"/>
      <c r="D101" s="49"/>
      <c r="E101" s="49"/>
    </row>
    <row r="102" spans="1:5" ht="31.5">
      <c r="A102" s="45" t="s">
        <v>77</v>
      </c>
      <c r="B102" s="300" t="s">
        <v>267</v>
      </c>
      <c r="C102" s="49">
        <v>0</v>
      </c>
      <c r="D102" s="49"/>
      <c r="E102" s="49"/>
    </row>
    <row r="103" spans="1:5" ht="31.5">
      <c r="A103" s="45" t="s">
        <v>78</v>
      </c>
      <c r="B103" s="300" t="s">
        <v>268</v>
      </c>
      <c r="C103" s="49"/>
      <c r="D103" s="49"/>
      <c r="E103" s="49"/>
    </row>
    <row r="104" spans="1:5" ht="31.5">
      <c r="A104" s="45" t="s">
        <v>80</v>
      </c>
      <c r="B104" s="297" t="s">
        <v>269</v>
      </c>
      <c r="C104" s="49"/>
      <c r="D104" s="49">
        <v>38</v>
      </c>
      <c r="E104" s="49"/>
    </row>
    <row r="105" spans="1:5" ht="15.75">
      <c r="A105" s="74" t="s">
        <v>111</v>
      </c>
      <c r="B105" s="301" t="s">
        <v>270</v>
      </c>
      <c r="C105" s="49"/>
      <c r="D105" s="49"/>
      <c r="E105" s="49"/>
    </row>
    <row r="106" spans="1:5" ht="18.75" customHeight="1">
      <c r="A106" s="45" t="s">
        <v>261</v>
      </c>
      <c r="B106" s="301" t="s">
        <v>271</v>
      </c>
      <c r="C106" s="49"/>
      <c r="D106" s="49"/>
      <c r="E106" s="49"/>
    </row>
    <row r="107" spans="1:5" ht="32.25" thickBot="1">
      <c r="A107" s="75" t="s">
        <v>262</v>
      </c>
      <c r="B107" s="302" t="s">
        <v>272</v>
      </c>
      <c r="C107" s="76">
        <v>1900</v>
      </c>
      <c r="D107" s="76">
        <v>1900</v>
      </c>
      <c r="E107" s="76"/>
    </row>
    <row r="108" spans="1:5" ht="18.75" customHeight="1" thickBot="1">
      <c r="A108" s="41" t="s">
        <v>7</v>
      </c>
      <c r="B108" s="77" t="s">
        <v>386</v>
      </c>
      <c r="C108" s="42">
        <f>+C109+C111+C113</f>
        <v>5150</v>
      </c>
      <c r="D108" s="42">
        <f>+D109+D111+D113</f>
        <v>6398</v>
      </c>
      <c r="E108" s="42">
        <f>+E109+E111+E113</f>
        <v>0</v>
      </c>
    </row>
    <row r="109" spans="1:5" ht="18.75" customHeight="1">
      <c r="A109" s="43" t="s">
        <v>69</v>
      </c>
      <c r="B109" s="297" t="s">
        <v>129</v>
      </c>
      <c r="C109" s="44"/>
      <c r="D109" s="44">
        <v>1047</v>
      </c>
      <c r="E109" s="44"/>
    </row>
    <row r="110" spans="1:5" ht="18.75" customHeight="1">
      <c r="A110" s="43" t="s">
        <v>70</v>
      </c>
      <c r="B110" s="301" t="s">
        <v>276</v>
      </c>
      <c r="C110" s="44"/>
      <c r="D110" s="44"/>
      <c r="E110" s="44"/>
    </row>
    <row r="111" spans="1:5" ht="18.75" customHeight="1">
      <c r="A111" s="43" t="s">
        <v>71</v>
      </c>
      <c r="B111" s="301" t="s">
        <v>112</v>
      </c>
      <c r="C111" s="47">
        <v>5150</v>
      </c>
      <c r="D111" s="47">
        <v>5351</v>
      </c>
      <c r="E111" s="47"/>
    </row>
    <row r="112" spans="1:5" ht="18.75" customHeight="1">
      <c r="A112" s="43" t="s">
        <v>72</v>
      </c>
      <c r="B112" s="301" t="s">
        <v>277</v>
      </c>
      <c r="C112" s="78"/>
      <c r="D112" s="78"/>
      <c r="E112" s="78"/>
    </row>
    <row r="113" spans="1:5" ht="18.75" customHeight="1">
      <c r="A113" s="43" t="s">
        <v>73</v>
      </c>
      <c r="B113" s="303" t="s">
        <v>132</v>
      </c>
      <c r="C113" s="78"/>
      <c r="D113" s="78"/>
      <c r="E113" s="78"/>
    </row>
    <row r="114" spans="1:5" ht="18.75" customHeight="1">
      <c r="A114" s="43" t="s">
        <v>79</v>
      </c>
      <c r="B114" s="304" t="s">
        <v>383</v>
      </c>
      <c r="C114" s="78"/>
      <c r="D114" s="78"/>
      <c r="E114" s="78"/>
    </row>
    <row r="115" spans="1:5" ht="18.75" customHeight="1">
      <c r="A115" s="43" t="s">
        <v>81</v>
      </c>
      <c r="B115" s="305" t="s">
        <v>282</v>
      </c>
      <c r="C115" s="78"/>
      <c r="D115" s="78"/>
      <c r="E115" s="78"/>
    </row>
    <row r="116" spans="1:5" ht="18.75" customHeight="1">
      <c r="A116" s="43" t="s">
        <v>113</v>
      </c>
      <c r="B116" s="297" t="s">
        <v>266</v>
      </c>
      <c r="C116" s="78"/>
      <c r="D116" s="78"/>
      <c r="E116" s="78"/>
    </row>
    <row r="117" spans="1:5" ht="18.75" customHeight="1">
      <c r="A117" s="43" t="s">
        <v>114</v>
      </c>
      <c r="B117" s="297" t="s">
        <v>281</v>
      </c>
      <c r="C117" s="78"/>
      <c r="D117" s="78"/>
      <c r="E117" s="78"/>
    </row>
    <row r="118" spans="1:5" ht="18.75" customHeight="1">
      <c r="A118" s="43" t="s">
        <v>115</v>
      </c>
      <c r="B118" s="297" t="s">
        <v>280</v>
      </c>
      <c r="C118" s="78"/>
      <c r="D118" s="78"/>
      <c r="E118" s="78"/>
    </row>
    <row r="119" spans="1:5" ht="18.75" customHeight="1">
      <c r="A119" s="43" t="s">
        <v>273</v>
      </c>
      <c r="B119" s="297" t="s">
        <v>269</v>
      </c>
      <c r="C119" s="78"/>
      <c r="D119" s="78"/>
      <c r="E119" s="78"/>
    </row>
    <row r="120" spans="1:5" ht="18.75" customHeight="1">
      <c r="A120" s="43" t="s">
        <v>274</v>
      </c>
      <c r="B120" s="297" t="s">
        <v>279</v>
      </c>
      <c r="C120" s="78"/>
      <c r="D120" s="78"/>
      <c r="E120" s="78"/>
    </row>
    <row r="121" spans="1:5" ht="18.75" customHeight="1" thickBot="1">
      <c r="A121" s="74" t="s">
        <v>275</v>
      </c>
      <c r="B121" s="297" t="s">
        <v>278</v>
      </c>
      <c r="C121" s="79"/>
      <c r="D121" s="79"/>
      <c r="E121" s="79"/>
    </row>
    <row r="122" spans="1:5" ht="18.75" customHeight="1" thickBot="1">
      <c r="A122" s="41" t="s">
        <v>8</v>
      </c>
      <c r="B122" s="306" t="s">
        <v>283</v>
      </c>
      <c r="C122" s="42">
        <f>+C123+C124</f>
        <v>1000</v>
      </c>
      <c r="D122" s="42">
        <f>+D123+D124</f>
        <v>1000</v>
      </c>
      <c r="E122" s="42">
        <f>+E123+E124</f>
        <v>0</v>
      </c>
    </row>
    <row r="123" spans="1:5" ht="18.75" customHeight="1">
      <c r="A123" s="43" t="s">
        <v>52</v>
      </c>
      <c r="B123" s="305" t="s">
        <v>44</v>
      </c>
      <c r="C123" s="44">
        <v>1000</v>
      </c>
      <c r="D123" s="44">
        <v>1000</v>
      </c>
      <c r="E123" s="44"/>
    </row>
    <row r="124" spans="1:5" ht="18.75" customHeight="1" thickBot="1">
      <c r="A124" s="48" t="s">
        <v>53</v>
      </c>
      <c r="B124" s="301" t="s">
        <v>45</v>
      </c>
      <c r="C124" s="49"/>
      <c r="D124" s="49"/>
      <c r="E124" s="49"/>
    </row>
    <row r="125" spans="1:5" ht="18.75" customHeight="1" thickBot="1">
      <c r="A125" s="41" t="s">
        <v>9</v>
      </c>
      <c r="B125" s="306" t="s">
        <v>284</v>
      </c>
      <c r="C125" s="42">
        <f>+C92+C108+C122</f>
        <v>112033</v>
      </c>
      <c r="D125" s="42">
        <f>+D92+D108+D122</f>
        <v>114585</v>
      </c>
      <c r="E125" s="42">
        <f>+E92+E108+E122</f>
        <v>0</v>
      </c>
    </row>
    <row r="126" spans="1:5" ht="18.75" customHeight="1" thickBot="1">
      <c r="A126" s="41" t="s">
        <v>10</v>
      </c>
      <c r="B126" s="306" t="s">
        <v>285</v>
      </c>
      <c r="C126" s="42">
        <f>+C127+C128+C129</f>
        <v>0</v>
      </c>
      <c r="D126" s="42">
        <f>+D127+D128+D129</f>
        <v>0</v>
      </c>
      <c r="E126" s="42">
        <f>+E127+E128+E129</f>
        <v>0</v>
      </c>
    </row>
    <row r="127" spans="1:5" s="10" customFormat="1" ht="18.75" customHeight="1">
      <c r="A127" s="43" t="s">
        <v>56</v>
      </c>
      <c r="B127" s="305" t="s">
        <v>286</v>
      </c>
      <c r="C127" s="78"/>
      <c r="D127" s="78"/>
      <c r="E127" s="78"/>
    </row>
    <row r="128" spans="1:5" ht="18.75" customHeight="1">
      <c r="A128" s="43" t="s">
        <v>57</v>
      </c>
      <c r="B128" s="305" t="s">
        <v>287</v>
      </c>
      <c r="C128" s="78"/>
      <c r="D128" s="78"/>
      <c r="E128" s="78"/>
    </row>
    <row r="129" spans="1:5" ht="18.75" customHeight="1" thickBot="1">
      <c r="A129" s="74" t="s">
        <v>58</v>
      </c>
      <c r="B129" s="307" t="s">
        <v>288</v>
      </c>
      <c r="C129" s="78"/>
      <c r="D129" s="78"/>
      <c r="E129" s="78"/>
    </row>
    <row r="130" spans="1:5" ht="18.75" customHeight="1" thickBot="1">
      <c r="A130" s="41" t="s">
        <v>11</v>
      </c>
      <c r="B130" s="306" t="s">
        <v>347</v>
      </c>
      <c r="C130" s="42">
        <f>+C131+C132+C133+C134</f>
        <v>0</v>
      </c>
      <c r="D130" s="42">
        <f>+D131+D132+D133+D134</f>
        <v>0</v>
      </c>
      <c r="E130" s="42">
        <f>+E131+E132+E133+E134</f>
        <v>0</v>
      </c>
    </row>
    <row r="131" spans="1:5" ht="15.75">
      <c r="A131" s="43" t="s">
        <v>59</v>
      </c>
      <c r="B131" s="305" t="s">
        <v>289</v>
      </c>
      <c r="C131" s="78"/>
      <c r="D131" s="78"/>
      <c r="E131" s="78"/>
    </row>
    <row r="132" spans="1:5" ht="15.75">
      <c r="A132" s="43" t="s">
        <v>60</v>
      </c>
      <c r="B132" s="305" t="s">
        <v>290</v>
      </c>
      <c r="C132" s="78"/>
      <c r="D132" s="78"/>
      <c r="E132" s="78"/>
    </row>
    <row r="133" spans="1:5" ht="18.75" customHeight="1">
      <c r="A133" s="43" t="s">
        <v>195</v>
      </c>
      <c r="B133" s="305" t="s">
        <v>291</v>
      </c>
      <c r="C133" s="78"/>
      <c r="D133" s="78"/>
      <c r="E133" s="78"/>
    </row>
    <row r="134" spans="1:5" s="10" customFormat="1" ht="18.75" customHeight="1" thickBot="1">
      <c r="A134" s="74" t="s">
        <v>196</v>
      </c>
      <c r="B134" s="307" t="s">
        <v>292</v>
      </c>
      <c r="C134" s="78"/>
      <c r="D134" s="78"/>
      <c r="E134" s="78"/>
    </row>
    <row r="135" spans="1:12" ht="18.75" customHeight="1" thickBot="1">
      <c r="A135" s="41" t="s">
        <v>12</v>
      </c>
      <c r="B135" s="306" t="s">
        <v>293</v>
      </c>
      <c r="C135" s="50">
        <f>+C136+C137+C138+C139</f>
        <v>137369</v>
      </c>
      <c r="D135" s="50">
        <f>+D136+D137+D138+D139</f>
        <v>142458</v>
      </c>
      <c r="E135" s="50">
        <f>+E136+E137+E138+E139</f>
        <v>0</v>
      </c>
      <c r="L135" s="19"/>
    </row>
    <row r="136" spans="1:5" ht="31.5">
      <c r="A136" s="43" t="s">
        <v>61</v>
      </c>
      <c r="B136" s="305" t="s">
        <v>294</v>
      </c>
      <c r="C136" s="78"/>
      <c r="D136" s="78"/>
      <c r="E136" s="78"/>
    </row>
    <row r="137" spans="1:5" ht="31.5">
      <c r="A137" s="43" t="s">
        <v>62</v>
      </c>
      <c r="B137" s="305" t="s">
        <v>304</v>
      </c>
      <c r="C137" s="78"/>
      <c r="D137" s="78">
        <v>5089</v>
      </c>
      <c r="E137" s="78"/>
    </row>
    <row r="138" spans="1:5" s="10" customFormat="1" ht="18.75" customHeight="1">
      <c r="A138" s="43" t="s">
        <v>207</v>
      </c>
      <c r="B138" s="305" t="s">
        <v>295</v>
      </c>
      <c r="C138" s="78"/>
      <c r="D138" s="78"/>
      <c r="E138" s="78"/>
    </row>
    <row r="139" spans="1:5" s="10" customFormat="1" ht="18.75" customHeight="1" thickBot="1">
      <c r="A139" s="74" t="s">
        <v>208</v>
      </c>
      <c r="B139" s="307" t="s">
        <v>412</v>
      </c>
      <c r="C139" s="78">
        <v>137369</v>
      </c>
      <c r="D139" s="78">
        <v>137369</v>
      </c>
      <c r="E139" s="78"/>
    </row>
    <row r="140" spans="1:5" s="10" customFormat="1" ht="18.75" customHeight="1" thickBot="1">
      <c r="A140" s="41" t="s">
        <v>13</v>
      </c>
      <c r="B140" s="306" t="s">
        <v>297</v>
      </c>
      <c r="C140" s="80">
        <f>+C141+C142+C143+C144</f>
        <v>0</v>
      </c>
      <c r="D140" s="80">
        <f>+D141+D142+D143+D144</f>
        <v>0</v>
      </c>
      <c r="E140" s="80">
        <f>+E141+E142+E143+E144</f>
        <v>0</v>
      </c>
    </row>
    <row r="141" spans="1:5" s="10" customFormat="1" ht="18.75" customHeight="1">
      <c r="A141" s="43" t="s">
        <v>106</v>
      </c>
      <c r="B141" s="305" t="s">
        <v>298</v>
      </c>
      <c r="C141" s="78"/>
      <c r="D141" s="78"/>
      <c r="E141" s="78"/>
    </row>
    <row r="142" spans="1:5" s="10" customFormat="1" ht="18.75" customHeight="1">
      <c r="A142" s="43" t="s">
        <v>107</v>
      </c>
      <c r="B142" s="305" t="s">
        <v>299</v>
      </c>
      <c r="C142" s="78"/>
      <c r="D142" s="78"/>
      <c r="E142" s="78"/>
    </row>
    <row r="143" spans="1:5" s="10" customFormat="1" ht="18.75" customHeight="1">
      <c r="A143" s="43" t="s">
        <v>131</v>
      </c>
      <c r="B143" s="305" t="s">
        <v>300</v>
      </c>
      <c r="C143" s="78"/>
      <c r="D143" s="78"/>
      <c r="E143" s="78"/>
    </row>
    <row r="144" spans="1:5" ht="18.75" customHeight="1" thickBot="1">
      <c r="A144" s="43" t="s">
        <v>210</v>
      </c>
      <c r="B144" s="305" t="s">
        <v>301</v>
      </c>
      <c r="C144" s="78"/>
      <c r="D144" s="78"/>
      <c r="E144" s="78"/>
    </row>
    <row r="145" spans="1:5" ht="18.75" customHeight="1" thickBot="1">
      <c r="A145" s="41" t="s">
        <v>14</v>
      </c>
      <c r="B145" s="306" t="s">
        <v>302</v>
      </c>
      <c r="C145" s="81">
        <f>+C126+C130+C135+C140</f>
        <v>137369</v>
      </c>
      <c r="D145" s="81">
        <f>+D126+D130+D135+D140</f>
        <v>142458</v>
      </c>
      <c r="E145" s="81">
        <f>+E126+E130+E135+E140</f>
        <v>0</v>
      </c>
    </row>
    <row r="146" spans="1:5" ht="18.75" customHeight="1" thickBot="1">
      <c r="A146" s="82" t="s">
        <v>15</v>
      </c>
      <c r="B146" s="275" t="s">
        <v>303</v>
      </c>
      <c r="C146" s="81">
        <f>+C125+C145</f>
        <v>249402</v>
      </c>
      <c r="D146" s="81">
        <f>+D125+D145</f>
        <v>257043</v>
      </c>
      <c r="E146" s="81">
        <f>+E125+E145</f>
        <v>0</v>
      </c>
    </row>
    <row r="147" ht="18.75" customHeight="1" thickBot="1">
      <c r="E147" s="85"/>
    </row>
    <row r="148" spans="1:5" ht="18.75" customHeight="1" thickBot="1">
      <c r="A148" s="86" t="s">
        <v>124</v>
      </c>
      <c r="B148" s="87"/>
      <c r="C148" s="88">
        <v>11</v>
      </c>
      <c r="D148" s="88">
        <v>11</v>
      </c>
      <c r="E148" s="88"/>
    </row>
    <row r="149" spans="1:5" ht="18.75" customHeight="1" thickBot="1">
      <c r="A149" s="86" t="s">
        <v>125</v>
      </c>
      <c r="B149" s="87"/>
      <c r="C149" s="88">
        <v>8</v>
      </c>
      <c r="D149" s="88">
        <v>8</v>
      </c>
      <c r="E149" s="88"/>
    </row>
  </sheetData>
  <sheetProtection formatCells="0"/>
  <mergeCells count="1">
    <mergeCell ref="A7:D7"/>
  </mergeCells>
  <printOptions horizontalCentered="1"/>
  <pageMargins left="0.7874015748031497" right="0.453125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&amp;C9.1.melléklet a 2/2015.(II.25.)önkormányzati rendelethez</oddHeader>
  </headerFooter>
  <rowBreaks count="1" manualBreakCount="1">
    <brk id="88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J149"/>
  <sheetViews>
    <sheetView view="pageBreakPreview" zoomScale="60" workbookViewId="0" topLeftCell="A115">
      <selection activeCell="E1" sqref="E1"/>
    </sheetView>
  </sheetViews>
  <sheetFormatPr defaultColWidth="9.00390625" defaultRowHeight="12.75"/>
  <cols>
    <col min="1" max="1" width="8.625" style="22" customWidth="1"/>
    <col min="2" max="2" width="53.50390625" style="23" customWidth="1"/>
    <col min="3" max="3" width="18.625" style="24" customWidth="1"/>
    <col min="4" max="4" width="15.375" style="85" customWidth="1"/>
    <col min="5" max="5" width="13.50390625" style="2" customWidth="1"/>
    <col min="6" max="16384" width="9.375" style="2" customWidth="1"/>
  </cols>
  <sheetData>
    <row r="1" spans="1:4" s="1" customFormat="1" ht="16.5" customHeight="1" thickBot="1">
      <c r="A1" s="15"/>
      <c r="B1" s="16"/>
      <c r="C1" s="28"/>
      <c r="D1" s="28"/>
    </row>
    <row r="2" spans="1:5" s="6" customFormat="1" ht="18" customHeight="1">
      <c r="A2" s="258" t="s">
        <v>49</v>
      </c>
      <c r="B2" s="259" t="s">
        <v>126</v>
      </c>
      <c r="C2" s="30" t="s">
        <v>38</v>
      </c>
      <c r="D2" s="30"/>
      <c r="E2" s="30"/>
    </row>
    <row r="3" spans="1:5" s="6" customFormat="1" ht="18" customHeight="1" thickBot="1">
      <c r="A3" s="260" t="s">
        <v>121</v>
      </c>
      <c r="B3" s="261" t="s">
        <v>353</v>
      </c>
      <c r="C3" s="32">
        <v>1</v>
      </c>
      <c r="D3" s="32"/>
      <c r="E3" s="32"/>
    </row>
    <row r="4" spans="1:5" s="6" customFormat="1" ht="18" customHeight="1" thickBot="1">
      <c r="A4" s="26"/>
      <c r="B4" s="26"/>
      <c r="C4" s="33" t="s">
        <v>39</v>
      </c>
      <c r="D4" s="33"/>
      <c r="E4" s="7"/>
    </row>
    <row r="5" spans="1:5" s="194" customFormat="1" ht="18" customHeight="1" thickBot="1">
      <c r="A5" s="34" t="s">
        <v>123</v>
      </c>
      <c r="B5" s="35" t="s">
        <v>40</v>
      </c>
      <c r="C5" s="262" t="s">
        <v>399</v>
      </c>
      <c r="D5" s="263" t="s">
        <v>400</v>
      </c>
      <c r="E5" s="263" t="s">
        <v>410</v>
      </c>
    </row>
    <row r="6" spans="1:5" s="4" customFormat="1" ht="18" customHeight="1" thickBot="1">
      <c r="A6" s="36">
        <v>1</v>
      </c>
      <c r="B6" s="37">
        <v>2</v>
      </c>
      <c r="C6" s="264">
        <v>3</v>
      </c>
      <c r="D6" s="265">
        <v>4</v>
      </c>
      <c r="E6" s="265">
        <v>5</v>
      </c>
    </row>
    <row r="7" spans="1:4" s="4" customFormat="1" ht="18" customHeight="1" thickBot="1">
      <c r="A7" s="448" t="s">
        <v>41</v>
      </c>
      <c r="B7" s="449"/>
      <c r="C7" s="449"/>
      <c r="D7" s="449"/>
    </row>
    <row r="8" spans="1:5" s="4" customFormat="1" ht="18" customHeight="1" thickBot="1">
      <c r="A8" s="99" t="s">
        <v>6</v>
      </c>
      <c r="B8" s="100" t="s">
        <v>152</v>
      </c>
      <c r="C8" s="101">
        <f>SUM(C9:C13)</f>
        <v>148486</v>
      </c>
      <c r="D8" s="101">
        <f>SUM(D9:D15)</f>
        <v>161095</v>
      </c>
      <c r="E8" s="101">
        <f>SUM(E9:E15)</f>
        <v>0</v>
      </c>
    </row>
    <row r="9" spans="1:5" s="195" customFormat="1" ht="18" customHeight="1">
      <c r="A9" s="102" t="s">
        <v>63</v>
      </c>
      <c r="B9" s="286" t="s">
        <v>153</v>
      </c>
      <c r="C9" s="104">
        <v>72943</v>
      </c>
      <c r="D9" s="104">
        <v>78698</v>
      </c>
      <c r="E9" s="104"/>
    </row>
    <row r="10" spans="1:5" s="196" customFormat="1" ht="18" customHeight="1">
      <c r="A10" s="105" t="s">
        <v>64</v>
      </c>
      <c r="B10" s="287" t="s">
        <v>154</v>
      </c>
      <c r="C10" s="107">
        <v>39110</v>
      </c>
      <c r="D10" s="107">
        <v>39598</v>
      </c>
      <c r="E10" s="107"/>
    </row>
    <row r="11" spans="1:5" s="196" customFormat="1" ht="18" customHeight="1">
      <c r="A11" s="105" t="s">
        <v>65</v>
      </c>
      <c r="B11" s="287" t="s">
        <v>155</v>
      </c>
      <c r="C11" s="107">
        <v>28120</v>
      </c>
      <c r="D11" s="107">
        <v>32537</v>
      </c>
      <c r="E11" s="107"/>
    </row>
    <row r="12" spans="1:5" s="196" customFormat="1" ht="18" customHeight="1">
      <c r="A12" s="105" t="s">
        <v>406</v>
      </c>
      <c r="B12" s="287" t="s">
        <v>407</v>
      </c>
      <c r="C12" s="107">
        <v>2710</v>
      </c>
      <c r="D12" s="107">
        <v>2805</v>
      </c>
      <c r="E12" s="107"/>
    </row>
    <row r="13" spans="1:5" s="196" customFormat="1" ht="18" customHeight="1">
      <c r="A13" s="105" t="s">
        <v>74</v>
      </c>
      <c r="B13" s="287" t="s">
        <v>401</v>
      </c>
      <c r="C13" s="107">
        <v>5603</v>
      </c>
      <c r="D13" s="107">
        <v>0</v>
      </c>
      <c r="E13" s="107">
        <v>0</v>
      </c>
    </row>
    <row r="14" spans="1:5" s="195" customFormat="1" ht="18" customHeight="1">
      <c r="A14" s="105" t="s">
        <v>408</v>
      </c>
      <c r="B14" s="287" t="s">
        <v>156</v>
      </c>
      <c r="C14" s="220"/>
      <c r="D14" s="107">
        <v>85</v>
      </c>
      <c r="E14" s="107"/>
    </row>
    <row r="15" spans="1:5" s="195" customFormat="1" ht="18" customHeight="1" thickBot="1">
      <c r="A15" s="108" t="s">
        <v>409</v>
      </c>
      <c r="B15" s="288" t="s">
        <v>157</v>
      </c>
      <c r="C15" s="221"/>
      <c r="D15" s="107">
        <v>7372</v>
      </c>
      <c r="E15" s="107"/>
    </row>
    <row r="16" spans="1:5" s="195" customFormat="1" ht="32.25" thickBot="1">
      <c r="A16" s="41" t="s">
        <v>7</v>
      </c>
      <c r="B16" s="289" t="s">
        <v>158</v>
      </c>
      <c r="C16" s="42">
        <f>+C17+C18+C19+C20+C21</f>
        <v>15700</v>
      </c>
      <c r="D16" s="42">
        <f>+D17+D18+D19+D20+D21</f>
        <v>23512</v>
      </c>
      <c r="E16" s="42">
        <f>+E17+E18+E19+E20+E21</f>
        <v>0</v>
      </c>
    </row>
    <row r="17" spans="1:5" s="195" customFormat="1" ht="18" customHeight="1">
      <c r="A17" s="43" t="s">
        <v>69</v>
      </c>
      <c r="B17" s="318" t="s">
        <v>159</v>
      </c>
      <c r="C17" s="44"/>
      <c r="D17" s="44"/>
      <c r="E17" s="44"/>
    </row>
    <row r="18" spans="1:5" s="195" customFormat="1" ht="18" customHeight="1">
      <c r="A18" s="45" t="s">
        <v>70</v>
      </c>
      <c r="B18" s="319" t="s">
        <v>160</v>
      </c>
      <c r="C18" s="47"/>
      <c r="D18" s="47"/>
      <c r="E18" s="47"/>
    </row>
    <row r="19" spans="1:5" s="195" customFormat="1" ht="18" customHeight="1">
      <c r="A19" s="45" t="s">
        <v>71</v>
      </c>
      <c r="B19" s="319" t="s">
        <v>377</v>
      </c>
      <c r="C19" s="47"/>
      <c r="D19" s="47"/>
      <c r="E19" s="47"/>
    </row>
    <row r="20" spans="1:5" s="195" customFormat="1" ht="18" customHeight="1">
      <c r="A20" s="45" t="s">
        <v>72</v>
      </c>
      <c r="B20" s="319" t="s">
        <v>378</v>
      </c>
      <c r="C20" s="47"/>
      <c r="D20" s="47"/>
      <c r="E20" s="47"/>
    </row>
    <row r="21" spans="1:5" s="195" customFormat="1" ht="18" customHeight="1">
      <c r="A21" s="45" t="s">
        <v>73</v>
      </c>
      <c r="B21" s="319" t="s">
        <v>161</v>
      </c>
      <c r="C21" s="47">
        <v>15700</v>
      </c>
      <c r="D21" s="47">
        <v>23512</v>
      </c>
      <c r="E21" s="47"/>
    </row>
    <row r="22" spans="1:5" s="196" customFormat="1" ht="18" customHeight="1" thickBot="1">
      <c r="A22" s="48" t="s">
        <v>79</v>
      </c>
      <c r="B22" s="320" t="s">
        <v>162</v>
      </c>
      <c r="C22" s="49"/>
      <c r="D22" s="49"/>
      <c r="E22" s="49"/>
    </row>
    <row r="23" spans="1:5" s="196" customFormat="1" ht="32.25" thickBot="1">
      <c r="A23" s="41" t="s">
        <v>8</v>
      </c>
      <c r="B23" s="193" t="s">
        <v>163</v>
      </c>
      <c r="C23" s="42">
        <f>+C24+C25+C26+C27+C28</f>
        <v>0</v>
      </c>
      <c r="D23" s="42">
        <f>+D24+D25+D26+D27+D28</f>
        <v>186799</v>
      </c>
      <c r="E23" s="42">
        <f>+E24+E25+E26+E27+E28</f>
        <v>0</v>
      </c>
    </row>
    <row r="24" spans="1:5" s="196" customFormat="1" ht="18" customHeight="1">
      <c r="A24" s="43" t="s">
        <v>52</v>
      </c>
      <c r="B24" s="290" t="s">
        <v>411</v>
      </c>
      <c r="C24" s="44"/>
      <c r="D24" s="44">
        <v>7812</v>
      </c>
      <c r="E24" s="44"/>
    </row>
    <row r="25" spans="1:5" s="195" customFormat="1" ht="18" customHeight="1">
      <c r="A25" s="45" t="s">
        <v>53</v>
      </c>
      <c r="B25" s="291" t="s">
        <v>165</v>
      </c>
      <c r="C25" s="47"/>
      <c r="D25" s="47"/>
      <c r="E25" s="47"/>
    </row>
    <row r="26" spans="1:5" s="196" customFormat="1" ht="18" customHeight="1">
      <c r="A26" s="45" t="s">
        <v>54</v>
      </c>
      <c r="B26" s="291" t="s">
        <v>379</v>
      </c>
      <c r="C26" s="47"/>
      <c r="D26" s="47"/>
      <c r="E26" s="47"/>
    </row>
    <row r="27" spans="1:5" s="196" customFormat="1" ht="18" customHeight="1">
      <c r="A27" s="45" t="s">
        <v>55</v>
      </c>
      <c r="B27" s="291" t="s">
        <v>380</v>
      </c>
      <c r="C27" s="47"/>
      <c r="D27" s="47"/>
      <c r="E27" s="47"/>
    </row>
    <row r="28" spans="1:5" s="196" customFormat="1" ht="18" customHeight="1">
      <c r="A28" s="45" t="s">
        <v>96</v>
      </c>
      <c r="B28" s="291" t="s">
        <v>166</v>
      </c>
      <c r="C28" s="47"/>
      <c r="D28" s="47">
        <v>178987</v>
      </c>
      <c r="E28" s="47"/>
    </row>
    <row r="29" spans="1:5" s="196" customFormat="1" ht="18" customHeight="1" thickBot="1">
      <c r="A29" s="48" t="s">
        <v>97</v>
      </c>
      <c r="B29" s="292" t="s">
        <v>167</v>
      </c>
      <c r="C29" s="49"/>
      <c r="D29" s="49">
        <v>178987</v>
      </c>
      <c r="E29" s="49"/>
    </row>
    <row r="30" spans="1:5" s="196" customFormat="1" ht="18" customHeight="1" thickBot="1">
      <c r="A30" s="41" t="s">
        <v>98</v>
      </c>
      <c r="B30" s="193" t="s">
        <v>168</v>
      </c>
      <c r="C30" s="112">
        <f>+C31+C34+C35+C36</f>
        <v>33101</v>
      </c>
      <c r="D30" s="50">
        <f>+D31+D34+D35+D36</f>
        <v>47776</v>
      </c>
      <c r="E30" s="50">
        <f>+E31+E34+E35+E36</f>
        <v>0</v>
      </c>
    </row>
    <row r="31" spans="1:5" s="196" customFormat="1" ht="18" customHeight="1">
      <c r="A31" s="43" t="s">
        <v>169</v>
      </c>
      <c r="B31" s="290" t="s">
        <v>175</v>
      </c>
      <c r="C31" s="113">
        <f>+C32+C33</f>
        <v>26752</v>
      </c>
      <c r="D31" s="113">
        <f>+D32+D33</f>
        <v>38816</v>
      </c>
      <c r="E31" s="113"/>
    </row>
    <row r="32" spans="1:5" s="196" customFormat="1" ht="18" customHeight="1">
      <c r="A32" s="45" t="s">
        <v>170</v>
      </c>
      <c r="B32" s="291" t="s">
        <v>176</v>
      </c>
      <c r="C32" s="107">
        <v>1812</v>
      </c>
      <c r="D32" s="47">
        <v>2394</v>
      </c>
      <c r="E32" s="47"/>
    </row>
    <row r="33" spans="1:5" s="196" customFormat="1" ht="18" customHeight="1">
      <c r="A33" s="45" t="s">
        <v>171</v>
      </c>
      <c r="B33" s="291" t="s">
        <v>177</v>
      </c>
      <c r="C33" s="107">
        <v>24940</v>
      </c>
      <c r="D33" s="47">
        <v>36422</v>
      </c>
      <c r="E33" s="47"/>
    </row>
    <row r="34" spans="1:5" s="196" customFormat="1" ht="18" customHeight="1">
      <c r="A34" s="45" t="s">
        <v>172</v>
      </c>
      <c r="B34" s="291" t="s">
        <v>178</v>
      </c>
      <c r="C34" s="107">
        <v>6284</v>
      </c>
      <c r="D34" s="47">
        <v>6351</v>
      </c>
      <c r="E34" s="47"/>
    </row>
    <row r="35" spans="1:5" s="196" customFormat="1" ht="18" customHeight="1">
      <c r="A35" s="45" t="s">
        <v>173</v>
      </c>
      <c r="B35" s="291" t="s">
        <v>179</v>
      </c>
      <c r="C35" s="107">
        <v>65</v>
      </c>
      <c r="D35" s="47">
        <v>520</v>
      </c>
      <c r="E35" s="47"/>
    </row>
    <row r="36" spans="1:5" s="196" customFormat="1" ht="18" customHeight="1" thickBot="1">
      <c r="A36" s="48" t="s">
        <v>174</v>
      </c>
      <c r="B36" s="292" t="s">
        <v>180</v>
      </c>
      <c r="C36" s="49"/>
      <c r="D36" s="49">
        <v>2089</v>
      </c>
      <c r="E36" s="49"/>
    </row>
    <row r="37" spans="1:5" s="196" customFormat="1" ht="18" customHeight="1" thickBot="1">
      <c r="A37" s="41" t="s">
        <v>10</v>
      </c>
      <c r="B37" s="193" t="s">
        <v>181</v>
      </c>
      <c r="C37" s="42">
        <f>SUM(C38:C47)</f>
        <v>16115</v>
      </c>
      <c r="D37" s="42">
        <f>SUM(D38:D47)</f>
        <v>19953</v>
      </c>
      <c r="E37" s="42"/>
    </row>
    <row r="38" spans="1:5" s="196" customFormat="1" ht="18" customHeight="1">
      <c r="A38" s="43" t="s">
        <v>56</v>
      </c>
      <c r="B38" s="290" t="s">
        <v>184</v>
      </c>
      <c r="C38" s="44"/>
      <c r="D38" s="44"/>
      <c r="E38" s="44"/>
    </row>
    <row r="39" spans="1:5" s="196" customFormat="1" ht="18" customHeight="1">
      <c r="A39" s="45" t="s">
        <v>57</v>
      </c>
      <c r="B39" s="291" t="s">
        <v>185</v>
      </c>
      <c r="C39" s="47">
        <v>8000</v>
      </c>
      <c r="D39" s="47">
        <v>9967</v>
      </c>
      <c r="E39" s="47"/>
    </row>
    <row r="40" spans="1:5" s="196" customFormat="1" ht="18" customHeight="1">
      <c r="A40" s="45" t="s">
        <v>58</v>
      </c>
      <c r="B40" s="291" t="s">
        <v>186</v>
      </c>
      <c r="C40" s="47"/>
      <c r="D40" s="47">
        <v>524</v>
      </c>
      <c r="E40" s="47"/>
    </row>
    <row r="41" spans="1:5" s="196" customFormat="1" ht="18" customHeight="1">
      <c r="A41" s="45" t="s">
        <v>100</v>
      </c>
      <c r="B41" s="291" t="s">
        <v>187</v>
      </c>
      <c r="C41" s="47">
        <v>1590</v>
      </c>
      <c r="D41" s="47">
        <v>611</v>
      </c>
      <c r="E41" s="47"/>
    </row>
    <row r="42" spans="1:5" s="196" customFormat="1" ht="18" customHeight="1">
      <c r="A42" s="45" t="s">
        <v>101</v>
      </c>
      <c r="B42" s="291" t="s">
        <v>188</v>
      </c>
      <c r="C42" s="47">
        <v>3100</v>
      </c>
      <c r="D42" s="47">
        <v>4138</v>
      </c>
      <c r="E42" s="47"/>
    </row>
    <row r="43" spans="1:5" s="196" customFormat="1" ht="18" customHeight="1">
      <c r="A43" s="45" t="s">
        <v>102</v>
      </c>
      <c r="B43" s="291" t="s">
        <v>189</v>
      </c>
      <c r="C43" s="47">
        <v>3425</v>
      </c>
      <c r="D43" s="47">
        <v>4506</v>
      </c>
      <c r="E43" s="47"/>
    </row>
    <row r="44" spans="1:5" s="196" customFormat="1" ht="18" customHeight="1">
      <c r="A44" s="45" t="s">
        <v>103</v>
      </c>
      <c r="B44" s="291" t="s">
        <v>190</v>
      </c>
      <c r="C44" s="47"/>
      <c r="D44" s="47"/>
      <c r="E44" s="47"/>
    </row>
    <row r="45" spans="1:5" s="196" customFormat="1" ht="18" customHeight="1">
      <c r="A45" s="45" t="s">
        <v>104</v>
      </c>
      <c r="B45" s="291" t="s">
        <v>191</v>
      </c>
      <c r="C45" s="47"/>
      <c r="D45" s="47">
        <v>114</v>
      </c>
      <c r="E45" s="47"/>
    </row>
    <row r="46" spans="1:5" s="196" customFormat="1" ht="18" customHeight="1">
      <c r="A46" s="45" t="s">
        <v>182</v>
      </c>
      <c r="B46" s="291" t="s">
        <v>192</v>
      </c>
      <c r="C46" s="51"/>
      <c r="D46" s="51"/>
      <c r="E46" s="51"/>
    </row>
    <row r="47" spans="1:5" s="196" customFormat="1" ht="18" customHeight="1" thickBot="1">
      <c r="A47" s="48" t="s">
        <v>183</v>
      </c>
      <c r="B47" s="292" t="s">
        <v>193</v>
      </c>
      <c r="C47" s="52">
        <v>0</v>
      </c>
      <c r="D47" s="52">
        <v>93</v>
      </c>
      <c r="E47" s="52"/>
    </row>
    <row r="48" spans="1:5" s="196" customFormat="1" ht="18" customHeight="1" thickBot="1">
      <c r="A48" s="41" t="s">
        <v>11</v>
      </c>
      <c r="B48" s="193" t="s">
        <v>194</v>
      </c>
      <c r="C48" s="42">
        <f>SUM(C49:C53)</f>
        <v>0</v>
      </c>
      <c r="D48" s="42">
        <f>SUM(D49:D53)</f>
        <v>2888</v>
      </c>
      <c r="E48" s="42">
        <f>SUM(E49:E53)</f>
        <v>0</v>
      </c>
    </row>
    <row r="49" spans="1:5" s="196" customFormat="1" ht="18" customHeight="1">
      <c r="A49" s="43" t="s">
        <v>59</v>
      </c>
      <c r="B49" s="318" t="s">
        <v>198</v>
      </c>
      <c r="C49" s="53"/>
      <c r="D49" s="53"/>
      <c r="E49" s="53"/>
    </row>
    <row r="50" spans="1:5" s="196" customFormat="1" ht="18" customHeight="1">
      <c r="A50" s="45" t="s">
        <v>60</v>
      </c>
      <c r="B50" s="319" t="s">
        <v>199</v>
      </c>
      <c r="C50" s="51"/>
      <c r="D50" s="51">
        <v>2888</v>
      </c>
      <c r="E50" s="51"/>
    </row>
    <row r="51" spans="1:5" s="196" customFormat="1" ht="18" customHeight="1">
      <c r="A51" s="45" t="s">
        <v>195</v>
      </c>
      <c r="B51" s="319" t="s">
        <v>200</v>
      </c>
      <c r="C51" s="51"/>
      <c r="D51" s="51"/>
      <c r="E51" s="51"/>
    </row>
    <row r="52" spans="1:5" s="196" customFormat="1" ht="18" customHeight="1">
      <c r="A52" s="45" t="s">
        <v>196</v>
      </c>
      <c r="B52" s="319" t="s">
        <v>201</v>
      </c>
      <c r="C52" s="51"/>
      <c r="D52" s="51"/>
      <c r="E52" s="51"/>
    </row>
    <row r="53" spans="1:5" s="196" customFormat="1" ht="18" customHeight="1" thickBot="1">
      <c r="A53" s="48" t="s">
        <v>197</v>
      </c>
      <c r="B53" s="320" t="s">
        <v>202</v>
      </c>
      <c r="C53" s="52"/>
      <c r="D53" s="52"/>
      <c r="E53" s="52"/>
    </row>
    <row r="54" spans="1:5" s="196" customFormat="1" ht="18" customHeight="1" thickBot="1">
      <c r="A54" s="41" t="s">
        <v>105</v>
      </c>
      <c r="B54" s="193" t="s">
        <v>203</v>
      </c>
      <c r="C54" s="42">
        <f>SUM(C55:C57)</f>
        <v>0</v>
      </c>
      <c r="D54" s="42">
        <f>SUM(D55:D57)</f>
        <v>809</v>
      </c>
      <c r="E54" s="42">
        <f>SUM(E55:E57)</f>
        <v>0</v>
      </c>
    </row>
    <row r="55" spans="1:5" s="196" customFormat="1" ht="18" customHeight="1">
      <c r="A55" s="43" t="s">
        <v>61</v>
      </c>
      <c r="B55" s="290" t="s">
        <v>389</v>
      </c>
      <c r="C55" s="44"/>
      <c r="D55" s="44"/>
      <c r="E55" s="44"/>
    </row>
    <row r="56" spans="1:5" s="196" customFormat="1" ht="18" customHeight="1">
      <c r="A56" s="45" t="s">
        <v>62</v>
      </c>
      <c r="B56" s="291" t="s">
        <v>390</v>
      </c>
      <c r="C56" s="47"/>
      <c r="D56" s="47">
        <v>159</v>
      </c>
      <c r="E56" s="47"/>
    </row>
    <row r="57" spans="1:5" s="196" customFormat="1" ht="18" customHeight="1">
      <c r="A57" s="45" t="s">
        <v>207</v>
      </c>
      <c r="B57" s="291" t="s">
        <v>205</v>
      </c>
      <c r="C57" s="47"/>
      <c r="D57" s="47">
        <v>650</v>
      </c>
      <c r="E57" s="47"/>
    </row>
    <row r="58" spans="1:5" s="196" customFormat="1" ht="18" customHeight="1" thickBot="1">
      <c r="A58" s="48" t="s">
        <v>208</v>
      </c>
      <c r="B58" s="292" t="s">
        <v>206</v>
      </c>
      <c r="C58" s="49"/>
      <c r="D58" s="49"/>
      <c r="E58" s="49"/>
    </row>
    <row r="59" spans="1:5" s="196" customFormat="1" ht="18" customHeight="1" thickBot="1">
      <c r="A59" s="41" t="s">
        <v>13</v>
      </c>
      <c r="B59" s="289" t="s">
        <v>209</v>
      </c>
      <c r="C59" s="42">
        <f>SUM(C60:C62)</f>
        <v>0</v>
      </c>
      <c r="D59" s="42">
        <f>SUM(D60:D62)</f>
        <v>37</v>
      </c>
      <c r="E59" s="42">
        <f>SUM(E60:E62)</f>
        <v>0</v>
      </c>
    </row>
    <row r="60" spans="1:5" s="196" customFormat="1" ht="18" customHeight="1">
      <c r="A60" s="43" t="s">
        <v>106</v>
      </c>
      <c r="B60" s="318" t="s">
        <v>391</v>
      </c>
      <c r="C60" s="51"/>
      <c r="D60" s="51"/>
      <c r="E60" s="51"/>
    </row>
    <row r="61" spans="1:5" s="196" customFormat="1" ht="18" customHeight="1">
      <c r="A61" s="45" t="s">
        <v>107</v>
      </c>
      <c r="B61" s="319" t="s">
        <v>392</v>
      </c>
      <c r="C61" s="51"/>
      <c r="D61" s="51"/>
      <c r="E61" s="51"/>
    </row>
    <row r="62" spans="1:5" s="196" customFormat="1" ht="18" customHeight="1">
      <c r="A62" s="45" t="s">
        <v>131</v>
      </c>
      <c r="B62" s="319" t="s">
        <v>212</v>
      </c>
      <c r="C62" s="51"/>
      <c r="D62" s="51">
        <v>37</v>
      </c>
      <c r="E62" s="51"/>
    </row>
    <row r="63" spans="1:5" s="196" customFormat="1" ht="18" customHeight="1" thickBot="1">
      <c r="A63" s="48" t="s">
        <v>210</v>
      </c>
      <c r="B63" s="320" t="s">
        <v>213</v>
      </c>
      <c r="C63" s="51"/>
      <c r="D63" s="51"/>
      <c r="E63" s="51"/>
    </row>
    <row r="64" spans="1:5" s="196" customFormat="1" ht="18" customHeight="1" thickBot="1">
      <c r="A64" s="41" t="s">
        <v>14</v>
      </c>
      <c r="B64" s="193" t="s">
        <v>214</v>
      </c>
      <c r="C64" s="50">
        <f>+C8+C16+C23+C30+C37+C48+C54+C59</f>
        <v>213402</v>
      </c>
      <c r="D64" s="50">
        <f>+D8+D16+D23+D30+D37+D48+D54+D59</f>
        <v>442869</v>
      </c>
      <c r="E64" s="50">
        <f>+E8+E16+E23+E30+E37+E48+E54+E59</f>
        <v>0</v>
      </c>
    </row>
    <row r="65" spans="1:5" s="196" customFormat="1" ht="18" customHeight="1" thickBot="1">
      <c r="A65" s="54" t="s">
        <v>348</v>
      </c>
      <c r="B65" s="289" t="s">
        <v>216</v>
      </c>
      <c r="C65" s="42">
        <f>SUM(C66:C68)</f>
        <v>0</v>
      </c>
      <c r="D65" s="42">
        <f>SUM(D66:D68)</f>
        <v>0</v>
      </c>
      <c r="E65" s="42">
        <f>SUM(E66:E68)</f>
        <v>0</v>
      </c>
    </row>
    <row r="66" spans="1:5" s="196" customFormat="1" ht="18" customHeight="1">
      <c r="A66" s="43" t="s">
        <v>249</v>
      </c>
      <c r="B66" s="290" t="s">
        <v>217</v>
      </c>
      <c r="C66" s="51"/>
      <c r="D66" s="51"/>
      <c r="E66" s="51"/>
    </row>
    <row r="67" spans="1:5" s="196" customFormat="1" ht="18" customHeight="1">
      <c r="A67" s="45" t="s">
        <v>258</v>
      </c>
      <c r="B67" s="291" t="s">
        <v>218</v>
      </c>
      <c r="C67" s="51"/>
      <c r="D67" s="51"/>
      <c r="E67" s="51"/>
    </row>
    <row r="68" spans="1:5" s="196" customFormat="1" ht="18" customHeight="1" thickBot="1">
      <c r="A68" s="48" t="s">
        <v>259</v>
      </c>
      <c r="B68" s="55" t="s">
        <v>219</v>
      </c>
      <c r="C68" s="51"/>
      <c r="D68" s="51"/>
      <c r="E68" s="51"/>
    </row>
    <row r="69" spans="1:5" s="196" customFormat="1" ht="18" customHeight="1" thickBot="1">
      <c r="A69" s="54" t="s">
        <v>220</v>
      </c>
      <c r="B69" s="289" t="s">
        <v>221</v>
      </c>
      <c r="C69" s="42">
        <f>SUM(C70:C73)</f>
        <v>0</v>
      </c>
      <c r="D69" s="42">
        <f>SUM(D70:D73)</f>
        <v>0</v>
      </c>
      <c r="E69" s="42">
        <f>SUM(E70:E73)</f>
        <v>0</v>
      </c>
    </row>
    <row r="70" spans="1:5" s="196" customFormat="1" ht="18" customHeight="1">
      <c r="A70" s="43" t="s">
        <v>84</v>
      </c>
      <c r="B70" s="290" t="s">
        <v>222</v>
      </c>
      <c r="C70" s="51"/>
      <c r="D70" s="51"/>
      <c r="E70" s="51"/>
    </row>
    <row r="71" spans="1:5" s="196" customFormat="1" ht="18" customHeight="1">
      <c r="A71" s="45" t="s">
        <v>85</v>
      </c>
      <c r="B71" s="291" t="s">
        <v>223</v>
      </c>
      <c r="C71" s="51"/>
      <c r="D71" s="51"/>
      <c r="E71" s="51"/>
    </row>
    <row r="72" spans="1:5" s="196" customFormat="1" ht="18" customHeight="1">
      <c r="A72" s="45" t="s">
        <v>250</v>
      </c>
      <c r="B72" s="291" t="s">
        <v>224</v>
      </c>
      <c r="C72" s="51"/>
      <c r="D72" s="51"/>
      <c r="E72" s="51"/>
    </row>
    <row r="73" spans="1:5" s="196" customFormat="1" ht="18" customHeight="1" thickBot="1">
      <c r="A73" s="48" t="s">
        <v>251</v>
      </c>
      <c r="B73" s="292" t="s">
        <v>225</v>
      </c>
      <c r="C73" s="51"/>
      <c r="D73" s="51"/>
      <c r="E73" s="51"/>
    </row>
    <row r="74" spans="1:5" s="196" customFormat="1" ht="18" customHeight="1" thickBot="1">
      <c r="A74" s="54" t="s">
        <v>226</v>
      </c>
      <c r="B74" s="289" t="s">
        <v>227</v>
      </c>
      <c r="C74" s="42">
        <f>SUM(C75:C76)</f>
        <v>34100</v>
      </c>
      <c r="D74" s="42">
        <f>SUM(D75:D76)</f>
        <v>35672</v>
      </c>
      <c r="E74" s="42">
        <f>SUM(E75:E76)</f>
        <v>0</v>
      </c>
    </row>
    <row r="75" spans="1:5" s="196" customFormat="1" ht="18" customHeight="1">
      <c r="A75" s="43" t="s">
        <v>252</v>
      </c>
      <c r="B75" s="290" t="s">
        <v>228</v>
      </c>
      <c r="C75" s="51">
        <v>34100</v>
      </c>
      <c r="D75" s="51">
        <v>35672</v>
      </c>
      <c r="E75" s="51"/>
    </row>
    <row r="76" spans="1:5" s="196" customFormat="1" ht="18" customHeight="1" thickBot="1">
      <c r="A76" s="48" t="s">
        <v>253</v>
      </c>
      <c r="B76" s="292" t="s">
        <v>229</v>
      </c>
      <c r="C76" s="51"/>
      <c r="D76" s="51"/>
      <c r="E76" s="51"/>
    </row>
    <row r="77" spans="1:5" s="195" customFormat="1" ht="18" customHeight="1" thickBot="1">
      <c r="A77" s="54" t="s">
        <v>230</v>
      </c>
      <c r="B77" s="289" t="s">
        <v>231</v>
      </c>
      <c r="C77" s="42">
        <f>SUM(C78:C80)</f>
        <v>0</v>
      </c>
      <c r="D77" s="42">
        <f>SUM(D78:D80)</f>
        <v>5597</v>
      </c>
      <c r="E77" s="42">
        <f>SUM(E78:E80)</f>
        <v>0</v>
      </c>
    </row>
    <row r="78" spans="1:5" s="196" customFormat="1" ht="18" customHeight="1">
      <c r="A78" s="43" t="s">
        <v>254</v>
      </c>
      <c r="B78" s="290" t="s">
        <v>232</v>
      </c>
      <c r="C78" s="51"/>
      <c r="D78" s="51">
        <v>5597</v>
      </c>
      <c r="E78" s="51"/>
    </row>
    <row r="79" spans="1:5" s="196" customFormat="1" ht="18" customHeight="1">
      <c r="A79" s="45" t="s">
        <v>255</v>
      </c>
      <c r="B79" s="291" t="s">
        <v>233</v>
      </c>
      <c r="C79" s="51"/>
      <c r="D79" s="51"/>
      <c r="E79" s="51"/>
    </row>
    <row r="80" spans="1:5" s="196" customFormat="1" ht="18" customHeight="1" thickBot="1">
      <c r="A80" s="48" t="s">
        <v>256</v>
      </c>
      <c r="B80" s="292" t="s">
        <v>234</v>
      </c>
      <c r="C80" s="51"/>
      <c r="D80" s="51"/>
      <c r="E80" s="51"/>
    </row>
    <row r="81" spans="1:5" s="196" customFormat="1" ht="18" customHeight="1" thickBot="1">
      <c r="A81" s="54" t="s">
        <v>235</v>
      </c>
      <c r="B81" s="289" t="s">
        <v>257</v>
      </c>
      <c r="C81" s="42">
        <f>SUM(C82:C85)</f>
        <v>0</v>
      </c>
      <c r="D81" s="42">
        <f>SUM(D82:D85)</f>
        <v>0</v>
      </c>
      <c r="E81" s="42">
        <f>SUM(E82:E85)</f>
        <v>0</v>
      </c>
    </row>
    <row r="82" spans="1:5" s="196" customFormat="1" ht="18" customHeight="1">
      <c r="A82" s="56" t="s">
        <v>236</v>
      </c>
      <c r="B82" s="290" t="s">
        <v>237</v>
      </c>
      <c r="C82" s="51"/>
      <c r="D82" s="51"/>
      <c r="E82" s="51"/>
    </row>
    <row r="83" spans="1:5" s="196" customFormat="1" ht="18" customHeight="1">
      <c r="A83" s="57" t="s">
        <v>238</v>
      </c>
      <c r="B83" s="291" t="s">
        <v>239</v>
      </c>
      <c r="C83" s="51"/>
      <c r="D83" s="51"/>
      <c r="E83" s="51"/>
    </row>
    <row r="84" spans="1:5" s="196" customFormat="1" ht="18" customHeight="1">
      <c r="A84" s="57" t="s">
        <v>240</v>
      </c>
      <c r="B84" s="291" t="s">
        <v>241</v>
      </c>
      <c r="C84" s="51"/>
      <c r="D84" s="51"/>
      <c r="E84" s="51"/>
    </row>
    <row r="85" spans="1:5" s="195" customFormat="1" ht="18" customHeight="1" thickBot="1">
      <c r="A85" s="58" t="s">
        <v>242</v>
      </c>
      <c r="B85" s="292" t="s">
        <v>243</v>
      </c>
      <c r="C85" s="51"/>
      <c r="D85" s="51"/>
      <c r="E85" s="51"/>
    </row>
    <row r="86" spans="1:5" s="195" customFormat="1" ht="18" customHeight="1" thickBot="1">
      <c r="A86" s="54" t="s">
        <v>244</v>
      </c>
      <c r="B86" s="289" t="s">
        <v>245</v>
      </c>
      <c r="C86" s="59"/>
      <c r="D86" s="59"/>
      <c r="E86" s="59"/>
    </row>
    <row r="87" spans="1:5" s="195" customFormat="1" ht="18" customHeight="1" thickBot="1">
      <c r="A87" s="54" t="s">
        <v>246</v>
      </c>
      <c r="B87" s="60" t="s">
        <v>247</v>
      </c>
      <c r="C87" s="50">
        <f>+C65+C69+C74+C77+C81+C86</f>
        <v>34100</v>
      </c>
      <c r="D87" s="50">
        <f>+D65+D69+D74+D77+D81+D86</f>
        <v>41269</v>
      </c>
      <c r="E87" s="50">
        <f>+E65+E69+E74+E77+E81+E86</f>
        <v>0</v>
      </c>
    </row>
    <row r="88" spans="1:5" s="195" customFormat="1" ht="18" customHeight="1" thickBot="1">
      <c r="A88" s="61" t="s">
        <v>260</v>
      </c>
      <c r="B88" s="62" t="s">
        <v>375</v>
      </c>
      <c r="C88" s="50">
        <f>+C64+C87</f>
        <v>247502</v>
      </c>
      <c r="D88" s="50">
        <f>+D64+D87</f>
        <v>484138</v>
      </c>
      <c r="E88" s="50">
        <f>+E64+E87</f>
        <v>0</v>
      </c>
    </row>
    <row r="89" spans="1:5" s="196" customFormat="1" ht="18" customHeight="1">
      <c r="A89" s="63"/>
      <c r="B89" s="266"/>
      <c r="C89" s="64"/>
      <c r="D89" s="64"/>
      <c r="E89" s="9"/>
    </row>
    <row r="90" spans="1:5" s="194" customFormat="1" ht="18" customHeight="1" thickBot="1">
      <c r="A90" s="65"/>
      <c r="B90" s="267"/>
      <c r="C90" s="67"/>
      <c r="D90" s="67"/>
      <c r="E90" s="2"/>
    </row>
    <row r="91" spans="1:5" s="4" customFormat="1" ht="18" customHeight="1" thickBot="1">
      <c r="A91" s="293" t="s">
        <v>42</v>
      </c>
      <c r="B91" s="294"/>
      <c r="C91" s="294"/>
      <c r="D91" s="294"/>
      <c r="E91" s="295"/>
    </row>
    <row r="92" spans="1:5" s="195" customFormat="1" ht="18" customHeight="1" thickBot="1">
      <c r="A92" s="70" t="s">
        <v>6</v>
      </c>
      <c r="B92" s="269" t="s">
        <v>385</v>
      </c>
      <c r="C92" s="71">
        <f>SUM(C93:C97)</f>
        <v>103983</v>
      </c>
      <c r="D92" s="71">
        <f>SUM(D93:D97)</f>
        <v>105249</v>
      </c>
      <c r="E92" s="71">
        <f>SUM(E93:E97)</f>
        <v>0</v>
      </c>
    </row>
    <row r="93" spans="1:5" s="194" customFormat="1" ht="18" customHeight="1">
      <c r="A93" s="72" t="s">
        <v>63</v>
      </c>
      <c r="B93" s="296" t="s">
        <v>36</v>
      </c>
      <c r="C93" s="73">
        <v>35172</v>
      </c>
      <c r="D93" s="73">
        <v>38960</v>
      </c>
      <c r="E93" s="73"/>
    </row>
    <row r="94" spans="1:5" s="194" customFormat="1" ht="18" customHeight="1">
      <c r="A94" s="45" t="s">
        <v>64</v>
      </c>
      <c r="B94" s="297" t="s">
        <v>108</v>
      </c>
      <c r="C94" s="47">
        <v>9787</v>
      </c>
      <c r="D94" s="47">
        <v>9787</v>
      </c>
      <c r="E94" s="47"/>
    </row>
    <row r="95" spans="1:5" s="194" customFormat="1" ht="18" customHeight="1">
      <c r="A95" s="45" t="s">
        <v>65</v>
      </c>
      <c r="B95" s="297" t="s">
        <v>82</v>
      </c>
      <c r="C95" s="49">
        <v>55024</v>
      </c>
      <c r="D95" s="49">
        <v>52461</v>
      </c>
      <c r="E95" s="49"/>
    </row>
    <row r="96" spans="1:5" s="194" customFormat="1" ht="18" customHeight="1">
      <c r="A96" s="45" t="s">
        <v>66</v>
      </c>
      <c r="B96" s="298" t="s">
        <v>109</v>
      </c>
      <c r="C96" s="49">
        <v>4000</v>
      </c>
      <c r="D96" s="49">
        <v>4041</v>
      </c>
      <c r="E96" s="49"/>
    </row>
    <row r="97" spans="1:5" s="194" customFormat="1" ht="18" customHeight="1">
      <c r="A97" s="45" t="s">
        <v>74</v>
      </c>
      <c r="B97" s="299" t="s">
        <v>110</v>
      </c>
      <c r="C97" s="49"/>
      <c r="D97" s="49"/>
      <c r="E97" s="49"/>
    </row>
    <row r="98" spans="1:5" s="194" customFormat="1" ht="18" customHeight="1">
      <c r="A98" s="45" t="s">
        <v>67</v>
      </c>
      <c r="B98" s="297" t="s">
        <v>263</v>
      </c>
      <c r="C98" s="49"/>
      <c r="D98" s="49"/>
      <c r="E98" s="49"/>
    </row>
    <row r="99" spans="1:5" s="194" customFormat="1" ht="18" customHeight="1">
      <c r="A99" s="45" t="s">
        <v>68</v>
      </c>
      <c r="B99" s="300" t="s">
        <v>264</v>
      </c>
      <c r="C99" s="49"/>
      <c r="D99" s="49"/>
      <c r="E99" s="49"/>
    </row>
    <row r="100" spans="1:5" s="194" customFormat="1" ht="18" customHeight="1">
      <c r="A100" s="45" t="s">
        <v>75</v>
      </c>
      <c r="B100" s="297" t="s">
        <v>265</v>
      </c>
      <c r="C100" s="49"/>
      <c r="D100" s="49"/>
      <c r="E100" s="49"/>
    </row>
    <row r="101" spans="1:5" s="194" customFormat="1" ht="18" customHeight="1">
      <c r="A101" s="45" t="s">
        <v>76</v>
      </c>
      <c r="B101" s="297" t="s">
        <v>266</v>
      </c>
      <c r="C101" s="49"/>
      <c r="D101" s="49"/>
      <c r="E101" s="49"/>
    </row>
    <row r="102" spans="1:5" s="194" customFormat="1" ht="18" customHeight="1">
      <c r="A102" s="45" t="s">
        <v>77</v>
      </c>
      <c r="B102" s="300" t="s">
        <v>267</v>
      </c>
      <c r="C102" s="49">
        <v>0</v>
      </c>
      <c r="D102" s="49"/>
      <c r="E102" s="49"/>
    </row>
    <row r="103" spans="1:5" s="194" customFormat="1" ht="18" customHeight="1">
      <c r="A103" s="45" t="s">
        <v>78</v>
      </c>
      <c r="B103" s="300" t="s">
        <v>268</v>
      </c>
      <c r="C103" s="49"/>
      <c r="D103" s="49"/>
      <c r="E103" s="49"/>
    </row>
    <row r="104" spans="1:5" s="194" customFormat="1" ht="18" customHeight="1">
      <c r="A104" s="45" t="s">
        <v>80</v>
      </c>
      <c r="B104" s="297" t="s">
        <v>269</v>
      </c>
      <c r="C104" s="49"/>
      <c r="D104" s="49">
        <v>38</v>
      </c>
      <c r="E104" s="49"/>
    </row>
    <row r="105" spans="1:5" s="194" customFormat="1" ht="18" customHeight="1">
      <c r="A105" s="74" t="s">
        <v>111</v>
      </c>
      <c r="B105" s="301" t="s">
        <v>270</v>
      </c>
      <c r="C105" s="49"/>
      <c r="D105" s="49"/>
      <c r="E105" s="49"/>
    </row>
    <row r="106" spans="1:5" s="194" customFormat="1" ht="18" customHeight="1">
      <c r="A106" s="45" t="s">
        <v>261</v>
      </c>
      <c r="B106" s="301" t="s">
        <v>271</v>
      </c>
      <c r="C106" s="49"/>
      <c r="D106" s="49"/>
      <c r="E106" s="49"/>
    </row>
    <row r="107" spans="1:5" s="194" customFormat="1" ht="18" customHeight="1" thickBot="1">
      <c r="A107" s="75" t="s">
        <v>262</v>
      </c>
      <c r="B107" s="302" t="s">
        <v>272</v>
      </c>
      <c r="C107" s="76">
        <v>1900</v>
      </c>
      <c r="D107" s="76">
        <v>1900</v>
      </c>
      <c r="E107" s="76"/>
    </row>
    <row r="108" spans="1:5" s="194" customFormat="1" ht="18" customHeight="1" thickBot="1">
      <c r="A108" s="41" t="s">
        <v>7</v>
      </c>
      <c r="B108" s="77" t="s">
        <v>386</v>
      </c>
      <c r="C108" s="42">
        <f>+C109+C111+C113</f>
        <v>5150</v>
      </c>
      <c r="D108" s="42">
        <f>+D109+D111+D113</f>
        <v>6398</v>
      </c>
      <c r="E108" s="42">
        <f>+E109+E111+E113</f>
        <v>0</v>
      </c>
    </row>
    <row r="109" spans="1:5" s="194" customFormat="1" ht="18" customHeight="1">
      <c r="A109" s="43" t="s">
        <v>69</v>
      </c>
      <c r="B109" s="297" t="s">
        <v>129</v>
      </c>
      <c r="C109" s="44"/>
      <c r="D109" s="44">
        <v>1047</v>
      </c>
      <c r="E109" s="44"/>
    </row>
    <row r="110" spans="1:5" s="194" customFormat="1" ht="18" customHeight="1">
      <c r="A110" s="43" t="s">
        <v>70</v>
      </c>
      <c r="B110" s="301" t="s">
        <v>276</v>
      </c>
      <c r="C110" s="44"/>
      <c r="D110" s="44"/>
      <c r="E110" s="44"/>
    </row>
    <row r="111" spans="1:5" s="194" customFormat="1" ht="18" customHeight="1">
      <c r="A111" s="43" t="s">
        <v>71</v>
      </c>
      <c r="B111" s="301" t="s">
        <v>112</v>
      </c>
      <c r="C111" s="47">
        <v>5150</v>
      </c>
      <c r="D111" s="47">
        <v>5351</v>
      </c>
      <c r="E111" s="47"/>
    </row>
    <row r="112" spans="1:5" s="194" customFormat="1" ht="18" customHeight="1">
      <c r="A112" s="43" t="s">
        <v>72</v>
      </c>
      <c r="B112" s="301" t="s">
        <v>277</v>
      </c>
      <c r="C112" s="78"/>
      <c r="D112" s="78"/>
      <c r="E112" s="78"/>
    </row>
    <row r="113" spans="1:5" s="194" customFormat="1" ht="18" customHeight="1">
      <c r="A113" s="43" t="s">
        <v>73</v>
      </c>
      <c r="B113" s="303" t="s">
        <v>132</v>
      </c>
      <c r="C113" s="78"/>
      <c r="D113" s="78"/>
      <c r="E113" s="78"/>
    </row>
    <row r="114" spans="1:5" s="194" customFormat="1" ht="18" customHeight="1">
      <c r="A114" s="43" t="s">
        <v>79</v>
      </c>
      <c r="B114" s="304" t="s">
        <v>383</v>
      </c>
      <c r="C114" s="78"/>
      <c r="D114" s="78"/>
      <c r="E114" s="78"/>
    </row>
    <row r="115" spans="1:5" s="194" customFormat="1" ht="18" customHeight="1">
      <c r="A115" s="43" t="s">
        <v>81</v>
      </c>
      <c r="B115" s="305" t="s">
        <v>282</v>
      </c>
      <c r="C115" s="78"/>
      <c r="D115" s="78"/>
      <c r="E115" s="78"/>
    </row>
    <row r="116" spans="1:5" s="194" customFormat="1" ht="18" customHeight="1">
      <c r="A116" s="43" t="s">
        <v>113</v>
      </c>
      <c r="B116" s="297" t="s">
        <v>266</v>
      </c>
      <c r="C116" s="78"/>
      <c r="D116" s="78"/>
      <c r="E116" s="78"/>
    </row>
    <row r="117" spans="1:5" s="194" customFormat="1" ht="18" customHeight="1">
      <c r="A117" s="43" t="s">
        <v>114</v>
      </c>
      <c r="B117" s="297" t="s">
        <v>281</v>
      </c>
      <c r="C117" s="78"/>
      <c r="D117" s="78"/>
      <c r="E117" s="78"/>
    </row>
    <row r="118" spans="1:5" s="194" customFormat="1" ht="18" customHeight="1">
      <c r="A118" s="43" t="s">
        <v>115</v>
      </c>
      <c r="B118" s="297" t="s">
        <v>280</v>
      </c>
      <c r="C118" s="78"/>
      <c r="D118" s="78"/>
      <c r="E118" s="78"/>
    </row>
    <row r="119" spans="1:5" s="194" customFormat="1" ht="18" customHeight="1">
      <c r="A119" s="43" t="s">
        <v>273</v>
      </c>
      <c r="B119" s="297" t="s">
        <v>269</v>
      </c>
      <c r="C119" s="78"/>
      <c r="D119" s="78"/>
      <c r="E119" s="78"/>
    </row>
    <row r="120" spans="1:5" s="194" customFormat="1" ht="18" customHeight="1">
      <c r="A120" s="43" t="s">
        <v>274</v>
      </c>
      <c r="B120" s="297" t="s">
        <v>279</v>
      </c>
      <c r="C120" s="78"/>
      <c r="D120" s="78"/>
      <c r="E120" s="78"/>
    </row>
    <row r="121" spans="1:5" s="194" customFormat="1" ht="18" customHeight="1" thickBot="1">
      <c r="A121" s="74" t="s">
        <v>275</v>
      </c>
      <c r="B121" s="297" t="s">
        <v>278</v>
      </c>
      <c r="C121" s="79"/>
      <c r="D121" s="79"/>
      <c r="E121" s="79"/>
    </row>
    <row r="122" spans="1:5" s="194" customFormat="1" ht="18" customHeight="1" thickBot="1">
      <c r="A122" s="41" t="s">
        <v>8</v>
      </c>
      <c r="B122" s="306" t="s">
        <v>283</v>
      </c>
      <c r="C122" s="42">
        <f>+C123+C124</f>
        <v>1000</v>
      </c>
      <c r="D122" s="42">
        <f>+D123+D124</f>
        <v>1000</v>
      </c>
      <c r="E122" s="42">
        <f>+E123+E124</f>
        <v>0</v>
      </c>
    </row>
    <row r="123" spans="1:5" s="194" customFormat="1" ht="18" customHeight="1">
      <c r="A123" s="43" t="s">
        <v>52</v>
      </c>
      <c r="B123" s="305" t="s">
        <v>44</v>
      </c>
      <c r="C123" s="44">
        <v>1000</v>
      </c>
      <c r="D123" s="44">
        <v>1000</v>
      </c>
      <c r="E123" s="44"/>
    </row>
    <row r="124" spans="1:5" s="194" customFormat="1" ht="18" customHeight="1" thickBot="1">
      <c r="A124" s="48" t="s">
        <v>53</v>
      </c>
      <c r="B124" s="301" t="s">
        <v>45</v>
      </c>
      <c r="C124" s="49"/>
      <c r="D124" s="49"/>
      <c r="E124" s="49"/>
    </row>
    <row r="125" spans="1:5" s="194" customFormat="1" ht="18" customHeight="1" thickBot="1">
      <c r="A125" s="41" t="s">
        <v>9</v>
      </c>
      <c r="B125" s="306" t="s">
        <v>284</v>
      </c>
      <c r="C125" s="42">
        <f>+C92+C108+C122</f>
        <v>110133</v>
      </c>
      <c r="D125" s="42">
        <f>+D92+D108+D122</f>
        <v>112647</v>
      </c>
      <c r="E125" s="42">
        <f>+E92+E108+E122</f>
        <v>0</v>
      </c>
    </row>
    <row r="126" spans="1:5" s="194" customFormat="1" ht="18" customHeight="1" thickBot="1">
      <c r="A126" s="41" t="s">
        <v>10</v>
      </c>
      <c r="B126" s="306" t="s">
        <v>285</v>
      </c>
      <c r="C126" s="42">
        <f>+C127+C128+C129</f>
        <v>0</v>
      </c>
      <c r="D126" s="42">
        <f>+D127+D128+D129</f>
        <v>0</v>
      </c>
      <c r="E126" s="42">
        <f>+E127+E128+E129</f>
        <v>0</v>
      </c>
    </row>
    <row r="127" spans="1:5" s="195" customFormat="1" ht="18" customHeight="1">
      <c r="A127" s="43" t="s">
        <v>56</v>
      </c>
      <c r="B127" s="305" t="s">
        <v>286</v>
      </c>
      <c r="C127" s="78"/>
      <c r="D127" s="78"/>
      <c r="E127" s="78"/>
    </row>
    <row r="128" spans="1:5" s="194" customFormat="1" ht="18" customHeight="1">
      <c r="A128" s="43" t="s">
        <v>57</v>
      </c>
      <c r="B128" s="305" t="s">
        <v>287</v>
      </c>
      <c r="C128" s="78"/>
      <c r="D128" s="78"/>
      <c r="E128" s="78"/>
    </row>
    <row r="129" spans="1:5" s="194" customFormat="1" ht="18" customHeight="1" thickBot="1">
      <c r="A129" s="74" t="s">
        <v>58</v>
      </c>
      <c r="B129" s="307" t="s">
        <v>288</v>
      </c>
      <c r="C129" s="78"/>
      <c r="D129" s="78"/>
      <c r="E129" s="78"/>
    </row>
    <row r="130" spans="1:5" s="194" customFormat="1" ht="18" customHeight="1" thickBot="1">
      <c r="A130" s="41" t="s">
        <v>11</v>
      </c>
      <c r="B130" s="306" t="s">
        <v>347</v>
      </c>
      <c r="C130" s="42">
        <f>+C131+C132+C133+C134</f>
        <v>0</v>
      </c>
      <c r="D130" s="42">
        <f>+D131+D132+D133+D134</f>
        <v>0</v>
      </c>
      <c r="E130" s="42">
        <f>+E131+E132+E133+E134</f>
        <v>0</v>
      </c>
    </row>
    <row r="131" spans="1:5" s="194" customFormat="1" ht="18" customHeight="1">
      <c r="A131" s="43" t="s">
        <v>59</v>
      </c>
      <c r="B131" s="305" t="s">
        <v>289</v>
      </c>
      <c r="C131" s="78"/>
      <c r="D131" s="78"/>
      <c r="E131" s="78"/>
    </row>
    <row r="132" spans="1:5" s="194" customFormat="1" ht="18" customHeight="1">
      <c r="A132" s="43" t="s">
        <v>60</v>
      </c>
      <c r="B132" s="305" t="s">
        <v>290</v>
      </c>
      <c r="C132" s="78"/>
      <c r="D132" s="78"/>
      <c r="E132" s="78"/>
    </row>
    <row r="133" spans="1:5" s="194" customFormat="1" ht="18" customHeight="1">
      <c r="A133" s="43" t="s">
        <v>195</v>
      </c>
      <c r="B133" s="305" t="s">
        <v>291</v>
      </c>
      <c r="C133" s="78"/>
      <c r="D133" s="78"/>
      <c r="E133" s="78"/>
    </row>
    <row r="134" spans="1:5" s="195" customFormat="1" ht="18" customHeight="1" thickBot="1">
      <c r="A134" s="74" t="s">
        <v>196</v>
      </c>
      <c r="B134" s="307" t="s">
        <v>292</v>
      </c>
      <c r="C134" s="78"/>
      <c r="D134" s="78"/>
      <c r="E134" s="78"/>
    </row>
    <row r="135" spans="1:10" s="194" customFormat="1" ht="18" customHeight="1" thickBot="1">
      <c r="A135" s="41" t="s">
        <v>12</v>
      </c>
      <c r="B135" s="306" t="s">
        <v>293</v>
      </c>
      <c r="C135" s="50">
        <f>+C136+C137+C138+C139</f>
        <v>137369</v>
      </c>
      <c r="D135" s="50">
        <f>+D136+D137+D138+D139</f>
        <v>142458</v>
      </c>
      <c r="E135" s="50">
        <f>+E136+E137+E138+E139</f>
        <v>0</v>
      </c>
      <c r="J135" s="197"/>
    </row>
    <row r="136" spans="1:5" s="194" customFormat="1" ht="18" customHeight="1">
      <c r="A136" s="43" t="s">
        <v>61</v>
      </c>
      <c r="B136" s="305" t="s">
        <v>294</v>
      </c>
      <c r="C136" s="78"/>
      <c r="D136" s="78"/>
      <c r="E136" s="78"/>
    </row>
    <row r="137" spans="1:5" s="194" customFormat="1" ht="18" customHeight="1">
      <c r="A137" s="43" t="s">
        <v>62</v>
      </c>
      <c r="B137" s="305" t="s">
        <v>304</v>
      </c>
      <c r="C137" s="78"/>
      <c r="D137" s="78">
        <v>5089</v>
      </c>
      <c r="E137" s="78"/>
    </row>
    <row r="138" spans="1:5" s="195" customFormat="1" ht="18" customHeight="1">
      <c r="A138" s="43" t="s">
        <v>207</v>
      </c>
      <c r="B138" s="305" t="s">
        <v>295</v>
      </c>
      <c r="C138" s="78"/>
      <c r="D138" s="78"/>
      <c r="E138" s="78"/>
    </row>
    <row r="139" spans="1:5" s="195" customFormat="1" ht="18" customHeight="1" thickBot="1">
      <c r="A139" s="74" t="s">
        <v>208</v>
      </c>
      <c r="B139" s="307" t="s">
        <v>412</v>
      </c>
      <c r="C139" s="78">
        <v>137369</v>
      </c>
      <c r="D139" s="78">
        <v>137369</v>
      </c>
      <c r="E139" s="78"/>
    </row>
    <row r="140" spans="1:5" s="195" customFormat="1" ht="18" customHeight="1" thickBot="1">
      <c r="A140" s="41" t="s">
        <v>13</v>
      </c>
      <c r="B140" s="306" t="s">
        <v>297</v>
      </c>
      <c r="C140" s="80">
        <f>+C141+C142+C143+C144</f>
        <v>0</v>
      </c>
      <c r="D140" s="80">
        <f>+D141+D142+D143+D144</f>
        <v>0</v>
      </c>
      <c r="E140" s="80">
        <f>+E141+E142+E143+E144</f>
        <v>0</v>
      </c>
    </row>
    <row r="141" spans="1:5" s="195" customFormat="1" ht="18" customHeight="1">
      <c r="A141" s="43" t="s">
        <v>106</v>
      </c>
      <c r="B141" s="305" t="s">
        <v>298</v>
      </c>
      <c r="C141" s="78"/>
      <c r="D141" s="78"/>
      <c r="E141" s="78"/>
    </row>
    <row r="142" spans="1:5" s="195" customFormat="1" ht="18" customHeight="1">
      <c r="A142" s="43" t="s">
        <v>107</v>
      </c>
      <c r="B142" s="305" t="s">
        <v>299</v>
      </c>
      <c r="C142" s="78"/>
      <c r="D142" s="78"/>
      <c r="E142" s="78"/>
    </row>
    <row r="143" spans="1:5" s="195" customFormat="1" ht="18" customHeight="1">
      <c r="A143" s="43" t="s">
        <v>131</v>
      </c>
      <c r="B143" s="305" t="s">
        <v>300</v>
      </c>
      <c r="C143" s="78"/>
      <c r="D143" s="78"/>
      <c r="E143" s="78"/>
    </row>
    <row r="144" spans="1:5" s="194" customFormat="1" ht="18" customHeight="1" thickBot="1">
      <c r="A144" s="43" t="s">
        <v>210</v>
      </c>
      <c r="B144" s="305" t="s">
        <v>301</v>
      </c>
      <c r="C144" s="78"/>
      <c r="D144" s="78"/>
      <c r="E144" s="78"/>
    </row>
    <row r="145" spans="1:5" s="194" customFormat="1" ht="18" customHeight="1" thickBot="1">
      <c r="A145" s="41" t="s">
        <v>14</v>
      </c>
      <c r="B145" s="306" t="s">
        <v>302</v>
      </c>
      <c r="C145" s="81">
        <f>+C126+C130+C135+C140</f>
        <v>137369</v>
      </c>
      <c r="D145" s="81">
        <f>+D126+D130+D135+D140</f>
        <v>142458</v>
      </c>
      <c r="E145" s="81">
        <f>+E126+E130+E135+E140</f>
        <v>0</v>
      </c>
    </row>
    <row r="146" spans="1:5" s="194" customFormat="1" ht="18" customHeight="1" thickBot="1">
      <c r="A146" s="82" t="s">
        <v>15</v>
      </c>
      <c r="B146" s="275" t="s">
        <v>303</v>
      </c>
      <c r="C146" s="81">
        <f>+C125+C145</f>
        <v>247502</v>
      </c>
      <c r="D146" s="81">
        <f>+D125+D145</f>
        <v>255105</v>
      </c>
      <c r="E146" s="81">
        <f>+E125+E145</f>
        <v>0</v>
      </c>
    </row>
    <row r="147" spans="1:5" s="194" customFormat="1" ht="18" customHeight="1" thickBot="1">
      <c r="A147" s="83"/>
      <c r="B147" s="84"/>
      <c r="C147" s="85"/>
      <c r="D147" s="85"/>
      <c r="E147" s="85"/>
    </row>
    <row r="148" spans="1:5" s="194" customFormat="1" ht="18" customHeight="1" thickBot="1">
      <c r="A148" s="86" t="s">
        <v>124</v>
      </c>
      <c r="B148" s="87"/>
      <c r="C148" s="88">
        <v>11</v>
      </c>
      <c r="D148" s="88">
        <v>11</v>
      </c>
      <c r="E148" s="88"/>
    </row>
    <row r="149" spans="1:5" s="194" customFormat="1" ht="18" customHeight="1" thickBot="1">
      <c r="A149" s="86" t="s">
        <v>125</v>
      </c>
      <c r="B149" s="87"/>
      <c r="C149" s="88">
        <v>8</v>
      </c>
      <c r="D149" s="88">
        <v>8</v>
      </c>
      <c r="E149" s="88"/>
    </row>
  </sheetData>
  <sheetProtection formatCells="0"/>
  <mergeCells count="1">
    <mergeCell ref="A7:D7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&amp;C9.1.1. melléklet a 9/2016. (V.26.) önkormányzati rendelethez</oddHeader>
  </headerFooter>
  <rowBreaks count="1" manualBreakCount="1">
    <brk id="88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E198"/>
  <sheetViews>
    <sheetView view="pageBreakPreview" zoomScale="60" workbookViewId="0" topLeftCell="A28">
      <selection activeCell="A41" sqref="A41:IV46"/>
    </sheetView>
  </sheetViews>
  <sheetFormatPr defaultColWidth="9.00390625" defaultRowHeight="12.75"/>
  <cols>
    <col min="1" max="1" width="10.00390625" style="17" customWidth="1"/>
    <col min="2" max="2" width="52.00390625" style="18" customWidth="1"/>
    <col min="3" max="3" width="14.375" style="18" customWidth="1"/>
    <col min="4" max="4" width="15.00390625" style="18" customWidth="1"/>
    <col min="5" max="16384" width="9.375" style="18" customWidth="1"/>
  </cols>
  <sheetData>
    <row r="1" spans="1:3" s="16" customFormat="1" ht="18" customHeight="1" thickBot="1">
      <c r="A1" s="15"/>
      <c r="C1" s="198" t="s">
        <v>417</v>
      </c>
    </row>
    <row r="2" spans="1:3" s="26" customFormat="1" ht="18" customHeight="1">
      <c r="A2" s="258" t="s">
        <v>122</v>
      </c>
      <c r="B2" s="29" t="s">
        <v>395</v>
      </c>
      <c r="C2" s="199" t="s">
        <v>46</v>
      </c>
    </row>
    <row r="3" spans="1:3" s="26" customFormat="1" ht="18" customHeight="1" thickBot="1">
      <c r="A3" s="276" t="s">
        <v>121</v>
      </c>
      <c r="B3" s="31" t="s">
        <v>353</v>
      </c>
      <c r="C3" s="200" t="s">
        <v>38</v>
      </c>
    </row>
    <row r="4" s="26" customFormat="1" ht="18" customHeight="1" thickBot="1">
      <c r="C4" s="33" t="s">
        <v>39</v>
      </c>
    </row>
    <row r="5" spans="1:5" s="84" customFormat="1" ht="18" customHeight="1" thickBot="1">
      <c r="A5" s="34" t="s">
        <v>123</v>
      </c>
      <c r="B5" s="35" t="s">
        <v>40</v>
      </c>
      <c r="C5" s="201" t="s">
        <v>399</v>
      </c>
      <c r="D5" s="201" t="s">
        <v>400</v>
      </c>
      <c r="E5" s="201" t="s">
        <v>410</v>
      </c>
    </row>
    <row r="6" spans="1:5" s="27" customFormat="1" ht="18" customHeight="1" thickBot="1">
      <c r="A6" s="36">
        <v>1</v>
      </c>
      <c r="B6" s="37">
        <v>2</v>
      </c>
      <c r="C6" s="38">
        <v>3</v>
      </c>
      <c r="D6" s="38">
        <v>4</v>
      </c>
      <c r="E6" s="38">
        <v>5</v>
      </c>
    </row>
    <row r="7" spans="1:5" s="27" customFormat="1" ht="18" customHeight="1" thickBot="1">
      <c r="A7" s="448" t="s">
        <v>41</v>
      </c>
      <c r="B7" s="449"/>
      <c r="C7" s="449"/>
      <c r="D7" s="449"/>
      <c r="E7" s="450"/>
    </row>
    <row r="8" spans="1:5" s="203" customFormat="1" ht="18" customHeight="1" thickBot="1">
      <c r="A8" s="36" t="s">
        <v>6</v>
      </c>
      <c r="B8" s="277" t="s">
        <v>354</v>
      </c>
      <c r="C8" s="186">
        <f>SUM(C9:C18)</f>
        <v>0</v>
      </c>
      <c r="D8" s="186">
        <f>SUM(D9:D18)</f>
        <v>721</v>
      </c>
      <c r="E8" s="186"/>
    </row>
    <row r="9" spans="1:5" s="203" customFormat="1" ht="18" customHeight="1">
      <c r="A9" s="204" t="s">
        <v>63</v>
      </c>
      <c r="B9" s="270" t="s">
        <v>184</v>
      </c>
      <c r="C9" s="205"/>
      <c r="D9" s="205"/>
      <c r="E9" s="205"/>
    </row>
    <row r="10" spans="1:5" s="203" customFormat="1" ht="18" customHeight="1">
      <c r="A10" s="206" t="s">
        <v>64</v>
      </c>
      <c r="B10" s="271" t="s">
        <v>185</v>
      </c>
      <c r="C10" s="207"/>
      <c r="D10" s="207">
        <v>680</v>
      </c>
      <c r="E10" s="207"/>
    </row>
    <row r="11" spans="1:5" s="203" customFormat="1" ht="18" customHeight="1">
      <c r="A11" s="206" t="s">
        <v>65</v>
      </c>
      <c r="B11" s="271" t="s">
        <v>186</v>
      </c>
      <c r="C11" s="207"/>
      <c r="D11" s="207"/>
      <c r="E11" s="207"/>
    </row>
    <row r="12" spans="1:5" s="203" customFormat="1" ht="18" customHeight="1">
      <c r="A12" s="206" t="s">
        <v>66</v>
      </c>
      <c r="B12" s="271" t="s">
        <v>187</v>
      </c>
      <c r="C12" s="207"/>
      <c r="D12" s="207"/>
      <c r="E12" s="207"/>
    </row>
    <row r="13" spans="1:5" s="203" customFormat="1" ht="18" customHeight="1">
      <c r="A13" s="206" t="s">
        <v>83</v>
      </c>
      <c r="B13" s="271" t="s">
        <v>188</v>
      </c>
      <c r="C13" s="207"/>
      <c r="D13" s="207"/>
      <c r="E13" s="207"/>
    </row>
    <row r="14" spans="1:5" s="203" customFormat="1" ht="18" customHeight="1">
      <c r="A14" s="206" t="s">
        <v>67</v>
      </c>
      <c r="B14" s="271" t="s">
        <v>355</v>
      </c>
      <c r="C14" s="207"/>
      <c r="D14" s="207"/>
      <c r="E14" s="207"/>
    </row>
    <row r="15" spans="1:5" s="203" customFormat="1" ht="18" customHeight="1">
      <c r="A15" s="206" t="s">
        <v>68</v>
      </c>
      <c r="B15" s="274" t="s">
        <v>356</v>
      </c>
      <c r="C15" s="207"/>
      <c r="D15" s="207"/>
      <c r="E15" s="207"/>
    </row>
    <row r="16" spans="1:5" s="203" customFormat="1" ht="18" customHeight="1">
      <c r="A16" s="206" t="s">
        <v>75</v>
      </c>
      <c r="B16" s="271" t="s">
        <v>191</v>
      </c>
      <c r="C16" s="208"/>
      <c r="D16" s="208">
        <v>1</v>
      </c>
      <c r="E16" s="208"/>
    </row>
    <row r="17" spans="1:5" s="66" customFormat="1" ht="18" customHeight="1">
      <c r="A17" s="206" t="s">
        <v>76</v>
      </c>
      <c r="B17" s="271" t="s">
        <v>192</v>
      </c>
      <c r="C17" s="207"/>
      <c r="D17" s="207"/>
      <c r="E17" s="207"/>
    </row>
    <row r="18" spans="1:5" s="66" customFormat="1" ht="18" customHeight="1" thickBot="1">
      <c r="A18" s="206" t="s">
        <v>77</v>
      </c>
      <c r="B18" s="274" t="s">
        <v>193</v>
      </c>
      <c r="C18" s="209">
        <v>0</v>
      </c>
      <c r="D18" s="209">
        <v>40</v>
      </c>
      <c r="E18" s="209"/>
    </row>
    <row r="19" spans="1:5" s="203" customFormat="1" ht="18" customHeight="1" thickBot="1">
      <c r="A19" s="36" t="s">
        <v>7</v>
      </c>
      <c r="B19" s="308" t="s">
        <v>357</v>
      </c>
      <c r="C19" s="186">
        <f>SUM(C20:C22)</f>
        <v>0</v>
      </c>
      <c r="D19" s="186">
        <f>SUM(D20:D22)</f>
        <v>0</v>
      </c>
      <c r="E19" s="186"/>
    </row>
    <row r="20" spans="1:5" s="66" customFormat="1" ht="18" customHeight="1">
      <c r="A20" s="206" t="s">
        <v>69</v>
      </c>
      <c r="B20" s="305" t="s">
        <v>159</v>
      </c>
      <c r="C20" s="207"/>
      <c r="D20" s="207"/>
      <c r="E20" s="207"/>
    </row>
    <row r="21" spans="1:5" s="66" customFormat="1" ht="18" customHeight="1">
      <c r="A21" s="206" t="s">
        <v>70</v>
      </c>
      <c r="B21" s="297" t="s">
        <v>358</v>
      </c>
      <c r="C21" s="207"/>
      <c r="D21" s="207"/>
      <c r="E21" s="207"/>
    </row>
    <row r="22" spans="1:5" s="66" customFormat="1" ht="18" customHeight="1">
      <c r="A22" s="206" t="s">
        <v>71</v>
      </c>
      <c r="B22" s="297" t="s">
        <v>359</v>
      </c>
      <c r="C22" s="207">
        <v>0</v>
      </c>
      <c r="D22" s="207"/>
      <c r="E22" s="207"/>
    </row>
    <row r="23" spans="1:5" s="66" customFormat="1" ht="18" customHeight="1" thickBot="1">
      <c r="A23" s="206" t="s">
        <v>72</v>
      </c>
      <c r="B23" s="297" t="s">
        <v>0</v>
      </c>
      <c r="C23" s="207"/>
      <c r="D23" s="207"/>
      <c r="E23" s="207"/>
    </row>
    <row r="24" spans="1:5" s="66" customFormat="1" ht="18" customHeight="1" thickBot="1">
      <c r="A24" s="210" t="s">
        <v>8</v>
      </c>
      <c r="B24" s="306" t="s">
        <v>99</v>
      </c>
      <c r="C24" s="211"/>
      <c r="D24" s="211">
        <v>43</v>
      </c>
      <c r="E24" s="211"/>
    </row>
    <row r="25" spans="1:5" s="66" customFormat="1" ht="18" customHeight="1" thickBot="1">
      <c r="A25" s="210" t="s">
        <v>9</v>
      </c>
      <c r="B25" s="306" t="s">
        <v>360</v>
      </c>
      <c r="C25" s="186">
        <f>+C26+C27</f>
        <v>0</v>
      </c>
      <c r="D25" s="186">
        <f>+D26+D27</f>
        <v>0</v>
      </c>
      <c r="E25" s="186"/>
    </row>
    <row r="26" spans="1:5" s="66" customFormat="1" ht="18" customHeight="1">
      <c r="A26" s="212" t="s">
        <v>169</v>
      </c>
      <c r="B26" s="309" t="s">
        <v>358</v>
      </c>
      <c r="C26" s="177"/>
      <c r="D26" s="177"/>
      <c r="E26" s="177"/>
    </row>
    <row r="27" spans="1:5" s="66" customFormat="1" ht="18" customHeight="1">
      <c r="A27" s="212" t="s">
        <v>172</v>
      </c>
      <c r="B27" s="310" t="s">
        <v>361</v>
      </c>
      <c r="C27" s="189"/>
      <c r="D27" s="189"/>
      <c r="E27" s="189"/>
    </row>
    <row r="28" spans="1:5" s="66" customFormat="1" ht="18" customHeight="1" thickBot="1">
      <c r="A28" s="206" t="s">
        <v>173</v>
      </c>
      <c r="B28" s="311" t="s">
        <v>362</v>
      </c>
      <c r="C28" s="213"/>
      <c r="D28" s="213"/>
      <c r="E28" s="213"/>
    </row>
    <row r="29" spans="1:5" s="66" customFormat="1" ht="18" customHeight="1" thickBot="1">
      <c r="A29" s="210" t="s">
        <v>10</v>
      </c>
      <c r="B29" s="306" t="s">
        <v>363</v>
      </c>
      <c r="C29" s="186">
        <f>+C30+C31+C32</f>
        <v>0</v>
      </c>
      <c r="D29" s="186">
        <f>+D30+D31+D32</f>
        <v>0</v>
      </c>
      <c r="E29" s="186"/>
    </row>
    <row r="30" spans="1:5" s="66" customFormat="1" ht="18" customHeight="1">
      <c r="A30" s="212" t="s">
        <v>56</v>
      </c>
      <c r="B30" s="309" t="s">
        <v>198</v>
      </c>
      <c r="C30" s="177"/>
      <c r="D30" s="177"/>
      <c r="E30" s="177"/>
    </row>
    <row r="31" spans="1:5" s="66" customFormat="1" ht="18" customHeight="1">
      <c r="A31" s="212" t="s">
        <v>57</v>
      </c>
      <c r="B31" s="310" t="s">
        <v>199</v>
      </c>
      <c r="C31" s="189"/>
      <c r="D31" s="189"/>
      <c r="E31" s="189"/>
    </row>
    <row r="32" spans="1:5" s="66" customFormat="1" ht="18" customHeight="1" thickBot="1">
      <c r="A32" s="206" t="s">
        <v>58</v>
      </c>
      <c r="B32" s="312" t="s">
        <v>200</v>
      </c>
      <c r="C32" s="213"/>
      <c r="D32" s="213"/>
      <c r="E32" s="213"/>
    </row>
    <row r="33" spans="1:5" s="203" customFormat="1" ht="18" customHeight="1" thickBot="1">
      <c r="A33" s="210" t="s">
        <v>11</v>
      </c>
      <c r="B33" s="306" t="s">
        <v>310</v>
      </c>
      <c r="C33" s="211"/>
      <c r="D33" s="211"/>
      <c r="E33" s="211"/>
    </row>
    <row r="34" spans="1:5" s="203" customFormat="1" ht="18" customHeight="1" thickBot="1">
      <c r="A34" s="210" t="s">
        <v>12</v>
      </c>
      <c r="B34" s="306" t="s">
        <v>364</v>
      </c>
      <c r="C34" s="214"/>
      <c r="D34" s="214"/>
      <c r="E34" s="214"/>
    </row>
    <row r="35" spans="1:5" s="203" customFormat="1" ht="18" customHeight="1" thickBot="1">
      <c r="A35" s="36" t="s">
        <v>13</v>
      </c>
      <c r="B35" s="306" t="s">
        <v>365</v>
      </c>
      <c r="C35" s="192">
        <f>+C8+C19+C24+C25+C29+C33+C34</f>
        <v>0</v>
      </c>
      <c r="D35" s="192">
        <f>+D8+D19+D24+D25+D29+D33+D34</f>
        <v>764</v>
      </c>
      <c r="E35" s="192"/>
    </row>
    <row r="36" spans="1:5" s="203" customFormat="1" ht="18" customHeight="1" thickBot="1">
      <c r="A36" s="215" t="s">
        <v>14</v>
      </c>
      <c r="B36" s="306" t="s">
        <v>366</v>
      </c>
      <c r="C36" s="192">
        <f>+C37+C38+C39</f>
        <v>65076</v>
      </c>
      <c r="D36" s="192">
        <f>+D37+D38+D39</f>
        <v>60588</v>
      </c>
      <c r="E36" s="192"/>
    </row>
    <row r="37" spans="1:5" s="203" customFormat="1" ht="18" customHeight="1">
      <c r="A37" s="212" t="s">
        <v>367</v>
      </c>
      <c r="B37" s="309" t="s">
        <v>139</v>
      </c>
      <c r="C37" s="177"/>
      <c r="D37" s="177">
        <v>456</v>
      </c>
      <c r="E37" s="177"/>
    </row>
    <row r="38" spans="1:5" s="203" customFormat="1" ht="18" customHeight="1">
      <c r="A38" s="212" t="s">
        <v>368</v>
      </c>
      <c r="B38" s="310" t="s">
        <v>1</v>
      </c>
      <c r="C38" s="189"/>
      <c r="D38" s="189"/>
      <c r="E38" s="189"/>
    </row>
    <row r="39" spans="1:5" s="66" customFormat="1" ht="18" customHeight="1" thickBot="1">
      <c r="A39" s="206" t="s">
        <v>369</v>
      </c>
      <c r="B39" s="312" t="s">
        <v>370</v>
      </c>
      <c r="C39" s="213">
        <v>65076</v>
      </c>
      <c r="D39" s="213">
        <v>60132</v>
      </c>
      <c r="E39" s="213"/>
    </row>
    <row r="40" spans="1:5" s="66" customFormat="1" ht="18" customHeight="1" thickBot="1">
      <c r="A40" s="215" t="s">
        <v>15</v>
      </c>
      <c r="B40" s="313" t="s">
        <v>371</v>
      </c>
      <c r="C40" s="69">
        <f>+C35+C36</f>
        <v>65076</v>
      </c>
      <c r="D40" s="69">
        <f>+D35+D36</f>
        <v>61352</v>
      </c>
      <c r="E40" s="69"/>
    </row>
    <row r="41" spans="1:5" s="84" customFormat="1" ht="18" customHeight="1" thickBot="1">
      <c r="A41" s="34"/>
      <c r="B41" s="68" t="s">
        <v>42</v>
      </c>
      <c r="C41" s="69"/>
      <c r="D41" s="69"/>
      <c r="E41" s="69"/>
    </row>
    <row r="42" spans="1:5" s="84" customFormat="1" ht="18" customHeight="1" thickBot="1">
      <c r="A42" s="210" t="s">
        <v>6</v>
      </c>
      <c r="B42" s="306" t="s">
        <v>372</v>
      </c>
      <c r="C42" s="186">
        <f>SUM(C43:C47)</f>
        <v>65076</v>
      </c>
      <c r="D42" s="186">
        <f>SUM(D43:D47)</f>
        <v>60993</v>
      </c>
      <c r="E42" s="186"/>
    </row>
    <row r="43" spans="1:5" s="84" customFormat="1" ht="18" customHeight="1">
      <c r="A43" s="206" t="s">
        <v>63</v>
      </c>
      <c r="B43" s="305" t="s">
        <v>36</v>
      </c>
      <c r="C43" s="177">
        <v>44699</v>
      </c>
      <c r="D43" s="177">
        <v>39955</v>
      </c>
      <c r="E43" s="177"/>
    </row>
    <row r="44" spans="1:5" s="84" customFormat="1" ht="18" customHeight="1">
      <c r="A44" s="206" t="s">
        <v>64</v>
      </c>
      <c r="B44" s="297" t="s">
        <v>108</v>
      </c>
      <c r="C44" s="180">
        <v>12174</v>
      </c>
      <c r="D44" s="180">
        <v>11433</v>
      </c>
      <c r="E44" s="180"/>
    </row>
    <row r="45" spans="1:5" s="203" customFormat="1" ht="18" customHeight="1">
      <c r="A45" s="206" t="s">
        <v>65</v>
      </c>
      <c r="B45" s="297" t="s">
        <v>82</v>
      </c>
      <c r="C45" s="180">
        <v>6578</v>
      </c>
      <c r="D45" s="180">
        <v>6244</v>
      </c>
      <c r="E45" s="180"/>
    </row>
    <row r="46" spans="1:5" s="84" customFormat="1" ht="18" customHeight="1">
      <c r="A46" s="206" t="s">
        <v>66</v>
      </c>
      <c r="B46" s="297" t="s">
        <v>109</v>
      </c>
      <c r="C46" s="180">
        <v>1625</v>
      </c>
      <c r="D46" s="180">
        <v>3361</v>
      </c>
      <c r="E46" s="180"/>
    </row>
    <row r="47" spans="1:5" s="84" customFormat="1" ht="18" customHeight="1" thickBot="1">
      <c r="A47" s="206" t="s">
        <v>83</v>
      </c>
      <c r="B47" s="297" t="s">
        <v>110</v>
      </c>
      <c r="C47" s="180"/>
      <c r="D47" s="180"/>
      <c r="E47" s="180"/>
    </row>
    <row r="48" spans="1:5" s="84" customFormat="1" ht="18" customHeight="1" thickBot="1">
      <c r="A48" s="210" t="s">
        <v>7</v>
      </c>
      <c r="B48" s="306" t="s">
        <v>373</v>
      </c>
      <c r="C48" s="186">
        <f>SUM(C49:C51)</f>
        <v>0</v>
      </c>
      <c r="D48" s="186">
        <f>SUM(D49:D51)</f>
        <v>359</v>
      </c>
      <c r="E48" s="186"/>
    </row>
    <row r="49" spans="1:5" s="84" customFormat="1" ht="18" customHeight="1">
      <c r="A49" s="206" t="s">
        <v>69</v>
      </c>
      <c r="B49" s="305" t="s">
        <v>129</v>
      </c>
      <c r="C49" s="177"/>
      <c r="D49" s="177">
        <v>359</v>
      </c>
      <c r="E49" s="177"/>
    </row>
    <row r="50" spans="1:5" s="84" customFormat="1" ht="18" customHeight="1">
      <c r="A50" s="206" t="s">
        <v>70</v>
      </c>
      <c r="B50" s="297" t="s">
        <v>112</v>
      </c>
      <c r="C50" s="180"/>
      <c r="D50" s="180"/>
      <c r="E50" s="180"/>
    </row>
    <row r="51" spans="1:5" s="84" customFormat="1" ht="18" customHeight="1">
      <c r="A51" s="206" t="s">
        <v>71</v>
      </c>
      <c r="B51" s="297" t="s">
        <v>43</v>
      </c>
      <c r="C51" s="180"/>
      <c r="D51" s="180"/>
      <c r="E51" s="180"/>
    </row>
    <row r="52" spans="1:5" s="84" customFormat="1" ht="18" customHeight="1" thickBot="1">
      <c r="A52" s="206" t="s">
        <v>72</v>
      </c>
      <c r="B52" s="297" t="s">
        <v>2</v>
      </c>
      <c r="C52" s="180"/>
      <c r="D52" s="180"/>
      <c r="E52" s="180"/>
    </row>
    <row r="53" spans="1:5" ht="16.5" thickBot="1">
      <c r="A53" s="210" t="s">
        <v>8</v>
      </c>
      <c r="B53" s="316" t="s">
        <v>374</v>
      </c>
      <c r="C53" s="217">
        <f>+C42+C48</f>
        <v>65076</v>
      </c>
      <c r="D53" s="217">
        <f>+D42+D48</f>
        <v>61352</v>
      </c>
      <c r="E53" s="217"/>
    </row>
    <row r="54" spans="1:5" ht="16.5" thickBot="1">
      <c r="A54" s="83"/>
      <c r="B54" s="84"/>
      <c r="C54" s="85"/>
      <c r="D54" s="85"/>
      <c r="E54" s="85"/>
    </row>
    <row r="55" spans="1:5" ht="16.5" thickBot="1">
      <c r="A55" s="86" t="s">
        <v>124</v>
      </c>
      <c r="B55" s="87"/>
      <c r="C55" s="88">
        <v>10</v>
      </c>
      <c r="D55" s="88">
        <v>10</v>
      </c>
      <c r="E55" s="88"/>
    </row>
    <row r="56" spans="1:5" ht="16.5" thickBot="1">
      <c r="A56" s="86" t="s">
        <v>125</v>
      </c>
      <c r="B56" s="87"/>
      <c r="C56" s="88"/>
      <c r="D56" s="88"/>
      <c r="E56" s="88"/>
    </row>
    <row r="57" ht="12.75">
      <c r="B57" s="279"/>
    </row>
    <row r="58" ht="12.75">
      <c r="B58" s="279"/>
    </row>
    <row r="59" ht="12.75">
      <c r="B59" s="279"/>
    </row>
    <row r="60" ht="12.75">
      <c r="B60" s="279"/>
    </row>
    <row r="61" ht="12.75">
      <c r="B61" s="279"/>
    </row>
    <row r="62" ht="12.75">
      <c r="B62" s="279"/>
    </row>
    <row r="63" ht="12.75">
      <c r="B63" s="279"/>
    </row>
    <row r="64" ht="12.75">
      <c r="B64" s="279"/>
    </row>
    <row r="65" ht="12.75">
      <c r="B65" s="279"/>
    </row>
    <row r="66" ht="12.75">
      <c r="B66" s="279"/>
    </row>
    <row r="67" ht="12.75">
      <c r="B67" s="279"/>
    </row>
    <row r="68" ht="12.75">
      <c r="B68" s="279"/>
    </row>
    <row r="69" ht="12.75">
      <c r="B69" s="279"/>
    </row>
    <row r="70" ht="12.75">
      <c r="B70" s="279"/>
    </row>
    <row r="71" ht="12.75">
      <c r="B71" s="279"/>
    </row>
    <row r="72" ht="12.75">
      <c r="B72" s="279"/>
    </row>
    <row r="73" ht="12.75">
      <c r="B73" s="279"/>
    </row>
    <row r="74" ht="12.75">
      <c r="B74" s="279"/>
    </row>
    <row r="75" ht="12.75">
      <c r="B75" s="279"/>
    </row>
    <row r="76" ht="12.75">
      <c r="B76" s="279"/>
    </row>
    <row r="77" ht="12.75">
      <c r="B77" s="279"/>
    </row>
    <row r="78" ht="12.75">
      <c r="B78" s="279"/>
    </row>
    <row r="79" ht="12.75">
      <c r="B79" s="279"/>
    </row>
    <row r="80" ht="12.75">
      <c r="B80" s="279"/>
    </row>
    <row r="81" ht="12.75">
      <c r="B81" s="279"/>
    </row>
    <row r="82" ht="12.75">
      <c r="B82" s="279"/>
    </row>
    <row r="83" ht="12.75">
      <c r="B83" s="279"/>
    </row>
    <row r="84" ht="12.75">
      <c r="B84" s="279"/>
    </row>
    <row r="85" ht="12.75">
      <c r="B85" s="279"/>
    </row>
    <row r="86" ht="12.75">
      <c r="B86" s="279"/>
    </row>
    <row r="87" ht="12.75">
      <c r="B87" s="279"/>
    </row>
    <row r="88" ht="12.75">
      <c r="B88" s="279"/>
    </row>
    <row r="89" ht="12.75">
      <c r="B89" s="279"/>
    </row>
    <row r="90" ht="12.75">
      <c r="B90" s="279"/>
    </row>
    <row r="91" ht="12.75">
      <c r="B91" s="279"/>
    </row>
    <row r="92" ht="12.75">
      <c r="B92" s="279"/>
    </row>
    <row r="93" ht="12.75">
      <c r="B93" s="279"/>
    </row>
    <row r="94" ht="12.75">
      <c r="B94" s="279"/>
    </row>
    <row r="95" ht="12.75">
      <c r="B95" s="279"/>
    </row>
    <row r="96" ht="12.75">
      <c r="B96" s="279"/>
    </row>
    <row r="97" ht="12.75">
      <c r="B97" s="279"/>
    </row>
    <row r="98" ht="12.75">
      <c r="B98" s="279"/>
    </row>
    <row r="99" ht="12.75">
      <c r="B99" s="279"/>
    </row>
    <row r="100" ht="12.75">
      <c r="B100" s="279"/>
    </row>
    <row r="101" ht="12.75">
      <c r="B101" s="279"/>
    </row>
    <row r="102" ht="12.75">
      <c r="B102" s="279"/>
    </row>
    <row r="103" ht="12.75">
      <c r="B103" s="279"/>
    </row>
    <row r="104" ht="12.75">
      <c r="B104" s="279"/>
    </row>
    <row r="105" ht="12.75">
      <c r="B105" s="279"/>
    </row>
    <row r="106" ht="12.75">
      <c r="B106" s="279"/>
    </row>
    <row r="107" ht="12.75">
      <c r="B107" s="279"/>
    </row>
    <row r="108" ht="12.75">
      <c r="B108" s="279"/>
    </row>
    <row r="109" ht="12.75">
      <c r="B109" s="279"/>
    </row>
    <row r="110" ht="12.75">
      <c r="B110" s="279"/>
    </row>
    <row r="111" ht="12.75">
      <c r="B111" s="279"/>
    </row>
    <row r="112" ht="12.75">
      <c r="B112" s="279"/>
    </row>
    <row r="113" ht="12.75">
      <c r="B113" s="279"/>
    </row>
    <row r="114" ht="12.75">
      <c r="B114" s="279"/>
    </row>
    <row r="115" ht="12.75">
      <c r="B115" s="279"/>
    </row>
    <row r="116" ht="12.75">
      <c r="B116" s="279"/>
    </row>
    <row r="117" ht="12.75">
      <c r="B117" s="279"/>
    </row>
    <row r="118" ht="12.75">
      <c r="B118" s="279"/>
    </row>
    <row r="119" ht="12.75">
      <c r="B119" s="279"/>
    </row>
    <row r="120" ht="12.75">
      <c r="B120" s="279"/>
    </row>
    <row r="121" ht="12.75">
      <c r="B121" s="279"/>
    </row>
    <row r="122" ht="12.75">
      <c r="B122" s="279"/>
    </row>
    <row r="123" ht="12.75">
      <c r="B123" s="279"/>
    </row>
    <row r="124" ht="12.75">
      <c r="B124" s="279"/>
    </row>
    <row r="125" ht="12.75">
      <c r="B125" s="279"/>
    </row>
    <row r="126" ht="12.75">
      <c r="B126" s="279"/>
    </row>
    <row r="127" ht="12.75">
      <c r="B127" s="279"/>
    </row>
    <row r="128" ht="12.75">
      <c r="B128" s="279"/>
    </row>
    <row r="129" ht="12.75">
      <c r="B129" s="279"/>
    </row>
    <row r="130" ht="12.75">
      <c r="B130" s="279"/>
    </row>
    <row r="131" ht="12.75">
      <c r="B131" s="279"/>
    </row>
    <row r="132" ht="12.75">
      <c r="B132" s="279"/>
    </row>
    <row r="133" ht="12.75">
      <c r="B133" s="279"/>
    </row>
    <row r="134" ht="12.75">
      <c r="B134" s="279"/>
    </row>
    <row r="135" ht="12.75">
      <c r="B135" s="279"/>
    </row>
    <row r="136" ht="12.75">
      <c r="B136" s="279"/>
    </row>
    <row r="137" ht="12.75">
      <c r="B137" s="279"/>
    </row>
    <row r="138" ht="12.75">
      <c r="B138" s="279"/>
    </row>
    <row r="139" ht="12.75">
      <c r="B139" s="279"/>
    </row>
    <row r="140" ht="12.75">
      <c r="B140" s="279"/>
    </row>
    <row r="141" ht="12.75">
      <c r="B141" s="279"/>
    </row>
    <row r="142" ht="12.75">
      <c r="B142" s="279"/>
    </row>
    <row r="143" ht="12.75">
      <c r="B143" s="279"/>
    </row>
    <row r="144" ht="12.75">
      <c r="B144" s="279"/>
    </row>
    <row r="145" ht="12.75">
      <c r="B145" s="279"/>
    </row>
    <row r="146" ht="12.75">
      <c r="B146" s="279"/>
    </row>
    <row r="147" ht="12.75">
      <c r="B147" s="279"/>
    </row>
    <row r="148" ht="12.75">
      <c r="B148" s="279"/>
    </row>
    <row r="149" ht="12.75">
      <c r="B149" s="279"/>
    </row>
    <row r="150" ht="12.75">
      <c r="B150" s="279"/>
    </row>
    <row r="151" ht="12.75">
      <c r="B151" s="279"/>
    </row>
    <row r="152" ht="12.75">
      <c r="B152" s="279"/>
    </row>
    <row r="153" ht="12.75">
      <c r="B153" s="279"/>
    </row>
    <row r="154" ht="12.75">
      <c r="B154" s="279"/>
    </row>
    <row r="155" ht="12.75">
      <c r="B155" s="279"/>
    </row>
    <row r="156" ht="12.75">
      <c r="B156" s="279"/>
    </row>
    <row r="157" ht="12.75">
      <c r="B157" s="279"/>
    </row>
    <row r="158" ht="12.75">
      <c r="B158" s="279"/>
    </row>
    <row r="159" ht="12.75">
      <c r="B159" s="279"/>
    </row>
    <row r="160" ht="12.75">
      <c r="B160" s="279"/>
    </row>
    <row r="161" ht="12.75">
      <c r="B161" s="279"/>
    </row>
    <row r="162" ht="12.75">
      <c r="B162" s="279"/>
    </row>
    <row r="163" ht="12.75">
      <c r="B163" s="279"/>
    </row>
    <row r="164" ht="12.75">
      <c r="B164" s="279"/>
    </row>
    <row r="165" ht="12.75">
      <c r="B165" s="279"/>
    </row>
    <row r="166" ht="12.75">
      <c r="B166" s="279"/>
    </row>
    <row r="167" ht="12.75">
      <c r="B167" s="279"/>
    </row>
    <row r="168" ht="12.75">
      <c r="B168" s="279"/>
    </row>
    <row r="169" ht="12.75">
      <c r="B169" s="279"/>
    </row>
    <row r="170" ht="12.75">
      <c r="B170" s="279"/>
    </row>
    <row r="171" ht="12.75">
      <c r="B171" s="279"/>
    </row>
    <row r="172" ht="12.75">
      <c r="B172" s="279"/>
    </row>
    <row r="173" ht="12.75">
      <c r="B173" s="279"/>
    </row>
    <row r="174" ht="12.75">
      <c r="B174" s="279"/>
    </row>
    <row r="175" ht="12.75">
      <c r="B175" s="279"/>
    </row>
    <row r="176" ht="12.75">
      <c r="B176" s="279"/>
    </row>
    <row r="177" ht="12.75">
      <c r="B177" s="279"/>
    </row>
    <row r="178" ht="12.75">
      <c r="B178" s="279"/>
    </row>
    <row r="179" ht="12.75">
      <c r="B179" s="279"/>
    </row>
    <row r="180" ht="12.75">
      <c r="B180" s="279"/>
    </row>
    <row r="181" ht="12.75">
      <c r="B181" s="279"/>
    </row>
    <row r="182" ht="12.75">
      <c r="B182" s="279"/>
    </row>
    <row r="183" ht="12.75">
      <c r="B183" s="279"/>
    </row>
    <row r="184" ht="12.75">
      <c r="B184" s="279"/>
    </row>
    <row r="185" ht="12.75">
      <c r="B185" s="279"/>
    </row>
    <row r="186" ht="12.75">
      <c r="B186" s="279"/>
    </row>
    <row r="187" ht="12.75">
      <c r="B187" s="279"/>
    </row>
    <row r="188" ht="12.75">
      <c r="B188" s="279"/>
    </row>
    <row r="189" ht="12.75">
      <c r="B189" s="279"/>
    </row>
    <row r="190" ht="12.75">
      <c r="B190" s="279"/>
    </row>
    <row r="191" ht="12.75">
      <c r="B191" s="279"/>
    </row>
    <row r="192" ht="12.75">
      <c r="B192" s="279"/>
    </row>
    <row r="193" ht="12.75">
      <c r="B193" s="279"/>
    </row>
    <row r="194" ht="12.75">
      <c r="B194" s="279"/>
    </row>
    <row r="195" ht="12.75">
      <c r="B195" s="279"/>
    </row>
    <row r="196" ht="12.75">
      <c r="B196" s="279"/>
    </row>
    <row r="197" ht="12.75">
      <c r="B197" s="279"/>
    </row>
    <row r="198" ht="12.75">
      <c r="B198" s="279"/>
    </row>
  </sheetData>
  <sheetProtection formatCells="0"/>
  <mergeCells count="1">
    <mergeCell ref="A7:E7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6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E255"/>
  <sheetViews>
    <sheetView view="pageBreakPreview" zoomScale="60" workbookViewId="0" topLeftCell="A13">
      <selection activeCell="A42" sqref="A42:IV46"/>
    </sheetView>
  </sheetViews>
  <sheetFormatPr defaultColWidth="9.00390625" defaultRowHeight="12.75"/>
  <cols>
    <col min="1" max="1" width="8.625" style="17" customWidth="1"/>
    <col min="2" max="2" width="56.50390625" style="18" customWidth="1"/>
    <col min="3" max="4" width="14.125" style="18" customWidth="1"/>
    <col min="5" max="16384" width="9.375" style="18" customWidth="1"/>
  </cols>
  <sheetData>
    <row r="1" spans="1:4" s="16" customFormat="1" ht="18" customHeight="1" thickBot="1">
      <c r="A1" s="15"/>
      <c r="C1" s="198" t="s">
        <v>418</v>
      </c>
      <c r="D1" s="198" t="s">
        <v>396</v>
      </c>
    </row>
    <row r="2" spans="1:4" s="26" customFormat="1" ht="18" customHeight="1">
      <c r="A2" s="258" t="s">
        <v>122</v>
      </c>
      <c r="B2" s="29" t="s">
        <v>395</v>
      </c>
      <c r="C2" s="199" t="s">
        <v>46</v>
      </c>
      <c r="D2" s="199" t="s">
        <v>46</v>
      </c>
    </row>
    <row r="3" spans="1:4" s="26" customFormat="1" ht="18" customHeight="1" thickBot="1">
      <c r="A3" s="276" t="s">
        <v>121</v>
      </c>
      <c r="B3" s="31" t="s">
        <v>376</v>
      </c>
      <c r="C3" s="200" t="s">
        <v>46</v>
      </c>
      <c r="D3" s="200" t="s">
        <v>46</v>
      </c>
    </row>
    <row r="4" spans="3:4" s="26" customFormat="1" ht="18" customHeight="1" thickBot="1">
      <c r="C4" s="33" t="s">
        <v>39</v>
      </c>
      <c r="D4" s="33"/>
    </row>
    <row r="5" spans="1:5" s="27" customFormat="1" ht="18" customHeight="1" thickBot="1">
      <c r="A5" s="34" t="s">
        <v>123</v>
      </c>
      <c r="B5" s="35" t="s">
        <v>40</v>
      </c>
      <c r="C5" s="201" t="s">
        <v>399</v>
      </c>
      <c r="D5" s="201" t="s">
        <v>400</v>
      </c>
      <c r="E5" s="201" t="s">
        <v>410</v>
      </c>
    </row>
    <row r="6" spans="1:5" s="203" customFormat="1" ht="18" customHeight="1" thickBot="1">
      <c r="A6" s="36">
        <v>1</v>
      </c>
      <c r="B6" s="37">
        <v>2</v>
      </c>
      <c r="C6" s="38">
        <v>3</v>
      </c>
      <c r="D6" s="38">
        <v>4</v>
      </c>
      <c r="E6" s="38">
        <v>5</v>
      </c>
    </row>
    <row r="7" spans="1:5" s="203" customFormat="1" ht="18" customHeight="1" thickBot="1">
      <c r="A7" s="448" t="s">
        <v>41</v>
      </c>
      <c r="B7" s="449"/>
      <c r="C7" s="449"/>
      <c r="D7" s="449"/>
      <c r="E7" s="450"/>
    </row>
    <row r="8" spans="1:5" s="203" customFormat="1" ht="18" customHeight="1" thickBot="1">
      <c r="A8" s="36" t="s">
        <v>6</v>
      </c>
      <c r="B8" s="277" t="s">
        <v>354</v>
      </c>
      <c r="C8" s="186">
        <f>SUM(C9:C18)</f>
        <v>0</v>
      </c>
      <c r="D8" s="186">
        <f>SUM(D9:D18)</f>
        <v>721</v>
      </c>
      <c r="E8" s="186"/>
    </row>
    <row r="9" spans="1:5" s="203" customFormat="1" ht="18" customHeight="1">
      <c r="A9" s="204" t="s">
        <v>63</v>
      </c>
      <c r="B9" s="270" t="s">
        <v>184</v>
      </c>
      <c r="C9" s="205"/>
      <c r="D9" s="205"/>
      <c r="E9" s="205"/>
    </row>
    <row r="10" spans="1:5" s="203" customFormat="1" ht="18" customHeight="1">
      <c r="A10" s="206" t="s">
        <v>64</v>
      </c>
      <c r="B10" s="271" t="s">
        <v>185</v>
      </c>
      <c r="C10" s="207"/>
      <c r="D10" s="207">
        <v>680</v>
      </c>
      <c r="E10" s="207"/>
    </row>
    <row r="11" spans="1:5" s="203" customFormat="1" ht="18" customHeight="1">
      <c r="A11" s="206" t="s">
        <v>65</v>
      </c>
      <c r="B11" s="271" t="s">
        <v>186</v>
      </c>
      <c r="C11" s="207"/>
      <c r="D11" s="207"/>
      <c r="E11" s="207"/>
    </row>
    <row r="12" spans="1:5" s="203" customFormat="1" ht="18" customHeight="1">
      <c r="A12" s="206" t="s">
        <v>66</v>
      </c>
      <c r="B12" s="271" t="s">
        <v>187</v>
      </c>
      <c r="C12" s="207"/>
      <c r="D12" s="207"/>
      <c r="E12" s="207"/>
    </row>
    <row r="13" spans="1:5" s="203" customFormat="1" ht="18" customHeight="1">
      <c r="A13" s="206" t="s">
        <v>83</v>
      </c>
      <c r="B13" s="271" t="s">
        <v>188</v>
      </c>
      <c r="C13" s="207"/>
      <c r="D13" s="207"/>
      <c r="E13" s="207"/>
    </row>
    <row r="14" spans="1:5" s="203" customFormat="1" ht="18" customHeight="1">
      <c r="A14" s="206" t="s">
        <v>67</v>
      </c>
      <c r="B14" s="271" t="s">
        <v>355</v>
      </c>
      <c r="C14" s="207"/>
      <c r="D14" s="207"/>
      <c r="E14" s="207"/>
    </row>
    <row r="15" spans="1:5" s="66" customFormat="1" ht="18" customHeight="1">
      <c r="A15" s="206" t="s">
        <v>68</v>
      </c>
      <c r="B15" s="274" t="s">
        <v>356</v>
      </c>
      <c r="C15" s="207"/>
      <c r="D15" s="207"/>
      <c r="E15" s="207"/>
    </row>
    <row r="16" spans="1:5" s="66" customFormat="1" ht="18" customHeight="1">
      <c r="A16" s="206" t="s">
        <v>75</v>
      </c>
      <c r="B16" s="271" t="s">
        <v>191</v>
      </c>
      <c r="C16" s="208"/>
      <c r="D16" s="208">
        <v>1</v>
      </c>
      <c r="E16" s="208"/>
    </row>
    <row r="17" spans="1:5" s="203" customFormat="1" ht="18" customHeight="1">
      <c r="A17" s="206" t="s">
        <v>76</v>
      </c>
      <c r="B17" s="271" t="s">
        <v>192</v>
      </c>
      <c r="C17" s="207"/>
      <c r="D17" s="207"/>
      <c r="E17" s="207"/>
    </row>
    <row r="18" spans="1:5" s="66" customFormat="1" ht="18" customHeight="1" thickBot="1">
      <c r="A18" s="206" t="s">
        <v>77</v>
      </c>
      <c r="B18" s="274" t="s">
        <v>193</v>
      </c>
      <c r="C18" s="209">
        <v>0</v>
      </c>
      <c r="D18" s="209">
        <v>40</v>
      </c>
      <c r="E18" s="209"/>
    </row>
    <row r="19" spans="1:5" s="66" customFormat="1" ht="18" customHeight="1" thickBot="1">
      <c r="A19" s="36" t="s">
        <v>7</v>
      </c>
      <c r="B19" s="308" t="s">
        <v>357</v>
      </c>
      <c r="C19" s="186">
        <f>SUM(C20:C22)</f>
        <v>0</v>
      </c>
      <c r="D19" s="186">
        <f>SUM(D20:D22)</f>
        <v>0</v>
      </c>
      <c r="E19" s="186"/>
    </row>
    <row r="20" spans="1:5" s="66" customFormat="1" ht="18" customHeight="1">
      <c r="A20" s="206" t="s">
        <v>69</v>
      </c>
      <c r="B20" s="305" t="s">
        <v>159</v>
      </c>
      <c r="C20" s="207"/>
      <c r="D20" s="207"/>
      <c r="E20" s="207"/>
    </row>
    <row r="21" spans="1:5" s="66" customFormat="1" ht="18" customHeight="1">
      <c r="A21" s="206" t="s">
        <v>70</v>
      </c>
      <c r="B21" s="297" t="s">
        <v>358</v>
      </c>
      <c r="C21" s="207"/>
      <c r="D21" s="207"/>
      <c r="E21" s="207"/>
    </row>
    <row r="22" spans="1:5" s="66" customFormat="1" ht="18" customHeight="1">
      <c r="A22" s="206" t="s">
        <v>71</v>
      </c>
      <c r="B22" s="297" t="s">
        <v>359</v>
      </c>
      <c r="C22" s="207">
        <v>0</v>
      </c>
      <c r="D22" s="207"/>
      <c r="E22" s="207"/>
    </row>
    <row r="23" spans="1:5" s="66" customFormat="1" ht="18" customHeight="1" thickBot="1">
      <c r="A23" s="206" t="s">
        <v>72</v>
      </c>
      <c r="B23" s="297" t="s">
        <v>0</v>
      </c>
      <c r="C23" s="207"/>
      <c r="D23" s="207"/>
      <c r="E23" s="207"/>
    </row>
    <row r="24" spans="1:5" s="66" customFormat="1" ht="18" customHeight="1" thickBot="1">
      <c r="A24" s="210" t="s">
        <v>8</v>
      </c>
      <c r="B24" s="306" t="s">
        <v>99</v>
      </c>
      <c r="C24" s="211"/>
      <c r="D24" s="211">
        <v>43</v>
      </c>
      <c r="E24" s="211"/>
    </row>
    <row r="25" spans="1:5" s="66" customFormat="1" ht="18" customHeight="1" thickBot="1">
      <c r="A25" s="210" t="s">
        <v>9</v>
      </c>
      <c r="B25" s="306" t="s">
        <v>360</v>
      </c>
      <c r="C25" s="186">
        <f>+C26+C27</f>
        <v>0</v>
      </c>
      <c r="D25" s="186">
        <f>+D26+D27</f>
        <v>0</v>
      </c>
      <c r="E25" s="186"/>
    </row>
    <row r="26" spans="1:5" s="66" customFormat="1" ht="18" customHeight="1">
      <c r="A26" s="212" t="s">
        <v>169</v>
      </c>
      <c r="B26" s="309" t="s">
        <v>358</v>
      </c>
      <c r="C26" s="177"/>
      <c r="D26" s="177"/>
      <c r="E26" s="177"/>
    </row>
    <row r="27" spans="1:5" s="66" customFormat="1" ht="18" customHeight="1">
      <c r="A27" s="212" t="s">
        <v>172</v>
      </c>
      <c r="B27" s="310" t="s">
        <v>361</v>
      </c>
      <c r="C27" s="189"/>
      <c r="D27" s="189"/>
      <c r="E27" s="189"/>
    </row>
    <row r="28" spans="1:5" s="66" customFormat="1" ht="18" customHeight="1" thickBot="1">
      <c r="A28" s="206" t="s">
        <v>173</v>
      </c>
      <c r="B28" s="311" t="s">
        <v>362</v>
      </c>
      <c r="C28" s="213"/>
      <c r="D28" s="213"/>
      <c r="E28" s="213"/>
    </row>
    <row r="29" spans="1:5" s="66" customFormat="1" ht="18" customHeight="1" thickBot="1">
      <c r="A29" s="210" t="s">
        <v>10</v>
      </c>
      <c r="B29" s="306" t="s">
        <v>363</v>
      </c>
      <c r="C29" s="186">
        <f>+C30+C31+C32</f>
        <v>0</v>
      </c>
      <c r="D29" s="186">
        <f>+D30+D31+D32</f>
        <v>0</v>
      </c>
      <c r="E29" s="186"/>
    </row>
    <row r="30" spans="1:5" s="66" customFormat="1" ht="18" customHeight="1">
      <c r="A30" s="212" t="s">
        <v>56</v>
      </c>
      <c r="B30" s="309" t="s">
        <v>198</v>
      </c>
      <c r="C30" s="177"/>
      <c r="D30" s="177"/>
      <c r="E30" s="177"/>
    </row>
    <row r="31" spans="1:5" s="203" customFormat="1" ht="18" customHeight="1">
      <c r="A31" s="212" t="s">
        <v>57</v>
      </c>
      <c r="B31" s="310" t="s">
        <v>199</v>
      </c>
      <c r="C31" s="189"/>
      <c r="D31" s="189"/>
      <c r="E31" s="189"/>
    </row>
    <row r="32" spans="1:5" s="203" customFormat="1" ht="18" customHeight="1" thickBot="1">
      <c r="A32" s="206" t="s">
        <v>58</v>
      </c>
      <c r="B32" s="312" t="s">
        <v>200</v>
      </c>
      <c r="C32" s="213"/>
      <c r="D32" s="213"/>
      <c r="E32" s="213"/>
    </row>
    <row r="33" spans="1:5" s="203" customFormat="1" ht="18" customHeight="1" thickBot="1">
      <c r="A33" s="210" t="s">
        <v>11</v>
      </c>
      <c r="B33" s="306" t="s">
        <v>310</v>
      </c>
      <c r="C33" s="211"/>
      <c r="D33" s="211"/>
      <c r="E33" s="211"/>
    </row>
    <row r="34" spans="1:5" s="203" customFormat="1" ht="18" customHeight="1" thickBot="1">
      <c r="A34" s="210" t="s">
        <v>12</v>
      </c>
      <c r="B34" s="306" t="s">
        <v>364</v>
      </c>
      <c r="C34" s="214"/>
      <c r="D34" s="214"/>
      <c r="E34" s="214"/>
    </row>
    <row r="35" spans="1:5" s="203" customFormat="1" ht="18" customHeight="1" thickBot="1">
      <c r="A35" s="36" t="s">
        <v>13</v>
      </c>
      <c r="B35" s="306" t="s">
        <v>365</v>
      </c>
      <c r="C35" s="192">
        <f>+C8+C19+C24+C25+C29+C33+C34</f>
        <v>0</v>
      </c>
      <c r="D35" s="192">
        <f>+D8+D19+D24+D25+D29+D33+D34</f>
        <v>764</v>
      </c>
      <c r="E35" s="192"/>
    </row>
    <row r="36" spans="1:5" s="203" customFormat="1" ht="18" customHeight="1" thickBot="1">
      <c r="A36" s="215" t="s">
        <v>14</v>
      </c>
      <c r="B36" s="306" t="s">
        <v>366</v>
      </c>
      <c r="C36" s="192">
        <f>+C37+C38+C39</f>
        <v>65076</v>
      </c>
      <c r="D36" s="192">
        <f>+D37+D38+D39</f>
        <v>60588</v>
      </c>
      <c r="E36" s="192"/>
    </row>
    <row r="37" spans="1:5" s="66" customFormat="1" ht="18" customHeight="1">
      <c r="A37" s="212" t="s">
        <v>367</v>
      </c>
      <c r="B37" s="309" t="s">
        <v>139</v>
      </c>
      <c r="C37" s="177"/>
      <c r="D37" s="177">
        <v>456</v>
      </c>
      <c r="E37" s="177"/>
    </row>
    <row r="38" spans="1:5" s="66" customFormat="1" ht="18" customHeight="1">
      <c r="A38" s="212" t="s">
        <v>368</v>
      </c>
      <c r="B38" s="310" t="s">
        <v>1</v>
      </c>
      <c r="C38" s="189"/>
      <c r="D38" s="189"/>
      <c r="E38" s="189"/>
    </row>
    <row r="39" spans="1:5" s="66" customFormat="1" ht="18" customHeight="1" thickBot="1">
      <c r="A39" s="206" t="s">
        <v>369</v>
      </c>
      <c r="B39" s="312" t="s">
        <v>370</v>
      </c>
      <c r="C39" s="213">
        <v>65076</v>
      </c>
      <c r="D39" s="213">
        <v>60132</v>
      </c>
      <c r="E39" s="213"/>
    </row>
    <row r="40" spans="1:5" s="84" customFormat="1" ht="18" customHeight="1" thickBot="1">
      <c r="A40" s="215" t="s">
        <v>15</v>
      </c>
      <c r="B40" s="313" t="s">
        <v>371</v>
      </c>
      <c r="C40" s="69">
        <f>+C35+C36</f>
        <v>65076</v>
      </c>
      <c r="D40" s="69">
        <f>+D35+D36</f>
        <v>61352</v>
      </c>
      <c r="E40" s="69"/>
    </row>
    <row r="41" spans="1:5" s="27" customFormat="1" ht="18" customHeight="1" thickBot="1">
      <c r="A41" s="314"/>
      <c r="B41" s="315"/>
      <c r="C41" s="64"/>
      <c r="D41" s="64"/>
      <c r="E41" s="64"/>
    </row>
    <row r="42" spans="1:5" s="84" customFormat="1" ht="18" customHeight="1" thickBot="1">
      <c r="A42" s="34"/>
      <c r="B42" s="68" t="s">
        <v>42</v>
      </c>
      <c r="C42" s="69"/>
      <c r="D42" s="69"/>
      <c r="E42" s="69"/>
    </row>
    <row r="43" spans="1:5" s="84" customFormat="1" ht="18" customHeight="1" thickBot="1">
      <c r="A43" s="210" t="s">
        <v>6</v>
      </c>
      <c r="B43" s="306" t="s">
        <v>372</v>
      </c>
      <c r="C43" s="186">
        <f>SUM(C44:C48)</f>
        <v>65076</v>
      </c>
      <c r="D43" s="186">
        <f>SUM(D44:D48)</f>
        <v>60993</v>
      </c>
      <c r="E43" s="186"/>
    </row>
    <row r="44" spans="1:5" s="203" customFormat="1" ht="18" customHeight="1">
      <c r="A44" s="206" t="s">
        <v>63</v>
      </c>
      <c r="B44" s="305" t="s">
        <v>36</v>
      </c>
      <c r="C44" s="177">
        <v>44699</v>
      </c>
      <c r="D44" s="177">
        <v>39955</v>
      </c>
      <c r="E44" s="177"/>
    </row>
    <row r="45" spans="1:5" s="84" customFormat="1" ht="18" customHeight="1">
      <c r="A45" s="206" t="s">
        <v>64</v>
      </c>
      <c r="B45" s="297" t="s">
        <v>108</v>
      </c>
      <c r="C45" s="180">
        <v>12174</v>
      </c>
      <c r="D45" s="180">
        <v>11433</v>
      </c>
      <c r="E45" s="180"/>
    </row>
    <row r="46" spans="1:5" s="84" customFormat="1" ht="18" customHeight="1">
      <c r="A46" s="206" t="s">
        <v>65</v>
      </c>
      <c r="B46" s="297" t="s">
        <v>82</v>
      </c>
      <c r="C46" s="180">
        <v>6578</v>
      </c>
      <c r="D46" s="180">
        <v>6244</v>
      </c>
      <c r="E46" s="180"/>
    </row>
    <row r="47" spans="1:5" s="84" customFormat="1" ht="18" customHeight="1">
      <c r="A47" s="206" t="s">
        <v>66</v>
      </c>
      <c r="B47" s="297" t="s">
        <v>109</v>
      </c>
      <c r="C47" s="180">
        <v>1625</v>
      </c>
      <c r="D47" s="180">
        <v>3361</v>
      </c>
      <c r="E47" s="180"/>
    </row>
    <row r="48" spans="1:5" s="84" customFormat="1" ht="18" customHeight="1" thickBot="1">
      <c r="A48" s="206" t="s">
        <v>83</v>
      </c>
      <c r="B48" s="297" t="s">
        <v>110</v>
      </c>
      <c r="C48" s="180"/>
      <c r="D48" s="180"/>
      <c r="E48" s="180"/>
    </row>
    <row r="49" spans="1:5" s="84" customFormat="1" ht="18" customHeight="1" thickBot="1">
      <c r="A49" s="210" t="s">
        <v>7</v>
      </c>
      <c r="B49" s="306" t="s">
        <v>373</v>
      </c>
      <c r="C49" s="186">
        <f>SUM(C50:C52)</f>
        <v>0</v>
      </c>
      <c r="D49" s="186">
        <f>SUM(D50:D52)</f>
        <v>359</v>
      </c>
      <c r="E49" s="186"/>
    </row>
    <row r="50" spans="1:5" s="84" customFormat="1" ht="18" customHeight="1">
      <c r="A50" s="206" t="s">
        <v>69</v>
      </c>
      <c r="B50" s="305" t="s">
        <v>129</v>
      </c>
      <c r="C50" s="177"/>
      <c r="D50" s="177">
        <v>359</v>
      </c>
      <c r="E50" s="177"/>
    </row>
    <row r="51" spans="1:5" s="84" customFormat="1" ht="18" customHeight="1">
      <c r="A51" s="206" t="s">
        <v>70</v>
      </c>
      <c r="B51" s="297" t="s">
        <v>112</v>
      </c>
      <c r="C51" s="180"/>
      <c r="D51" s="180"/>
      <c r="E51" s="180"/>
    </row>
    <row r="52" spans="1:5" ht="15.75">
      <c r="A52" s="206" t="s">
        <v>71</v>
      </c>
      <c r="B52" s="297" t="s">
        <v>43</v>
      </c>
      <c r="C52" s="180"/>
      <c r="D52" s="180"/>
      <c r="E52" s="180"/>
    </row>
    <row r="53" spans="1:5" ht="32.25" thickBot="1">
      <c r="A53" s="206" t="s">
        <v>72</v>
      </c>
      <c r="B53" s="297" t="s">
        <v>2</v>
      </c>
      <c r="C53" s="180"/>
      <c r="D53" s="180"/>
      <c r="E53" s="180"/>
    </row>
    <row r="54" spans="1:5" ht="16.5" thickBot="1">
      <c r="A54" s="210" t="s">
        <v>8</v>
      </c>
      <c r="B54" s="316" t="s">
        <v>374</v>
      </c>
      <c r="C54" s="217">
        <f>+C43+C49</f>
        <v>65076</v>
      </c>
      <c r="D54" s="217">
        <f>+D43+D49</f>
        <v>61352</v>
      </c>
      <c r="E54" s="217"/>
    </row>
    <row r="55" spans="1:5" ht="16.5" thickBot="1">
      <c r="A55" s="83"/>
      <c r="B55" s="84"/>
      <c r="C55" s="85"/>
      <c r="D55" s="85"/>
      <c r="E55" s="85"/>
    </row>
    <row r="56" spans="1:5" ht="16.5" thickBot="1">
      <c r="A56" s="86" t="s">
        <v>124</v>
      </c>
      <c r="B56" s="87"/>
      <c r="C56" s="88">
        <v>10</v>
      </c>
      <c r="D56" s="88">
        <v>10</v>
      </c>
      <c r="E56" s="88"/>
    </row>
    <row r="57" spans="1:5" ht="16.5" thickBot="1">
      <c r="A57" s="86" t="s">
        <v>125</v>
      </c>
      <c r="B57" s="87"/>
      <c r="C57" s="88"/>
      <c r="D57" s="88"/>
      <c r="E57" s="88"/>
    </row>
    <row r="58" ht="12.75">
      <c r="B58" s="279"/>
    </row>
    <row r="59" ht="12.75">
      <c r="B59" s="279"/>
    </row>
    <row r="60" ht="12.75">
      <c r="B60" s="279"/>
    </row>
    <row r="61" ht="12.75">
      <c r="B61" s="279"/>
    </row>
    <row r="62" ht="12.75">
      <c r="B62" s="279"/>
    </row>
    <row r="63" ht="12.75">
      <c r="B63" s="279"/>
    </row>
    <row r="64" ht="12.75">
      <c r="B64" s="279"/>
    </row>
    <row r="65" ht="12.75">
      <c r="B65" s="279"/>
    </row>
    <row r="66" ht="12.75">
      <c r="B66" s="279"/>
    </row>
    <row r="67" ht="12.75">
      <c r="B67" s="279"/>
    </row>
    <row r="68" ht="12.75">
      <c r="B68" s="279"/>
    </row>
    <row r="69" ht="12.75">
      <c r="B69" s="279"/>
    </row>
    <row r="70" ht="12.75">
      <c r="B70" s="279"/>
    </row>
    <row r="71" ht="12.75">
      <c r="B71" s="279"/>
    </row>
    <row r="72" ht="12.75">
      <c r="B72" s="279"/>
    </row>
    <row r="73" ht="12.75">
      <c r="B73" s="279"/>
    </row>
    <row r="74" ht="12.75">
      <c r="B74" s="279"/>
    </row>
    <row r="75" ht="12.75">
      <c r="B75" s="279"/>
    </row>
    <row r="76" ht="12.75">
      <c r="B76" s="279"/>
    </row>
    <row r="77" ht="12.75">
      <c r="B77" s="279"/>
    </row>
    <row r="78" ht="12.75">
      <c r="B78" s="279"/>
    </row>
    <row r="79" ht="12.75">
      <c r="B79" s="279"/>
    </row>
    <row r="80" ht="12.75">
      <c r="B80" s="279"/>
    </row>
    <row r="81" ht="12.75">
      <c r="B81" s="279"/>
    </row>
    <row r="82" ht="12.75">
      <c r="B82" s="279"/>
    </row>
    <row r="83" ht="12.75">
      <c r="B83" s="279"/>
    </row>
    <row r="84" ht="12.75">
      <c r="B84" s="279"/>
    </row>
    <row r="85" ht="12.75">
      <c r="B85" s="279"/>
    </row>
    <row r="86" ht="12.75">
      <c r="B86" s="279"/>
    </row>
    <row r="87" ht="12.75">
      <c r="B87" s="279"/>
    </row>
    <row r="88" ht="12.75">
      <c r="B88" s="279"/>
    </row>
    <row r="89" ht="12.75">
      <c r="B89" s="279"/>
    </row>
    <row r="90" ht="12.75">
      <c r="B90" s="279"/>
    </row>
    <row r="91" ht="12.75">
      <c r="B91" s="279"/>
    </row>
    <row r="92" ht="12.75">
      <c r="B92" s="279"/>
    </row>
    <row r="93" ht="12.75">
      <c r="B93" s="279"/>
    </row>
    <row r="94" ht="12.75">
      <c r="B94" s="279"/>
    </row>
    <row r="95" ht="12.75">
      <c r="B95" s="279"/>
    </row>
    <row r="96" ht="12.75">
      <c r="B96" s="279"/>
    </row>
    <row r="97" ht="12.75">
      <c r="B97" s="279"/>
    </row>
    <row r="98" ht="12.75">
      <c r="B98" s="279"/>
    </row>
    <row r="99" ht="12.75">
      <c r="B99" s="279"/>
    </row>
    <row r="100" ht="12.75">
      <c r="B100" s="279"/>
    </row>
    <row r="101" ht="12.75">
      <c r="B101" s="279"/>
    </row>
    <row r="102" ht="12.75">
      <c r="B102" s="279"/>
    </row>
    <row r="103" ht="12.75">
      <c r="B103" s="279"/>
    </row>
    <row r="104" ht="12.75">
      <c r="B104" s="279"/>
    </row>
    <row r="105" ht="12.75">
      <c r="B105" s="279"/>
    </row>
    <row r="106" ht="12.75">
      <c r="B106" s="279"/>
    </row>
    <row r="107" ht="12.75">
      <c r="B107" s="279"/>
    </row>
    <row r="108" ht="12.75">
      <c r="B108" s="279"/>
    </row>
    <row r="109" ht="12.75">
      <c r="B109" s="279"/>
    </row>
    <row r="110" ht="12.75">
      <c r="B110" s="279"/>
    </row>
    <row r="111" ht="12.75">
      <c r="B111" s="279"/>
    </row>
    <row r="112" ht="12.75">
      <c r="B112" s="279"/>
    </row>
    <row r="113" ht="12.75">
      <c r="B113" s="279"/>
    </row>
    <row r="114" ht="12.75">
      <c r="B114" s="279"/>
    </row>
    <row r="115" ht="12.75">
      <c r="B115" s="279"/>
    </row>
    <row r="116" ht="12.75">
      <c r="B116" s="279"/>
    </row>
    <row r="117" ht="12.75">
      <c r="B117" s="279"/>
    </row>
    <row r="118" ht="12.75">
      <c r="B118" s="279"/>
    </row>
    <row r="119" ht="12.75">
      <c r="B119" s="279"/>
    </row>
    <row r="120" ht="12.75">
      <c r="B120" s="279"/>
    </row>
    <row r="121" ht="12.75">
      <c r="B121" s="279"/>
    </row>
    <row r="122" ht="12.75">
      <c r="B122" s="279"/>
    </row>
    <row r="123" ht="12.75">
      <c r="B123" s="279"/>
    </row>
    <row r="124" ht="12.75">
      <c r="B124" s="279"/>
    </row>
    <row r="125" ht="12.75">
      <c r="B125" s="279"/>
    </row>
    <row r="126" ht="12.75">
      <c r="B126" s="279"/>
    </row>
    <row r="127" ht="12.75">
      <c r="B127" s="279"/>
    </row>
    <row r="128" ht="12.75">
      <c r="B128" s="279"/>
    </row>
    <row r="129" ht="12.75">
      <c r="B129" s="279"/>
    </row>
    <row r="130" ht="12.75">
      <c r="B130" s="279"/>
    </row>
    <row r="131" ht="12.75">
      <c r="B131" s="279"/>
    </row>
    <row r="132" ht="12.75">
      <c r="B132" s="279"/>
    </row>
    <row r="133" ht="12.75">
      <c r="B133" s="279"/>
    </row>
    <row r="134" ht="12.75">
      <c r="B134" s="279"/>
    </row>
    <row r="135" ht="12.75">
      <c r="B135" s="279"/>
    </row>
    <row r="136" ht="12.75">
      <c r="B136" s="279"/>
    </row>
    <row r="137" ht="12.75">
      <c r="B137" s="279"/>
    </row>
    <row r="138" ht="12.75">
      <c r="B138" s="279"/>
    </row>
    <row r="139" ht="12.75">
      <c r="B139" s="279"/>
    </row>
    <row r="140" ht="12.75">
      <c r="B140" s="279"/>
    </row>
    <row r="141" ht="12.75">
      <c r="B141" s="279"/>
    </row>
    <row r="142" ht="12.75">
      <c r="B142" s="279"/>
    </row>
    <row r="143" ht="12.75">
      <c r="B143" s="279"/>
    </row>
    <row r="144" ht="12.75">
      <c r="B144" s="279"/>
    </row>
    <row r="145" ht="12.75">
      <c r="B145" s="279"/>
    </row>
    <row r="146" ht="12.75">
      <c r="B146" s="279"/>
    </row>
    <row r="147" ht="12.75">
      <c r="B147" s="279"/>
    </row>
    <row r="148" ht="12.75">
      <c r="B148" s="279"/>
    </row>
    <row r="149" ht="12.75">
      <c r="B149" s="279"/>
    </row>
    <row r="150" ht="12.75">
      <c r="B150" s="279"/>
    </row>
    <row r="151" ht="12.75">
      <c r="B151" s="279"/>
    </row>
    <row r="152" ht="12.75">
      <c r="B152" s="279"/>
    </row>
    <row r="153" ht="12.75">
      <c r="B153" s="279"/>
    </row>
    <row r="154" ht="12.75">
      <c r="B154" s="279"/>
    </row>
    <row r="155" ht="12.75">
      <c r="B155" s="279"/>
    </row>
    <row r="156" ht="12.75">
      <c r="B156" s="279"/>
    </row>
    <row r="157" ht="12.75">
      <c r="B157" s="279"/>
    </row>
    <row r="158" ht="12.75">
      <c r="B158" s="279"/>
    </row>
    <row r="159" ht="12.75">
      <c r="B159" s="279"/>
    </row>
    <row r="160" ht="12.75">
      <c r="B160" s="279"/>
    </row>
    <row r="161" ht="12.75">
      <c r="B161" s="279"/>
    </row>
    <row r="162" ht="12.75">
      <c r="B162" s="279"/>
    </row>
    <row r="163" ht="12.75">
      <c r="B163" s="279"/>
    </row>
    <row r="164" ht="12.75">
      <c r="B164" s="279"/>
    </row>
    <row r="165" ht="12.75">
      <c r="B165" s="279"/>
    </row>
    <row r="166" ht="12.75">
      <c r="B166" s="279"/>
    </row>
    <row r="167" ht="12.75">
      <c r="B167" s="279"/>
    </row>
    <row r="168" ht="12.75">
      <c r="B168" s="279"/>
    </row>
    <row r="169" ht="12.75">
      <c r="B169" s="279"/>
    </row>
    <row r="170" ht="12.75">
      <c r="B170" s="279"/>
    </row>
    <row r="171" ht="12.75">
      <c r="B171" s="279"/>
    </row>
    <row r="172" ht="12.75">
      <c r="B172" s="279"/>
    </row>
    <row r="173" ht="12.75">
      <c r="B173" s="279"/>
    </row>
    <row r="174" ht="12.75">
      <c r="B174" s="279"/>
    </row>
    <row r="175" ht="12.75">
      <c r="B175" s="279"/>
    </row>
    <row r="176" ht="12.75">
      <c r="B176" s="279"/>
    </row>
    <row r="177" ht="12.75">
      <c r="B177" s="279"/>
    </row>
    <row r="178" ht="12.75">
      <c r="B178" s="279"/>
    </row>
    <row r="179" ht="12.75">
      <c r="B179" s="279"/>
    </row>
    <row r="180" ht="12.75">
      <c r="B180" s="279"/>
    </row>
    <row r="181" ht="12.75">
      <c r="B181" s="279"/>
    </row>
    <row r="182" ht="12.75">
      <c r="B182" s="279"/>
    </row>
    <row r="183" ht="12.75">
      <c r="B183" s="279"/>
    </row>
    <row r="184" ht="12.75">
      <c r="B184" s="279"/>
    </row>
    <row r="185" ht="12.75">
      <c r="B185" s="279"/>
    </row>
    <row r="186" ht="12.75">
      <c r="B186" s="279"/>
    </row>
    <row r="187" ht="12.75">
      <c r="B187" s="279"/>
    </row>
    <row r="188" ht="12.75">
      <c r="B188" s="279"/>
    </row>
    <row r="189" ht="12.75">
      <c r="B189" s="279"/>
    </row>
    <row r="190" ht="12.75">
      <c r="B190" s="279"/>
    </row>
    <row r="191" ht="12.75">
      <c r="B191" s="279"/>
    </row>
    <row r="192" ht="12.75">
      <c r="B192" s="279"/>
    </row>
    <row r="193" ht="12.75">
      <c r="B193" s="279"/>
    </row>
    <row r="194" ht="12.75">
      <c r="B194" s="279"/>
    </row>
    <row r="195" ht="12.75">
      <c r="B195" s="279"/>
    </row>
    <row r="196" ht="12.75">
      <c r="B196" s="279"/>
    </row>
    <row r="197" ht="12.75">
      <c r="B197" s="279"/>
    </row>
    <row r="198" ht="12.75">
      <c r="B198" s="279"/>
    </row>
    <row r="199" ht="12.75">
      <c r="B199" s="279"/>
    </row>
    <row r="200" ht="12.75">
      <c r="B200" s="279"/>
    </row>
    <row r="201" ht="12.75">
      <c r="B201" s="279"/>
    </row>
    <row r="202" ht="12.75">
      <c r="B202" s="279"/>
    </row>
    <row r="203" ht="12.75">
      <c r="B203" s="279"/>
    </row>
    <row r="204" ht="12.75">
      <c r="B204" s="279"/>
    </row>
    <row r="205" ht="12.75">
      <c r="B205" s="279"/>
    </row>
    <row r="206" ht="12.75">
      <c r="B206" s="279"/>
    </row>
    <row r="207" ht="12.75">
      <c r="B207" s="279"/>
    </row>
    <row r="208" ht="12.75">
      <c r="B208" s="279"/>
    </row>
    <row r="209" ht="12.75">
      <c r="B209" s="279"/>
    </row>
    <row r="210" ht="12.75">
      <c r="B210" s="279"/>
    </row>
    <row r="211" ht="12.75">
      <c r="B211" s="279"/>
    </row>
    <row r="212" ht="12.75">
      <c r="B212" s="279"/>
    </row>
    <row r="213" ht="12.75">
      <c r="B213" s="279"/>
    </row>
    <row r="214" ht="12.75">
      <c r="B214" s="279"/>
    </row>
    <row r="215" ht="12.75">
      <c r="B215" s="279"/>
    </row>
    <row r="216" ht="12.75">
      <c r="B216" s="279"/>
    </row>
    <row r="217" ht="12.75">
      <c r="B217" s="279"/>
    </row>
    <row r="218" ht="12.75">
      <c r="B218" s="279"/>
    </row>
    <row r="219" ht="12.75">
      <c r="B219" s="279"/>
    </row>
    <row r="220" ht="12.75">
      <c r="B220" s="279"/>
    </row>
    <row r="221" ht="12.75">
      <c r="B221" s="279"/>
    </row>
    <row r="222" ht="12.75">
      <c r="B222" s="279"/>
    </row>
    <row r="223" ht="12.75">
      <c r="B223" s="279"/>
    </row>
    <row r="224" ht="12.75">
      <c r="B224" s="279"/>
    </row>
    <row r="225" ht="12.75">
      <c r="B225" s="279"/>
    </row>
    <row r="226" ht="12.75">
      <c r="B226" s="279"/>
    </row>
    <row r="227" ht="12.75">
      <c r="B227" s="279"/>
    </row>
    <row r="228" ht="12.75">
      <c r="B228" s="279"/>
    </row>
    <row r="229" ht="12.75">
      <c r="B229" s="279"/>
    </row>
    <row r="230" ht="12.75">
      <c r="B230" s="279"/>
    </row>
    <row r="231" ht="12.75">
      <c r="B231" s="279"/>
    </row>
    <row r="232" ht="12.75">
      <c r="B232" s="279"/>
    </row>
    <row r="233" ht="12.75">
      <c r="B233" s="279"/>
    </row>
    <row r="234" ht="12.75">
      <c r="B234" s="279"/>
    </row>
    <row r="235" ht="12.75">
      <c r="B235" s="279"/>
    </row>
    <row r="236" ht="12.75">
      <c r="B236" s="279"/>
    </row>
    <row r="237" ht="12.75">
      <c r="B237" s="279"/>
    </row>
    <row r="238" ht="12.75">
      <c r="B238" s="279"/>
    </row>
    <row r="239" ht="12.75">
      <c r="B239" s="279"/>
    </row>
    <row r="240" ht="12.75">
      <c r="B240" s="279"/>
    </row>
    <row r="241" ht="12.75">
      <c r="B241" s="279"/>
    </row>
    <row r="242" ht="12.75">
      <c r="B242" s="279"/>
    </row>
    <row r="243" ht="12.75">
      <c r="B243" s="279"/>
    </row>
    <row r="244" ht="12.75">
      <c r="B244" s="279"/>
    </row>
    <row r="245" ht="12.75">
      <c r="B245" s="279"/>
    </row>
    <row r="246" ht="12.75">
      <c r="B246" s="279"/>
    </row>
    <row r="247" ht="12.75">
      <c r="B247" s="279"/>
    </row>
    <row r="248" ht="12.75">
      <c r="B248" s="279"/>
    </row>
    <row r="249" ht="12.75">
      <c r="B249" s="279"/>
    </row>
    <row r="250" ht="12.75">
      <c r="B250" s="279"/>
    </row>
    <row r="251" ht="12.75">
      <c r="B251" s="279"/>
    </row>
    <row r="252" ht="12.75">
      <c r="B252" s="279"/>
    </row>
    <row r="253" ht="12.75">
      <c r="B253" s="279"/>
    </row>
    <row r="254" ht="12.75">
      <c r="B254" s="279"/>
    </row>
    <row r="255" ht="12.75">
      <c r="B255" s="279"/>
    </row>
  </sheetData>
  <sheetProtection formatCells="0"/>
  <mergeCells count="1">
    <mergeCell ref="A7:E7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63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view="pageBreakPreview" zoomScale="60" workbookViewId="0" topLeftCell="A22">
      <selection activeCell="E1" sqref="E1"/>
    </sheetView>
  </sheetViews>
  <sheetFormatPr defaultColWidth="9.00390625" defaultRowHeight="12.75"/>
  <cols>
    <col min="1" max="1" width="8.625" style="17" customWidth="1"/>
    <col min="2" max="2" width="54.875" style="18" customWidth="1"/>
    <col min="3" max="4" width="25.00390625" style="18" customWidth="1"/>
    <col min="5" max="16384" width="9.375" style="18" customWidth="1"/>
  </cols>
  <sheetData>
    <row r="1" spans="1:4" s="16" customFormat="1" ht="18" customHeight="1" thickBot="1">
      <c r="A1" s="15"/>
      <c r="C1" s="198"/>
      <c r="D1" s="198" t="s">
        <v>419</v>
      </c>
    </row>
    <row r="2" spans="1:4" s="26" customFormat="1" ht="18" customHeight="1">
      <c r="A2" s="258" t="s">
        <v>122</v>
      </c>
      <c r="B2" s="29" t="s">
        <v>393</v>
      </c>
      <c r="C2" s="199" t="s">
        <v>47</v>
      </c>
      <c r="D2" s="199" t="s">
        <v>47</v>
      </c>
    </row>
    <row r="3" spans="1:4" s="26" customFormat="1" ht="18" customHeight="1" thickBot="1">
      <c r="A3" s="276" t="s">
        <v>121</v>
      </c>
      <c r="B3" s="31" t="s">
        <v>353</v>
      </c>
      <c r="C3" s="200" t="s">
        <v>38</v>
      </c>
      <c r="D3" s="200" t="s">
        <v>38</v>
      </c>
    </row>
    <row r="4" spans="3:4" s="26" customFormat="1" ht="18" customHeight="1" thickBot="1">
      <c r="C4" s="33" t="s">
        <v>39</v>
      </c>
      <c r="D4" s="33"/>
    </row>
    <row r="5" spans="1:5" s="84" customFormat="1" ht="18" customHeight="1" thickBot="1">
      <c r="A5" s="34" t="s">
        <v>123</v>
      </c>
      <c r="B5" s="35" t="s">
        <v>40</v>
      </c>
      <c r="C5" s="201" t="s">
        <v>399</v>
      </c>
      <c r="D5" s="201" t="s">
        <v>400</v>
      </c>
      <c r="E5" s="201"/>
    </row>
    <row r="6" spans="1:5" s="27" customFormat="1" ht="18" customHeight="1" thickBot="1">
      <c r="A6" s="36">
        <v>1</v>
      </c>
      <c r="B6" s="37">
        <v>2</v>
      </c>
      <c r="C6" s="38">
        <v>3</v>
      </c>
      <c r="D6" s="36">
        <v>4</v>
      </c>
      <c r="E6" s="36"/>
    </row>
    <row r="7" spans="1:5" s="27" customFormat="1" ht="18" customHeight="1" thickBot="1">
      <c r="A7" s="39"/>
      <c r="B7" s="40" t="s">
        <v>41</v>
      </c>
      <c r="C7" s="202"/>
      <c r="D7" s="202"/>
      <c r="E7" s="202"/>
    </row>
    <row r="8" spans="1:5" s="203" customFormat="1" ht="18" customHeight="1" thickBot="1">
      <c r="A8" s="36" t="s">
        <v>6</v>
      </c>
      <c r="B8" s="277" t="s">
        <v>354</v>
      </c>
      <c r="C8" s="186">
        <f>SUM(C9:C18)</f>
        <v>2635</v>
      </c>
      <c r="D8" s="186">
        <f>SUM(D9:D18)</f>
        <v>3240</v>
      </c>
      <c r="E8" s="186"/>
    </row>
    <row r="9" spans="1:5" s="203" customFormat="1" ht="18" customHeight="1">
      <c r="A9" s="204" t="s">
        <v>63</v>
      </c>
      <c r="B9" s="270" t="s">
        <v>184</v>
      </c>
      <c r="C9" s="205"/>
      <c r="D9" s="205"/>
      <c r="E9" s="205"/>
    </row>
    <row r="10" spans="1:5" s="203" customFormat="1" ht="18" customHeight="1">
      <c r="A10" s="206" t="s">
        <v>64</v>
      </c>
      <c r="B10" s="271" t="s">
        <v>185</v>
      </c>
      <c r="C10" s="207"/>
      <c r="D10" s="207">
        <v>605</v>
      </c>
      <c r="E10" s="207"/>
    </row>
    <row r="11" spans="1:5" s="203" customFormat="1" ht="18" customHeight="1">
      <c r="A11" s="206" t="s">
        <v>65</v>
      </c>
      <c r="B11" s="271" t="s">
        <v>186</v>
      </c>
      <c r="C11" s="207"/>
      <c r="D11" s="207"/>
      <c r="E11" s="207"/>
    </row>
    <row r="12" spans="1:5" s="203" customFormat="1" ht="18" customHeight="1">
      <c r="A12" s="206" t="s">
        <v>66</v>
      </c>
      <c r="B12" s="271" t="s">
        <v>187</v>
      </c>
      <c r="C12" s="207"/>
      <c r="D12" s="207"/>
      <c r="E12" s="207"/>
    </row>
    <row r="13" spans="1:5" s="203" customFormat="1" ht="18" customHeight="1">
      <c r="A13" s="206" t="s">
        <v>83</v>
      </c>
      <c r="B13" s="271" t="s">
        <v>188</v>
      </c>
      <c r="C13" s="207">
        <v>2075</v>
      </c>
      <c r="D13" s="207">
        <v>2075</v>
      </c>
      <c r="E13" s="207"/>
    </row>
    <row r="14" spans="1:5" s="203" customFormat="1" ht="18" customHeight="1">
      <c r="A14" s="206" t="s">
        <v>67</v>
      </c>
      <c r="B14" s="271" t="s">
        <v>355</v>
      </c>
      <c r="C14" s="207">
        <v>560</v>
      </c>
      <c r="D14" s="207">
        <v>560</v>
      </c>
      <c r="E14" s="207"/>
    </row>
    <row r="15" spans="1:5" s="203" customFormat="1" ht="18" customHeight="1">
      <c r="A15" s="206" t="s">
        <v>68</v>
      </c>
      <c r="B15" s="274" t="s">
        <v>356</v>
      </c>
      <c r="C15" s="207"/>
      <c r="D15" s="207"/>
      <c r="E15" s="207"/>
    </row>
    <row r="16" spans="1:5" s="203" customFormat="1" ht="18" customHeight="1">
      <c r="A16" s="206" t="s">
        <v>75</v>
      </c>
      <c r="B16" s="271" t="s">
        <v>191</v>
      </c>
      <c r="C16" s="208"/>
      <c r="D16" s="208"/>
      <c r="E16" s="208"/>
    </row>
    <row r="17" spans="1:5" s="66" customFormat="1" ht="18" customHeight="1">
      <c r="A17" s="206" t="s">
        <v>76</v>
      </c>
      <c r="B17" s="271" t="s">
        <v>192</v>
      </c>
      <c r="C17" s="207"/>
      <c r="D17" s="207"/>
      <c r="E17" s="207"/>
    </row>
    <row r="18" spans="1:5" s="66" customFormat="1" ht="18" customHeight="1" thickBot="1">
      <c r="A18" s="206" t="s">
        <v>77</v>
      </c>
      <c r="B18" s="274" t="s">
        <v>193</v>
      </c>
      <c r="C18" s="209"/>
      <c r="D18" s="209"/>
      <c r="E18" s="209"/>
    </row>
    <row r="19" spans="1:5" s="203" customFormat="1" ht="18" customHeight="1" thickBot="1">
      <c r="A19" s="36" t="s">
        <v>7</v>
      </c>
      <c r="B19" s="308" t="s">
        <v>357</v>
      </c>
      <c r="C19" s="186">
        <f>SUM(C20:C22)</f>
        <v>0</v>
      </c>
      <c r="D19" s="186">
        <f>SUM(D20:D22)</f>
        <v>0</v>
      </c>
      <c r="E19" s="186"/>
    </row>
    <row r="20" spans="1:5" s="66" customFormat="1" ht="18" customHeight="1">
      <c r="A20" s="206" t="s">
        <v>69</v>
      </c>
      <c r="B20" s="305" t="s">
        <v>159</v>
      </c>
      <c r="C20" s="207"/>
      <c r="D20" s="207"/>
      <c r="E20" s="207"/>
    </row>
    <row r="21" spans="1:5" s="66" customFormat="1" ht="18" customHeight="1">
      <c r="A21" s="206" t="s">
        <v>70</v>
      </c>
      <c r="B21" s="297" t="s">
        <v>358</v>
      </c>
      <c r="C21" s="207"/>
      <c r="D21" s="207"/>
      <c r="E21" s="207"/>
    </row>
    <row r="22" spans="1:5" s="66" customFormat="1" ht="18" customHeight="1">
      <c r="A22" s="206" t="s">
        <v>71</v>
      </c>
      <c r="B22" s="297" t="s">
        <v>359</v>
      </c>
      <c r="C22" s="207">
        <v>0</v>
      </c>
      <c r="D22" s="207"/>
      <c r="E22" s="207"/>
    </row>
    <row r="23" spans="1:5" s="66" customFormat="1" ht="18" customHeight="1" thickBot="1">
      <c r="A23" s="206" t="s">
        <v>72</v>
      </c>
      <c r="B23" s="297" t="s">
        <v>0</v>
      </c>
      <c r="C23" s="207"/>
      <c r="D23" s="207"/>
      <c r="E23" s="207"/>
    </row>
    <row r="24" spans="1:5" s="66" customFormat="1" ht="18" customHeight="1" thickBot="1">
      <c r="A24" s="210" t="s">
        <v>8</v>
      </c>
      <c r="B24" s="306" t="s">
        <v>99</v>
      </c>
      <c r="C24" s="211"/>
      <c r="D24" s="211"/>
      <c r="E24" s="211"/>
    </row>
    <row r="25" spans="1:5" s="66" customFormat="1" ht="18" customHeight="1" thickBot="1">
      <c r="A25" s="210" t="s">
        <v>9</v>
      </c>
      <c r="B25" s="306" t="s">
        <v>360</v>
      </c>
      <c r="C25" s="186">
        <f>+C26+C27</f>
        <v>0</v>
      </c>
      <c r="D25" s="186">
        <f>+D26+D27</f>
        <v>0</v>
      </c>
      <c r="E25" s="186"/>
    </row>
    <row r="26" spans="1:5" s="66" customFormat="1" ht="18" customHeight="1">
      <c r="A26" s="212" t="s">
        <v>169</v>
      </c>
      <c r="B26" s="309" t="s">
        <v>358</v>
      </c>
      <c r="C26" s="177"/>
      <c r="D26" s="177"/>
      <c r="E26" s="177"/>
    </row>
    <row r="27" spans="1:5" s="66" customFormat="1" ht="18" customHeight="1">
      <c r="A27" s="212" t="s">
        <v>172</v>
      </c>
      <c r="B27" s="310" t="s">
        <v>361</v>
      </c>
      <c r="C27" s="189"/>
      <c r="D27" s="189"/>
      <c r="E27" s="189"/>
    </row>
    <row r="28" spans="1:5" s="66" customFormat="1" ht="18" customHeight="1" thickBot="1">
      <c r="A28" s="206" t="s">
        <v>173</v>
      </c>
      <c r="B28" s="311" t="s">
        <v>362</v>
      </c>
      <c r="C28" s="213"/>
      <c r="D28" s="213"/>
      <c r="E28" s="213"/>
    </row>
    <row r="29" spans="1:5" s="66" customFormat="1" ht="18" customHeight="1" thickBot="1">
      <c r="A29" s="210" t="s">
        <v>10</v>
      </c>
      <c r="B29" s="306" t="s">
        <v>363</v>
      </c>
      <c r="C29" s="186">
        <f>+C30+C31+C32</f>
        <v>0</v>
      </c>
      <c r="D29" s="186">
        <f>+D30+D31+D32</f>
        <v>0</v>
      </c>
      <c r="E29" s="186"/>
    </row>
    <row r="30" spans="1:5" s="66" customFormat="1" ht="18" customHeight="1">
      <c r="A30" s="212" t="s">
        <v>56</v>
      </c>
      <c r="B30" s="309" t="s">
        <v>198</v>
      </c>
      <c r="C30" s="177"/>
      <c r="D30" s="177"/>
      <c r="E30" s="177"/>
    </row>
    <row r="31" spans="1:5" s="66" customFormat="1" ht="18" customHeight="1">
      <c r="A31" s="212" t="s">
        <v>57</v>
      </c>
      <c r="B31" s="310" t="s">
        <v>199</v>
      </c>
      <c r="C31" s="189"/>
      <c r="D31" s="189"/>
      <c r="E31" s="189"/>
    </row>
    <row r="32" spans="1:5" s="66" customFormat="1" ht="18" customHeight="1" thickBot="1">
      <c r="A32" s="206" t="s">
        <v>58</v>
      </c>
      <c r="B32" s="312" t="s">
        <v>200</v>
      </c>
      <c r="C32" s="213"/>
      <c r="D32" s="213"/>
      <c r="E32" s="213"/>
    </row>
    <row r="33" spans="1:5" s="203" customFormat="1" ht="18" customHeight="1" thickBot="1">
      <c r="A33" s="210" t="s">
        <v>11</v>
      </c>
      <c r="B33" s="306" t="s">
        <v>310</v>
      </c>
      <c r="C33" s="211"/>
      <c r="D33" s="211"/>
      <c r="E33" s="211"/>
    </row>
    <row r="34" spans="1:5" s="203" customFormat="1" ht="18" customHeight="1" thickBot="1">
      <c r="A34" s="210" t="s">
        <v>12</v>
      </c>
      <c r="B34" s="306" t="s">
        <v>364</v>
      </c>
      <c r="C34" s="214"/>
      <c r="D34" s="214"/>
      <c r="E34" s="214"/>
    </row>
    <row r="35" spans="1:5" s="203" customFormat="1" ht="18" customHeight="1" thickBot="1">
      <c r="A35" s="36" t="s">
        <v>13</v>
      </c>
      <c r="B35" s="306" t="s">
        <v>365</v>
      </c>
      <c r="C35" s="192">
        <f>+C8+C19+C24+C25+C29+C33+C34</f>
        <v>2635</v>
      </c>
      <c r="D35" s="192">
        <f>+D8+D19+D24+D25+D29+D33+D34</f>
        <v>3240</v>
      </c>
      <c r="E35" s="192"/>
    </row>
    <row r="36" spans="1:5" s="203" customFormat="1" ht="18" customHeight="1" thickBot="1">
      <c r="A36" s="215" t="s">
        <v>14</v>
      </c>
      <c r="B36" s="306" t="s">
        <v>366</v>
      </c>
      <c r="C36" s="192">
        <f>+C37+C38+C39</f>
        <v>53574</v>
      </c>
      <c r="D36" s="192">
        <f>+D37+D38+D39</f>
        <v>52266</v>
      </c>
      <c r="E36" s="192"/>
    </row>
    <row r="37" spans="1:5" s="203" customFormat="1" ht="18" customHeight="1">
      <c r="A37" s="212" t="s">
        <v>367</v>
      </c>
      <c r="B37" s="309" t="s">
        <v>139</v>
      </c>
      <c r="C37" s="177"/>
      <c r="D37" s="177">
        <v>167</v>
      </c>
      <c r="E37" s="177"/>
    </row>
    <row r="38" spans="1:5" s="203" customFormat="1" ht="18" customHeight="1">
      <c r="A38" s="212" t="s">
        <v>368</v>
      </c>
      <c r="B38" s="310" t="s">
        <v>1</v>
      </c>
      <c r="C38" s="189"/>
      <c r="D38" s="189"/>
      <c r="E38" s="189"/>
    </row>
    <row r="39" spans="1:5" s="66" customFormat="1" ht="18" customHeight="1" thickBot="1">
      <c r="A39" s="206" t="s">
        <v>369</v>
      </c>
      <c r="B39" s="312" t="s">
        <v>370</v>
      </c>
      <c r="C39" s="213">
        <v>53574</v>
      </c>
      <c r="D39" s="213">
        <v>52099</v>
      </c>
      <c r="E39" s="213"/>
    </row>
    <row r="40" spans="1:5" s="66" customFormat="1" ht="18" customHeight="1" thickBot="1">
      <c r="A40" s="215" t="s">
        <v>15</v>
      </c>
      <c r="B40" s="313" t="s">
        <v>371</v>
      </c>
      <c r="C40" s="69">
        <f>+C35+C36</f>
        <v>56209</v>
      </c>
      <c r="D40" s="69">
        <f>+D35+D36</f>
        <v>55506</v>
      </c>
      <c r="E40" s="69"/>
    </row>
    <row r="41" spans="1:5" s="66" customFormat="1" ht="18" customHeight="1">
      <c r="A41" s="63"/>
      <c r="B41" s="266"/>
      <c r="C41" s="64"/>
      <c r="D41" s="64"/>
      <c r="E41" s="64"/>
    </row>
    <row r="42" spans="1:5" s="84" customFormat="1" ht="18" customHeight="1" thickBot="1">
      <c r="A42" s="216"/>
      <c r="B42" s="267"/>
      <c r="C42" s="67"/>
      <c r="D42" s="67"/>
      <c r="E42" s="67"/>
    </row>
    <row r="43" spans="1:5" s="27" customFormat="1" ht="18" customHeight="1" thickBot="1">
      <c r="A43" s="34"/>
      <c r="B43" s="268" t="s">
        <v>42</v>
      </c>
      <c r="C43" s="69"/>
      <c r="D43" s="69"/>
      <c r="E43" s="69"/>
    </row>
    <row r="44" spans="1:5" s="203" customFormat="1" ht="18" customHeight="1" thickBot="1">
      <c r="A44" s="210" t="s">
        <v>6</v>
      </c>
      <c r="B44" s="273" t="s">
        <v>372</v>
      </c>
      <c r="C44" s="186">
        <f>SUM(C45:C49)</f>
        <v>56209</v>
      </c>
      <c r="D44" s="186">
        <f>SUM(D45:D49)</f>
        <v>55009</v>
      </c>
      <c r="E44" s="186"/>
    </row>
    <row r="45" spans="1:5" s="84" customFormat="1" ht="18" customHeight="1">
      <c r="A45" s="206" t="s">
        <v>63</v>
      </c>
      <c r="B45" s="272" t="s">
        <v>36</v>
      </c>
      <c r="C45" s="177">
        <v>33176</v>
      </c>
      <c r="D45" s="177">
        <v>32283</v>
      </c>
      <c r="E45" s="177"/>
    </row>
    <row r="46" spans="1:5" s="84" customFormat="1" ht="18" customHeight="1">
      <c r="A46" s="206" t="s">
        <v>64</v>
      </c>
      <c r="B46" s="271" t="s">
        <v>108</v>
      </c>
      <c r="C46" s="180">
        <v>9173</v>
      </c>
      <c r="D46" s="180">
        <v>8826</v>
      </c>
      <c r="E46" s="180"/>
    </row>
    <row r="47" spans="1:5" s="84" customFormat="1" ht="18" customHeight="1">
      <c r="A47" s="206" t="s">
        <v>65</v>
      </c>
      <c r="B47" s="271" t="s">
        <v>82</v>
      </c>
      <c r="C47" s="180">
        <v>13860</v>
      </c>
      <c r="D47" s="180">
        <v>13900</v>
      </c>
      <c r="E47" s="180"/>
    </row>
    <row r="48" spans="1:5" s="84" customFormat="1" ht="18" customHeight="1">
      <c r="A48" s="206" t="s">
        <v>66</v>
      </c>
      <c r="B48" s="271" t="s">
        <v>109</v>
      </c>
      <c r="C48" s="180"/>
      <c r="D48" s="180"/>
      <c r="E48" s="180"/>
    </row>
    <row r="49" spans="1:5" s="84" customFormat="1" ht="18" customHeight="1" thickBot="1">
      <c r="A49" s="206" t="s">
        <v>83</v>
      </c>
      <c r="B49" s="271" t="s">
        <v>110</v>
      </c>
      <c r="C49" s="180"/>
      <c r="D49" s="180"/>
      <c r="E49" s="180"/>
    </row>
    <row r="50" spans="1:5" s="84" customFormat="1" ht="18" customHeight="1" thickBot="1">
      <c r="A50" s="210" t="s">
        <v>7</v>
      </c>
      <c r="B50" s="273" t="s">
        <v>373</v>
      </c>
      <c r="C50" s="186">
        <f>SUM(C51:C53)</f>
        <v>0</v>
      </c>
      <c r="D50" s="186">
        <f>SUM(D51:D53)</f>
        <v>597</v>
      </c>
      <c r="E50" s="186"/>
    </row>
    <row r="51" spans="1:5" s="203" customFormat="1" ht="18" customHeight="1">
      <c r="A51" s="206" t="s">
        <v>69</v>
      </c>
      <c r="B51" s="272" t="s">
        <v>129</v>
      </c>
      <c r="C51" s="177"/>
      <c r="D51" s="177">
        <v>597</v>
      </c>
      <c r="E51" s="177"/>
    </row>
    <row r="52" spans="1:5" s="84" customFormat="1" ht="18" customHeight="1">
      <c r="A52" s="206" t="s">
        <v>70</v>
      </c>
      <c r="B52" s="271" t="s">
        <v>112</v>
      </c>
      <c r="C52" s="180"/>
      <c r="D52" s="180"/>
      <c r="E52" s="180"/>
    </row>
    <row r="53" spans="1:5" s="84" customFormat="1" ht="18" customHeight="1">
      <c r="A53" s="206" t="s">
        <v>71</v>
      </c>
      <c r="B53" s="271" t="s">
        <v>43</v>
      </c>
      <c r="C53" s="180"/>
      <c r="D53" s="180"/>
      <c r="E53" s="180"/>
    </row>
    <row r="54" spans="1:5" s="84" customFormat="1" ht="18" customHeight="1" thickBot="1">
      <c r="A54" s="206" t="s">
        <v>72</v>
      </c>
      <c r="B54" s="271" t="s">
        <v>2</v>
      </c>
      <c r="C54" s="180"/>
      <c r="D54" s="180"/>
      <c r="E54" s="180"/>
    </row>
    <row r="55" spans="1:5" s="84" customFormat="1" ht="18" customHeight="1" thickBot="1">
      <c r="A55" s="210" t="s">
        <v>8</v>
      </c>
      <c r="B55" s="278" t="s">
        <v>374</v>
      </c>
      <c r="C55" s="217">
        <f>+C44+C50</f>
        <v>56209</v>
      </c>
      <c r="D55" s="217">
        <f>+D44+D50</f>
        <v>55606</v>
      </c>
      <c r="E55" s="217"/>
    </row>
    <row r="56" spans="1:5" s="84" customFormat="1" ht="18" customHeight="1" thickBot="1">
      <c r="A56" s="83"/>
      <c r="C56" s="85"/>
      <c r="D56" s="85"/>
      <c r="E56" s="85"/>
    </row>
    <row r="57" spans="1:5" s="84" customFormat="1" ht="18" customHeight="1" thickBot="1">
      <c r="A57" s="86" t="s">
        <v>124</v>
      </c>
      <c r="B57" s="87"/>
      <c r="C57" s="218">
        <v>10.57</v>
      </c>
      <c r="D57" s="218">
        <v>10.57</v>
      </c>
      <c r="E57" s="218"/>
    </row>
    <row r="58" spans="1:5" s="84" customFormat="1" ht="18" customHeight="1" thickBot="1">
      <c r="A58" s="86" t="s">
        <v>125</v>
      </c>
      <c r="B58" s="87"/>
      <c r="C58" s="88">
        <v>0</v>
      </c>
      <c r="D58" s="88">
        <v>0</v>
      </c>
      <c r="E58" s="88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6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view="pageBreakPreview" zoomScale="60" workbookViewId="0" topLeftCell="A22">
      <selection activeCell="E1" sqref="E1"/>
    </sheetView>
  </sheetViews>
  <sheetFormatPr defaultColWidth="9.00390625" defaultRowHeight="12.75"/>
  <cols>
    <col min="1" max="1" width="9.375" style="17" customWidth="1"/>
    <col min="2" max="2" width="59.625" style="18" customWidth="1"/>
    <col min="3" max="4" width="21.625" style="18" customWidth="1"/>
    <col min="5" max="16384" width="9.375" style="18" customWidth="1"/>
  </cols>
  <sheetData>
    <row r="1" spans="1:4" s="16" customFormat="1" ht="18" customHeight="1" thickBot="1">
      <c r="A1" s="15"/>
      <c r="C1" s="198" t="s">
        <v>420</v>
      </c>
      <c r="D1" s="198"/>
    </row>
    <row r="2" spans="1:4" s="26" customFormat="1" ht="18" customHeight="1">
      <c r="A2" s="258" t="s">
        <v>122</v>
      </c>
      <c r="B2" s="29" t="s">
        <v>393</v>
      </c>
      <c r="C2" s="199" t="s">
        <v>47</v>
      </c>
      <c r="D2" s="199" t="s">
        <v>47</v>
      </c>
    </row>
    <row r="3" spans="1:4" s="26" customFormat="1" ht="18" customHeight="1" thickBot="1">
      <c r="A3" s="276" t="s">
        <v>121</v>
      </c>
      <c r="B3" s="31" t="s">
        <v>376</v>
      </c>
      <c r="C3" s="200" t="s">
        <v>46</v>
      </c>
      <c r="D3" s="200" t="s">
        <v>46</v>
      </c>
    </row>
    <row r="4" spans="3:4" s="26" customFormat="1" ht="18" customHeight="1" thickBot="1">
      <c r="C4" s="33" t="s">
        <v>39</v>
      </c>
      <c r="D4" s="33" t="s">
        <v>39</v>
      </c>
    </row>
    <row r="5" spans="1:5" s="84" customFormat="1" ht="18" customHeight="1" thickBot="1">
      <c r="A5" s="34" t="s">
        <v>123</v>
      </c>
      <c r="B5" s="35" t="s">
        <v>40</v>
      </c>
      <c r="C5" s="201" t="s">
        <v>399</v>
      </c>
      <c r="D5" s="201" t="s">
        <v>400</v>
      </c>
      <c r="E5" s="201"/>
    </row>
    <row r="6" spans="1:5" s="27" customFormat="1" ht="18" customHeight="1" thickBot="1">
      <c r="A6" s="36">
        <v>1</v>
      </c>
      <c r="B6" s="37">
        <v>2</v>
      </c>
      <c r="C6" s="38">
        <v>3</v>
      </c>
      <c r="D6" s="36">
        <v>4</v>
      </c>
      <c r="E6" s="36"/>
    </row>
    <row r="7" spans="1:5" s="27" customFormat="1" ht="18" customHeight="1" thickBot="1">
      <c r="A7" s="39"/>
      <c r="B7" s="40" t="s">
        <v>41</v>
      </c>
      <c r="C7" s="202"/>
      <c r="D7" s="202"/>
      <c r="E7" s="202"/>
    </row>
    <row r="8" spans="1:5" s="203" customFormat="1" ht="18" customHeight="1" thickBot="1">
      <c r="A8" s="36" t="s">
        <v>6</v>
      </c>
      <c r="B8" s="277" t="s">
        <v>354</v>
      </c>
      <c r="C8" s="186">
        <f>SUM(C9:C18)</f>
        <v>2635</v>
      </c>
      <c r="D8" s="186">
        <f>SUM(D9:D18)</f>
        <v>3240</v>
      </c>
      <c r="E8" s="186"/>
    </row>
    <row r="9" spans="1:5" s="203" customFormat="1" ht="18" customHeight="1">
      <c r="A9" s="204" t="s">
        <v>63</v>
      </c>
      <c r="B9" s="270" t="s">
        <v>184</v>
      </c>
      <c r="C9" s="205"/>
      <c r="D9" s="205"/>
      <c r="E9" s="205"/>
    </row>
    <row r="10" spans="1:5" s="203" customFormat="1" ht="18" customHeight="1">
      <c r="A10" s="206" t="s">
        <v>64</v>
      </c>
      <c r="B10" s="271" t="s">
        <v>185</v>
      </c>
      <c r="C10" s="207"/>
      <c r="D10" s="207">
        <v>605</v>
      </c>
      <c r="E10" s="207"/>
    </row>
    <row r="11" spans="1:5" s="203" customFormat="1" ht="18" customHeight="1">
      <c r="A11" s="206" t="s">
        <v>65</v>
      </c>
      <c r="B11" s="271" t="s">
        <v>186</v>
      </c>
      <c r="C11" s="207"/>
      <c r="D11" s="207"/>
      <c r="E11" s="207"/>
    </row>
    <row r="12" spans="1:5" s="203" customFormat="1" ht="18" customHeight="1">
      <c r="A12" s="206" t="s">
        <v>66</v>
      </c>
      <c r="B12" s="271" t="s">
        <v>187</v>
      </c>
      <c r="C12" s="207"/>
      <c r="D12" s="207"/>
      <c r="E12" s="207"/>
    </row>
    <row r="13" spans="1:5" s="203" customFormat="1" ht="18" customHeight="1">
      <c r="A13" s="206" t="s">
        <v>83</v>
      </c>
      <c r="B13" s="271" t="s">
        <v>188</v>
      </c>
      <c r="C13" s="207">
        <v>2075</v>
      </c>
      <c r="D13" s="207">
        <v>2075</v>
      </c>
      <c r="E13" s="207"/>
    </row>
    <row r="14" spans="1:5" s="203" customFormat="1" ht="18" customHeight="1">
      <c r="A14" s="206" t="s">
        <v>67</v>
      </c>
      <c r="B14" s="271" t="s">
        <v>355</v>
      </c>
      <c r="C14" s="207">
        <v>560</v>
      </c>
      <c r="D14" s="207">
        <v>560</v>
      </c>
      <c r="E14" s="207"/>
    </row>
    <row r="15" spans="1:5" s="203" customFormat="1" ht="18" customHeight="1">
      <c r="A15" s="206" t="s">
        <v>68</v>
      </c>
      <c r="B15" s="274" t="s">
        <v>356</v>
      </c>
      <c r="C15" s="207"/>
      <c r="D15" s="207"/>
      <c r="E15" s="207"/>
    </row>
    <row r="16" spans="1:5" s="203" customFormat="1" ht="18" customHeight="1">
      <c r="A16" s="206" t="s">
        <v>75</v>
      </c>
      <c r="B16" s="271" t="s">
        <v>191</v>
      </c>
      <c r="C16" s="208"/>
      <c r="D16" s="208"/>
      <c r="E16" s="208"/>
    </row>
    <row r="17" spans="1:5" s="66" customFormat="1" ht="18" customHeight="1">
      <c r="A17" s="206" t="s">
        <v>76</v>
      </c>
      <c r="B17" s="271" t="s">
        <v>192</v>
      </c>
      <c r="C17" s="207"/>
      <c r="D17" s="207"/>
      <c r="E17" s="207"/>
    </row>
    <row r="18" spans="1:5" s="66" customFormat="1" ht="18" customHeight="1" thickBot="1">
      <c r="A18" s="206" t="s">
        <v>77</v>
      </c>
      <c r="B18" s="274" t="s">
        <v>193</v>
      </c>
      <c r="C18" s="209"/>
      <c r="D18" s="209"/>
      <c r="E18" s="209"/>
    </row>
    <row r="19" spans="1:5" s="203" customFormat="1" ht="18" customHeight="1" thickBot="1">
      <c r="A19" s="36" t="s">
        <v>7</v>
      </c>
      <c r="B19" s="308" t="s">
        <v>357</v>
      </c>
      <c r="C19" s="186">
        <f>SUM(C20:C22)</f>
        <v>0</v>
      </c>
      <c r="D19" s="186">
        <f>SUM(D20:D22)</f>
        <v>0</v>
      </c>
      <c r="E19" s="186"/>
    </row>
    <row r="20" spans="1:5" s="66" customFormat="1" ht="18" customHeight="1">
      <c r="A20" s="206" t="s">
        <v>69</v>
      </c>
      <c r="B20" s="305" t="s">
        <v>159</v>
      </c>
      <c r="C20" s="207"/>
      <c r="D20" s="207"/>
      <c r="E20" s="207"/>
    </row>
    <row r="21" spans="1:5" s="66" customFormat="1" ht="18" customHeight="1">
      <c r="A21" s="206" t="s">
        <v>70</v>
      </c>
      <c r="B21" s="297" t="s">
        <v>358</v>
      </c>
      <c r="C21" s="207"/>
      <c r="D21" s="207"/>
      <c r="E21" s="207"/>
    </row>
    <row r="22" spans="1:5" s="66" customFormat="1" ht="18" customHeight="1">
      <c r="A22" s="206" t="s">
        <v>71</v>
      </c>
      <c r="B22" s="297" t="s">
        <v>359</v>
      </c>
      <c r="C22" s="207">
        <v>0</v>
      </c>
      <c r="D22" s="207"/>
      <c r="E22" s="207"/>
    </row>
    <row r="23" spans="1:5" s="66" customFormat="1" ht="18" customHeight="1" thickBot="1">
      <c r="A23" s="206" t="s">
        <v>72</v>
      </c>
      <c r="B23" s="297" t="s">
        <v>0</v>
      </c>
      <c r="C23" s="207"/>
      <c r="D23" s="207"/>
      <c r="E23" s="207"/>
    </row>
    <row r="24" spans="1:5" s="66" customFormat="1" ht="18" customHeight="1" thickBot="1">
      <c r="A24" s="210" t="s">
        <v>8</v>
      </c>
      <c r="B24" s="306" t="s">
        <v>99</v>
      </c>
      <c r="C24" s="211"/>
      <c r="D24" s="211"/>
      <c r="E24" s="211"/>
    </row>
    <row r="25" spans="1:5" s="66" customFormat="1" ht="18" customHeight="1" thickBot="1">
      <c r="A25" s="210" t="s">
        <v>9</v>
      </c>
      <c r="B25" s="306" t="s">
        <v>360</v>
      </c>
      <c r="C25" s="186">
        <f>+C26+C27</f>
        <v>0</v>
      </c>
      <c r="D25" s="186">
        <f>+D26+D27</f>
        <v>0</v>
      </c>
      <c r="E25" s="186"/>
    </row>
    <row r="26" spans="1:5" s="66" customFormat="1" ht="18" customHeight="1">
      <c r="A26" s="212" t="s">
        <v>169</v>
      </c>
      <c r="B26" s="309" t="s">
        <v>358</v>
      </c>
      <c r="C26" s="177"/>
      <c r="D26" s="177"/>
      <c r="E26" s="177"/>
    </row>
    <row r="27" spans="1:5" s="66" customFormat="1" ht="18" customHeight="1">
      <c r="A27" s="212" t="s">
        <v>172</v>
      </c>
      <c r="B27" s="310" t="s">
        <v>361</v>
      </c>
      <c r="C27" s="189"/>
      <c r="D27" s="189"/>
      <c r="E27" s="189"/>
    </row>
    <row r="28" spans="1:5" s="66" customFormat="1" ht="18" customHeight="1" thickBot="1">
      <c r="A28" s="206" t="s">
        <v>173</v>
      </c>
      <c r="B28" s="311" t="s">
        <v>362</v>
      </c>
      <c r="C28" s="213"/>
      <c r="D28" s="213"/>
      <c r="E28" s="213"/>
    </row>
    <row r="29" spans="1:5" s="66" customFormat="1" ht="18" customHeight="1" thickBot="1">
      <c r="A29" s="210" t="s">
        <v>10</v>
      </c>
      <c r="B29" s="306" t="s">
        <v>363</v>
      </c>
      <c r="C29" s="186">
        <f>+C30+C31+C32</f>
        <v>0</v>
      </c>
      <c r="D29" s="186">
        <f>+D30+D31+D32</f>
        <v>0</v>
      </c>
      <c r="E29" s="186"/>
    </row>
    <row r="30" spans="1:5" s="66" customFormat="1" ht="18" customHeight="1">
      <c r="A30" s="212" t="s">
        <v>56</v>
      </c>
      <c r="B30" s="309" t="s">
        <v>198</v>
      </c>
      <c r="C30" s="177"/>
      <c r="D30" s="177"/>
      <c r="E30" s="177"/>
    </row>
    <row r="31" spans="1:5" s="66" customFormat="1" ht="18" customHeight="1">
      <c r="A31" s="212" t="s">
        <v>57</v>
      </c>
      <c r="B31" s="310" t="s">
        <v>199</v>
      </c>
      <c r="C31" s="189"/>
      <c r="D31" s="189"/>
      <c r="E31" s="189"/>
    </row>
    <row r="32" spans="1:5" s="66" customFormat="1" ht="18" customHeight="1" thickBot="1">
      <c r="A32" s="206" t="s">
        <v>58</v>
      </c>
      <c r="B32" s="312" t="s">
        <v>200</v>
      </c>
      <c r="C32" s="213"/>
      <c r="D32" s="213"/>
      <c r="E32" s="213"/>
    </row>
    <row r="33" spans="1:5" s="203" customFormat="1" ht="18" customHeight="1" thickBot="1">
      <c r="A33" s="210" t="s">
        <v>11</v>
      </c>
      <c r="B33" s="306" t="s">
        <v>310</v>
      </c>
      <c r="C33" s="211"/>
      <c r="D33" s="211"/>
      <c r="E33" s="211"/>
    </row>
    <row r="34" spans="1:5" s="203" customFormat="1" ht="18" customHeight="1" thickBot="1">
      <c r="A34" s="210" t="s">
        <v>12</v>
      </c>
      <c r="B34" s="306" t="s">
        <v>364</v>
      </c>
      <c r="C34" s="214"/>
      <c r="D34" s="214"/>
      <c r="E34" s="214"/>
    </row>
    <row r="35" spans="1:5" s="203" customFormat="1" ht="18" customHeight="1" thickBot="1">
      <c r="A35" s="36" t="s">
        <v>13</v>
      </c>
      <c r="B35" s="306" t="s">
        <v>365</v>
      </c>
      <c r="C35" s="192">
        <f>+C8+C19+C24+C25+C29+C33+C34</f>
        <v>2635</v>
      </c>
      <c r="D35" s="192">
        <f>+D8+D19+D24+D25+D29+D33+D34</f>
        <v>3240</v>
      </c>
      <c r="E35" s="192"/>
    </row>
    <row r="36" spans="1:5" s="203" customFormat="1" ht="18" customHeight="1" thickBot="1">
      <c r="A36" s="215" t="s">
        <v>14</v>
      </c>
      <c r="B36" s="306" t="s">
        <v>366</v>
      </c>
      <c r="C36" s="192">
        <f>+C37+C38+C39</f>
        <v>53574</v>
      </c>
      <c r="D36" s="192">
        <f>+D37+D38+D39</f>
        <v>52266</v>
      </c>
      <c r="E36" s="192"/>
    </row>
    <row r="37" spans="1:5" s="203" customFormat="1" ht="18" customHeight="1">
      <c r="A37" s="212" t="s">
        <v>367</v>
      </c>
      <c r="B37" s="309" t="s">
        <v>139</v>
      </c>
      <c r="C37" s="177"/>
      <c r="D37" s="177">
        <v>167</v>
      </c>
      <c r="E37" s="177"/>
    </row>
    <row r="38" spans="1:5" s="203" customFormat="1" ht="18" customHeight="1">
      <c r="A38" s="212" t="s">
        <v>368</v>
      </c>
      <c r="B38" s="310" t="s">
        <v>1</v>
      </c>
      <c r="C38" s="189"/>
      <c r="D38" s="189"/>
      <c r="E38" s="189"/>
    </row>
    <row r="39" spans="1:5" s="66" customFormat="1" ht="18" customHeight="1" thickBot="1">
      <c r="A39" s="206" t="s">
        <v>369</v>
      </c>
      <c r="B39" s="312" t="s">
        <v>370</v>
      </c>
      <c r="C39" s="213">
        <v>53574</v>
      </c>
      <c r="D39" s="213">
        <v>52099</v>
      </c>
      <c r="E39" s="213"/>
    </row>
    <row r="40" spans="1:5" s="66" customFormat="1" ht="18" customHeight="1" thickBot="1">
      <c r="A40" s="215" t="s">
        <v>15</v>
      </c>
      <c r="B40" s="313" t="s">
        <v>371</v>
      </c>
      <c r="C40" s="69">
        <f>+C35+C36</f>
        <v>56209</v>
      </c>
      <c r="D40" s="69">
        <f>+D35+D36</f>
        <v>55506</v>
      </c>
      <c r="E40" s="69"/>
    </row>
    <row r="41" spans="1:5" s="66" customFormat="1" ht="18" customHeight="1">
      <c r="A41" s="63"/>
      <c r="B41" s="266"/>
      <c r="C41" s="64"/>
      <c r="D41" s="64"/>
      <c r="E41" s="64"/>
    </row>
    <row r="42" spans="1:5" s="84" customFormat="1" ht="18" customHeight="1" thickBot="1">
      <c r="A42" s="216"/>
      <c r="B42" s="267"/>
      <c r="C42" s="67"/>
      <c r="D42" s="67"/>
      <c r="E42" s="67"/>
    </row>
    <row r="43" spans="1:5" s="27" customFormat="1" ht="18" customHeight="1" thickBot="1">
      <c r="A43" s="34"/>
      <c r="B43" s="268" t="s">
        <v>42</v>
      </c>
      <c r="C43" s="69"/>
      <c r="D43" s="69"/>
      <c r="E43" s="69"/>
    </row>
    <row r="44" spans="1:5" s="203" customFormat="1" ht="18" customHeight="1" thickBot="1">
      <c r="A44" s="210" t="s">
        <v>6</v>
      </c>
      <c r="B44" s="273" t="s">
        <v>372</v>
      </c>
      <c r="C44" s="186">
        <f>SUM(C45:C49)</f>
        <v>56209</v>
      </c>
      <c r="D44" s="186">
        <f>SUM(D45:D49)</f>
        <v>55009</v>
      </c>
      <c r="E44" s="186"/>
    </row>
    <row r="45" spans="1:5" s="84" customFormat="1" ht="18" customHeight="1">
      <c r="A45" s="206" t="s">
        <v>63</v>
      </c>
      <c r="B45" s="272" t="s">
        <v>36</v>
      </c>
      <c r="C45" s="177">
        <v>33176</v>
      </c>
      <c r="D45" s="177">
        <v>32283</v>
      </c>
      <c r="E45" s="177"/>
    </row>
    <row r="46" spans="1:5" s="84" customFormat="1" ht="18" customHeight="1">
      <c r="A46" s="206" t="s">
        <v>64</v>
      </c>
      <c r="B46" s="271" t="s">
        <v>108</v>
      </c>
      <c r="C46" s="180">
        <v>9173</v>
      </c>
      <c r="D46" s="180">
        <v>8826</v>
      </c>
      <c r="E46" s="180"/>
    </row>
    <row r="47" spans="1:5" s="84" customFormat="1" ht="18" customHeight="1">
      <c r="A47" s="206" t="s">
        <v>65</v>
      </c>
      <c r="B47" s="271" t="s">
        <v>82</v>
      </c>
      <c r="C47" s="180">
        <v>13860</v>
      </c>
      <c r="D47" s="180">
        <v>13900</v>
      </c>
      <c r="E47" s="180"/>
    </row>
    <row r="48" spans="1:5" s="84" customFormat="1" ht="18" customHeight="1">
      <c r="A48" s="206" t="s">
        <v>66</v>
      </c>
      <c r="B48" s="271" t="s">
        <v>109</v>
      </c>
      <c r="C48" s="180"/>
      <c r="D48" s="180"/>
      <c r="E48" s="180"/>
    </row>
    <row r="49" spans="1:5" s="84" customFormat="1" ht="18" customHeight="1" thickBot="1">
      <c r="A49" s="206" t="s">
        <v>83</v>
      </c>
      <c r="B49" s="271" t="s">
        <v>110</v>
      </c>
      <c r="C49" s="180"/>
      <c r="D49" s="180"/>
      <c r="E49" s="180"/>
    </row>
    <row r="50" spans="1:5" s="84" customFormat="1" ht="18" customHeight="1" thickBot="1">
      <c r="A50" s="210" t="s">
        <v>7</v>
      </c>
      <c r="B50" s="273" t="s">
        <v>373</v>
      </c>
      <c r="C50" s="186">
        <f>SUM(C51:C53)</f>
        <v>0</v>
      </c>
      <c r="D50" s="186">
        <f>SUM(D51:D53)</f>
        <v>597</v>
      </c>
      <c r="E50" s="186"/>
    </row>
    <row r="51" spans="1:5" s="203" customFormat="1" ht="18" customHeight="1">
      <c r="A51" s="206" t="s">
        <v>69</v>
      </c>
      <c r="B51" s="272" t="s">
        <v>129</v>
      </c>
      <c r="C51" s="177"/>
      <c r="D51" s="177">
        <v>597</v>
      </c>
      <c r="E51" s="177"/>
    </row>
    <row r="52" spans="1:5" s="84" customFormat="1" ht="18" customHeight="1">
      <c r="A52" s="206" t="s">
        <v>70</v>
      </c>
      <c r="B52" s="271" t="s">
        <v>112</v>
      </c>
      <c r="C52" s="180"/>
      <c r="D52" s="180"/>
      <c r="E52" s="180"/>
    </row>
    <row r="53" spans="1:5" s="84" customFormat="1" ht="18" customHeight="1">
      <c r="A53" s="206" t="s">
        <v>71</v>
      </c>
      <c r="B53" s="271" t="s">
        <v>43</v>
      </c>
      <c r="C53" s="180"/>
      <c r="D53" s="180"/>
      <c r="E53" s="180"/>
    </row>
    <row r="54" spans="1:5" s="84" customFormat="1" ht="18" customHeight="1" thickBot="1">
      <c r="A54" s="206" t="s">
        <v>72</v>
      </c>
      <c r="B54" s="271" t="s">
        <v>2</v>
      </c>
      <c r="C54" s="180"/>
      <c r="D54" s="180"/>
      <c r="E54" s="180"/>
    </row>
    <row r="55" spans="1:5" s="84" customFormat="1" ht="18" customHeight="1" thickBot="1">
      <c r="A55" s="210" t="s">
        <v>8</v>
      </c>
      <c r="B55" s="278" t="s">
        <v>374</v>
      </c>
      <c r="C55" s="217">
        <f>+C44+C50</f>
        <v>56209</v>
      </c>
      <c r="D55" s="217">
        <f>+D44+D50</f>
        <v>55606</v>
      </c>
      <c r="E55" s="217"/>
    </row>
    <row r="56" spans="1:5" s="84" customFormat="1" ht="18" customHeight="1" thickBot="1">
      <c r="A56" s="83"/>
      <c r="C56" s="85"/>
      <c r="D56" s="85"/>
      <c r="E56" s="85"/>
    </row>
    <row r="57" spans="1:5" s="84" customFormat="1" ht="18" customHeight="1" thickBot="1">
      <c r="A57" s="86" t="s">
        <v>124</v>
      </c>
      <c r="B57" s="87"/>
      <c r="C57" s="218">
        <v>10.57</v>
      </c>
      <c r="D57" s="218">
        <v>10.57</v>
      </c>
      <c r="E57" s="218"/>
    </row>
    <row r="58" spans="1:5" s="84" customFormat="1" ht="18" customHeight="1" thickBot="1">
      <c r="A58" s="86" t="s">
        <v>125</v>
      </c>
      <c r="B58" s="87"/>
      <c r="C58" s="88">
        <v>0</v>
      </c>
      <c r="D58" s="88">
        <v>0</v>
      </c>
      <c r="E58" s="88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61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view="pageBreakPreview" zoomScale="60" workbookViewId="0" topLeftCell="A25">
      <selection activeCell="E1" sqref="E1"/>
    </sheetView>
  </sheetViews>
  <sheetFormatPr defaultColWidth="9.00390625" defaultRowHeight="12.75"/>
  <cols>
    <col min="1" max="1" width="10.125" style="17" customWidth="1"/>
    <col min="2" max="2" width="54.375" style="18" customWidth="1"/>
    <col min="3" max="4" width="25.00390625" style="18" customWidth="1"/>
    <col min="5" max="16384" width="9.375" style="18" customWidth="1"/>
  </cols>
  <sheetData>
    <row r="1" spans="1:4" s="16" customFormat="1" ht="18" customHeight="1" thickBot="1">
      <c r="A1" s="15"/>
      <c r="C1" s="198" t="s">
        <v>421</v>
      </c>
      <c r="D1" s="198"/>
    </row>
    <row r="2" spans="1:4" s="26" customFormat="1" ht="18" customHeight="1">
      <c r="A2" s="258" t="s">
        <v>122</v>
      </c>
      <c r="B2" s="29" t="s">
        <v>394</v>
      </c>
      <c r="C2" s="199" t="s">
        <v>47</v>
      </c>
      <c r="D2" s="199" t="s">
        <v>47</v>
      </c>
    </row>
    <row r="3" spans="1:4" s="26" customFormat="1" ht="18" customHeight="1" thickBot="1">
      <c r="A3" s="276" t="s">
        <v>121</v>
      </c>
      <c r="B3" s="31" t="s">
        <v>353</v>
      </c>
      <c r="C3" s="200" t="s">
        <v>38</v>
      </c>
      <c r="D3" s="200" t="s">
        <v>38</v>
      </c>
    </row>
    <row r="4" spans="3:4" s="26" customFormat="1" ht="18" customHeight="1" thickBot="1">
      <c r="C4" s="33" t="s">
        <v>39</v>
      </c>
      <c r="D4" s="33"/>
    </row>
    <row r="5" spans="1:5" s="84" customFormat="1" ht="18" customHeight="1" thickBot="1">
      <c r="A5" s="34" t="s">
        <v>123</v>
      </c>
      <c r="B5" s="35" t="s">
        <v>40</v>
      </c>
      <c r="C5" s="201" t="s">
        <v>399</v>
      </c>
      <c r="D5" s="201" t="s">
        <v>400</v>
      </c>
      <c r="E5" s="201"/>
    </row>
    <row r="6" spans="1:5" s="27" customFormat="1" ht="18" customHeight="1" thickBot="1">
      <c r="A6" s="36">
        <v>1</v>
      </c>
      <c r="B6" s="37">
        <v>2</v>
      </c>
      <c r="C6" s="38">
        <v>3</v>
      </c>
      <c r="D6" s="38">
        <v>4</v>
      </c>
      <c r="E6" s="38"/>
    </row>
    <row r="7" spans="1:5" s="27" customFormat="1" ht="18" customHeight="1" thickBot="1">
      <c r="A7" s="39"/>
      <c r="B7" s="40" t="s">
        <v>41</v>
      </c>
      <c r="C7" s="202"/>
      <c r="D7" s="202"/>
      <c r="E7" s="202"/>
    </row>
    <row r="8" spans="1:5" s="203" customFormat="1" ht="18" customHeight="1" thickBot="1">
      <c r="A8" s="36" t="s">
        <v>6</v>
      </c>
      <c r="B8" s="277" t="s">
        <v>354</v>
      </c>
      <c r="C8" s="186">
        <f>SUM(C9:C18)</f>
        <v>3510</v>
      </c>
      <c r="D8" s="186">
        <f>SUM(D9:D18)</f>
        <v>3526</v>
      </c>
      <c r="E8" s="186"/>
    </row>
    <row r="9" spans="1:5" s="203" customFormat="1" ht="18" customHeight="1">
      <c r="A9" s="204" t="s">
        <v>63</v>
      </c>
      <c r="B9" s="270" t="s">
        <v>184</v>
      </c>
      <c r="C9" s="205"/>
      <c r="D9" s="205"/>
      <c r="E9" s="205"/>
    </row>
    <row r="10" spans="1:5" s="203" customFormat="1" ht="18" customHeight="1">
      <c r="A10" s="206" t="s">
        <v>64</v>
      </c>
      <c r="B10" s="271" t="s">
        <v>185</v>
      </c>
      <c r="C10" s="207">
        <v>3100</v>
      </c>
      <c r="D10" s="207">
        <v>3100</v>
      </c>
      <c r="E10" s="207"/>
    </row>
    <row r="11" spans="1:5" s="203" customFormat="1" ht="18" customHeight="1">
      <c r="A11" s="206" t="s">
        <v>65</v>
      </c>
      <c r="B11" s="271" t="s">
        <v>186</v>
      </c>
      <c r="C11" s="207"/>
      <c r="D11" s="207"/>
      <c r="E11" s="207"/>
    </row>
    <row r="12" spans="1:5" s="203" customFormat="1" ht="18" customHeight="1">
      <c r="A12" s="206" t="s">
        <v>66</v>
      </c>
      <c r="B12" s="271" t="s">
        <v>187</v>
      </c>
      <c r="C12" s="207"/>
      <c r="D12" s="207"/>
      <c r="E12" s="207"/>
    </row>
    <row r="13" spans="1:5" s="203" customFormat="1" ht="18" customHeight="1">
      <c r="A13" s="206" t="s">
        <v>83</v>
      </c>
      <c r="B13" s="271" t="s">
        <v>188</v>
      </c>
      <c r="C13" s="207"/>
      <c r="D13" s="207">
        <v>0</v>
      </c>
      <c r="E13" s="207"/>
    </row>
    <row r="14" spans="1:5" s="203" customFormat="1" ht="18" customHeight="1">
      <c r="A14" s="206" t="s">
        <v>67</v>
      </c>
      <c r="B14" s="271" t="s">
        <v>355</v>
      </c>
      <c r="C14" s="207">
        <v>410</v>
      </c>
      <c r="D14" s="207">
        <v>424</v>
      </c>
      <c r="E14" s="207"/>
    </row>
    <row r="15" spans="1:5" s="203" customFormat="1" ht="18" customHeight="1">
      <c r="A15" s="206" t="s">
        <v>68</v>
      </c>
      <c r="B15" s="274" t="s">
        <v>356</v>
      </c>
      <c r="C15" s="207"/>
      <c r="D15" s="207"/>
      <c r="E15" s="207"/>
    </row>
    <row r="16" spans="1:5" s="203" customFormat="1" ht="18" customHeight="1">
      <c r="A16" s="206" t="s">
        <v>75</v>
      </c>
      <c r="B16" s="271" t="s">
        <v>191</v>
      </c>
      <c r="C16" s="208"/>
      <c r="D16" s="208">
        <v>2</v>
      </c>
      <c r="E16" s="208"/>
    </row>
    <row r="17" spans="1:5" s="66" customFormat="1" ht="18" customHeight="1">
      <c r="A17" s="206" t="s">
        <v>76</v>
      </c>
      <c r="B17" s="271" t="s">
        <v>192</v>
      </c>
      <c r="C17" s="207"/>
      <c r="D17" s="207"/>
      <c r="E17" s="207"/>
    </row>
    <row r="18" spans="1:5" s="66" customFormat="1" ht="18" customHeight="1" thickBot="1">
      <c r="A18" s="206" t="s">
        <v>77</v>
      </c>
      <c r="B18" s="274" t="s">
        <v>193</v>
      </c>
      <c r="C18" s="209"/>
      <c r="D18" s="209"/>
      <c r="E18" s="209"/>
    </row>
    <row r="19" spans="1:5" s="203" customFormat="1" ht="18" customHeight="1" thickBot="1">
      <c r="A19" s="36" t="s">
        <v>7</v>
      </c>
      <c r="B19" s="277" t="s">
        <v>357</v>
      </c>
      <c r="C19" s="186">
        <f>SUM(C20:C22)</f>
        <v>0</v>
      </c>
      <c r="D19" s="186">
        <f>SUM(D20:D22)</f>
        <v>0</v>
      </c>
      <c r="E19" s="186"/>
    </row>
    <row r="20" spans="1:5" s="66" customFormat="1" ht="18" customHeight="1">
      <c r="A20" s="206" t="s">
        <v>69</v>
      </c>
      <c r="B20" s="305" t="s">
        <v>159</v>
      </c>
      <c r="C20" s="207"/>
      <c r="D20" s="207"/>
      <c r="E20" s="207"/>
    </row>
    <row r="21" spans="1:5" s="66" customFormat="1" ht="18" customHeight="1">
      <c r="A21" s="206" t="s">
        <v>70</v>
      </c>
      <c r="B21" s="297" t="s">
        <v>358</v>
      </c>
      <c r="C21" s="207"/>
      <c r="D21" s="207"/>
      <c r="E21" s="207"/>
    </row>
    <row r="22" spans="1:5" s="66" customFormat="1" ht="18" customHeight="1">
      <c r="A22" s="206" t="s">
        <v>71</v>
      </c>
      <c r="B22" s="297" t="s">
        <v>359</v>
      </c>
      <c r="C22" s="207">
        <v>0</v>
      </c>
      <c r="D22" s="207"/>
      <c r="E22" s="207"/>
    </row>
    <row r="23" spans="1:5" s="66" customFormat="1" ht="18" customHeight="1" thickBot="1">
      <c r="A23" s="206" t="s">
        <v>72</v>
      </c>
      <c r="B23" s="297" t="s">
        <v>0</v>
      </c>
      <c r="C23" s="207"/>
      <c r="D23" s="207"/>
      <c r="E23" s="207"/>
    </row>
    <row r="24" spans="1:5" s="66" customFormat="1" ht="18" customHeight="1" thickBot="1">
      <c r="A24" s="210" t="s">
        <v>8</v>
      </c>
      <c r="B24" s="306" t="s">
        <v>99</v>
      </c>
      <c r="C24" s="211"/>
      <c r="D24" s="211"/>
      <c r="E24" s="211"/>
    </row>
    <row r="25" spans="1:5" s="66" customFormat="1" ht="18" customHeight="1" thickBot="1">
      <c r="A25" s="210" t="s">
        <v>9</v>
      </c>
      <c r="B25" s="306" t="s">
        <v>360</v>
      </c>
      <c r="C25" s="186">
        <f>+C26+C27</f>
        <v>0</v>
      </c>
      <c r="D25" s="186">
        <f>+D26+D27</f>
        <v>0</v>
      </c>
      <c r="E25" s="186"/>
    </row>
    <row r="26" spans="1:5" s="66" customFormat="1" ht="18" customHeight="1">
      <c r="A26" s="212" t="s">
        <v>169</v>
      </c>
      <c r="B26" s="309" t="s">
        <v>358</v>
      </c>
      <c r="C26" s="177"/>
      <c r="D26" s="177"/>
      <c r="E26" s="177"/>
    </row>
    <row r="27" spans="1:5" s="66" customFormat="1" ht="18" customHeight="1">
      <c r="A27" s="212" t="s">
        <v>172</v>
      </c>
      <c r="B27" s="310" t="s">
        <v>361</v>
      </c>
      <c r="C27" s="189"/>
      <c r="D27" s="189"/>
      <c r="E27" s="189"/>
    </row>
    <row r="28" spans="1:5" s="66" customFormat="1" ht="18" customHeight="1" thickBot="1">
      <c r="A28" s="206" t="s">
        <v>173</v>
      </c>
      <c r="B28" s="311" t="s">
        <v>362</v>
      </c>
      <c r="C28" s="213"/>
      <c r="D28" s="213"/>
      <c r="E28" s="213"/>
    </row>
    <row r="29" spans="1:5" s="66" customFormat="1" ht="18" customHeight="1" thickBot="1">
      <c r="A29" s="210" t="s">
        <v>10</v>
      </c>
      <c r="B29" s="306" t="s">
        <v>363</v>
      </c>
      <c r="C29" s="186">
        <f>+C30+C31+C32</f>
        <v>0</v>
      </c>
      <c r="D29" s="186">
        <f>+D30+D31+D32</f>
        <v>0</v>
      </c>
      <c r="E29" s="186"/>
    </row>
    <row r="30" spans="1:5" s="66" customFormat="1" ht="18" customHeight="1">
      <c r="A30" s="212" t="s">
        <v>56</v>
      </c>
      <c r="B30" s="309" t="s">
        <v>198</v>
      </c>
      <c r="C30" s="177"/>
      <c r="D30" s="177"/>
      <c r="E30" s="177"/>
    </row>
    <row r="31" spans="1:5" s="66" customFormat="1" ht="18" customHeight="1">
      <c r="A31" s="212" t="s">
        <v>57</v>
      </c>
      <c r="B31" s="310" t="s">
        <v>199</v>
      </c>
      <c r="C31" s="189"/>
      <c r="D31" s="189"/>
      <c r="E31" s="189"/>
    </row>
    <row r="32" spans="1:5" s="66" customFormat="1" ht="18" customHeight="1" thickBot="1">
      <c r="A32" s="206" t="s">
        <v>58</v>
      </c>
      <c r="B32" s="312" t="s">
        <v>200</v>
      </c>
      <c r="C32" s="213"/>
      <c r="D32" s="213"/>
      <c r="E32" s="213"/>
    </row>
    <row r="33" spans="1:5" s="203" customFormat="1" ht="18" customHeight="1" thickBot="1">
      <c r="A33" s="210" t="s">
        <v>11</v>
      </c>
      <c r="B33" s="306" t="s">
        <v>310</v>
      </c>
      <c r="C33" s="211"/>
      <c r="D33" s="211"/>
      <c r="E33" s="211"/>
    </row>
    <row r="34" spans="1:5" s="203" customFormat="1" ht="18" customHeight="1" thickBot="1">
      <c r="A34" s="210" t="s">
        <v>12</v>
      </c>
      <c r="B34" s="306" t="s">
        <v>364</v>
      </c>
      <c r="C34" s="214"/>
      <c r="D34" s="214"/>
      <c r="E34" s="214"/>
    </row>
    <row r="35" spans="1:5" s="203" customFormat="1" ht="18" customHeight="1" thickBot="1">
      <c r="A35" s="36" t="s">
        <v>13</v>
      </c>
      <c r="B35" s="306" t="s">
        <v>365</v>
      </c>
      <c r="C35" s="192">
        <f>+C8+C19+C24+C25+C29+C33+C34</f>
        <v>3510</v>
      </c>
      <c r="D35" s="192">
        <f>+D8+D19+D24+D25+D29+D33+D34</f>
        <v>3526</v>
      </c>
      <c r="E35" s="192"/>
    </row>
    <row r="36" spans="1:5" s="203" customFormat="1" ht="18" customHeight="1" thickBot="1">
      <c r="A36" s="215" t="s">
        <v>14</v>
      </c>
      <c r="B36" s="306" t="s">
        <v>366</v>
      </c>
      <c r="C36" s="192">
        <f>+C37+C38+C39</f>
        <v>18719</v>
      </c>
      <c r="D36" s="192">
        <f>+D37+D38+D39</f>
        <v>17854</v>
      </c>
      <c r="E36" s="192"/>
    </row>
    <row r="37" spans="1:5" s="203" customFormat="1" ht="18" customHeight="1">
      <c r="A37" s="212" t="s">
        <v>367</v>
      </c>
      <c r="B37" s="309" t="s">
        <v>139</v>
      </c>
      <c r="C37" s="177"/>
      <c r="D37" s="177">
        <v>543</v>
      </c>
      <c r="E37" s="177"/>
    </row>
    <row r="38" spans="1:5" s="203" customFormat="1" ht="18" customHeight="1">
      <c r="A38" s="212" t="s">
        <v>368</v>
      </c>
      <c r="B38" s="310" t="s">
        <v>1</v>
      </c>
      <c r="C38" s="189"/>
      <c r="D38" s="189"/>
      <c r="E38" s="189"/>
    </row>
    <row r="39" spans="1:5" s="66" customFormat="1" ht="18" customHeight="1" thickBot="1">
      <c r="A39" s="206" t="s">
        <v>369</v>
      </c>
      <c r="B39" s="312" t="s">
        <v>370</v>
      </c>
      <c r="C39" s="213">
        <v>18719</v>
      </c>
      <c r="D39" s="213">
        <v>17311</v>
      </c>
      <c r="E39" s="213"/>
    </row>
    <row r="40" spans="1:5" s="66" customFormat="1" ht="18" customHeight="1" thickBot="1">
      <c r="A40" s="215" t="s">
        <v>15</v>
      </c>
      <c r="B40" s="313" t="s">
        <v>371</v>
      </c>
      <c r="C40" s="69">
        <f>+C35+C36</f>
        <v>22229</v>
      </c>
      <c r="D40" s="69">
        <f>+D35+D36</f>
        <v>21380</v>
      </c>
      <c r="E40" s="69"/>
    </row>
    <row r="41" spans="1:5" s="66" customFormat="1" ht="18" customHeight="1">
      <c r="A41" s="63"/>
      <c r="B41" s="266"/>
      <c r="C41" s="64"/>
      <c r="D41" s="64"/>
      <c r="E41" s="64"/>
    </row>
    <row r="42" spans="1:5" s="84" customFormat="1" ht="18" customHeight="1" thickBot="1">
      <c r="A42" s="216"/>
      <c r="B42" s="267"/>
      <c r="C42" s="67"/>
      <c r="D42" s="67"/>
      <c r="E42" s="67"/>
    </row>
    <row r="43" spans="1:5" s="27" customFormat="1" ht="18" customHeight="1" thickBot="1">
      <c r="A43" s="34"/>
      <c r="B43" s="268" t="s">
        <v>42</v>
      </c>
      <c r="C43" s="69"/>
      <c r="D43" s="69"/>
      <c r="E43" s="69"/>
    </row>
    <row r="44" spans="1:5" s="203" customFormat="1" ht="18" customHeight="1" thickBot="1">
      <c r="A44" s="210" t="s">
        <v>6</v>
      </c>
      <c r="B44" s="273" t="s">
        <v>372</v>
      </c>
      <c r="C44" s="186">
        <f>SUM(C45:C49)</f>
        <v>22229</v>
      </c>
      <c r="D44" s="186">
        <f>SUM(D45:D49)</f>
        <v>20992</v>
      </c>
      <c r="E44" s="186"/>
    </row>
    <row r="45" spans="1:5" s="84" customFormat="1" ht="18" customHeight="1">
      <c r="A45" s="206" t="s">
        <v>63</v>
      </c>
      <c r="B45" s="272" t="s">
        <v>36</v>
      </c>
      <c r="C45" s="177">
        <v>10505</v>
      </c>
      <c r="D45" s="177">
        <v>10126</v>
      </c>
      <c r="E45" s="177"/>
    </row>
    <row r="46" spans="1:5" s="84" customFormat="1" ht="18" customHeight="1">
      <c r="A46" s="206" t="s">
        <v>64</v>
      </c>
      <c r="B46" s="271" t="s">
        <v>108</v>
      </c>
      <c r="C46" s="180">
        <v>3201</v>
      </c>
      <c r="D46" s="180">
        <v>2713</v>
      </c>
      <c r="E46" s="180"/>
    </row>
    <row r="47" spans="1:5" s="84" customFormat="1" ht="18" customHeight="1">
      <c r="A47" s="206" t="s">
        <v>65</v>
      </c>
      <c r="B47" s="271" t="s">
        <v>82</v>
      </c>
      <c r="C47" s="180">
        <v>8523</v>
      </c>
      <c r="D47" s="180">
        <v>8153</v>
      </c>
      <c r="E47" s="180"/>
    </row>
    <row r="48" spans="1:5" s="84" customFormat="1" ht="18" customHeight="1">
      <c r="A48" s="206" t="s">
        <v>66</v>
      </c>
      <c r="B48" s="271" t="s">
        <v>109</v>
      </c>
      <c r="C48" s="180"/>
      <c r="D48" s="180"/>
      <c r="E48" s="180"/>
    </row>
    <row r="49" spans="1:5" s="84" customFormat="1" ht="18" customHeight="1" thickBot="1">
      <c r="A49" s="206" t="s">
        <v>83</v>
      </c>
      <c r="B49" s="271" t="s">
        <v>110</v>
      </c>
      <c r="C49" s="180"/>
      <c r="D49" s="180"/>
      <c r="E49" s="180"/>
    </row>
    <row r="50" spans="1:5" s="84" customFormat="1" ht="18" customHeight="1" thickBot="1">
      <c r="A50" s="210" t="s">
        <v>7</v>
      </c>
      <c r="B50" s="273" t="s">
        <v>373</v>
      </c>
      <c r="C50" s="186">
        <f>SUM(C51:C53)</f>
        <v>0</v>
      </c>
      <c r="D50" s="186">
        <f>SUM(D51:D53)</f>
        <v>388</v>
      </c>
      <c r="E50" s="186"/>
    </row>
    <row r="51" spans="1:5" s="203" customFormat="1" ht="18" customHeight="1">
      <c r="A51" s="206" t="s">
        <v>69</v>
      </c>
      <c r="B51" s="272" t="s">
        <v>129</v>
      </c>
      <c r="C51" s="177"/>
      <c r="D51" s="177">
        <v>388</v>
      </c>
      <c r="E51" s="177"/>
    </row>
    <row r="52" spans="1:5" s="84" customFormat="1" ht="18" customHeight="1">
      <c r="A52" s="206" t="s">
        <v>70</v>
      </c>
      <c r="B52" s="271" t="s">
        <v>112</v>
      </c>
      <c r="C52" s="180"/>
      <c r="D52" s="180"/>
      <c r="E52" s="180"/>
    </row>
    <row r="53" spans="1:5" s="84" customFormat="1" ht="18" customHeight="1">
      <c r="A53" s="206" t="s">
        <v>71</v>
      </c>
      <c r="B53" s="271" t="s">
        <v>43</v>
      </c>
      <c r="C53" s="180"/>
      <c r="D53" s="180"/>
      <c r="E53" s="180"/>
    </row>
    <row r="54" spans="1:5" s="84" customFormat="1" ht="18" customHeight="1" thickBot="1">
      <c r="A54" s="206" t="s">
        <v>72</v>
      </c>
      <c r="B54" s="271" t="s">
        <v>2</v>
      </c>
      <c r="C54" s="180"/>
      <c r="D54" s="180"/>
      <c r="E54" s="180"/>
    </row>
    <row r="55" spans="1:5" s="84" customFormat="1" ht="18" customHeight="1" thickBot="1">
      <c r="A55" s="210" t="s">
        <v>8</v>
      </c>
      <c r="B55" s="278" t="s">
        <v>374</v>
      </c>
      <c r="C55" s="217">
        <f>+C44+C50</f>
        <v>22229</v>
      </c>
      <c r="D55" s="217">
        <f>+D44+D50</f>
        <v>21380</v>
      </c>
      <c r="E55" s="217"/>
    </row>
    <row r="56" spans="1:5" s="84" customFormat="1" ht="18" customHeight="1" thickBot="1">
      <c r="A56" s="83"/>
      <c r="C56" s="85"/>
      <c r="D56" s="85"/>
      <c r="E56" s="85"/>
    </row>
    <row r="57" spans="1:5" s="84" customFormat="1" ht="18" customHeight="1" thickBot="1">
      <c r="A57" s="86" t="s">
        <v>124</v>
      </c>
      <c r="B57" s="87"/>
      <c r="C57" s="218">
        <v>5</v>
      </c>
      <c r="D57" s="218">
        <v>5</v>
      </c>
      <c r="E57" s="218"/>
    </row>
    <row r="58" spans="1:5" s="84" customFormat="1" ht="18" customHeight="1" thickBot="1">
      <c r="A58" s="86" t="s">
        <v>125</v>
      </c>
      <c r="B58" s="87"/>
      <c r="C58" s="88">
        <v>0</v>
      </c>
      <c r="D58" s="88">
        <v>0</v>
      </c>
      <c r="E58" s="88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6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D58"/>
  <sheetViews>
    <sheetView view="pageBreakPreview" zoomScale="60" workbookViewId="0" topLeftCell="A25">
      <selection activeCell="E1" sqref="E1"/>
    </sheetView>
  </sheetViews>
  <sheetFormatPr defaultColWidth="9.00390625" defaultRowHeight="12.75"/>
  <cols>
    <col min="1" max="1" width="6.875" style="17" customWidth="1"/>
    <col min="2" max="2" width="50.50390625" style="18" customWidth="1"/>
    <col min="3" max="4" width="25.00390625" style="18" customWidth="1"/>
    <col min="5" max="16384" width="9.375" style="18" customWidth="1"/>
  </cols>
  <sheetData>
    <row r="1" spans="1:4" s="16" customFormat="1" ht="18" customHeight="1" thickBot="1">
      <c r="A1" s="15"/>
      <c r="B1" s="16" t="s">
        <v>422</v>
      </c>
      <c r="C1" s="198"/>
      <c r="D1" s="198"/>
    </row>
    <row r="2" spans="1:4" s="26" customFormat="1" ht="18" customHeight="1">
      <c r="A2" s="258" t="s">
        <v>122</v>
      </c>
      <c r="B2" s="29" t="s">
        <v>394</v>
      </c>
      <c r="C2" s="199"/>
      <c r="D2" s="199" t="s">
        <v>47</v>
      </c>
    </row>
    <row r="3" spans="1:4" s="26" customFormat="1" ht="18" customHeight="1" thickBot="1">
      <c r="A3" s="276" t="s">
        <v>121</v>
      </c>
      <c r="B3" s="31" t="s">
        <v>376</v>
      </c>
      <c r="C3" s="200" t="s">
        <v>46</v>
      </c>
      <c r="D3" s="200" t="s">
        <v>46</v>
      </c>
    </row>
    <row r="4" spans="3:4" s="26" customFormat="1" ht="18" customHeight="1" thickBot="1">
      <c r="C4" s="33" t="s">
        <v>39</v>
      </c>
      <c r="D4" s="33"/>
    </row>
    <row r="5" spans="1:4" s="84" customFormat="1" ht="18" customHeight="1" thickBot="1">
      <c r="A5" s="34" t="s">
        <v>123</v>
      </c>
      <c r="B5" s="35" t="s">
        <v>40</v>
      </c>
      <c r="C5" s="201" t="s">
        <v>399</v>
      </c>
      <c r="D5" s="201" t="s">
        <v>400</v>
      </c>
    </row>
    <row r="6" spans="1:4" s="27" customFormat="1" ht="18" customHeight="1" thickBot="1">
      <c r="A6" s="36">
        <v>1</v>
      </c>
      <c r="B6" s="37">
        <v>2</v>
      </c>
      <c r="C6" s="38">
        <v>3</v>
      </c>
      <c r="D6" s="38">
        <v>4</v>
      </c>
    </row>
    <row r="7" spans="1:4" s="27" customFormat="1" ht="18" customHeight="1" thickBot="1">
      <c r="A7" s="39"/>
      <c r="B7" s="40" t="s">
        <v>41</v>
      </c>
      <c r="C7" s="202"/>
      <c r="D7" s="202"/>
    </row>
    <row r="8" spans="1:4" s="203" customFormat="1" ht="18" customHeight="1" thickBot="1">
      <c r="A8" s="36" t="s">
        <v>6</v>
      </c>
      <c r="B8" s="277" t="s">
        <v>354</v>
      </c>
      <c r="C8" s="186">
        <f>SUM(C9:C18)</f>
        <v>3510</v>
      </c>
      <c r="D8" s="186">
        <f>SUM(D9:D18)</f>
        <v>3526</v>
      </c>
    </row>
    <row r="9" spans="1:4" s="203" customFormat="1" ht="18" customHeight="1">
      <c r="A9" s="204" t="s">
        <v>63</v>
      </c>
      <c r="B9" s="270" t="s">
        <v>184</v>
      </c>
      <c r="C9" s="205"/>
      <c r="D9" s="205"/>
    </row>
    <row r="10" spans="1:4" s="203" customFormat="1" ht="18" customHeight="1">
      <c r="A10" s="206" t="s">
        <v>64</v>
      </c>
      <c r="B10" s="271" t="s">
        <v>185</v>
      </c>
      <c r="C10" s="207">
        <v>3100</v>
      </c>
      <c r="D10" s="207">
        <v>3100</v>
      </c>
    </row>
    <row r="11" spans="1:4" s="203" customFormat="1" ht="18" customHeight="1">
      <c r="A11" s="206" t="s">
        <v>65</v>
      </c>
      <c r="B11" s="271" t="s">
        <v>186</v>
      </c>
      <c r="C11" s="207"/>
      <c r="D11" s="207"/>
    </row>
    <row r="12" spans="1:4" s="203" customFormat="1" ht="18" customHeight="1">
      <c r="A12" s="206" t="s">
        <v>66</v>
      </c>
      <c r="B12" s="271" t="s">
        <v>187</v>
      </c>
      <c r="C12" s="207"/>
      <c r="D12" s="207"/>
    </row>
    <row r="13" spans="1:4" s="203" customFormat="1" ht="18" customHeight="1">
      <c r="A13" s="206" t="s">
        <v>83</v>
      </c>
      <c r="B13" s="271" t="s">
        <v>188</v>
      </c>
      <c r="C13" s="207"/>
      <c r="D13" s="207">
        <v>0</v>
      </c>
    </row>
    <row r="14" spans="1:4" s="203" customFormat="1" ht="18" customHeight="1">
      <c r="A14" s="206" t="s">
        <v>67</v>
      </c>
      <c r="B14" s="271" t="s">
        <v>355</v>
      </c>
      <c r="C14" s="207">
        <v>410</v>
      </c>
      <c r="D14" s="207">
        <v>424</v>
      </c>
    </row>
    <row r="15" spans="1:4" s="203" customFormat="1" ht="18" customHeight="1">
      <c r="A15" s="206" t="s">
        <v>68</v>
      </c>
      <c r="B15" s="274" t="s">
        <v>356</v>
      </c>
      <c r="C15" s="207"/>
      <c r="D15" s="207"/>
    </row>
    <row r="16" spans="1:4" s="203" customFormat="1" ht="18" customHeight="1">
      <c r="A16" s="206" t="s">
        <v>75</v>
      </c>
      <c r="B16" s="271" t="s">
        <v>191</v>
      </c>
      <c r="C16" s="208"/>
      <c r="D16" s="208">
        <v>2</v>
      </c>
    </row>
    <row r="17" spans="1:4" s="66" customFormat="1" ht="18" customHeight="1">
      <c r="A17" s="206" t="s">
        <v>76</v>
      </c>
      <c r="B17" s="271" t="s">
        <v>192</v>
      </c>
      <c r="C17" s="207"/>
      <c r="D17" s="207"/>
    </row>
    <row r="18" spans="1:4" s="66" customFormat="1" ht="18" customHeight="1" thickBot="1">
      <c r="A18" s="206" t="s">
        <v>77</v>
      </c>
      <c r="B18" s="274" t="s">
        <v>193</v>
      </c>
      <c r="C18" s="209"/>
      <c r="D18" s="209"/>
    </row>
    <row r="19" spans="1:4" s="203" customFormat="1" ht="18" customHeight="1" thickBot="1">
      <c r="A19" s="36" t="s">
        <v>7</v>
      </c>
      <c r="B19" s="277" t="s">
        <v>357</v>
      </c>
      <c r="C19" s="186">
        <f>SUM(C20:C22)</f>
        <v>0</v>
      </c>
      <c r="D19" s="186">
        <f>SUM(D20:D22)</f>
        <v>0</v>
      </c>
    </row>
    <row r="20" spans="1:4" s="66" customFormat="1" ht="18" customHeight="1">
      <c r="A20" s="206" t="s">
        <v>69</v>
      </c>
      <c r="B20" s="305" t="s">
        <v>159</v>
      </c>
      <c r="C20" s="207"/>
      <c r="D20" s="207"/>
    </row>
    <row r="21" spans="1:4" s="66" customFormat="1" ht="18" customHeight="1">
      <c r="A21" s="206" t="s">
        <v>70</v>
      </c>
      <c r="B21" s="297" t="s">
        <v>358</v>
      </c>
      <c r="C21" s="207"/>
      <c r="D21" s="207"/>
    </row>
    <row r="22" spans="1:4" s="66" customFormat="1" ht="18" customHeight="1">
      <c r="A22" s="206" t="s">
        <v>71</v>
      </c>
      <c r="B22" s="297" t="s">
        <v>359</v>
      </c>
      <c r="C22" s="207">
        <v>0</v>
      </c>
      <c r="D22" s="207"/>
    </row>
    <row r="23" spans="1:4" s="66" customFormat="1" ht="18" customHeight="1" thickBot="1">
      <c r="A23" s="206" t="s">
        <v>72</v>
      </c>
      <c r="B23" s="297" t="s">
        <v>0</v>
      </c>
      <c r="C23" s="207"/>
      <c r="D23" s="207"/>
    </row>
    <row r="24" spans="1:4" s="66" customFormat="1" ht="18" customHeight="1" thickBot="1">
      <c r="A24" s="210" t="s">
        <v>8</v>
      </c>
      <c r="B24" s="306" t="s">
        <v>99</v>
      </c>
      <c r="C24" s="211"/>
      <c r="D24" s="211"/>
    </row>
    <row r="25" spans="1:4" s="66" customFormat="1" ht="18" customHeight="1" thickBot="1">
      <c r="A25" s="210" t="s">
        <v>9</v>
      </c>
      <c r="B25" s="306" t="s">
        <v>360</v>
      </c>
      <c r="C25" s="186">
        <f>+C26+C27</f>
        <v>0</v>
      </c>
      <c r="D25" s="186">
        <f>+D26+D27</f>
        <v>0</v>
      </c>
    </row>
    <row r="26" spans="1:4" s="66" customFormat="1" ht="18" customHeight="1">
      <c r="A26" s="212" t="s">
        <v>169</v>
      </c>
      <c r="B26" s="309" t="s">
        <v>358</v>
      </c>
      <c r="C26" s="177"/>
      <c r="D26" s="177"/>
    </row>
    <row r="27" spans="1:4" s="66" customFormat="1" ht="18" customHeight="1">
      <c r="A27" s="212" t="s">
        <v>172</v>
      </c>
      <c r="B27" s="310" t="s">
        <v>361</v>
      </c>
      <c r="C27" s="189"/>
      <c r="D27" s="189"/>
    </row>
    <row r="28" spans="1:4" s="66" customFormat="1" ht="18" customHeight="1" thickBot="1">
      <c r="A28" s="206" t="s">
        <v>173</v>
      </c>
      <c r="B28" s="311" t="s">
        <v>362</v>
      </c>
      <c r="C28" s="213"/>
      <c r="D28" s="213"/>
    </row>
    <row r="29" spans="1:4" s="66" customFormat="1" ht="18" customHeight="1" thickBot="1">
      <c r="A29" s="210" t="s">
        <v>10</v>
      </c>
      <c r="B29" s="306" t="s">
        <v>363</v>
      </c>
      <c r="C29" s="186">
        <f>+C30+C31+C32</f>
        <v>0</v>
      </c>
      <c r="D29" s="186">
        <f>+D30+D31+D32</f>
        <v>0</v>
      </c>
    </row>
    <row r="30" spans="1:4" s="66" customFormat="1" ht="18" customHeight="1">
      <c r="A30" s="212" t="s">
        <v>56</v>
      </c>
      <c r="B30" s="309" t="s">
        <v>198</v>
      </c>
      <c r="C30" s="177"/>
      <c r="D30" s="177"/>
    </row>
    <row r="31" spans="1:4" s="66" customFormat="1" ht="18" customHeight="1">
      <c r="A31" s="212" t="s">
        <v>57</v>
      </c>
      <c r="B31" s="310" t="s">
        <v>199</v>
      </c>
      <c r="C31" s="189"/>
      <c r="D31" s="189"/>
    </row>
    <row r="32" spans="1:4" s="66" customFormat="1" ht="18" customHeight="1" thickBot="1">
      <c r="A32" s="206" t="s">
        <v>58</v>
      </c>
      <c r="B32" s="312" t="s">
        <v>200</v>
      </c>
      <c r="C32" s="213"/>
      <c r="D32" s="213"/>
    </row>
    <row r="33" spans="1:4" s="203" customFormat="1" ht="18" customHeight="1" thickBot="1">
      <c r="A33" s="210" t="s">
        <v>11</v>
      </c>
      <c r="B33" s="306" t="s">
        <v>310</v>
      </c>
      <c r="C33" s="211"/>
      <c r="D33" s="211"/>
    </row>
    <row r="34" spans="1:4" s="203" customFormat="1" ht="18" customHeight="1" thickBot="1">
      <c r="A34" s="210" t="s">
        <v>12</v>
      </c>
      <c r="B34" s="306" t="s">
        <v>364</v>
      </c>
      <c r="C34" s="214"/>
      <c r="D34" s="214"/>
    </row>
    <row r="35" spans="1:4" s="203" customFormat="1" ht="18" customHeight="1" thickBot="1">
      <c r="A35" s="36" t="s">
        <v>13</v>
      </c>
      <c r="B35" s="306" t="s">
        <v>365</v>
      </c>
      <c r="C35" s="192">
        <f>+C8+C19+C24+C25+C29+C33+C34</f>
        <v>3510</v>
      </c>
      <c r="D35" s="192">
        <f>+D8+D19+D24+D25+D29+D33+D34</f>
        <v>3526</v>
      </c>
    </row>
    <row r="36" spans="1:4" s="203" customFormat="1" ht="18" customHeight="1" thickBot="1">
      <c r="A36" s="215" t="s">
        <v>14</v>
      </c>
      <c r="B36" s="306" t="s">
        <v>366</v>
      </c>
      <c r="C36" s="192">
        <f>+C37+C38+C39</f>
        <v>18719</v>
      </c>
      <c r="D36" s="192">
        <f>+D37+D38+D39</f>
        <v>17854</v>
      </c>
    </row>
    <row r="37" spans="1:4" s="203" customFormat="1" ht="18" customHeight="1">
      <c r="A37" s="212" t="s">
        <v>367</v>
      </c>
      <c r="B37" s="309" t="s">
        <v>139</v>
      </c>
      <c r="C37" s="177"/>
      <c r="D37" s="177">
        <v>543</v>
      </c>
    </row>
    <row r="38" spans="1:4" s="203" customFormat="1" ht="18" customHeight="1">
      <c r="A38" s="212" t="s">
        <v>368</v>
      </c>
      <c r="B38" s="310" t="s">
        <v>1</v>
      </c>
      <c r="C38" s="189"/>
      <c r="D38" s="189"/>
    </row>
    <row r="39" spans="1:4" s="66" customFormat="1" ht="18" customHeight="1" thickBot="1">
      <c r="A39" s="206" t="s">
        <v>369</v>
      </c>
      <c r="B39" s="312" t="s">
        <v>370</v>
      </c>
      <c r="C39" s="213">
        <v>18719</v>
      </c>
      <c r="D39" s="213">
        <v>17311</v>
      </c>
    </row>
    <row r="40" spans="1:4" s="66" customFormat="1" ht="18" customHeight="1" thickBot="1">
      <c r="A40" s="215" t="s">
        <v>15</v>
      </c>
      <c r="B40" s="313" t="s">
        <v>371</v>
      </c>
      <c r="C40" s="69">
        <f>+C35+C36</f>
        <v>22229</v>
      </c>
      <c r="D40" s="69">
        <f>+D35+D36</f>
        <v>21380</v>
      </c>
    </row>
    <row r="41" spans="1:4" s="66" customFormat="1" ht="18" customHeight="1">
      <c r="A41" s="63"/>
      <c r="B41" s="266"/>
      <c r="C41" s="64"/>
      <c r="D41" s="64"/>
    </row>
    <row r="42" spans="1:4" s="84" customFormat="1" ht="18" customHeight="1" thickBot="1">
      <c r="A42" s="216"/>
      <c r="B42" s="267"/>
      <c r="C42" s="67"/>
      <c r="D42" s="67"/>
    </row>
    <row r="43" spans="1:4" s="27" customFormat="1" ht="18" customHeight="1" thickBot="1">
      <c r="A43" s="34"/>
      <c r="B43" s="268" t="s">
        <v>42</v>
      </c>
      <c r="C43" s="69"/>
      <c r="D43" s="69"/>
    </row>
    <row r="44" spans="1:4" s="203" customFormat="1" ht="18" customHeight="1" thickBot="1">
      <c r="A44" s="210" t="s">
        <v>6</v>
      </c>
      <c r="B44" s="273" t="s">
        <v>372</v>
      </c>
      <c r="C44" s="186">
        <f>SUM(C45:C49)</f>
        <v>22229</v>
      </c>
      <c r="D44" s="186">
        <f>SUM(D45:D49)</f>
        <v>20992</v>
      </c>
    </row>
    <row r="45" spans="1:4" s="84" customFormat="1" ht="18" customHeight="1">
      <c r="A45" s="206" t="s">
        <v>63</v>
      </c>
      <c r="B45" s="272" t="s">
        <v>36</v>
      </c>
      <c r="C45" s="177">
        <v>10505</v>
      </c>
      <c r="D45" s="177">
        <v>10126</v>
      </c>
    </row>
    <row r="46" spans="1:4" s="84" customFormat="1" ht="18" customHeight="1">
      <c r="A46" s="206" t="s">
        <v>64</v>
      </c>
      <c r="B46" s="271" t="s">
        <v>108</v>
      </c>
      <c r="C46" s="180">
        <v>3201</v>
      </c>
      <c r="D46" s="180">
        <v>2713</v>
      </c>
    </row>
    <row r="47" spans="1:4" s="84" customFormat="1" ht="18" customHeight="1">
      <c r="A47" s="206" t="s">
        <v>65</v>
      </c>
      <c r="B47" s="271" t="s">
        <v>82</v>
      </c>
      <c r="C47" s="180">
        <v>8523</v>
      </c>
      <c r="D47" s="180">
        <v>8153</v>
      </c>
    </row>
    <row r="48" spans="1:4" s="84" customFormat="1" ht="18" customHeight="1">
      <c r="A48" s="206" t="s">
        <v>66</v>
      </c>
      <c r="B48" s="271" t="s">
        <v>109</v>
      </c>
      <c r="C48" s="180"/>
      <c r="D48" s="180"/>
    </row>
    <row r="49" spans="1:4" s="84" customFormat="1" ht="18" customHeight="1" thickBot="1">
      <c r="A49" s="206" t="s">
        <v>83</v>
      </c>
      <c r="B49" s="271" t="s">
        <v>110</v>
      </c>
      <c r="C49" s="180"/>
      <c r="D49" s="180"/>
    </row>
    <row r="50" spans="1:4" s="84" customFormat="1" ht="18" customHeight="1" thickBot="1">
      <c r="A50" s="210" t="s">
        <v>7</v>
      </c>
      <c r="B50" s="273" t="s">
        <v>373</v>
      </c>
      <c r="C50" s="186">
        <f>SUM(C51:C53)</f>
        <v>0</v>
      </c>
      <c r="D50" s="186">
        <f>SUM(D51:D53)</f>
        <v>388</v>
      </c>
    </row>
    <row r="51" spans="1:4" s="203" customFormat="1" ht="18" customHeight="1">
      <c r="A51" s="206" t="s">
        <v>69</v>
      </c>
      <c r="B51" s="272" t="s">
        <v>129</v>
      </c>
      <c r="C51" s="177"/>
      <c r="D51" s="177">
        <v>388</v>
      </c>
    </row>
    <row r="52" spans="1:4" s="84" customFormat="1" ht="18" customHeight="1">
      <c r="A52" s="206" t="s">
        <v>70</v>
      </c>
      <c r="B52" s="271" t="s">
        <v>112</v>
      </c>
      <c r="C52" s="180"/>
      <c r="D52" s="180"/>
    </row>
    <row r="53" spans="1:4" s="84" customFormat="1" ht="18" customHeight="1">
      <c r="A53" s="206" t="s">
        <v>71</v>
      </c>
      <c r="B53" s="271" t="s">
        <v>43</v>
      </c>
      <c r="C53" s="180"/>
      <c r="D53" s="180"/>
    </row>
    <row r="54" spans="1:4" s="84" customFormat="1" ht="18" customHeight="1" thickBot="1">
      <c r="A54" s="206" t="s">
        <v>72</v>
      </c>
      <c r="B54" s="271" t="s">
        <v>2</v>
      </c>
      <c r="C54" s="180"/>
      <c r="D54" s="180"/>
    </row>
    <row r="55" spans="1:4" s="84" customFormat="1" ht="18" customHeight="1" thickBot="1">
      <c r="A55" s="210" t="s">
        <v>8</v>
      </c>
      <c r="B55" s="278" t="s">
        <v>374</v>
      </c>
      <c r="C55" s="217">
        <f>+C44+C50</f>
        <v>22229</v>
      </c>
      <c r="D55" s="217">
        <f>+D44+D50</f>
        <v>21380</v>
      </c>
    </row>
    <row r="56" spans="1:4" s="84" customFormat="1" ht="18" customHeight="1" thickBot="1">
      <c r="A56" s="83"/>
      <c r="C56" s="85"/>
      <c r="D56" s="85"/>
    </row>
    <row r="57" spans="1:4" s="84" customFormat="1" ht="18" customHeight="1" thickBot="1">
      <c r="A57" s="86" t="s">
        <v>124</v>
      </c>
      <c r="B57" s="87"/>
      <c r="C57" s="218">
        <v>5</v>
      </c>
      <c r="D57" s="218">
        <v>5</v>
      </c>
    </row>
    <row r="58" spans="1:4" s="84" customFormat="1" ht="18" customHeight="1" thickBot="1">
      <c r="A58" s="86" t="s">
        <v>125</v>
      </c>
      <c r="B58" s="87"/>
      <c r="C58" s="88">
        <v>0</v>
      </c>
      <c r="D58" s="88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61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O81"/>
  <sheetViews>
    <sheetView tabSelected="1" view="pageBreakPreview" zoomScale="60" workbookViewId="0" topLeftCell="A1">
      <selection activeCell="A1" sqref="A1:O1"/>
    </sheetView>
  </sheetViews>
  <sheetFormatPr defaultColWidth="9.00390625" defaultRowHeight="12.75"/>
  <cols>
    <col min="1" max="1" width="5.00390625" style="362" customWidth="1"/>
    <col min="2" max="2" width="31.125" style="361" customWidth="1"/>
    <col min="3" max="14" width="10.875" style="361" customWidth="1"/>
    <col min="15" max="15" width="12.625" style="362" customWidth="1"/>
    <col min="16" max="16384" width="9.375" style="361" customWidth="1"/>
  </cols>
  <sheetData>
    <row r="1" spans="1:15" s="330" customFormat="1" ht="36.75" customHeight="1">
      <c r="A1" s="451" t="s">
        <v>445</v>
      </c>
      <c r="B1" s="452"/>
      <c r="C1" s="452"/>
      <c r="D1" s="452"/>
      <c r="E1" s="452"/>
      <c r="F1" s="452"/>
      <c r="G1" s="452"/>
      <c r="H1" s="452"/>
      <c r="I1" s="452"/>
      <c r="J1" s="452"/>
      <c r="K1" s="452"/>
      <c r="L1" s="452"/>
      <c r="M1" s="452"/>
      <c r="N1" s="452"/>
      <c r="O1" s="452"/>
    </row>
    <row r="2" spans="1:15" s="330" customFormat="1" ht="18" customHeight="1" thickBot="1">
      <c r="A2" s="331"/>
      <c r="O2" s="332" t="s">
        <v>39</v>
      </c>
    </row>
    <row r="3" spans="1:15" s="331" customFormat="1" ht="18" customHeight="1" thickBot="1">
      <c r="A3" s="333" t="s">
        <v>446</v>
      </c>
      <c r="B3" s="334" t="s">
        <v>49</v>
      </c>
      <c r="C3" s="334" t="s">
        <v>447</v>
      </c>
      <c r="D3" s="334" t="s">
        <v>448</v>
      </c>
      <c r="E3" s="334" t="s">
        <v>449</v>
      </c>
      <c r="F3" s="334" t="s">
        <v>450</v>
      </c>
      <c r="G3" s="334" t="s">
        <v>451</v>
      </c>
      <c r="H3" s="334" t="s">
        <v>452</v>
      </c>
      <c r="I3" s="334" t="s">
        <v>453</v>
      </c>
      <c r="J3" s="334" t="s">
        <v>454</v>
      </c>
      <c r="K3" s="334" t="s">
        <v>455</v>
      </c>
      <c r="L3" s="334" t="s">
        <v>456</v>
      </c>
      <c r="M3" s="334" t="s">
        <v>457</v>
      </c>
      <c r="N3" s="334" t="s">
        <v>458</v>
      </c>
      <c r="O3" s="335" t="s">
        <v>444</v>
      </c>
    </row>
    <row r="4" spans="1:15" s="337" customFormat="1" ht="18" customHeight="1" thickBot="1">
      <c r="A4" s="336" t="s">
        <v>6</v>
      </c>
      <c r="B4" s="453" t="s">
        <v>41</v>
      </c>
      <c r="C4" s="454"/>
      <c r="D4" s="454"/>
      <c r="E4" s="454"/>
      <c r="F4" s="454"/>
      <c r="G4" s="454"/>
      <c r="H4" s="454"/>
      <c r="I4" s="454"/>
      <c r="J4" s="454"/>
      <c r="K4" s="454"/>
      <c r="L4" s="454"/>
      <c r="M4" s="454"/>
      <c r="N4" s="454"/>
      <c r="O4" s="455"/>
    </row>
    <row r="5" spans="1:15" s="337" customFormat="1" ht="18" customHeight="1">
      <c r="A5" s="338" t="s">
        <v>7</v>
      </c>
      <c r="B5" s="339" t="s">
        <v>308</v>
      </c>
      <c r="C5" s="340">
        <v>13198</v>
      </c>
      <c r="D5" s="340">
        <v>13198</v>
      </c>
      <c r="E5" s="340">
        <v>13198</v>
      </c>
      <c r="F5" s="340">
        <v>13198</v>
      </c>
      <c r="G5" s="340">
        <v>13198</v>
      </c>
      <c r="H5" s="340">
        <v>13198</v>
      </c>
      <c r="I5" s="340">
        <v>13198</v>
      </c>
      <c r="J5" s="340">
        <v>13198</v>
      </c>
      <c r="K5" s="340">
        <v>13198</v>
      </c>
      <c r="L5" s="340">
        <v>13198</v>
      </c>
      <c r="M5" s="340">
        <v>13198</v>
      </c>
      <c r="N5" s="340">
        <v>15917</v>
      </c>
      <c r="O5" s="341">
        <f aca="true" t="shared" si="0" ref="O5:O25">SUM(C5:N5)</f>
        <v>161095</v>
      </c>
    </row>
    <row r="6" spans="1:15" s="346" customFormat="1" ht="18" customHeight="1">
      <c r="A6" s="342" t="s">
        <v>8</v>
      </c>
      <c r="B6" s="343" t="s">
        <v>459</v>
      </c>
      <c r="C6" s="344"/>
      <c r="D6" s="344"/>
      <c r="E6" s="344"/>
      <c r="F6" s="344"/>
      <c r="G6" s="344"/>
      <c r="H6" s="344"/>
      <c r="I6" s="344"/>
      <c r="J6" s="344"/>
      <c r="K6" s="344"/>
      <c r="L6" s="344"/>
      <c r="M6" s="344"/>
      <c r="N6" s="344"/>
      <c r="O6" s="345">
        <f t="shared" si="0"/>
        <v>0</v>
      </c>
    </row>
    <row r="7" spans="1:15" s="346" customFormat="1" ht="18" customHeight="1">
      <c r="A7" s="342" t="s">
        <v>9</v>
      </c>
      <c r="B7" s="347" t="s">
        <v>460</v>
      </c>
      <c r="C7" s="348"/>
      <c r="D7" s="348"/>
      <c r="E7" s="348"/>
      <c r="F7" s="348"/>
      <c r="G7" s="348"/>
      <c r="H7" s="348"/>
      <c r="I7" s="348"/>
      <c r="J7" s="348"/>
      <c r="K7" s="348"/>
      <c r="L7" s="348"/>
      <c r="M7" s="348"/>
      <c r="N7" s="348"/>
      <c r="O7" s="349">
        <f t="shared" si="0"/>
        <v>0</v>
      </c>
    </row>
    <row r="8" spans="1:15" s="346" customFormat="1" ht="18" customHeight="1">
      <c r="A8" s="342" t="s">
        <v>10</v>
      </c>
      <c r="B8" s="350" t="s">
        <v>99</v>
      </c>
      <c r="C8" s="344"/>
      <c r="D8" s="344"/>
      <c r="E8" s="344">
        <v>17900</v>
      </c>
      <c r="F8" s="344"/>
      <c r="G8" s="344"/>
      <c r="H8" s="344"/>
      <c r="I8" s="344"/>
      <c r="J8" s="344"/>
      <c r="K8" s="344">
        <v>29919</v>
      </c>
      <c r="L8" s="344"/>
      <c r="M8" s="344"/>
      <c r="N8" s="344"/>
      <c r="O8" s="345">
        <f t="shared" si="0"/>
        <v>47819</v>
      </c>
    </row>
    <row r="9" spans="1:15" s="346" customFormat="1" ht="18" customHeight="1">
      <c r="A9" s="342" t="s">
        <v>11</v>
      </c>
      <c r="B9" s="350" t="s">
        <v>461</v>
      </c>
      <c r="C9" s="344">
        <v>1855</v>
      </c>
      <c r="D9" s="344">
        <v>1855</v>
      </c>
      <c r="E9" s="344">
        <v>1855</v>
      </c>
      <c r="F9" s="344">
        <v>1855</v>
      </c>
      <c r="G9" s="344">
        <v>1855</v>
      </c>
      <c r="H9" s="344">
        <v>1855</v>
      </c>
      <c r="I9" s="344">
        <v>1855</v>
      </c>
      <c r="J9" s="344">
        <v>1855</v>
      </c>
      <c r="K9" s="344">
        <v>7035</v>
      </c>
      <c r="L9" s="344">
        <v>1855</v>
      </c>
      <c r="M9" s="344">
        <v>1855</v>
      </c>
      <c r="N9" s="344">
        <v>1855</v>
      </c>
      <c r="O9" s="345">
        <f t="shared" si="0"/>
        <v>27440</v>
      </c>
    </row>
    <row r="10" spans="1:15" s="346" customFormat="1" ht="18" customHeight="1">
      <c r="A10" s="342" t="s">
        <v>12</v>
      </c>
      <c r="B10" s="350" t="s">
        <v>3</v>
      </c>
      <c r="C10" s="344"/>
      <c r="D10" s="344"/>
      <c r="E10" s="344"/>
      <c r="F10" s="344"/>
      <c r="G10" s="344"/>
      <c r="H10" s="344"/>
      <c r="I10" s="344"/>
      <c r="J10" s="344"/>
      <c r="K10" s="344"/>
      <c r="L10" s="344"/>
      <c r="M10" s="344">
        <v>2888</v>
      </c>
      <c r="N10" s="344"/>
      <c r="O10" s="345">
        <f t="shared" si="0"/>
        <v>2888</v>
      </c>
    </row>
    <row r="11" spans="1:15" s="346" customFormat="1" ht="15.75">
      <c r="A11" s="342" t="s">
        <v>13</v>
      </c>
      <c r="B11" s="350" t="s">
        <v>462</v>
      </c>
      <c r="C11" s="344">
        <v>1308</v>
      </c>
      <c r="D11" s="344">
        <v>1308</v>
      </c>
      <c r="E11" s="344">
        <v>1308</v>
      </c>
      <c r="F11" s="344">
        <v>1308</v>
      </c>
      <c r="G11" s="344">
        <v>1308</v>
      </c>
      <c r="H11" s="344">
        <v>1308</v>
      </c>
      <c r="I11" s="344">
        <v>1308</v>
      </c>
      <c r="J11" s="344">
        <v>1308</v>
      </c>
      <c r="K11" s="344">
        <v>1308</v>
      </c>
      <c r="L11" s="344">
        <v>1308</v>
      </c>
      <c r="M11" s="344">
        <v>9929</v>
      </c>
      <c r="N11" s="344">
        <v>1312</v>
      </c>
      <c r="O11" s="345">
        <f>SUM(C11:N11)</f>
        <v>24321</v>
      </c>
    </row>
    <row r="12" spans="1:15" s="346" customFormat="1" ht="18" customHeight="1">
      <c r="A12" s="342" t="s">
        <v>14</v>
      </c>
      <c r="B12" s="343" t="s">
        <v>364</v>
      </c>
      <c r="C12" s="344"/>
      <c r="D12" s="344"/>
      <c r="E12" s="344"/>
      <c r="F12" s="344"/>
      <c r="G12" s="344"/>
      <c r="H12" s="344"/>
      <c r="I12" s="344"/>
      <c r="J12" s="344"/>
      <c r="K12" s="344"/>
      <c r="L12" s="344">
        <v>186799</v>
      </c>
      <c r="M12" s="344"/>
      <c r="N12" s="344">
        <v>137</v>
      </c>
      <c r="O12" s="345">
        <f>SUM(C12:N12)</f>
        <v>186936</v>
      </c>
    </row>
    <row r="13" spans="1:15" s="346" customFormat="1" ht="18" customHeight="1" thickBot="1">
      <c r="A13" s="342" t="s">
        <v>15</v>
      </c>
      <c r="B13" s="350" t="s">
        <v>463</v>
      </c>
      <c r="C13" s="344">
        <v>5313</v>
      </c>
      <c r="D13" s="344">
        <v>5313</v>
      </c>
      <c r="E13" s="344"/>
      <c r="F13" s="344"/>
      <c r="G13" s="344">
        <v>6513</v>
      </c>
      <c r="H13" s="344">
        <v>10463</v>
      </c>
      <c r="I13" s="344">
        <v>5313</v>
      </c>
      <c r="J13" s="344">
        <v>3085</v>
      </c>
      <c r="K13" s="344">
        <v>2939</v>
      </c>
      <c r="L13" s="344">
        <v>5597</v>
      </c>
      <c r="M13" s="344"/>
      <c r="N13" s="344"/>
      <c r="O13" s="345">
        <f t="shared" si="0"/>
        <v>44536</v>
      </c>
    </row>
    <row r="14" spans="1:15" s="337" customFormat="1" ht="18" customHeight="1" thickBot="1">
      <c r="A14" s="336" t="s">
        <v>16</v>
      </c>
      <c r="B14" s="351" t="s">
        <v>464</v>
      </c>
      <c r="C14" s="352">
        <f aca="true" t="shared" si="1" ref="C14:N14">SUM(C5:C13)</f>
        <v>21674</v>
      </c>
      <c r="D14" s="352">
        <f t="shared" si="1"/>
        <v>21674</v>
      </c>
      <c r="E14" s="352">
        <f t="shared" si="1"/>
        <v>34261</v>
      </c>
      <c r="F14" s="352">
        <f t="shared" si="1"/>
        <v>16361</v>
      </c>
      <c r="G14" s="352">
        <f t="shared" si="1"/>
        <v>22874</v>
      </c>
      <c r="H14" s="352">
        <f t="shared" si="1"/>
        <v>26824</v>
      </c>
      <c r="I14" s="352">
        <f t="shared" si="1"/>
        <v>21674</v>
      </c>
      <c r="J14" s="352">
        <f t="shared" si="1"/>
        <v>19446</v>
      </c>
      <c r="K14" s="352">
        <f t="shared" si="1"/>
        <v>54399</v>
      </c>
      <c r="L14" s="352">
        <f t="shared" si="1"/>
        <v>208757</v>
      </c>
      <c r="M14" s="352">
        <f t="shared" si="1"/>
        <v>27870</v>
      </c>
      <c r="N14" s="352">
        <f t="shared" si="1"/>
        <v>19221</v>
      </c>
      <c r="O14" s="353">
        <f>SUM(C14:N14)</f>
        <v>495035</v>
      </c>
    </row>
    <row r="15" spans="1:15" s="337" customFormat="1" ht="18" customHeight="1" thickBot="1">
      <c r="A15" s="336" t="s">
        <v>17</v>
      </c>
      <c r="B15" s="453" t="s">
        <v>42</v>
      </c>
      <c r="C15" s="454"/>
      <c r="D15" s="454"/>
      <c r="E15" s="454"/>
      <c r="F15" s="454"/>
      <c r="G15" s="454"/>
      <c r="H15" s="454"/>
      <c r="I15" s="454"/>
      <c r="J15" s="454"/>
      <c r="K15" s="454"/>
      <c r="L15" s="454"/>
      <c r="M15" s="454"/>
      <c r="N15" s="454"/>
      <c r="O15" s="455"/>
    </row>
    <row r="16" spans="1:15" s="346" customFormat="1" ht="18" customHeight="1">
      <c r="A16" s="354" t="s">
        <v>18</v>
      </c>
      <c r="B16" s="355" t="s">
        <v>50</v>
      </c>
      <c r="C16" s="348">
        <v>10296</v>
      </c>
      <c r="D16" s="348">
        <v>10296</v>
      </c>
      <c r="E16" s="348">
        <v>10296</v>
      </c>
      <c r="F16" s="348">
        <v>10296</v>
      </c>
      <c r="G16" s="348">
        <v>10296</v>
      </c>
      <c r="H16" s="348">
        <v>10296</v>
      </c>
      <c r="I16" s="348">
        <v>10296</v>
      </c>
      <c r="J16" s="348">
        <v>4910</v>
      </c>
      <c r="K16" s="348">
        <v>10296</v>
      </c>
      <c r="L16" s="348">
        <v>10296</v>
      </c>
      <c r="M16" s="348">
        <v>10296</v>
      </c>
      <c r="N16" s="348">
        <v>10296</v>
      </c>
      <c r="O16" s="349">
        <f t="shared" si="0"/>
        <v>118166</v>
      </c>
    </row>
    <row r="17" spans="1:15" s="346" customFormat="1" ht="18" customHeight="1">
      <c r="A17" s="342" t="s">
        <v>19</v>
      </c>
      <c r="B17" s="343" t="s">
        <v>108</v>
      </c>
      <c r="C17" s="344">
        <v>2861</v>
      </c>
      <c r="D17" s="344">
        <v>2861</v>
      </c>
      <c r="E17" s="344">
        <v>2861</v>
      </c>
      <c r="F17" s="344">
        <v>2861</v>
      </c>
      <c r="G17" s="344">
        <v>2861</v>
      </c>
      <c r="H17" s="344">
        <v>2861</v>
      </c>
      <c r="I17" s="344">
        <v>2861</v>
      </c>
      <c r="J17" s="344">
        <v>1861</v>
      </c>
      <c r="K17" s="344">
        <v>1861</v>
      </c>
      <c r="L17" s="344">
        <v>1861</v>
      </c>
      <c r="M17" s="344">
        <v>2295</v>
      </c>
      <c r="N17" s="344">
        <v>2864</v>
      </c>
      <c r="O17" s="345">
        <f t="shared" si="0"/>
        <v>30769</v>
      </c>
    </row>
    <row r="18" spans="1:15" s="346" customFormat="1" ht="18" customHeight="1">
      <c r="A18" s="342" t="s">
        <v>20</v>
      </c>
      <c r="B18" s="350" t="s">
        <v>82</v>
      </c>
      <c r="C18" s="344">
        <v>6998</v>
      </c>
      <c r="D18" s="344">
        <v>6998</v>
      </c>
      <c r="E18" s="344">
        <v>6998</v>
      </c>
      <c r="F18" s="344">
        <v>6998</v>
      </c>
      <c r="G18" s="344">
        <v>6998</v>
      </c>
      <c r="H18" s="344">
        <v>6998</v>
      </c>
      <c r="I18" s="344">
        <v>6998</v>
      </c>
      <c r="J18" s="344">
        <v>6998</v>
      </c>
      <c r="K18" s="344">
        <v>17921</v>
      </c>
      <c r="L18" s="344">
        <v>17921</v>
      </c>
      <c r="M18" s="344">
        <v>17921</v>
      </c>
      <c r="N18" s="344">
        <v>7007</v>
      </c>
      <c r="O18" s="345">
        <f t="shared" si="0"/>
        <v>116754</v>
      </c>
    </row>
    <row r="19" spans="1:15" s="346" customFormat="1" ht="18" customHeight="1">
      <c r="A19" s="342" t="s">
        <v>21</v>
      </c>
      <c r="B19" s="350" t="s">
        <v>109</v>
      </c>
      <c r="C19" s="344">
        <v>469</v>
      </c>
      <c r="D19" s="344">
        <v>469</v>
      </c>
      <c r="E19" s="344">
        <v>469</v>
      </c>
      <c r="F19" s="344">
        <v>469</v>
      </c>
      <c r="G19" s="344">
        <v>469</v>
      </c>
      <c r="H19" s="344">
        <v>469</v>
      </c>
      <c r="I19" s="344">
        <v>469</v>
      </c>
      <c r="J19" s="344">
        <v>469</v>
      </c>
      <c r="K19" s="344">
        <v>1445</v>
      </c>
      <c r="L19" s="344">
        <v>1445</v>
      </c>
      <c r="M19" s="344">
        <v>1445</v>
      </c>
      <c r="N19" s="344">
        <v>466</v>
      </c>
      <c r="O19" s="345">
        <f t="shared" si="0"/>
        <v>8553</v>
      </c>
    </row>
    <row r="20" spans="1:15" s="346" customFormat="1" ht="18" customHeight="1">
      <c r="A20" s="342" t="s">
        <v>22</v>
      </c>
      <c r="B20" s="350" t="s">
        <v>465</v>
      </c>
      <c r="C20" s="344"/>
      <c r="D20" s="344"/>
      <c r="E20" s="344">
        <v>350</v>
      </c>
      <c r="F20" s="344"/>
      <c r="G20" s="344">
        <v>1200</v>
      </c>
      <c r="H20" s="344"/>
      <c r="I20" s="344"/>
      <c r="J20" s="344">
        <v>350</v>
      </c>
      <c r="K20" s="344"/>
      <c r="L20" s="344"/>
      <c r="M20" s="344">
        <v>201</v>
      </c>
      <c r="N20" s="344"/>
      <c r="O20" s="345">
        <f t="shared" si="0"/>
        <v>2101</v>
      </c>
    </row>
    <row r="21" spans="1:15" s="346" customFormat="1" ht="18" customHeight="1">
      <c r="A21" s="342" t="s">
        <v>23</v>
      </c>
      <c r="B21" s="350" t="s">
        <v>129</v>
      </c>
      <c r="C21" s="344"/>
      <c r="D21" s="344"/>
      <c r="E21" s="344"/>
      <c r="F21" s="344"/>
      <c r="G21" s="344"/>
      <c r="H21" s="344"/>
      <c r="I21" s="344"/>
      <c r="J21" s="344"/>
      <c r="K21" s="344"/>
      <c r="L21" s="344"/>
      <c r="M21" s="344">
        <v>63592</v>
      </c>
      <c r="N21" s="344"/>
      <c r="O21" s="345">
        <f t="shared" si="0"/>
        <v>63592</v>
      </c>
    </row>
    <row r="22" spans="1:15" s="346" customFormat="1" ht="18" customHeight="1">
      <c r="A22" s="342" t="s">
        <v>24</v>
      </c>
      <c r="B22" s="343" t="s">
        <v>112</v>
      </c>
      <c r="C22" s="344"/>
      <c r="D22" s="344"/>
      <c r="E22" s="344"/>
      <c r="F22" s="344"/>
      <c r="G22" s="344"/>
      <c r="H22" s="344">
        <v>5150</v>
      </c>
      <c r="I22" s="344"/>
      <c r="J22" s="344"/>
      <c r="K22" s="344"/>
      <c r="L22" s="344"/>
      <c r="M22" s="344">
        <v>142006</v>
      </c>
      <c r="N22" s="344"/>
      <c r="O22" s="345">
        <f t="shared" si="0"/>
        <v>147156</v>
      </c>
    </row>
    <row r="23" spans="1:15" s="346" customFormat="1" ht="18" customHeight="1">
      <c r="A23" s="342" t="s">
        <v>25</v>
      </c>
      <c r="B23" s="350" t="s">
        <v>44</v>
      </c>
      <c r="C23" s="344"/>
      <c r="D23" s="344"/>
      <c r="E23" s="344"/>
      <c r="F23" s="344"/>
      <c r="G23" s="344"/>
      <c r="H23" s="344"/>
      <c r="I23" s="344"/>
      <c r="J23" s="344"/>
      <c r="K23" s="344"/>
      <c r="L23" s="344"/>
      <c r="M23" s="344">
        <v>1855</v>
      </c>
      <c r="N23" s="344">
        <v>1000</v>
      </c>
      <c r="O23" s="345">
        <f t="shared" si="0"/>
        <v>2855</v>
      </c>
    </row>
    <row r="24" spans="1:15" s="346" customFormat="1" ht="18" customHeight="1" thickBot="1">
      <c r="A24" s="342" t="s">
        <v>26</v>
      </c>
      <c r="B24" s="350" t="s">
        <v>466</v>
      </c>
      <c r="C24" s="344"/>
      <c r="D24" s="344"/>
      <c r="E24" s="344"/>
      <c r="F24" s="344"/>
      <c r="G24" s="344"/>
      <c r="H24" s="344"/>
      <c r="I24" s="344"/>
      <c r="J24" s="344"/>
      <c r="K24" s="344"/>
      <c r="L24" s="344"/>
      <c r="M24" s="344">
        <v>5089</v>
      </c>
      <c r="N24" s="344"/>
      <c r="O24" s="345">
        <f t="shared" si="0"/>
        <v>5089</v>
      </c>
    </row>
    <row r="25" spans="1:15" s="337" customFormat="1" ht="18" customHeight="1" thickBot="1">
      <c r="A25" s="356" t="s">
        <v>27</v>
      </c>
      <c r="B25" s="351" t="s">
        <v>467</v>
      </c>
      <c r="C25" s="352">
        <f aca="true" t="shared" si="2" ref="C25:N25">SUM(C16:C24)</f>
        <v>20624</v>
      </c>
      <c r="D25" s="352">
        <f t="shared" si="2"/>
        <v>20624</v>
      </c>
      <c r="E25" s="352">
        <f t="shared" si="2"/>
        <v>20974</v>
      </c>
      <c r="F25" s="352">
        <f t="shared" si="2"/>
        <v>20624</v>
      </c>
      <c r="G25" s="352">
        <f t="shared" si="2"/>
        <v>21824</v>
      </c>
      <c r="H25" s="352">
        <f t="shared" si="2"/>
        <v>25774</v>
      </c>
      <c r="I25" s="352">
        <f t="shared" si="2"/>
        <v>20624</v>
      </c>
      <c r="J25" s="352">
        <f t="shared" si="2"/>
        <v>14588</v>
      </c>
      <c r="K25" s="352">
        <f t="shared" si="2"/>
        <v>31523</v>
      </c>
      <c r="L25" s="352">
        <f t="shared" si="2"/>
        <v>31523</v>
      </c>
      <c r="M25" s="352"/>
      <c r="N25" s="352">
        <f t="shared" si="2"/>
        <v>21633</v>
      </c>
      <c r="O25" s="353">
        <f t="shared" si="0"/>
        <v>250335</v>
      </c>
    </row>
    <row r="26" spans="1:15" s="330" customFormat="1" ht="18" customHeight="1" thickBot="1">
      <c r="A26" s="356" t="s">
        <v>28</v>
      </c>
      <c r="B26" s="357" t="s">
        <v>468</v>
      </c>
      <c r="C26" s="358">
        <f aca="true" t="shared" si="3" ref="C26:O26">C14-C25</f>
        <v>1050</v>
      </c>
      <c r="D26" s="358">
        <f t="shared" si="3"/>
        <v>1050</v>
      </c>
      <c r="E26" s="358">
        <f t="shared" si="3"/>
        <v>13287</v>
      </c>
      <c r="F26" s="358">
        <f t="shared" si="3"/>
        <v>-4263</v>
      </c>
      <c r="G26" s="358">
        <f t="shared" si="3"/>
        <v>1050</v>
      </c>
      <c r="H26" s="358">
        <f t="shared" si="3"/>
        <v>1050</v>
      </c>
      <c r="I26" s="358">
        <f t="shared" si="3"/>
        <v>1050</v>
      </c>
      <c r="J26" s="358">
        <f t="shared" si="3"/>
        <v>4858</v>
      </c>
      <c r="K26" s="358">
        <f t="shared" si="3"/>
        <v>22876</v>
      </c>
      <c r="L26" s="358">
        <f t="shared" si="3"/>
        <v>177234</v>
      </c>
      <c r="M26" s="358">
        <f t="shared" si="3"/>
        <v>27870</v>
      </c>
      <c r="N26" s="358">
        <f t="shared" si="3"/>
        <v>-2412</v>
      </c>
      <c r="O26" s="359">
        <f t="shared" si="3"/>
        <v>244700</v>
      </c>
    </row>
    <row r="27" ht="15.75">
      <c r="A27" s="360"/>
    </row>
    <row r="28" spans="2:15" ht="15.75">
      <c r="B28" s="363"/>
      <c r="C28" s="364"/>
      <c r="D28" s="364"/>
      <c r="O28" s="361"/>
    </row>
    <row r="29" ht="15.75">
      <c r="O29" s="361"/>
    </row>
    <row r="30" ht="15.75">
      <c r="O30" s="361"/>
    </row>
    <row r="31" ht="15.75">
      <c r="O31" s="361"/>
    </row>
    <row r="32" ht="15.75">
      <c r="O32" s="361"/>
    </row>
    <row r="33" ht="15.75">
      <c r="O33" s="361"/>
    </row>
    <row r="34" ht="15.75">
      <c r="O34" s="361"/>
    </row>
    <row r="35" ht="15.75">
      <c r="O35" s="361"/>
    </row>
    <row r="36" ht="15.75">
      <c r="O36" s="361"/>
    </row>
    <row r="37" ht="15.75">
      <c r="O37" s="361"/>
    </row>
    <row r="38" ht="15.75">
      <c r="O38" s="361"/>
    </row>
    <row r="39" ht="15.75">
      <c r="O39" s="361"/>
    </row>
    <row r="40" ht="15.75">
      <c r="O40" s="361"/>
    </row>
    <row r="41" ht="15.75">
      <c r="O41" s="361"/>
    </row>
    <row r="42" ht="15.75">
      <c r="O42" s="361"/>
    </row>
    <row r="43" ht="15.75">
      <c r="O43" s="361"/>
    </row>
    <row r="44" ht="15.75">
      <c r="O44" s="361"/>
    </row>
    <row r="45" ht="15.75">
      <c r="O45" s="361"/>
    </row>
    <row r="46" ht="15.75">
      <c r="O46" s="361"/>
    </row>
    <row r="47" ht="15.75">
      <c r="O47" s="361"/>
    </row>
    <row r="48" ht="15.75">
      <c r="O48" s="361"/>
    </row>
    <row r="49" ht="15.75">
      <c r="O49" s="361"/>
    </row>
    <row r="50" ht="15.75">
      <c r="O50" s="361"/>
    </row>
    <row r="51" ht="15.75">
      <c r="O51" s="361"/>
    </row>
    <row r="52" ht="15.75">
      <c r="O52" s="361"/>
    </row>
    <row r="53" ht="15.75">
      <c r="O53" s="361"/>
    </row>
    <row r="54" ht="15.75">
      <c r="O54" s="361"/>
    </row>
    <row r="55" ht="15.75">
      <c r="O55" s="361"/>
    </row>
    <row r="56" ht="15.75">
      <c r="O56" s="361"/>
    </row>
    <row r="57" ht="15.75">
      <c r="O57" s="361"/>
    </row>
    <row r="58" ht="15.75">
      <c r="O58" s="361"/>
    </row>
    <row r="59" ht="15.75">
      <c r="O59" s="361"/>
    </row>
    <row r="60" ht="15.75">
      <c r="O60" s="361"/>
    </row>
    <row r="61" ht="15.75">
      <c r="O61" s="361"/>
    </row>
    <row r="62" ht="15.75">
      <c r="O62" s="361"/>
    </row>
    <row r="63" ht="15.75">
      <c r="O63" s="361"/>
    </row>
    <row r="64" ht="15.75">
      <c r="O64" s="361"/>
    </row>
    <row r="65" ht="15.75">
      <c r="O65" s="361"/>
    </row>
    <row r="66" ht="15.75">
      <c r="O66" s="361"/>
    </row>
    <row r="67" ht="15.75">
      <c r="O67" s="361"/>
    </row>
    <row r="68" ht="15.75">
      <c r="O68" s="361"/>
    </row>
    <row r="69" ht="15.75">
      <c r="O69" s="361"/>
    </row>
    <row r="70" ht="15.75">
      <c r="O70" s="361"/>
    </row>
    <row r="71" ht="15.75">
      <c r="O71" s="361"/>
    </row>
    <row r="72" ht="15.75">
      <c r="O72" s="361"/>
    </row>
    <row r="73" ht="15.75">
      <c r="O73" s="361"/>
    </row>
    <row r="74" ht="15.75">
      <c r="O74" s="361"/>
    </row>
    <row r="75" ht="15.75">
      <c r="O75" s="361"/>
    </row>
    <row r="76" ht="15.75">
      <c r="O76" s="361"/>
    </row>
    <row r="77" ht="15.75">
      <c r="O77" s="361"/>
    </row>
    <row r="78" ht="15.75">
      <c r="O78" s="361"/>
    </row>
    <row r="79" ht="15.75">
      <c r="O79" s="361"/>
    </row>
    <row r="80" ht="15.75">
      <c r="O80" s="361"/>
    </row>
    <row r="81" ht="15.75">
      <c r="O81" s="361"/>
    </row>
  </sheetData>
  <sheetProtection/>
  <mergeCells count="3">
    <mergeCell ref="A1:O1"/>
    <mergeCell ref="B4:O4"/>
    <mergeCell ref="B15:O15"/>
  </mergeCells>
  <printOptions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80" r:id="rId1"/>
  <headerFooter alignWithMargins="0">
    <oddHeader>&amp;R&amp;"Times New Roman CE,Félkövér dőlt"&amp;11 3. tájékoztató tábla a 9/2016. (V.26.) önkormányzati rendelethez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D38"/>
  <sheetViews>
    <sheetView view="pageBreakPreview" zoomScale="60" workbookViewId="0" topLeftCell="A1">
      <selection activeCell="E1" sqref="E1"/>
    </sheetView>
  </sheetViews>
  <sheetFormatPr defaultColWidth="9.00390625" defaultRowHeight="12.75"/>
  <cols>
    <col min="1" max="1" width="88.625" style="326" customWidth="1"/>
    <col min="2" max="2" width="27.875" style="326" customWidth="1"/>
    <col min="3" max="16384" width="9.375" style="326" customWidth="1"/>
  </cols>
  <sheetData>
    <row r="1" spans="1:2" s="327" customFormat="1" ht="47.25" customHeight="1">
      <c r="A1" s="456" t="s">
        <v>469</v>
      </c>
      <c r="B1" s="456"/>
    </row>
    <row r="2" spans="1:2" s="327" customFormat="1" ht="22.5" customHeight="1" thickBot="1">
      <c r="A2" s="365"/>
      <c r="B2" s="366" t="s">
        <v>470</v>
      </c>
    </row>
    <row r="3" spans="1:2" s="329" customFormat="1" ht="16.5" thickBot="1">
      <c r="A3" s="367" t="s">
        <v>471</v>
      </c>
      <c r="B3" s="368" t="s">
        <v>472</v>
      </c>
    </row>
    <row r="4" spans="1:2" s="371" customFormat="1" ht="16.5" thickBot="1">
      <c r="A4" s="369">
        <v>1</v>
      </c>
      <c r="B4" s="370">
        <v>2</v>
      </c>
    </row>
    <row r="5" spans="1:2" s="327" customFormat="1" ht="15.75">
      <c r="A5" s="372" t="s">
        <v>49</v>
      </c>
      <c r="B5" s="373"/>
    </row>
    <row r="6" spans="1:2" s="327" customFormat="1" ht="12.75" customHeight="1">
      <c r="A6" s="372" t="s">
        <v>474</v>
      </c>
      <c r="B6" s="386">
        <v>59265200</v>
      </c>
    </row>
    <row r="7" spans="1:2" s="327" customFormat="1" ht="15.75">
      <c r="A7" s="372" t="s">
        <v>475</v>
      </c>
      <c r="B7" s="386">
        <v>13678327</v>
      </c>
    </row>
    <row r="8" spans="1:2" s="327" customFormat="1" ht="15.75">
      <c r="A8" s="375" t="s">
        <v>476</v>
      </c>
      <c r="B8" s="387">
        <v>3774402</v>
      </c>
    </row>
    <row r="9" spans="1:2" s="327" customFormat="1" ht="15.75">
      <c r="A9" s="375" t="s">
        <v>477</v>
      </c>
      <c r="B9" s="387">
        <v>5024000</v>
      </c>
    </row>
    <row r="10" spans="1:2" s="327" customFormat="1" ht="15.75">
      <c r="A10" s="375" t="s">
        <v>478</v>
      </c>
      <c r="B10" s="387">
        <v>1356885</v>
      </c>
    </row>
    <row r="11" spans="1:2" s="327" customFormat="1" ht="15.75">
      <c r="A11" s="375" t="s">
        <v>479</v>
      </c>
      <c r="B11" s="387">
        <v>3523040</v>
      </c>
    </row>
    <row r="12" spans="1:3" s="327" customFormat="1" ht="15.75">
      <c r="A12" s="376" t="s">
        <v>480</v>
      </c>
      <c r="B12" s="377">
        <v>5602101</v>
      </c>
      <c r="C12" s="378"/>
    </row>
    <row r="13" spans="1:2" s="327" customFormat="1" ht="15.75">
      <c r="A13" s="372" t="s">
        <v>481</v>
      </c>
      <c r="B13" s="386">
        <v>78545628</v>
      </c>
    </row>
    <row r="14" spans="1:2" s="327" customFormat="1" ht="15.75">
      <c r="A14" s="379" t="s">
        <v>482</v>
      </c>
      <c r="B14" s="388">
        <v>34955100</v>
      </c>
    </row>
    <row r="15" spans="1:4" s="327" customFormat="1" ht="15.75">
      <c r="A15" s="380" t="s">
        <v>483</v>
      </c>
      <c r="B15" s="389">
        <v>4643334</v>
      </c>
      <c r="C15" s="382"/>
      <c r="D15" s="382"/>
    </row>
    <row r="16" spans="1:4" s="327" customFormat="1" ht="15.75">
      <c r="A16" s="380" t="s">
        <v>484</v>
      </c>
      <c r="B16" s="389">
        <v>39598434</v>
      </c>
      <c r="C16" s="382"/>
      <c r="D16" s="382"/>
    </row>
    <row r="17" spans="1:4" s="327" customFormat="1" ht="15.75">
      <c r="A17" s="380" t="s">
        <v>485</v>
      </c>
      <c r="B17" s="381"/>
      <c r="C17" s="382"/>
      <c r="D17" s="382"/>
    </row>
    <row r="18" spans="1:4" s="327" customFormat="1" ht="15.75">
      <c r="A18" s="380" t="s">
        <v>486</v>
      </c>
      <c r="B18" s="389">
        <v>20180605</v>
      </c>
      <c r="C18" s="382"/>
      <c r="D18" s="382"/>
    </row>
    <row r="19" spans="1:4" s="327" customFormat="1" ht="15.75">
      <c r="A19" s="380" t="s">
        <v>487</v>
      </c>
      <c r="B19" s="389">
        <v>9400320</v>
      </c>
      <c r="C19" s="382"/>
      <c r="D19" s="382"/>
    </row>
    <row r="20" spans="1:4" s="327" customFormat="1" ht="15.75">
      <c r="A20" s="380" t="s">
        <v>488</v>
      </c>
      <c r="B20" s="389">
        <v>10780285</v>
      </c>
      <c r="C20" s="382"/>
      <c r="D20" s="382"/>
    </row>
    <row r="21" spans="1:4" s="327" customFormat="1" ht="15.75">
      <c r="A21" s="380" t="s">
        <v>489</v>
      </c>
      <c r="B21" s="389">
        <v>37923658</v>
      </c>
      <c r="C21" s="382"/>
      <c r="D21" s="382"/>
    </row>
    <row r="22" spans="1:4" s="327" customFormat="1" ht="15.75">
      <c r="A22" s="380" t="s">
        <v>490</v>
      </c>
      <c r="B22" s="389">
        <v>2694960</v>
      </c>
      <c r="C22" s="382"/>
      <c r="D22" s="382"/>
    </row>
    <row r="23" spans="1:4" s="327" customFormat="1" ht="15.75">
      <c r="A23" s="380" t="s">
        <v>491</v>
      </c>
      <c r="B23" s="389">
        <v>2694960</v>
      </c>
      <c r="C23" s="382"/>
      <c r="D23" s="382"/>
    </row>
    <row r="24" spans="1:4" s="327" customFormat="1" ht="15.75">
      <c r="A24" s="380" t="s">
        <v>473</v>
      </c>
      <c r="B24" s="389">
        <v>158762680</v>
      </c>
      <c r="C24" s="382"/>
      <c r="D24" s="382"/>
    </row>
    <row r="25" spans="1:4" s="328" customFormat="1" ht="19.5" customHeight="1">
      <c r="A25" s="380"/>
      <c r="B25" s="381"/>
      <c r="C25" s="383"/>
      <c r="D25" s="383"/>
    </row>
    <row r="26" spans="1:2" ht="15.75">
      <c r="A26" s="372" t="s">
        <v>492</v>
      </c>
      <c r="B26" s="374"/>
    </row>
    <row r="27" spans="1:2" ht="15.75">
      <c r="A27" s="372"/>
      <c r="B27" s="374" t="s">
        <v>470</v>
      </c>
    </row>
    <row r="28" spans="1:2" ht="15.75">
      <c r="A28" s="372" t="s">
        <v>471</v>
      </c>
      <c r="B28" s="374" t="s">
        <v>472</v>
      </c>
    </row>
    <row r="29" spans="1:2" ht="15.75">
      <c r="A29" s="372">
        <v>1</v>
      </c>
      <c r="B29" s="374">
        <v>2</v>
      </c>
    </row>
    <row r="30" spans="1:2" ht="15.75">
      <c r="A30" s="384" t="s">
        <v>49</v>
      </c>
      <c r="B30" s="385"/>
    </row>
    <row r="31" spans="1:2" ht="15">
      <c r="A31" s="390" t="s">
        <v>493</v>
      </c>
      <c r="B31" s="391">
        <v>1124000</v>
      </c>
    </row>
    <row r="32" spans="1:2" ht="15">
      <c r="A32" s="390" t="s">
        <v>494</v>
      </c>
      <c r="B32" s="391">
        <v>5000000</v>
      </c>
    </row>
    <row r="33" spans="1:2" ht="15">
      <c r="A33" s="390" t="s">
        <v>495</v>
      </c>
      <c r="B33" s="391">
        <v>137287</v>
      </c>
    </row>
    <row r="34" spans="1:2" ht="15">
      <c r="A34" s="390" t="s">
        <v>496</v>
      </c>
      <c r="B34" s="391">
        <v>2831956</v>
      </c>
    </row>
    <row r="35" spans="1:2" ht="15">
      <c r="A35" s="390" t="s">
        <v>497</v>
      </c>
      <c r="B35" s="391">
        <v>9230290</v>
      </c>
    </row>
    <row r="36" spans="1:2" ht="15">
      <c r="A36" s="390" t="s">
        <v>498</v>
      </c>
      <c r="B36" s="391">
        <v>2709780</v>
      </c>
    </row>
    <row r="37" spans="1:2" ht="15">
      <c r="A37" s="390" t="s">
        <v>499</v>
      </c>
      <c r="B37" s="391">
        <v>95419</v>
      </c>
    </row>
    <row r="38" spans="1:2" ht="15">
      <c r="A38" s="390" t="s">
        <v>431</v>
      </c>
      <c r="B38" s="391">
        <v>21128732</v>
      </c>
    </row>
  </sheetData>
  <sheetProtection/>
  <mergeCells count="1">
    <mergeCell ref="A1:B1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600" verticalDpi="600" orientation="landscape" paperSize="9" scale="71" r:id="rId1"/>
  <headerFooter alignWithMargins="0">
    <oddHeader>&amp;R&amp;"Times New Roman CE,Félkövér dőlt"&amp;11 4. számú tájékoztató tábla a 9/2016.(V.26.)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0"/>
  <sheetViews>
    <sheetView view="pageBreakPreview" zoomScale="60" workbookViewId="0" topLeftCell="A122">
      <selection activeCell="A84" sqref="A84"/>
    </sheetView>
  </sheetViews>
  <sheetFormatPr defaultColWidth="9.00390625" defaultRowHeight="12.75"/>
  <cols>
    <col min="1" max="1" width="7.625" style="20" customWidth="1"/>
    <col min="2" max="2" width="64.125" style="20" customWidth="1"/>
    <col min="3" max="3" width="21.625" style="21" customWidth="1"/>
    <col min="4" max="4" width="20.875" style="25" customWidth="1"/>
    <col min="5" max="5" width="16.875" style="25" customWidth="1"/>
    <col min="6" max="16384" width="9.375" style="25" customWidth="1"/>
  </cols>
  <sheetData>
    <row r="1" spans="1:3" s="90" customFormat="1" ht="18" customHeight="1">
      <c r="A1" s="436" t="s">
        <v>4</v>
      </c>
      <c r="B1" s="436"/>
      <c r="C1" s="436"/>
    </row>
    <row r="2" spans="1:3" s="90" customFormat="1" ht="18" customHeight="1" thickBot="1">
      <c r="A2" s="437" t="s">
        <v>87</v>
      </c>
      <c r="B2" s="437"/>
      <c r="C2" s="91" t="s">
        <v>130</v>
      </c>
    </row>
    <row r="3" spans="1:5" s="90" customFormat="1" ht="18" customHeight="1" thickBot="1">
      <c r="A3" s="92" t="s">
        <v>51</v>
      </c>
      <c r="B3" s="93" t="s">
        <v>5</v>
      </c>
      <c r="C3" s="94" t="s">
        <v>397</v>
      </c>
      <c r="D3" s="94" t="s">
        <v>398</v>
      </c>
      <c r="E3" s="94"/>
    </row>
    <row r="4" spans="1:5" s="98" customFormat="1" ht="18" customHeight="1" thickBot="1">
      <c r="A4" s="95">
        <v>1</v>
      </c>
      <c r="B4" s="96">
        <v>2</v>
      </c>
      <c r="C4" s="97">
        <v>3</v>
      </c>
      <c r="D4" s="97">
        <v>4</v>
      </c>
      <c r="E4" s="97"/>
    </row>
    <row r="5" spans="1:5" s="98" customFormat="1" ht="18" customHeight="1" thickBot="1">
      <c r="A5" s="99" t="s">
        <v>6</v>
      </c>
      <c r="B5" s="100" t="s">
        <v>152</v>
      </c>
      <c r="C5" s="101">
        <f>SUM(C6:C10)</f>
        <v>148486</v>
      </c>
      <c r="D5" s="219">
        <f>(+D6+D7+D8+D9+D10+D11+D12)</f>
        <v>161095</v>
      </c>
      <c r="E5" s="219"/>
    </row>
    <row r="6" spans="1:5" s="98" customFormat="1" ht="18" customHeight="1">
      <c r="A6" s="102" t="s">
        <v>63</v>
      </c>
      <c r="B6" s="222" t="s">
        <v>153</v>
      </c>
      <c r="C6" s="104">
        <v>72943</v>
      </c>
      <c r="D6" s="104">
        <v>78698</v>
      </c>
      <c r="E6" s="104"/>
    </row>
    <row r="7" spans="1:5" s="98" customFormat="1" ht="18" customHeight="1">
      <c r="A7" s="105" t="s">
        <v>64</v>
      </c>
      <c r="B7" s="223" t="s">
        <v>154</v>
      </c>
      <c r="C7" s="107">
        <v>39110</v>
      </c>
      <c r="D7" s="107">
        <v>39598</v>
      </c>
      <c r="E7" s="107"/>
    </row>
    <row r="8" spans="1:5" s="98" customFormat="1" ht="18" customHeight="1">
      <c r="A8" s="105" t="s">
        <v>65</v>
      </c>
      <c r="B8" s="223" t="s">
        <v>155</v>
      </c>
      <c r="C8" s="107">
        <v>28120</v>
      </c>
      <c r="D8" s="107">
        <v>32537</v>
      </c>
      <c r="E8" s="107"/>
    </row>
    <row r="9" spans="1:5" s="98" customFormat="1" ht="18" customHeight="1">
      <c r="A9" s="105" t="s">
        <v>406</v>
      </c>
      <c r="B9" s="223" t="s">
        <v>407</v>
      </c>
      <c r="C9" s="107">
        <v>2710</v>
      </c>
      <c r="D9" s="107">
        <v>2805</v>
      </c>
      <c r="E9" s="107"/>
    </row>
    <row r="10" spans="1:5" s="98" customFormat="1" ht="18" customHeight="1">
      <c r="A10" s="105" t="s">
        <v>74</v>
      </c>
      <c r="B10" s="223" t="s">
        <v>401</v>
      </c>
      <c r="C10" s="107">
        <v>5603</v>
      </c>
      <c r="D10" s="107">
        <v>0</v>
      </c>
      <c r="E10" s="107"/>
    </row>
    <row r="11" spans="1:5" s="98" customFormat="1" ht="18" customHeight="1">
      <c r="A11" s="105" t="s">
        <v>408</v>
      </c>
      <c r="B11" s="106" t="s">
        <v>156</v>
      </c>
      <c r="C11" s="220"/>
      <c r="D11" s="107">
        <v>85</v>
      </c>
      <c r="E11" s="107"/>
    </row>
    <row r="12" spans="1:5" s="98" customFormat="1" ht="18" customHeight="1" thickBot="1">
      <c r="A12" s="108" t="s">
        <v>409</v>
      </c>
      <c r="B12" s="109" t="s">
        <v>157</v>
      </c>
      <c r="C12" s="221"/>
      <c r="D12" s="107">
        <v>7372</v>
      </c>
      <c r="E12" s="107"/>
    </row>
    <row r="13" spans="1:5" s="98" customFormat="1" ht="18" customHeight="1" thickBot="1">
      <c r="A13" s="99" t="s">
        <v>7</v>
      </c>
      <c r="B13" s="110" t="s">
        <v>158</v>
      </c>
      <c r="C13" s="101">
        <f>+C14+C15+C16+C17+C18</f>
        <v>15700</v>
      </c>
      <c r="D13" s="101">
        <f>+D14+D15+D16+D17+D18</f>
        <v>23512</v>
      </c>
      <c r="E13" s="101"/>
    </row>
    <row r="14" spans="1:5" s="98" customFormat="1" ht="18" customHeight="1">
      <c r="A14" s="102" t="s">
        <v>69</v>
      </c>
      <c r="B14" s="103" t="s">
        <v>159</v>
      </c>
      <c r="C14" s="104"/>
      <c r="D14" s="104"/>
      <c r="E14" s="104"/>
    </row>
    <row r="15" spans="1:5" s="98" customFormat="1" ht="18" customHeight="1">
      <c r="A15" s="105" t="s">
        <v>70</v>
      </c>
      <c r="B15" s="46" t="s">
        <v>402</v>
      </c>
      <c r="C15" s="107"/>
      <c r="D15" s="107"/>
      <c r="E15" s="107"/>
    </row>
    <row r="16" spans="1:5" s="98" customFormat="1" ht="18" customHeight="1">
      <c r="A16" s="105" t="s">
        <v>71</v>
      </c>
      <c r="B16" s="106" t="s">
        <v>377</v>
      </c>
      <c r="C16" s="107"/>
      <c r="D16" s="107"/>
      <c r="E16" s="107"/>
    </row>
    <row r="17" spans="1:5" s="98" customFormat="1" ht="18" customHeight="1">
      <c r="A17" s="105" t="s">
        <v>72</v>
      </c>
      <c r="B17" s="106" t="s">
        <v>378</v>
      </c>
      <c r="C17" s="107"/>
      <c r="D17" s="107"/>
      <c r="E17" s="107"/>
    </row>
    <row r="18" spans="1:5" s="98" customFormat="1" ht="18" customHeight="1">
      <c r="A18" s="105" t="s">
        <v>73</v>
      </c>
      <c r="B18" s="106" t="s">
        <v>161</v>
      </c>
      <c r="C18" s="107">
        <v>15700</v>
      </c>
      <c r="D18" s="107">
        <v>23512</v>
      </c>
      <c r="E18" s="107"/>
    </row>
    <row r="19" spans="1:5" s="98" customFormat="1" ht="18" customHeight="1" thickBot="1">
      <c r="A19" s="108" t="s">
        <v>79</v>
      </c>
      <c r="B19" s="109" t="s">
        <v>162</v>
      </c>
      <c r="C19" s="111"/>
      <c r="D19" s="111"/>
      <c r="E19" s="111"/>
    </row>
    <row r="20" spans="1:5" s="98" customFormat="1" ht="18" customHeight="1" thickBot="1">
      <c r="A20" s="99" t="s">
        <v>8</v>
      </c>
      <c r="B20" s="100" t="s">
        <v>163</v>
      </c>
      <c r="C20" s="101">
        <f>+C21+C22+C23+C24+C25</f>
        <v>0</v>
      </c>
      <c r="D20" s="101">
        <f>+D21+D22+D23+D24+D25</f>
        <v>186799</v>
      </c>
      <c r="E20" s="101"/>
    </row>
    <row r="21" spans="1:5" s="98" customFormat="1" ht="18" customHeight="1">
      <c r="A21" s="102" t="s">
        <v>52</v>
      </c>
      <c r="B21" s="103" t="s">
        <v>164</v>
      </c>
      <c r="C21" s="104"/>
      <c r="D21" s="104">
        <v>7812</v>
      </c>
      <c r="E21" s="104"/>
    </row>
    <row r="22" spans="1:5" s="98" customFormat="1" ht="18" customHeight="1">
      <c r="A22" s="105" t="s">
        <v>53</v>
      </c>
      <c r="B22" s="106" t="s">
        <v>165</v>
      </c>
      <c r="C22" s="107"/>
      <c r="D22" s="107"/>
      <c r="E22" s="107"/>
    </row>
    <row r="23" spans="1:5" s="98" customFormat="1" ht="18" customHeight="1">
      <c r="A23" s="105" t="s">
        <v>54</v>
      </c>
      <c r="B23" s="106" t="s">
        <v>379</v>
      </c>
      <c r="C23" s="107"/>
      <c r="D23" s="107"/>
      <c r="E23" s="107"/>
    </row>
    <row r="24" spans="1:5" s="98" customFormat="1" ht="18" customHeight="1">
      <c r="A24" s="105" t="s">
        <v>55</v>
      </c>
      <c r="B24" s="106" t="s">
        <v>380</v>
      </c>
      <c r="C24" s="107"/>
      <c r="D24" s="107"/>
      <c r="E24" s="107"/>
    </row>
    <row r="25" spans="1:5" s="98" customFormat="1" ht="18" customHeight="1">
      <c r="A25" s="105" t="s">
        <v>96</v>
      </c>
      <c r="B25" s="106" t="s">
        <v>166</v>
      </c>
      <c r="C25" s="107"/>
      <c r="D25" s="107">
        <v>178987</v>
      </c>
      <c r="E25" s="107"/>
    </row>
    <row r="26" spans="1:5" s="98" customFormat="1" ht="18" customHeight="1" thickBot="1">
      <c r="A26" s="108" t="s">
        <v>97</v>
      </c>
      <c r="B26" s="109" t="s">
        <v>167</v>
      </c>
      <c r="C26" s="111"/>
      <c r="D26" s="111">
        <v>178987</v>
      </c>
      <c r="E26" s="111"/>
    </row>
    <row r="27" spans="1:5" s="98" customFormat="1" ht="18" customHeight="1" thickBot="1">
      <c r="A27" s="99" t="s">
        <v>98</v>
      </c>
      <c r="B27" s="100" t="s">
        <v>168</v>
      </c>
      <c r="C27" s="112">
        <f>+C28+C31+C32+C33</f>
        <v>33101</v>
      </c>
      <c r="D27" s="112">
        <f>+D28+D31+D32+D33</f>
        <v>47819</v>
      </c>
      <c r="E27" s="112"/>
    </row>
    <row r="28" spans="1:5" s="98" customFormat="1" ht="18" customHeight="1">
      <c r="A28" s="102" t="s">
        <v>169</v>
      </c>
      <c r="B28" s="103" t="s">
        <v>175</v>
      </c>
      <c r="C28" s="113">
        <f>+C29+C30</f>
        <v>26752</v>
      </c>
      <c r="D28" s="113">
        <f>+D29+D30</f>
        <v>38816</v>
      </c>
      <c r="E28" s="113"/>
    </row>
    <row r="29" spans="1:5" s="98" customFormat="1" ht="18" customHeight="1">
      <c r="A29" s="317" t="s">
        <v>170</v>
      </c>
      <c r="B29" s="46" t="s">
        <v>404</v>
      </c>
      <c r="C29" s="47">
        <v>1812</v>
      </c>
      <c r="D29" s="47">
        <v>2394</v>
      </c>
      <c r="E29" s="107"/>
    </row>
    <row r="30" spans="1:5" s="98" customFormat="1" ht="18" customHeight="1">
      <c r="A30" s="317" t="s">
        <v>171</v>
      </c>
      <c r="B30" s="46" t="s">
        <v>403</v>
      </c>
      <c r="C30" s="47">
        <v>24940</v>
      </c>
      <c r="D30" s="47">
        <v>36422</v>
      </c>
      <c r="E30" s="107"/>
    </row>
    <row r="31" spans="1:5" s="98" customFormat="1" ht="18" customHeight="1">
      <c r="A31" s="105" t="s">
        <v>172</v>
      </c>
      <c r="B31" s="106" t="s">
        <v>178</v>
      </c>
      <c r="C31" s="107">
        <v>6284</v>
      </c>
      <c r="D31" s="107">
        <v>6351</v>
      </c>
      <c r="E31" s="107"/>
    </row>
    <row r="32" spans="1:5" s="98" customFormat="1" ht="18" customHeight="1">
      <c r="A32" s="105" t="s">
        <v>173</v>
      </c>
      <c r="B32" s="106" t="s">
        <v>179</v>
      </c>
      <c r="C32" s="107">
        <v>65</v>
      </c>
      <c r="D32" s="107">
        <v>520</v>
      </c>
      <c r="E32" s="107"/>
    </row>
    <row r="33" spans="1:5" s="98" customFormat="1" ht="18" customHeight="1" thickBot="1">
      <c r="A33" s="108" t="s">
        <v>174</v>
      </c>
      <c r="B33" s="109" t="s">
        <v>180</v>
      </c>
      <c r="C33" s="111"/>
      <c r="D33" s="111">
        <v>2132</v>
      </c>
      <c r="E33" s="111"/>
    </row>
    <row r="34" spans="1:5" s="98" customFormat="1" ht="18" customHeight="1" thickBot="1">
      <c r="A34" s="99" t="s">
        <v>10</v>
      </c>
      <c r="B34" s="100" t="s">
        <v>181</v>
      </c>
      <c r="C34" s="101">
        <f>SUM(C35:C44)</f>
        <v>22260</v>
      </c>
      <c r="D34" s="101">
        <f>SUM(D35:D44)</f>
        <v>27440</v>
      </c>
      <c r="E34" s="101"/>
    </row>
    <row r="35" spans="1:5" s="98" customFormat="1" ht="18" customHeight="1">
      <c r="A35" s="102" t="s">
        <v>56</v>
      </c>
      <c r="B35" s="103" t="s">
        <v>184</v>
      </c>
      <c r="C35" s="104"/>
      <c r="D35" s="104"/>
      <c r="E35" s="104"/>
    </row>
    <row r="36" spans="1:5" s="98" customFormat="1" ht="18" customHeight="1">
      <c r="A36" s="105" t="s">
        <v>57</v>
      </c>
      <c r="B36" s="106" t="s">
        <v>185</v>
      </c>
      <c r="C36" s="107">
        <v>11100</v>
      </c>
      <c r="D36" s="107">
        <v>14352</v>
      </c>
      <c r="E36" s="107"/>
    </row>
    <row r="37" spans="1:5" s="98" customFormat="1" ht="18" customHeight="1">
      <c r="A37" s="105" t="s">
        <v>58</v>
      </c>
      <c r="B37" s="106" t="s">
        <v>186</v>
      </c>
      <c r="C37" s="107"/>
      <c r="D37" s="107">
        <v>524</v>
      </c>
      <c r="E37" s="107"/>
    </row>
    <row r="38" spans="1:5" s="98" customFormat="1" ht="18" customHeight="1">
      <c r="A38" s="105" t="s">
        <v>100</v>
      </c>
      <c r="B38" s="106" t="s">
        <v>187</v>
      </c>
      <c r="C38" s="107">
        <v>1590</v>
      </c>
      <c r="D38" s="107">
        <v>611</v>
      </c>
      <c r="E38" s="107"/>
    </row>
    <row r="39" spans="1:5" s="98" customFormat="1" ht="18" customHeight="1">
      <c r="A39" s="105" t="s">
        <v>101</v>
      </c>
      <c r="B39" s="106" t="s">
        <v>188</v>
      </c>
      <c r="C39" s="107">
        <v>5175</v>
      </c>
      <c r="D39" s="107">
        <v>6213</v>
      </c>
      <c r="E39" s="107"/>
    </row>
    <row r="40" spans="1:5" s="98" customFormat="1" ht="18" customHeight="1">
      <c r="A40" s="105" t="s">
        <v>102</v>
      </c>
      <c r="B40" s="106" t="s">
        <v>189</v>
      </c>
      <c r="C40" s="107">
        <v>4395</v>
      </c>
      <c r="D40" s="107">
        <v>5490</v>
      </c>
      <c r="E40" s="107"/>
    </row>
    <row r="41" spans="1:5" s="98" customFormat="1" ht="18" customHeight="1">
      <c r="A41" s="105" t="s">
        <v>103</v>
      </c>
      <c r="B41" s="106" t="s">
        <v>190</v>
      </c>
      <c r="C41" s="107"/>
      <c r="D41" s="107"/>
      <c r="E41" s="107"/>
    </row>
    <row r="42" spans="1:5" s="98" customFormat="1" ht="18" customHeight="1">
      <c r="A42" s="105" t="s">
        <v>104</v>
      </c>
      <c r="B42" s="106" t="s">
        <v>191</v>
      </c>
      <c r="C42" s="107"/>
      <c r="D42" s="107">
        <v>117</v>
      </c>
      <c r="E42" s="107"/>
    </row>
    <row r="43" spans="1:5" s="98" customFormat="1" ht="18" customHeight="1">
      <c r="A43" s="105" t="s">
        <v>182</v>
      </c>
      <c r="B43" s="106" t="s">
        <v>192</v>
      </c>
      <c r="C43" s="114"/>
      <c r="D43" s="114"/>
      <c r="E43" s="114"/>
    </row>
    <row r="44" spans="1:5" s="98" customFormat="1" ht="18" customHeight="1" thickBot="1">
      <c r="A44" s="108" t="s">
        <v>183</v>
      </c>
      <c r="B44" s="109" t="s">
        <v>193</v>
      </c>
      <c r="C44" s="115"/>
      <c r="D44" s="115">
        <v>133</v>
      </c>
      <c r="E44" s="115"/>
    </row>
    <row r="45" spans="1:5" s="98" customFormat="1" ht="18" customHeight="1" thickBot="1">
      <c r="A45" s="99" t="s">
        <v>11</v>
      </c>
      <c r="B45" s="100" t="s">
        <v>194</v>
      </c>
      <c r="C45" s="101">
        <f>SUM(C46:C50)</f>
        <v>0</v>
      </c>
      <c r="D45" s="101">
        <f>SUM(D46:D50)</f>
        <v>2888</v>
      </c>
      <c r="E45" s="101"/>
    </row>
    <row r="46" spans="1:5" s="98" customFormat="1" ht="18" customHeight="1">
      <c r="A46" s="102" t="s">
        <v>59</v>
      </c>
      <c r="B46" s="103" t="s">
        <v>198</v>
      </c>
      <c r="C46" s="116"/>
      <c r="D46" s="116"/>
      <c r="E46" s="116"/>
    </row>
    <row r="47" spans="1:5" s="98" customFormat="1" ht="18" customHeight="1">
      <c r="A47" s="105" t="s">
        <v>60</v>
      </c>
      <c r="B47" s="106" t="s">
        <v>199</v>
      </c>
      <c r="C47" s="114"/>
      <c r="D47" s="114">
        <v>2888</v>
      </c>
      <c r="E47" s="114"/>
    </row>
    <row r="48" spans="1:5" s="98" customFormat="1" ht="18" customHeight="1">
      <c r="A48" s="105" t="s">
        <v>195</v>
      </c>
      <c r="B48" s="106" t="s">
        <v>200</v>
      </c>
      <c r="C48" s="114"/>
      <c r="D48" s="114"/>
      <c r="E48" s="114"/>
    </row>
    <row r="49" spans="1:5" s="98" customFormat="1" ht="18" customHeight="1">
      <c r="A49" s="105" t="s">
        <v>196</v>
      </c>
      <c r="B49" s="106" t="s">
        <v>201</v>
      </c>
      <c r="C49" s="114"/>
      <c r="D49" s="114"/>
      <c r="E49" s="114"/>
    </row>
    <row r="50" spans="1:5" s="98" customFormat="1" ht="18" customHeight="1" thickBot="1">
      <c r="A50" s="108" t="s">
        <v>197</v>
      </c>
      <c r="B50" s="109" t="s">
        <v>202</v>
      </c>
      <c r="C50" s="115"/>
      <c r="D50" s="115"/>
      <c r="E50" s="115"/>
    </row>
    <row r="51" spans="1:5" s="98" customFormat="1" ht="18" customHeight="1" thickBot="1">
      <c r="A51" s="99" t="s">
        <v>105</v>
      </c>
      <c r="B51" s="100" t="s">
        <v>203</v>
      </c>
      <c r="C51" s="101">
        <f>SUM(C52:C54)</f>
        <v>0</v>
      </c>
      <c r="D51" s="101">
        <f>SUM(D52:D54)</f>
        <v>809</v>
      </c>
      <c r="E51" s="101"/>
    </row>
    <row r="52" spans="1:5" s="98" customFormat="1" ht="18" customHeight="1">
      <c r="A52" s="102" t="s">
        <v>61</v>
      </c>
      <c r="B52" s="222" t="s">
        <v>204</v>
      </c>
      <c r="C52" s="104"/>
      <c r="D52" s="104"/>
      <c r="E52" s="104"/>
    </row>
    <row r="53" spans="1:5" s="98" customFormat="1" ht="18" customHeight="1">
      <c r="A53" s="105" t="s">
        <v>62</v>
      </c>
      <c r="B53" s="223" t="s">
        <v>381</v>
      </c>
      <c r="C53" s="107"/>
      <c r="D53" s="107">
        <v>159</v>
      </c>
      <c r="E53" s="107"/>
    </row>
    <row r="54" spans="1:5" s="98" customFormat="1" ht="18" customHeight="1">
      <c r="A54" s="105" t="s">
        <v>207</v>
      </c>
      <c r="B54" s="106" t="s">
        <v>205</v>
      </c>
      <c r="C54" s="107"/>
      <c r="D54" s="107">
        <v>650</v>
      </c>
      <c r="E54" s="107"/>
    </row>
    <row r="55" spans="1:5" s="98" customFormat="1" ht="18" customHeight="1" thickBot="1">
      <c r="A55" s="108" t="s">
        <v>208</v>
      </c>
      <c r="B55" s="109" t="s">
        <v>206</v>
      </c>
      <c r="C55" s="111"/>
      <c r="D55" s="111"/>
      <c r="E55" s="111"/>
    </row>
    <row r="56" spans="1:5" s="98" customFormat="1" ht="18" customHeight="1" thickBot="1">
      <c r="A56" s="99" t="s">
        <v>13</v>
      </c>
      <c r="B56" s="110" t="s">
        <v>209</v>
      </c>
      <c r="C56" s="101">
        <f>SUM(C57:C59)</f>
        <v>0</v>
      </c>
      <c r="D56" s="101">
        <f>SUM(D57:D59)</f>
        <v>137</v>
      </c>
      <c r="E56" s="101"/>
    </row>
    <row r="57" spans="1:5" s="98" customFormat="1" ht="18" customHeight="1">
      <c r="A57" s="102" t="s">
        <v>106</v>
      </c>
      <c r="B57" s="103" t="s">
        <v>211</v>
      </c>
      <c r="C57" s="114"/>
      <c r="D57" s="114"/>
      <c r="E57" s="114"/>
    </row>
    <row r="58" spans="1:5" s="98" customFormat="1" ht="18" customHeight="1">
      <c r="A58" s="105" t="s">
        <v>107</v>
      </c>
      <c r="B58" s="106" t="s">
        <v>382</v>
      </c>
      <c r="C58" s="114"/>
      <c r="D58" s="114">
        <v>37</v>
      </c>
      <c r="E58" s="114"/>
    </row>
    <row r="59" spans="1:5" s="98" customFormat="1" ht="18" customHeight="1">
      <c r="A59" s="105" t="s">
        <v>131</v>
      </c>
      <c r="B59" s="106" t="s">
        <v>212</v>
      </c>
      <c r="C59" s="114"/>
      <c r="D59" s="114">
        <v>100</v>
      </c>
      <c r="E59" s="114"/>
    </row>
    <row r="60" spans="1:5" s="98" customFormat="1" ht="18" customHeight="1" thickBot="1">
      <c r="A60" s="108" t="s">
        <v>210</v>
      </c>
      <c r="B60" s="109" t="s">
        <v>213</v>
      </c>
      <c r="C60" s="114"/>
      <c r="D60" s="114"/>
      <c r="E60" s="114"/>
    </row>
    <row r="61" spans="1:5" s="98" customFormat="1" ht="18" customHeight="1" thickBot="1">
      <c r="A61" s="99" t="s">
        <v>14</v>
      </c>
      <c r="B61" s="100" t="s">
        <v>214</v>
      </c>
      <c r="C61" s="112">
        <f>+C5+C13+C20+C27+C34+C45+C51+C56</f>
        <v>219547</v>
      </c>
      <c r="D61" s="112">
        <f>+D5+D13+D20+D27+D34+D45+D51+D56</f>
        <v>450499</v>
      </c>
      <c r="E61" s="112"/>
    </row>
    <row r="62" spans="1:5" s="98" customFormat="1" ht="18" customHeight="1" thickBot="1">
      <c r="A62" s="117">
        <v>10</v>
      </c>
      <c r="B62" s="110" t="s">
        <v>216</v>
      </c>
      <c r="C62" s="101">
        <f>SUM(C63:C65)</f>
        <v>0</v>
      </c>
      <c r="D62" s="101">
        <f>SUM(D63:D65)</f>
        <v>0</v>
      </c>
      <c r="E62" s="101"/>
    </row>
    <row r="63" spans="1:5" s="98" customFormat="1" ht="18" customHeight="1">
      <c r="A63" s="102"/>
      <c r="B63" s="103" t="s">
        <v>217</v>
      </c>
      <c r="C63" s="114"/>
      <c r="D63" s="114"/>
      <c r="E63" s="114"/>
    </row>
    <row r="64" spans="1:5" s="98" customFormat="1" ht="18" customHeight="1">
      <c r="A64" s="105"/>
      <c r="B64" s="106" t="s">
        <v>218</v>
      </c>
      <c r="C64" s="114"/>
      <c r="D64" s="114"/>
      <c r="E64" s="114"/>
    </row>
    <row r="65" spans="1:5" s="98" customFormat="1" ht="18" customHeight="1" thickBot="1">
      <c r="A65" s="108"/>
      <c r="B65" s="118" t="s">
        <v>219</v>
      </c>
      <c r="C65" s="114"/>
      <c r="D65" s="114"/>
      <c r="E65" s="114"/>
    </row>
    <row r="66" spans="1:5" s="98" customFormat="1" ht="18" customHeight="1" thickBot="1">
      <c r="A66" s="117">
        <v>11</v>
      </c>
      <c r="B66" s="110" t="s">
        <v>221</v>
      </c>
      <c r="C66" s="101">
        <f>SUM(C67:C70)</f>
        <v>0</v>
      </c>
      <c r="D66" s="101">
        <f>SUM(D67:D70)</f>
        <v>0</v>
      </c>
      <c r="E66" s="101"/>
    </row>
    <row r="67" spans="1:5" s="98" customFormat="1" ht="18" customHeight="1">
      <c r="A67" s="102"/>
      <c r="B67" s="103" t="s">
        <v>222</v>
      </c>
      <c r="C67" s="114"/>
      <c r="D67" s="114"/>
      <c r="E67" s="114"/>
    </row>
    <row r="68" spans="1:5" s="98" customFormat="1" ht="18" customHeight="1">
      <c r="A68" s="105"/>
      <c r="B68" s="106" t="s">
        <v>223</v>
      </c>
      <c r="C68" s="114"/>
      <c r="D68" s="114"/>
      <c r="E68" s="114"/>
    </row>
    <row r="69" spans="1:5" s="98" customFormat="1" ht="18" customHeight="1">
      <c r="A69" s="105"/>
      <c r="B69" s="106" t="s">
        <v>224</v>
      </c>
      <c r="C69" s="114"/>
      <c r="D69" s="114"/>
      <c r="E69" s="114"/>
    </row>
    <row r="70" spans="1:5" s="98" customFormat="1" ht="18" customHeight="1" thickBot="1">
      <c r="A70" s="108"/>
      <c r="B70" s="109" t="s">
        <v>225</v>
      </c>
      <c r="C70" s="114"/>
      <c r="D70" s="114"/>
      <c r="E70" s="114"/>
    </row>
    <row r="71" spans="1:5" s="98" customFormat="1" ht="18" customHeight="1" thickBot="1">
      <c r="A71" s="117">
        <v>12</v>
      </c>
      <c r="B71" s="110" t="s">
        <v>227</v>
      </c>
      <c r="C71" s="101">
        <f>SUM(C72:C73)</f>
        <v>36000</v>
      </c>
      <c r="D71" s="101">
        <f>SUM(D72:D73)</f>
        <v>38939</v>
      </c>
      <c r="E71" s="101"/>
    </row>
    <row r="72" spans="1:5" s="98" customFormat="1" ht="18" customHeight="1">
      <c r="A72" s="102"/>
      <c r="B72" s="103" t="s">
        <v>228</v>
      </c>
      <c r="C72" s="114">
        <v>36000</v>
      </c>
      <c r="D72" s="114">
        <v>38939</v>
      </c>
      <c r="E72" s="114"/>
    </row>
    <row r="73" spans="1:5" s="98" customFormat="1" ht="18" customHeight="1" thickBot="1">
      <c r="A73" s="108"/>
      <c r="B73" s="109" t="s">
        <v>229</v>
      </c>
      <c r="C73" s="114"/>
      <c r="D73" s="114"/>
      <c r="E73" s="114"/>
    </row>
    <row r="74" spans="1:5" s="98" customFormat="1" ht="18" customHeight="1" thickBot="1">
      <c r="A74" s="117">
        <v>13</v>
      </c>
      <c r="B74" s="110" t="s">
        <v>231</v>
      </c>
      <c r="C74" s="101">
        <f>SUM(C75:C77)</f>
        <v>0</v>
      </c>
      <c r="D74" s="101">
        <f>SUM(D75:D77)</f>
        <v>5597</v>
      </c>
      <c r="E74" s="101"/>
    </row>
    <row r="75" spans="1:5" s="98" customFormat="1" ht="18" customHeight="1">
      <c r="A75" s="102"/>
      <c r="B75" s="103" t="s">
        <v>232</v>
      </c>
      <c r="C75" s="114"/>
      <c r="D75" s="114">
        <v>5597</v>
      </c>
      <c r="E75" s="114"/>
    </row>
    <row r="76" spans="1:5" s="98" customFormat="1" ht="18" customHeight="1">
      <c r="A76" s="105"/>
      <c r="B76" s="106" t="s">
        <v>233</v>
      </c>
      <c r="C76" s="114"/>
      <c r="D76" s="114"/>
      <c r="E76" s="114"/>
    </row>
    <row r="77" spans="1:5" s="98" customFormat="1" ht="18" customHeight="1" thickBot="1">
      <c r="A77" s="108"/>
      <c r="B77" s="109" t="s">
        <v>234</v>
      </c>
      <c r="C77" s="114"/>
      <c r="D77" s="114"/>
      <c r="E77" s="114"/>
    </row>
    <row r="78" spans="1:5" s="98" customFormat="1" ht="18" customHeight="1" thickBot="1">
      <c r="A78" s="117">
        <v>14</v>
      </c>
      <c r="B78" s="110" t="s">
        <v>257</v>
      </c>
      <c r="C78" s="101">
        <f>SUM(C79:C82)</f>
        <v>0</v>
      </c>
      <c r="D78" s="101">
        <f>SUM(D79:D82)</f>
        <v>0</v>
      </c>
      <c r="E78" s="101"/>
    </row>
    <row r="79" spans="1:5" s="98" customFormat="1" ht="18" customHeight="1">
      <c r="A79" s="119" t="s">
        <v>236</v>
      </c>
      <c r="B79" s="103" t="s">
        <v>237</v>
      </c>
      <c r="C79" s="114"/>
      <c r="D79" s="114"/>
      <c r="E79" s="114"/>
    </row>
    <row r="80" spans="1:5" s="98" customFormat="1" ht="18" customHeight="1">
      <c r="A80" s="120" t="s">
        <v>238</v>
      </c>
      <c r="B80" s="106" t="s">
        <v>239</v>
      </c>
      <c r="C80" s="114"/>
      <c r="D80" s="114"/>
      <c r="E80" s="114"/>
    </row>
    <row r="81" spans="1:5" s="98" customFormat="1" ht="18" customHeight="1">
      <c r="A81" s="120" t="s">
        <v>240</v>
      </c>
      <c r="B81" s="106" t="s">
        <v>241</v>
      </c>
      <c r="C81" s="114"/>
      <c r="D81" s="114"/>
      <c r="E81" s="114"/>
    </row>
    <row r="82" spans="1:5" s="98" customFormat="1" ht="18" customHeight="1" thickBot="1">
      <c r="A82" s="121" t="s">
        <v>242</v>
      </c>
      <c r="B82" s="109" t="s">
        <v>243</v>
      </c>
      <c r="C82" s="114"/>
      <c r="D82" s="114"/>
      <c r="E82" s="114"/>
    </row>
    <row r="83" spans="1:5" s="98" customFormat="1" ht="18" customHeight="1" thickBot="1">
      <c r="A83" s="117">
        <v>15</v>
      </c>
      <c r="B83" s="110" t="s">
        <v>245</v>
      </c>
      <c r="C83" s="122"/>
      <c r="D83" s="122"/>
      <c r="E83" s="122"/>
    </row>
    <row r="84" spans="1:5" s="98" customFormat="1" ht="18" customHeight="1" thickBot="1">
      <c r="A84" s="117">
        <v>16</v>
      </c>
      <c r="B84" s="123" t="s">
        <v>247</v>
      </c>
      <c r="C84" s="112">
        <f>+C62+C66+C71+C74+C78+C83</f>
        <v>36000</v>
      </c>
      <c r="D84" s="112">
        <f>+D62+D66+D71+D74+D78+D83</f>
        <v>44536</v>
      </c>
      <c r="E84" s="112"/>
    </row>
    <row r="85" spans="1:5" s="98" customFormat="1" ht="71.25" customHeight="1" thickBot="1">
      <c r="A85" s="124" t="s">
        <v>260</v>
      </c>
      <c r="B85" s="125" t="s">
        <v>248</v>
      </c>
      <c r="C85" s="112">
        <f>+C61+C84</f>
        <v>255547</v>
      </c>
      <c r="D85" s="112">
        <f>+D61+D84</f>
        <v>495035</v>
      </c>
      <c r="E85" s="112"/>
    </row>
    <row r="86" spans="1:3" s="98" customFormat="1" ht="18" customHeight="1">
      <c r="A86" s="126"/>
      <c r="B86" s="127"/>
      <c r="C86" s="128"/>
    </row>
    <row r="87" spans="1:3" s="90" customFormat="1" ht="18" customHeight="1">
      <c r="A87" s="436" t="s">
        <v>34</v>
      </c>
      <c r="B87" s="436"/>
      <c r="C87" s="436"/>
    </row>
    <row r="88" spans="1:3" s="130" customFormat="1" ht="18" customHeight="1" thickBot="1">
      <c r="A88" s="438" t="s">
        <v>88</v>
      </c>
      <c r="B88" s="438"/>
      <c r="C88" s="129" t="s">
        <v>130</v>
      </c>
    </row>
    <row r="89" spans="1:5" s="90" customFormat="1" ht="18" customHeight="1" thickBot="1">
      <c r="A89" s="92" t="s">
        <v>51</v>
      </c>
      <c r="B89" s="93" t="s">
        <v>35</v>
      </c>
      <c r="C89" s="94" t="s">
        <v>397</v>
      </c>
      <c r="D89" s="94" t="s">
        <v>398</v>
      </c>
      <c r="E89" s="94"/>
    </row>
    <row r="90" spans="1:5" s="98" customFormat="1" ht="18" customHeight="1" thickBot="1">
      <c r="A90" s="92">
        <v>1</v>
      </c>
      <c r="B90" s="93">
        <v>2</v>
      </c>
      <c r="C90" s="94">
        <v>3</v>
      </c>
      <c r="D90" s="94">
        <v>4</v>
      </c>
      <c r="E90" s="94"/>
    </row>
    <row r="91" spans="1:5" s="90" customFormat="1" ht="18" customHeight="1" thickBot="1">
      <c r="A91" s="131" t="s">
        <v>6</v>
      </c>
      <c r="B91" s="132" t="s">
        <v>387</v>
      </c>
      <c r="C91" s="133">
        <f>SUM(C92:C96)</f>
        <v>249397</v>
      </c>
      <c r="D91" s="133">
        <f>SUM(D92:D96)</f>
        <v>276343</v>
      </c>
      <c r="E91" s="133"/>
    </row>
    <row r="92" spans="1:5" s="90" customFormat="1" ht="18" customHeight="1">
      <c r="A92" s="134" t="s">
        <v>63</v>
      </c>
      <c r="B92" s="135" t="s">
        <v>36</v>
      </c>
      <c r="C92" s="136">
        <v>123552</v>
      </c>
      <c r="D92" s="136">
        <v>118166</v>
      </c>
      <c r="E92" s="136"/>
    </row>
    <row r="93" spans="1:5" s="90" customFormat="1" ht="18" customHeight="1">
      <c r="A93" s="105" t="s">
        <v>64</v>
      </c>
      <c r="B93" s="137" t="s">
        <v>108</v>
      </c>
      <c r="C93" s="107">
        <v>34335</v>
      </c>
      <c r="D93" s="107">
        <v>30769</v>
      </c>
      <c r="E93" s="107"/>
    </row>
    <row r="94" spans="1:5" s="90" customFormat="1" ht="18" customHeight="1">
      <c r="A94" s="105" t="s">
        <v>65</v>
      </c>
      <c r="B94" s="137" t="s">
        <v>82</v>
      </c>
      <c r="C94" s="111">
        <v>83985</v>
      </c>
      <c r="D94" s="111">
        <v>116754</v>
      </c>
      <c r="E94" s="111"/>
    </row>
    <row r="95" spans="1:5" s="90" customFormat="1" ht="18" customHeight="1">
      <c r="A95" s="105" t="s">
        <v>66</v>
      </c>
      <c r="B95" s="138" t="s">
        <v>109</v>
      </c>
      <c r="C95" s="111">
        <v>5625</v>
      </c>
      <c r="D95" s="111">
        <v>8553</v>
      </c>
      <c r="E95" s="111"/>
    </row>
    <row r="96" spans="1:5" s="90" customFormat="1" ht="18" customHeight="1">
      <c r="A96" s="105" t="s">
        <v>74</v>
      </c>
      <c r="B96" s="139" t="s">
        <v>110</v>
      </c>
      <c r="C96" s="111">
        <v>1900</v>
      </c>
      <c r="D96" s="111">
        <v>2101</v>
      </c>
      <c r="E96" s="111"/>
    </row>
    <row r="97" spans="1:5" s="90" customFormat="1" ht="18" customHeight="1">
      <c r="A97" s="105" t="s">
        <v>67</v>
      </c>
      <c r="B97" s="137" t="s">
        <v>263</v>
      </c>
      <c r="C97" s="111"/>
      <c r="D97" s="111"/>
      <c r="E97" s="111"/>
    </row>
    <row r="98" spans="1:5" s="90" customFormat="1" ht="18" customHeight="1">
      <c r="A98" s="105" t="s">
        <v>68</v>
      </c>
      <c r="B98" s="224" t="s">
        <v>264</v>
      </c>
      <c r="C98" s="111"/>
      <c r="D98" s="111"/>
      <c r="E98" s="111"/>
    </row>
    <row r="99" spans="1:5" s="90" customFormat="1" ht="18" customHeight="1">
      <c r="A99" s="105" t="s">
        <v>75</v>
      </c>
      <c r="B99" s="140" t="s">
        <v>265</v>
      </c>
      <c r="C99" s="111"/>
      <c r="D99" s="111"/>
      <c r="E99" s="111"/>
    </row>
    <row r="100" spans="1:5" s="90" customFormat="1" ht="18" customHeight="1">
      <c r="A100" s="105" t="s">
        <v>76</v>
      </c>
      <c r="B100" s="140" t="s">
        <v>266</v>
      </c>
      <c r="C100" s="111"/>
      <c r="D100" s="111"/>
      <c r="E100" s="111"/>
    </row>
    <row r="101" spans="1:5" s="90" customFormat="1" ht="18" customHeight="1">
      <c r="A101" s="105" t="s">
        <v>77</v>
      </c>
      <c r="B101" s="224" t="s">
        <v>267</v>
      </c>
      <c r="C101" s="111"/>
      <c r="D101" s="111"/>
      <c r="E101" s="111"/>
    </row>
    <row r="102" spans="1:5" s="90" customFormat="1" ht="18" customHeight="1">
      <c r="A102" s="105" t="s">
        <v>78</v>
      </c>
      <c r="B102" s="224" t="s">
        <v>268</v>
      </c>
      <c r="C102" s="111"/>
      <c r="D102" s="111"/>
      <c r="E102" s="111"/>
    </row>
    <row r="103" spans="1:5" s="90" customFormat="1" ht="18" customHeight="1">
      <c r="A103" s="105" t="s">
        <v>80</v>
      </c>
      <c r="B103" s="140" t="s">
        <v>269</v>
      </c>
      <c r="C103" s="111"/>
      <c r="D103" s="111"/>
      <c r="E103" s="111"/>
    </row>
    <row r="104" spans="1:5" s="90" customFormat="1" ht="18" customHeight="1">
      <c r="A104" s="141" t="s">
        <v>111</v>
      </c>
      <c r="B104" s="142" t="s">
        <v>270</v>
      </c>
      <c r="C104" s="111"/>
      <c r="D104" s="111"/>
      <c r="E104" s="111"/>
    </row>
    <row r="105" spans="1:5" s="90" customFormat="1" ht="18" customHeight="1">
      <c r="A105" s="105" t="s">
        <v>261</v>
      </c>
      <c r="B105" s="142" t="s">
        <v>271</v>
      </c>
      <c r="C105" s="111"/>
      <c r="D105" s="111"/>
      <c r="E105" s="111"/>
    </row>
    <row r="106" spans="1:5" s="90" customFormat="1" ht="18" customHeight="1" thickBot="1">
      <c r="A106" s="143" t="s">
        <v>262</v>
      </c>
      <c r="B106" s="144" t="s">
        <v>272</v>
      </c>
      <c r="C106" s="145">
        <v>1900</v>
      </c>
      <c r="D106" s="145">
        <v>2100</v>
      </c>
      <c r="E106" s="145"/>
    </row>
    <row r="107" spans="1:5" s="90" customFormat="1" ht="18" customHeight="1" thickBot="1">
      <c r="A107" s="99" t="s">
        <v>7</v>
      </c>
      <c r="B107" s="146" t="s">
        <v>388</v>
      </c>
      <c r="C107" s="101">
        <f>+C108+C110+C112</f>
        <v>5150</v>
      </c>
      <c r="D107" s="101">
        <f>+D108+D110+D112</f>
        <v>210748</v>
      </c>
      <c r="E107" s="101"/>
    </row>
    <row r="108" spans="1:5" s="90" customFormat="1" ht="18" customHeight="1">
      <c r="A108" s="102" t="s">
        <v>69</v>
      </c>
      <c r="B108" s="137" t="s">
        <v>129</v>
      </c>
      <c r="C108" s="104"/>
      <c r="D108" s="104">
        <v>63592</v>
      </c>
      <c r="E108" s="104"/>
    </row>
    <row r="109" spans="1:5" s="90" customFormat="1" ht="18" customHeight="1">
      <c r="A109" s="102" t="s">
        <v>70</v>
      </c>
      <c r="B109" s="147" t="s">
        <v>276</v>
      </c>
      <c r="C109" s="104"/>
      <c r="D109" s="104"/>
      <c r="E109" s="104"/>
    </row>
    <row r="110" spans="1:5" s="90" customFormat="1" ht="18" customHeight="1">
      <c r="A110" s="102" t="s">
        <v>71</v>
      </c>
      <c r="B110" s="147" t="s">
        <v>112</v>
      </c>
      <c r="C110" s="107">
        <v>5150</v>
      </c>
      <c r="D110" s="107">
        <v>147156</v>
      </c>
      <c r="E110" s="107"/>
    </row>
    <row r="111" spans="1:5" s="90" customFormat="1" ht="18" customHeight="1">
      <c r="A111" s="102" t="s">
        <v>72</v>
      </c>
      <c r="B111" s="147" t="s">
        <v>277</v>
      </c>
      <c r="C111" s="148"/>
      <c r="D111" s="148"/>
      <c r="E111" s="148"/>
    </row>
    <row r="112" spans="1:5" s="90" customFormat="1" ht="18" customHeight="1">
      <c r="A112" s="102" t="s">
        <v>73</v>
      </c>
      <c r="B112" s="149" t="s">
        <v>132</v>
      </c>
      <c r="C112" s="148"/>
      <c r="D112" s="148"/>
      <c r="E112" s="148"/>
    </row>
    <row r="113" spans="1:5" s="90" customFormat="1" ht="18" customHeight="1">
      <c r="A113" s="102" t="s">
        <v>79</v>
      </c>
      <c r="B113" s="150" t="s">
        <v>383</v>
      </c>
      <c r="C113" s="148"/>
      <c r="D113" s="148"/>
      <c r="E113" s="148"/>
    </row>
    <row r="114" spans="1:5" s="90" customFormat="1" ht="18" customHeight="1">
      <c r="A114" s="102" t="s">
        <v>81</v>
      </c>
      <c r="B114" s="151" t="s">
        <v>282</v>
      </c>
      <c r="C114" s="148"/>
      <c r="D114" s="148"/>
      <c r="E114" s="148"/>
    </row>
    <row r="115" spans="1:5" s="90" customFormat="1" ht="18" customHeight="1">
      <c r="A115" s="102" t="s">
        <v>113</v>
      </c>
      <c r="B115" s="140" t="s">
        <v>266</v>
      </c>
      <c r="C115" s="148"/>
      <c r="D115" s="148"/>
      <c r="E115" s="148"/>
    </row>
    <row r="116" spans="1:5" s="90" customFormat="1" ht="18" customHeight="1">
      <c r="A116" s="102" t="s">
        <v>114</v>
      </c>
      <c r="B116" s="140" t="s">
        <v>281</v>
      </c>
      <c r="C116" s="148"/>
      <c r="D116" s="148"/>
      <c r="E116" s="148"/>
    </row>
    <row r="117" spans="1:5" s="90" customFormat="1" ht="18" customHeight="1">
      <c r="A117" s="102" t="s">
        <v>115</v>
      </c>
      <c r="B117" s="140" t="s">
        <v>280</v>
      </c>
      <c r="C117" s="148"/>
      <c r="D117" s="148"/>
      <c r="E117" s="148"/>
    </row>
    <row r="118" spans="1:5" s="90" customFormat="1" ht="18" customHeight="1">
      <c r="A118" s="102" t="s">
        <v>273</v>
      </c>
      <c r="B118" s="140" t="s">
        <v>269</v>
      </c>
      <c r="C118" s="148"/>
      <c r="D118" s="148"/>
      <c r="E118" s="148"/>
    </row>
    <row r="119" spans="1:5" s="90" customFormat="1" ht="18" customHeight="1">
      <c r="A119" s="102" t="s">
        <v>274</v>
      </c>
      <c r="B119" s="140" t="s">
        <v>279</v>
      </c>
      <c r="C119" s="148"/>
      <c r="D119" s="148"/>
      <c r="E119" s="148"/>
    </row>
    <row r="120" spans="1:5" s="90" customFormat="1" ht="18" customHeight="1" thickBot="1">
      <c r="A120" s="141" t="s">
        <v>275</v>
      </c>
      <c r="B120" s="140" t="s">
        <v>278</v>
      </c>
      <c r="C120" s="152"/>
      <c r="D120" s="152"/>
      <c r="E120" s="152"/>
    </row>
    <row r="121" spans="1:5" s="90" customFormat="1" ht="18" customHeight="1" thickBot="1">
      <c r="A121" s="99" t="s">
        <v>8</v>
      </c>
      <c r="B121" s="153" t="s">
        <v>283</v>
      </c>
      <c r="C121" s="101">
        <f>+C122+C123</f>
        <v>1000</v>
      </c>
      <c r="D121" s="101">
        <f>+D122+D123</f>
        <v>2855</v>
      </c>
      <c r="E121" s="101"/>
    </row>
    <row r="122" spans="1:5" s="90" customFormat="1" ht="18" customHeight="1">
      <c r="A122" s="102" t="s">
        <v>52</v>
      </c>
      <c r="B122" s="154" t="s">
        <v>44</v>
      </c>
      <c r="C122" s="104">
        <v>1000</v>
      </c>
      <c r="D122" s="104">
        <v>2855</v>
      </c>
      <c r="E122" s="104"/>
    </row>
    <row r="123" spans="1:5" s="90" customFormat="1" ht="18" customHeight="1" thickBot="1">
      <c r="A123" s="108" t="s">
        <v>53</v>
      </c>
      <c r="B123" s="147" t="s">
        <v>45</v>
      </c>
      <c r="C123" s="111"/>
      <c r="D123" s="111"/>
      <c r="E123" s="111"/>
    </row>
    <row r="124" spans="1:5" s="90" customFormat="1" ht="18" customHeight="1" thickBot="1">
      <c r="A124" s="99" t="s">
        <v>9</v>
      </c>
      <c r="B124" s="153" t="s">
        <v>284</v>
      </c>
      <c r="C124" s="101">
        <f>+C91+C107+C121</f>
        <v>255547</v>
      </c>
      <c r="D124" s="101">
        <f>+D91+D107+D121</f>
        <v>489946</v>
      </c>
      <c r="E124" s="101"/>
    </row>
    <row r="125" spans="1:5" s="90" customFormat="1" ht="18" customHeight="1" thickBot="1">
      <c r="A125" s="99" t="s">
        <v>10</v>
      </c>
      <c r="B125" s="153" t="s">
        <v>285</v>
      </c>
      <c r="C125" s="101">
        <f>+C126+C127+C128</f>
        <v>0</v>
      </c>
      <c r="D125" s="101">
        <f>+D126+D127+D128</f>
        <v>0</v>
      </c>
      <c r="E125" s="101"/>
    </row>
    <row r="126" spans="1:5" s="90" customFormat="1" ht="18" customHeight="1">
      <c r="A126" s="102" t="s">
        <v>56</v>
      </c>
      <c r="B126" s="225" t="s">
        <v>286</v>
      </c>
      <c r="C126" s="148"/>
      <c r="D126" s="148"/>
      <c r="E126" s="148"/>
    </row>
    <row r="127" spans="1:5" s="90" customFormat="1" ht="18" customHeight="1">
      <c r="A127" s="102" t="s">
        <v>57</v>
      </c>
      <c r="B127" s="225" t="s">
        <v>287</v>
      </c>
      <c r="C127" s="148"/>
      <c r="D127" s="148"/>
      <c r="E127" s="148"/>
    </row>
    <row r="128" spans="1:5" s="90" customFormat="1" ht="18" customHeight="1" thickBot="1">
      <c r="A128" s="141" t="s">
        <v>58</v>
      </c>
      <c r="B128" s="155" t="s">
        <v>288</v>
      </c>
      <c r="C128" s="148"/>
      <c r="D128" s="148"/>
      <c r="E128" s="148"/>
    </row>
    <row r="129" spans="1:5" s="90" customFormat="1" ht="18" customHeight="1" thickBot="1">
      <c r="A129" s="99" t="s">
        <v>11</v>
      </c>
      <c r="B129" s="153" t="s">
        <v>347</v>
      </c>
      <c r="C129" s="101">
        <f>+C130+C131+C132+C133</f>
        <v>0</v>
      </c>
      <c r="D129" s="101">
        <f>+D130+D131+D132+D133</f>
        <v>0</v>
      </c>
      <c r="E129" s="101"/>
    </row>
    <row r="130" spans="1:5" s="90" customFormat="1" ht="18" customHeight="1">
      <c r="A130" s="102" t="s">
        <v>59</v>
      </c>
      <c r="B130" s="154" t="s">
        <v>289</v>
      </c>
      <c r="C130" s="148"/>
      <c r="D130" s="148"/>
      <c r="E130" s="148"/>
    </row>
    <row r="131" spans="1:5" s="90" customFormat="1" ht="18" customHeight="1">
      <c r="A131" s="102" t="s">
        <v>60</v>
      </c>
      <c r="B131" s="154" t="s">
        <v>290</v>
      </c>
      <c r="C131" s="148"/>
      <c r="D131" s="148"/>
      <c r="E131" s="148"/>
    </row>
    <row r="132" spans="1:5" s="90" customFormat="1" ht="18" customHeight="1">
      <c r="A132" s="102" t="s">
        <v>195</v>
      </c>
      <c r="B132" s="154" t="s">
        <v>291</v>
      </c>
      <c r="C132" s="148"/>
      <c r="D132" s="148"/>
      <c r="E132" s="148"/>
    </row>
    <row r="133" spans="1:5" s="90" customFormat="1" ht="18" customHeight="1" thickBot="1">
      <c r="A133" s="141" t="s">
        <v>196</v>
      </c>
      <c r="B133" s="155" t="s">
        <v>292</v>
      </c>
      <c r="C133" s="148"/>
      <c r="D133" s="148"/>
      <c r="E133" s="148"/>
    </row>
    <row r="134" spans="1:5" s="90" customFormat="1" ht="18" customHeight="1" thickBot="1">
      <c r="A134" s="99" t="s">
        <v>12</v>
      </c>
      <c r="B134" s="153" t="s">
        <v>293</v>
      </c>
      <c r="C134" s="112">
        <f>+C135+C136+C137+C138</f>
        <v>0</v>
      </c>
      <c r="D134" s="112">
        <f>+D135+D136+D137+D138</f>
        <v>5089</v>
      </c>
      <c r="E134" s="112"/>
    </row>
    <row r="135" spans="1:5" s="90" customFormat="1" ht="18" customHeight="1">
      <c r="A135" s="102" t="s">
        <v>61</v>
      </c>
      <c r="B135" s="225" t="s">
        <v>294</v>
      </c>
      <c r="C135" s="148"/>
      <c r="D135" s="148"/>
      <c r="E135" s="148"/>
    </row>
    <row r="136" spans="1:5" s="90" customFormat="1" ht="18" customHeight="1">
      <c r="A136" s="102" t="s">
        <v>62</v>
      </c>
      <c r="B136" s="225" t="s">
        <v>304</v>
      </c>
      <c r="C136" s="148"/>
      <c r="D136" s="148">
        <v>5089</v>
      </c>
      <c r="E136" s="148"/>
    </row>
    <row r="137" spans="1:5" s="90" customFormat="1" ht="18" customHeight="1">
      <c r="A137" s="102" t="s">
        <v>207</v>
      </c>
      <c r="B137" s="225" t="s">
        <v>295</v>
      </c>
      <c r="C137" s="148"/>
      <c r="D137" s="148"/>
      <c r="E137" s="148"/>
    </row>
    <row r="138" spans="1:5" s="90" customFormat="1" ht="18" customHeight="1" thickBot="1">
      <c r="A138" s="141" t="s">
        <v>208</v>
      </c>
      <c r="B138" s="226" t="s">
        <v>296</v>
      </c>
      <c r="C138" s="148"/>
      <c r="D138" s="148"/>
      <c r="E138" s="148"/>
    </row>
    <row r="139" spans="1:5" s="90" customFormat="1" ht="18" customHeight="1" thickBot="1">
      <c r="A139" s="99" t="s">
        <v>13</v>
      </c>
      <c r="B139" s="153" t="s">
        <v>297</v>
      </c>
      <c r="C139" s="156">
        <f>+C140+C141+C142+C143</f>
        <v>0</v>
      </c>
      <c r="D139" s="156">
        <f>+D140+D141+D142+D143</f>
        <v>0</v>
      </c>
      <c r="E139" s="156"/>
    </row>
    <row r="140" spans="1:5" s="90" customFormat="1" ht="18" customHeight="1">
      <c r="A140" s="102" t="s">
        <v>106</v>
      </c>
      <c r="B140" s="154" t="s">
        <v>298</v>
      </c>
      <c r="C140" s="148"/>
      <c r="D140" s="148"/>
      <c r="E140" s="148"/>
    </row>
    <row r="141" spans="1:5" s="90" customFormat="1" ht="18" customHeight="1">
      <c r="A141" s="102" t="s">
        <v>107</v>
      </c>
      <c r="B141" s="154" t="s">
        <v>299</v>
      </c>
      <c r="C141" s="148"/>
      <c r="D141" s="148"/>
      <c r="E141" s="148"/>
    </row>
    <row r="142" spans="1:5" s="90" customFormat="1" ht="18" customHeight="1">
      <c r="A142" s="102" t="s">
        <v>131</v>
      </c>
      <c r="B142" s="154" t="s">
        <v>300</v>
      </c>
      <c r="C142" s="148"/>
      <c r="D142" s="148"/>
      <c r="E142" s="148"/>
    </row>
    <row r="143" spans="1:5" s="90" customFormat="1" ht="18" customHeight="1" thickBot="1">
      <c r="A143" s="102" t="s">
        <v>210</v>
      </c>
      <c r="B143" s="154" t="s">
        <v>301</v>
      </c>
      <c r="C143" s="148"/>
      <c r="D143" s="148"/>
      <c r="E143" s="148"/>
    </row>
    <row r="144" spans="1:9" s="90" customFormat="1" ht="18" customHeight="1" thickBot="1">
      <c r="A144" s="99" t="s">
        <v>14</v>
      </c>
      <c r="B144" s="153" t="s">
        <v>302</v>
      </c>
      <c r="C144" s="157">
        <f>+C125+C129+C134+C139</f>
        <v>0</v>
      </c>
      <c r="D144" s="157">
        <f>+D125+D129+D134+D139</f>
        <v>5089</v>
      </c>
      <c r="E144" s="157"/>
      <c r="F144" s="158"/>
      <c r="G144" s="159"/>
      <c r="H144" s="159"/>
      <c r="I144" s="159"/>
    </row>
    <row r="145" spans="1:5" s="98" customFormat="1" ht="18" customHeight="1" thickBot="1">
      <c r="A145" s="160" t="s">
        <v>15</v>
      </c>
      <c r="B145" s="161" t="s">
        <v>303</v>
      </c>
      <c r="C145" s="157">
        <f>+C124+C144</f>
        <v>255547</v>
      </c>
      <c r="D145" s="157">
        <f>+D124+D144</f>
        <v>495035</v>
      </c>
      <c r="E145" s="157"/>
    </row>
    <row r="146" s="90" customFormat="1" ht="18" customHeight="1">
      <c r="C146" s="162"/>
    </row>
    <row r="147" spans="1:3" s="90" customFormat="1" ht="18" customHeight="1">
      <c r="A147" s="439" t="s">
        <v>305</v>
      </c>
      <c r="B147" s="439"/>
      <c r="C147" s="439"/>
    </row>
    <row r="148" spans="1:3" s="90" customFormat="1" ht="18" customHeight="1" thickBot="1">
      <c r="A148" s="437" t="s">
        <v>89</v>
      </c>
      <c r="B148" s="437"/>
      <c r="C148" s="91" t="s">
        <v>130</v>
      </c>
    </row>
    <row r="149" spans="1:5" s="90" customFormat="1" ht="18" customHeight="1" thickBot="1">
      <c r="A149" s="99">
        <v>1</v>
      </c>
      <c r="B149" s="146" t="s">
        <v>306</v>
      </c>
      <c r="C149" s="101">
        <f>+C61-C124</f>
        <v>-36000</v>
      </c>
      <c r="D149" s="101">
        <f>+D61-D124</f>
        <v>-39447</v>
      </c>
      <c r="E149" s="101"/>
    </row>
    <row r="150" spans="1:5" s="90" customFormat="1" ht="18" customHeight="1" thickBot="1">
      <c r="A150" s="99" t="s">
        <v>7</v>
      </c>
      <c r="B150" s="146" t="s">
        <v>307</v>
      </c>
      <c r="C150" s="101">
        <f>+C84-C144</f>
        <v>36000</v>
      </c>
      <c r="D150" s="101">
        <v>39447</v>
      </c>
      <c r="E150" s="101"/>
    </row>
  </sheetData>
  <sheetProtection/>
  <mergeCells count="6">
    <mergeCell ref="A1:C1"/>
    <mergeCell ref="A2:B2"/>
    <mergeCell ref="A87:C87"/>
    <mergeCell ref="A88:B88"/>
    <mergeCell ref="A147:C147"/>
    <mergeCell ref="A148:B148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Nagymányok Város Önkormányzata
2015. ÉVI KÖLTSÉGVETÉSÉNEK ÖSSZEVONT MÉRLEGE
&amp;10
&amp;R&amp;"Times New Roman CE,Félkövér dőlt"&amp;11 1. melléklet a 9/2016. (V.26.) önkormányzati rendelethez</oddHeader>
  </headerFooter>
  <rowBreaks count="1" manualBreakCount="1">
    <brk id="86" max="4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31" sqref="I3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G150"/>
  <sheetViews>
    <sheetView view="pageBreakPreview" zoomScale="60" workbookViewId="0" topLeftCell="A122">
      <selection activeCell="E59" sqref="E1:E16384"/>
    </sheetView>
  </sheetViews>
  <sheetFormatPr defaultColWidth="9.00390625" defaultRowHeight="12.75"/>
  <cols>
    <col min="1" max="1" width="9.50390625" style="20" customWidth="1"/>
    <col min="2" max="2" width="68.875" style="20" customWidth="1"/>
    <col min="3" max="3" width="20.875" style="21" customWidth="1"/>
    <col min="4" max="4" width="17.625" style="25" customWidth="1"/>
    <col min="5" max="16384" width="9.375" style="25" customWidth="1"/>
  </cols>
  <sheetData>
    <row r="1" spans="1:3" s="90" customFormat="1" ht="18" customHeight="1">
      <c r="A1" s="436" t="s">
        <v>4</v>
      </c>
      <c r="B1" s="436"/>
      <c r="C1" s="436"/>
    </row>
    <row r="2" spans="1:3" s="90" customFormat="1" ht="18" customHeight="1" thickBot="1">
      <c r="A2" s="437" t="s">
        <v>87</v>
      </c>
      <c r="B2" s="437"/>
      <c r="C2" s="91" t="s">
        <v>130</v>
      </c>
    </row>
    <row r="3" spans="1:4" s="90" customFormat="1" ht="18" customHeight="1" thickBot="1">
      <c r="A3" s="92" t="s">
        <v>51</v>
      </c>
      <c r="B3" s="93" t="s">
        <v>5</v>
      </c>
      <c r="C3" s="94" t="s">
        <v>397</v>
      </c>
      <c r="D3" s="94" t="s">
        <v>398</v>
      </c>
    </row>
    <row r="4" spans="1:4" s="98" customFormat="1" ht="18" customHeight="1" thickBot="1">
      <c r="A4" s="95">
        <v>1</v>
      </c>
      <c r="B4" s="96">
        <v>2</v>
      </c>
      <c r="C4" s="97">
        <v>3</v>
      </c>
      <c r="D4" s="97">
        <v>4</v>
      </c>
    </row>
    <row r="5" spans="1:4" s="98" customFormat="1" ht="18" customHeight="1" thickBot="1">
      <c r="A5" s="99" t="s">
        <v>6</v>
      </c>
      <c r="B5" s="100" t="s">
        <v>152</v>
      </c>
      <c r="C5" s="101">
        <f>SUM(C6:C10)</f>
        <v>148486</v>
      </c>
      <c r="D5" s="219">
        <f>(+D6+D7+D8+D9+D10+D11+D12)</f>
        <v>161095</v>
      </c>
    </row>
    <row r="6" spans="1:4" s="98" customFormat="1" ht="18" customHeight="1">
      <c r="A6" s="102" t="s">
        <v>63</v>
      </c>
      <c r="B6" s="222" t="s">
        <v>153</v>
      </c>
      <c r="C6" s="104">
        <v>72943</v>
      </c>
      <c r="D6" s="104">
        <v>78698</v>
      </c>
    </row>
    <row r="7" spans="1:4" s="98" customFormat="1" ht="18" customHeight="1">
      <c r="A7" s="105" t="s">
        <v>64</v>
      </c>
      <c r="B7" s="223" t="s">
        <v>154</v>
      </c>
      <c r="C7" s="107">
        <v>39110</v>
      </c>
      <c r="D7" s="107">
        <v>39598</v>
      </c>
    </row>
    <row r="8" spans="1:4" s="98" customFormat="1" ht="18" customHeight="1">
      <c r="A8" s="105" t="s">
        <v>65</v>
      </c>
      <c r="B8" s="223" t="s">
        <v>155</v>
      </c>
      <c r="C8" s="107">
        <v>28120</v>
      </c>
      <c r="D8" s="107">
        <v>32537</v>
      </c>
    </row>
    <row r="9" spans="1:4" s="98" customFormat="1" ht="18" customHeight="1">
      <c r="A9" s="105" t="s">
        <v>406</v>
      </c>
      <c r="B9" s="223" t="s">
        <v>407</v>
      </c>
      <c r="C9" s="107">
        <v>2710</v>
      </c>
      <c r="D9" s="107">
        <v>2805</v>
      </c>
    </row>
    <row r="10" spans="1:4" s="98" customFormat="1" ht="18" customHeight="1">
      <c r="A10" s="105" t="s">
        <v>74</v>
      </c>
      <c r="B10" s="223" t="s">
        <v>401</v>
      </c>
      <c r="C10" s="107">
        <v>5603</v>
      </c>
      <c r="D10" s="107">
        <v>0</v>
      </c>
    </row>
    <row r="11" spans="1:4" s="98" customFormat="1" ht="18" customHeight="1">
      <c r="A11" s="105" t="s">
        <v>408</v>
      </c>
      <c r="B11" s="106" t="s">
        <v>156</v>
      </c>
      <c r="C11" s="220"/>
      <c r="D11" s="107">
        <v>85</v>
      </c>
    </row>
    <row r="12" spans="1:4" s="98" customFormat="1" ht="18" customHeight="1" thickBot="1">
      <c r="A12" s="108" t="s">
        <v>409</v>
      </c>
      <c r="B12" s="109" t="s">
        <v>157</v>
      </c>
      <c r="C12" s="221"/>
      <c r="D12" s="107">
        <v>7372</v>
      </c>
    </row>
    <row r="13" spans="1:4" s="98" customFormat="1" ht="18" customHeight="1" thickBot="1">
      <c r="A13" s="99" t="s">
        <v>7</v>
      </c>
      <c r="B13" s="110" t="s">
        <v>158</v>
      </c>
      <c r="C13" s="101">
        <f>+C14+C15+C16+C17+C18</f>
        <v>15700</v>
      </c>
      <c r="D13" s="101">
        <f>+D14+D15+D16+D17+D18</f>
        <v>23512</v>
      </c>
    </row>
    <row r="14" spans="1:4" s="98" customFormat="1" ht="18" customHeight="1">
      <c r="A14" s="102" t="s">
        <v>69</v>
      </c>
      <c r="B14" s="103" t="s">
        <v>159</v>
      </c>
      <c r="C14" s="104"/>
      <c r="D14" s="104"/>
    </row>
    <row r="15" spans="1:4" s="98" customFormat="1" ht="18" customHeight="1">
      <c r="A15" s="105" t="s">
        <v>70</v>
      </c>
      <c r="B15" s="46" t="s">
        <v>402</v>
      </c>
      <c r="C15" s="107"/>
      <c r="D15" s="107"/>
    </row>
    <row r="16" spans="1:4" s="98" customFormat="1" ht="18" customHeight="1">
      <c r="A16" s="105" t="s">
        <v>71</v>
      </c>
      <c r="B16" s="106" t="s">
        <v>377</v>
      </c>
      <c r="C16" s="107"/>
      <c r="D16" s="107"/>
    </row>
    <row r="17" spans="1:4" s="98" customFormat="1" ht="18" customHeight="1">
      <c r="A17" s="105" t="s">
        <v>72</v>
      </c>
      <c r="B17" s="106" t="s">
        <v>378</v>
      </c>
      <c r="C17" s="107"/>
      <c r="D17" s="107"/>
    </row>
    <row r="18" spans="1:4" s="98" customFormat="1" ht="18" customHeight="1">
      <c r="A18" s="105" t="s">
        <v>73</v>
      </c>
      <c r="B18" s="106" t="s">
        <v>161</v>
      </c>
      <c r="C18" s="107">
        <v>15700</v>
      </c>
      <c r="D18" s="107">
        <v>23512</v>
      </c>
    </row>
    <row r="19" spans="1:4" s="98" customFormat="1" ht="18" customHeight="1" thickBot="1">
      <c r="A19" s="108" t="s">
        <v>79</v>
      </c>
      <c r="B19" s="109" t="s">
        <v>162</v>
      </c>
      <c r="C19" s="111"/>
      <c r="D19" s="111"/>
    </row>
    <row r="20" spans="1:4" s="98" customFormat="1" ht="18" customHeight="1" thickBot="1">
      <c r="A20" s="99" t="s">
        <v>8</v>
      </c>
      <c r="B20" s="100" t="s">
        <v>163</v>
      </c>
      <c r="C20" s="101">
        <f>+C21+C22+C23+C24+C25</f>
        <v>0</v>
      </c>
      <c r="D20" s="101">
        <f>+D21+D22+D23+D24+D25</f>
        <v>186799</v>
      </c>
    </row>
    <row r="21" spans="1:4" s="98" customFormat="1" ht="18" customHeight="1">
      <c r="A21" s="102" t="s">
        <v>52</v>
      </c>
      <c r="B21" s="103" t="s">
        <v>164</v>
      </c>
      <c r="C21" s="104"/>
      <c r="D21" s="104">
        <v>7812</v>
      </c>
    </row>
    <row r="22" spans="1:4" s="98" customFormat="1" ht="18" customHeight="1">
      <c r="A22" s="105" t="s">
        <v>53</v>
      </c>
      <c r="B22" s="106" t="s">
        <v>165</v>
      </c>
      <c r="C22" s="107"/>
      <c r="D22" s="107"/>
    </row>
    <row r="23" spans="1:4" s="98" customFormat="1" ht="18" customHeight="1">
      <c r="A23" s="105" t="s">
        <v>54</v>
      </c>
      <c r="B23" s="106" t="s">
        <v>379</v>
      </c>
      <c r="C23" s="107"/>
      <c r="D23" s="107"/>
    </row>
    <row r="24" spans="1:4" s="98" customFormat="1" ht="18" customHeight="1">
      <c r="A24" s="105" t="s">
        <v>55</v>
      </c>
      <c r="B24" s="106" t="s">
        <v>380</v>
      </c>
      <c r="C24" s="107"/>
      <c r="D24" s="107"/>
    </row>
    <row r="25" spans="1:4" s="98" customFormat="1" ht="18" customHeight="1">
      <c r="A25" s="105" t="s">
        <v>96</v>
      </c>
      <c r="B25" s="106" t="s">
        <v>166</v>
      </c>
      <c r="C25" s="107"/>
      <c r="D25" s="107">
        <v>178987</v>
      </c>
    </row>
    <row r="26" spans="1:4" s="98" customFormat="1" ht="18" customHeight="1" thickBot="1">
      <c r="A26" s="108" t="s">
        <v>97</v>
      </c>
      <c r="B26" s="109" t="s">
        <v>167</v>
      </c>
      <c r="C26" s="111"/>
      <c r="D26" s="111">
        <v>178987</v>
      </c>
    </row>
    <row r="27" spans="1:4" s="98" customFormat="1" ht="18" customHeight="1" thickBot="1">
      <c r="A27" s="99" t="s">
        <v>98</v>
      </c>
      <c r="B27" s="100" t="s">
        <v>168</v>
      </c>
      <c r="C27" s="112">
        <f>+C28+C31+C32+C33</f>
        <v>33101</v>
      </c>
      <c r="D27" s="112">
        <f>+D28+D31+D32+D33</f>
        <v>47819</v>
      </c>
    </row>
    <row r="28" spans="1:4" s="98" customFormat="1" ht="18" customHeight="1">
      <c r="A28" s="102" t="s">
        <v>169</v>
      </c>
      <c r="B28" s="103" t="s">
        <v>175</v>
      </c>
      <c r="C28" s="113">
        <f>+C29+C30</f>
        <v>26752</v>
      </c>
      <c r="D28" s="113">
        <f>+D29+D30</f>
        <v>38816</v>
      </c>
    </row>
    <row r="29" spans="1:4" s="98" customFormat="1" ht="18" customHeight="1">
      <c r="A29" s="317" t="s">
        <v>170</v>
      </c>
      <c r="B29" s="46" t="s">
        <v>404</v>
      </c>
      <c r="C29" s="47">
        <v>1812</v>
      </c>
      <c r="D29" s="47">
        <v>2394</v>
      </c>
    </row>
    <row r="30" spans="1:4" s="98" customFormat="1" ht="18" customHeight="1">
      <c r="A30" s="317" t="s">
        <v>171</v>
      </c>
      <c r="B30" s="46" t="s">
        <v>403</v>
      </c>
      <c r="C30" s="47">
        <v>24940</v>
      </c>
      <c r="D30" s="47">
        <v>36422</v>
      </c>
    </row>
    <row r="31" spans="1:4" s="98" customFormat="1" ht="18" customHeight="1">
      <c r="A31" s="105" t="s">
        <v>172</v>
      </c>
      <c r="B31" s="106" t="s">
        <v>178</v>
      </c>
      <c r="C31" s="107">
        <v>6284</v>
      </c>
      <c r="D31" s="107">
        <v>6351</v>
      </c>
    </row>
    <row r="32" spans="1:4" s="98" customFormat="1" ht="18" customHeight="1">
      <c r="A32" s="105" t="s">
        <v>173</v>
      </c>
      <c r="B32" s="106" t="s">
        <v>179</v>
      </c>
      <c r="C32" s="107">
        <v>65</v>
      </c>
      <c r="D32" s="107">
        <v>520</v>
      </c>
    </row>
    <row r="33" spans="1:4" s="98" customFormat="1" ht="18" customHeight="1" thickBot="1">
      <c r="A33" s="108" t="s">
        <v>174</v>
      </c>
      <c r="B33" s="109" t="s">
        <v>180</v>
      </c>
      <c r="C33" s="111"/>
      <c r="D33" s="111">
        <v>2132</v>
      </c>
    </row>
    <row r="34" spans="1:4" s="98" customFormat="1" ht="18" customHeight="1" thickBot="1">
      <c r="A34" s="99" t="s">
        <v>10</v>
      </c>
      <c r="B34" s="100" t="s">
        <v>181</v>
      </c>
      <c r="C34" s="101">
        <f>SUM(C35:C44)</f>
        <v>22260</v>
      </c>
      <c r="D34" s="101">
        <f>SUM(D35:D44)</f>
        <v>27440</v>
      </c>
    </row>
    <row r="35" spans="1:4" s="98" customFormat="1" ht="18" customHeight="1">
      <c r="A35" s="102" t="s">
        <v>56</v>
      </c>
      <c r="B35" s="103" t="s">
        <v>184</v>
      </c>
      <c r="C35" s="104"/>
      <c r="D35" s="104"/>
    </row>
    <row r="36" spans="1:4" s="98" customFormat="1" ht="18" customHeight="1">
      <c r="A36" s="105" t="s">
        <v>57</v>
      </c>
      <c r="B36" s="106" t="s">
        <v>185</v>
      </c>
      <c r="C36" s="107">
        <v>11100</v>
      </c>
      <c r="D36" s="107">
        <v>14352</v>
      </c>
    </row>
    <row r="37" spans="1:4" s="98" customFormat="1" ht="18" customHeight="1">
      <c r="A37" s="105" t="s">
        <v>58</v>
      </c>
      <c r="B37" s="106" t="s">
        <v>186</v>
      </c>
      <c r="C37" s="107"/>
      <c r="D37" s="107">
        <v>524</v>
      </c>
    </row>
    <row r="38" spans="1:4" s="98" customFormat="1" ht="18" customHeight="1">
      <c r="A38" s="105" t="s">
        <v>100</v>
      </c>
      <c r="B38" s="106" t="s">
        <v>187</v>
      </c>
      <c r="C38" s="107">
        <v>1590</v>
      </c>
      <c r="D38" s="107">
        <v>611</v>
      </c>
    </row>
    <row r="39" spans="1:4" s="98" customFormat="1" ht="18" customHeight="1">
      <c r="A39" s="105" t="s">
        <v>101</v>
      </c>
      <c r="B39" s="106" t="s">
        <v>188</v>
      </c>
      <c r="C39" s="107">
        <v>5175</v>
      </c>
      <c r="D39" s="107">
        <v>6213</v>
      </c>
    </row>
    <row r="40" spans="1:4" s="98" customFormat="1" ht="18" customHeight="1">
      <c r="A40" s="105" t="s">
        <v>102</v>
      </c>
      <c r="B40" s="106" t="s">
        <v>189</v>
      </c>
      <c r="C40" s="107">
        <v>4395</v>
      </c>
      <c r="D40" s="107">
        <v>5490</v>
      </c>
    </row>
    <row r="41" spans="1:4" s="98" customFormat="1" ht="18" customHeight="1">
      <c r="A41" s="105" t="s">
        <v>103</v>
      </c>
      <c r="B41" s="106" t="s">
        <v>190</v>
      </c>
      <c r="C41" s="107"/>
      <c r="D41" s="107"/>
    </row>
    <row r="42" spans="1:4" s="98" customFormat="1" ht="18" customHeight="1">
      <c r="A42" s="105" t="s">
        <v>104</v>
      </c>
      <c r="B42" s="106" t="s">
        <v>191</v>
      </c>
      <c r="C42" s="107"/>
      <c r="D42" s="107">
        <v>117</v>
      </c>
    </row>
    <row r="43" spans="1:4" s="98" customFormat="1" ht="18" customHeight="1">
      <c r="A43" s="105" t="s">
        <v>182</v>
      </c>
      <c r="B43" s="106" t="s">
        <v>192</v>
      </c>
      <c r="C43" s="114"/>
      <c r="D43" s="114"/>
    </row>
    <row r="44" spans="1:4" s="98" customFormat="1" ht="18" customHeight="1" thickBot="1">
      <c r="A44" s="108" t="s">
        <v>183</v>
      </c>
      <c r="B44" s="109" t="s">
        <v>193</v>
      </c>
      <c r="C44" s="115"/>
      <c r="D44" s="115">
        <v>133</v>
      </c>
    </row>
    <row r="45" spans="1:4" s="98" customFormat="1" ht="18" customHeight="1" thickBot="1">
      <c r="A45" s="99" t="s">
        <v>11</v>
      </c>
      <c r="B45" s="100" t="s">
        <v>194</v>
      </c>
      <c r="C45" s="101">
        <f>SUM(C46:C50)</f>
        <v>0</v>
      </c>
      <c r="D45" s="101">
        <f>SUM(D46:D50)</f>
        <v>2888</v>
      </c>
    </row>
    <row r="46" spans="1:4" s="98" customFormat="1" ht="18" customHeight="1">
      <c r="A46" s="102" t="s">
        <v>59</v>
      </c>
      <c r="B46" s="103" t="s">
        <v>198</v>
      </c>
      <c r="C46" s="116"/>
      <c r="D46" s="116"/>
    </row>
    <row r="47" spans="1:4" s="98" customFormat="1" ht="18" customHeight="1">
      <c r="A47" s="105" t="s">
        <v>60</v>
      </c>
      <c r="B47" s="106" t="s">
        <v>199</v>
      </c>
      <c r="C47" s="114"/>
      <c r="D47" s="114">
        <v>2888</v>
      </c>
    </row>
    <row r="48" spans="1:4" s="98" customFormat="1" ht="18" customHeight="1">
      <c r="A48" s="105" t="s">
        <v>195</v>
      </c>
      <c r="B48" s="106" t="s">
        <v>200</v>
      </c>
      <c r="C48" s="114"/>
      <c r="D48" s="114"/>
    </row>
    <row r="49" spans="1:4" s="98" customFormat="1" ht="18" customHeight="1">
      <c r="A49" s="105" t="s">
        <v>196</v>
      </c>
      <c r="B49" s="106" t="s">
        <v>201</v>
      </c>
      <c r="C49" s="114"/>
      <c r="D49" s="114"/>
    </row>
    <row r="50" spans="1:4" s="98" customFormat="1" ht="18" customHeight="1" thickBot="1">
      <c r="A50" s="108" t="s">
        <v>197</v>
      </c>
      <c r="B50" s="109" t="s">
        <v>202</v>
      </c>
      <c r="C50" s="115"/>
      <c r="D50" s="115"/>
    </row>
    <row r="51" spans="1:4" s="98" customFormat="1" ht="18" customHeight="1" thickBot="1">
      <c r="A51" s="99" t="s">
        <v>105</v>
      </c>
      <c r="B51" s="100" t="s">
        <v>203</v>
      </c>
      <c r="C51" s="101">
        <f>SUM(C52:C54)</f>
        <v>0</v>
      </c>
      <c r="D51" s="101">
        <f>SUM(D52:D54)</f>
        <v>809</v>
      </c>
    </row>
    <row r="52" spans="1:4" s="98" customFormat="1" ht="18" customHeight="1">
      <c r="A52" s="102" t="s">
        <v>61</v>
      </c>
      <c r="B52" s="222" t="s">
        <v>204</v>
      </c>
      <c r="C52" s="104"/>
      <c r="D52" s="104"/>
    </row>
    <row r="53" spans="1:4" s="98" customFormat="1" ht="18" customHeight="1">
      <c r="A53" s="105" t="s">
        <v>62</v>
      </c>
      <c r="B53" s="223" t="s">
        <v>381</v>
      </c>
      <c r="C53" s="107"/>
      <c r="D53" s="107">
        <v>159</v>
      </c>
    </row>
    <row r="54" spans="1:4" s="98" customFormat="1" ht="18" customHeight="1">
      <c r="A54" s="105" t="s">
        <v>207</v>
      </c>
      <c r="B54" s="106" t="s">
        <v>205</v>
      </c>
      <c r="C54" s="107"/>
      <c r="D54" s="107">
        <v>650</v>
      </c>
    </row>
    <row r="55" spans="1:4" s="98" customFormat="1" ht="18" customHeight="1" thickBot="1">
      <c r="A55" s="108" t="s">
        <v>208</v>
      </c>
      <c r="B55" s="109" t="s">
        <v>206</v>
      </c>
      <c r="C55" s="111"/>
      <c r="D55" s="111"/>
    </row>
    <row r="56" spans="1:4" s="98" customFormat="1" ht="18" customHeight="1" thickBot="1">
      <c r="A56" s="99" t="s">
        <v>13</v>
      </c>
      <c r="B56" s="110" t="s">
        <v>209</v>
      </c>
      <c r="C56" s="101">
        <f>SUM(C57:C59)</f>
        <v>0</v>
      </c>
      <c r="D56" s="101">
        <f>SUM(D57:D59)</f>
        <v>137</v>
      </c>
    </row>
    <row r="57" spans="1:4" s="98" customFormat="1" ht="18" customHeight="1">
      <c r="A57" s="102" t="s">
        <v>106</v>
      </c>
      <c r="B57" s="103" t="s">
        <v>211</v>
      </c>
      <c r="C57" s="114"/>
      <c r="D57" s="114"/>
    </row>
    <row r="58" spans="1:4" s="98" customFormat="1" ht="18" customHeight="1">
      <c r="A58" s="105" t="s">
        <v>107</v>
      </c>
      <c r="B58" s="106" t="s">
        <v>382</v>
      </c>
      <c r="C58" s="114"/>
      <c r="D58" s="114">
        <v>37</v>
      </c>
    </row>
    <row r="59" spans="1:4" s="98" customFormat="1" ht="18" customHeight="1">
      <c r="A59" s="105" t="s">
        <v>131</v>
      </c>
      <c r="B59" s="106" t="s">
        <v>212</v>
      </c>
      <c r="C59" s="114"/>
      <c r="D59" s="114">
        <v>100</v>
      </c>
    </row>
    <row r="60" spans="1:4" s="98" customFormat="1" ht="18" customHeight="1" thickBot="1">
      <c r="A60" s="108" t="s">
        <v>210</v>
      </c>
      <c r="B60" s="109" t="s">
        <v>213</v>
      </c>
      <c r="C60" s="114"/>
      <c r="D60" s="114"/>
    </row>
    <row r="61" spans="1:4" s="98" customFormat="1" ht="18" customHeight="1" thickBot="1">
      <c r="A61" s="99" t="s">
        <v>14</v>
      </c>
      <c r="B61" s="100" t="s">
        <v>214</v>
      </c>
      <c r="C61" s="112">
        <f>+C5+C13+C20+C27+C34+C45+C51+C56</f>
        <v>219547</v>
      </c>
      <c r="D61" s="112">
        <f>+D5+D13+D20+D27+D34+D45+D51+D56</f>
        <v>450499</v>
      </c>
    </row>
    <row r="62" spans="1:4" s="98" customFormat="1" ht="18" customHeight="1" thickBot="1">
      <c r="A62" s="117" t="s">
        <v>215</v>
      </c>
      <c r="B62" s="110" t="s">
        <v>216</v>
      </c>
      <c r="C62" s="101">
        <f>SUM(C63:C65)</f>
        <v>0</v>
      </c>
      <c r="D62" s="101">
        <f>SUM(D63:D65)</f>
        <v>0</v>
      </c>
    </row>
    <row r="63" spans="1:4" s="98" customFormat="1" ht="18" customHeight="1">
      <c r="A63" s="102" t="s">
        <v>249</v>
      </c>
      <c r="B63" s="103" t="s">
        <v>217</v>
      </c>
      <c r="C63" s="114"/>
      <c r="D63" s="114"/>
    </row>
    <row r="64" spans="1:4" s="98" customFormat="1" ht="18" customHeight="1">
      <c r="A64" s="105" t="s">
        <v>258</v>
      </c>
      <c r="B64" s="106" t="s">
        <v>218</v>
      </c>
      <c r="C64" s="114"/>
      <c r="D64" s="114"/>
    </row>
    <row r="65" spans="1:4" s="98" customFormat="1" ht="18" customHeight="1" thickBot="1">
      <c r="A65" s="108" t="s">
        <v>259</v>
      </c>
      <c r="B65" s="118" t="s">
        <v>219</v>
      </c>
      <c r="C65" s="114"/>
      <c r="D65" s="114"/>
    </row>
    <row r="66" spans="1:4" s="98" customFormat="1" ht="18" customHeight="1" thickBot="1">
      <c r="A66" s="117" t="s">
        <v>220</v>
      </c>
      <c r="B66" s="110" t="s">
        <v>221</v>
      </c>
      <c r="C66" s="101">
        <f>SUM(C67:C70)</f>
        <v>0</v>
      </c>
      <c r="D66" s="101">
        <f>SUM(D67:D70)</f>
        <v>0</v>
      </c>
    </row>
    <row r="67" spans="1:4" s="98" customFormat="1" ht="18" customHeight="1">
      <c r="A67" s="102" t="s">
        <v>84</v>
      </c>
      <c r="B67" s="103" t="s">
        <v>222</v>
      </c>
      <c r="C67" s="114"/>
      <c r="D67" s="114"/>
    </row>
    <row r="68" spans="1:4" s="98" customFormat="1" ht="18" customHeight="1">
      <c r="A68" s="105" t="s">
        <v>85</v>
      </c>
      <c r="B68" s="106" t="s">
        <v>223</v>
      </c>
      <c r="C68" s="114"/>
      <c r="D68" s="114"/>
    </row>
    <row r="69" spans="1:4" s="98" customFormat="1" ht="18" customHeight="1">
      <c r="A69" s="105" t="s">
        <v>250</v>
      </c>
      <c r="B69" s="106" t="s">
        <v>224</v>
      </c>
      <c r="C69" s="114"/>
      <c r="D69" s="114"/>
    </row>
    <row r="70" spans="1:4" s="98" customFormat="1" ht="18" customHeight="1" thickBot="1">
      <c r="A70" s="108" t="s">
        <v>251</v>
      </c>
      <c r="B70" s="109" t="s">
        <v>225</v>
      </c>
      <c r="C70" s="114"/>
      <c r="D70" s="114"/>
    </row>
    <row r="71" spans="1:4" s="98" customFormat="1" ht="18" customHeight="1" thickBot="1">
      <c r="A71" s="117" t="s">
        <v>226</v>
      </c>
      <c r="B71" s="110" t="s">
        <v>227</v>
      </c>
      <c r="C71" s="101">
        <f>SUM(C72:C73)</f>
        <v>34100</v>
      </c>
      <c r="D71" s="101">
        <f>SUM(D72:D73)</f>
        <v>36838</v>
      </c>
    </row>
    <row r="72" spans="1:4" s="98" customFormat="1" ht="18" customHeight="1">
      <c r="A72" s="102" t="s">
        <v>252</v>
      </c>
      <c r="B72" s="103" t="s">
        <v>228</v>
      </c>
      <c r="C72" s="114">
        <v>34100</v>
      </c>
      <c r="D72" s="114">
        <v>36838</v>
      </c>
    </row>
    <row r="73" spans="1:4" s="98" customFormat="1" ht="18" customHeight="1" thickBot="1">
      <c r="A73" s="108" t="s">
        <v>253</v>
      </c>
      <c r="B73" s="109" t="s">
        <v>229</v>
      </c>
      <c r="C73" s="114"/>
      <c r="D73" s="114"/>
    </row>
    <row r="74" spans="1:4" s="98" customFormat="1" ht="18" customHeight="1" thickBot="1">
      <c r="A74" s="117" t="s">
        <v>230</v>
      </c>
      <c r="B74" s="110" t="s">
        <v>231</v>
      </c>
      <c r="C74" s="101">
        <f>SUM(C75:C77)</f>
        <v>0</v>
      </c>
      <c r="D74" s="101">
        <f>SUM(D75:D77)</f>
        <v>5597</v>
      </c>
    </row>
    <row r="75" spans="1:4" s="98" customFormat="1" ht="18" customHeight="1">
      <c r="A75" s="102" t="s">
        <v>254</v>
      </c>
      <c r="B75" s="103" t="s">
        <v>232</v>
      </c>
      <c r="C75" s="114"/>
      <c r="D75" s="114">
        <v>5597</v>
      </c>
    </row>
    <row r="76" spans="1:4" s="98" customFormat="1" ht="18" customHeight="1">
      <c r="A76" s="105" t="s">
        <v>255</v>
      </c>
      <c r="B76" s="106" t="s">
        <v>233</v>
      </c>
      <c r="C76" s="114"/>
      <c r="D76" s="114"/>
    </row>
    <row r="77" spans="1:4" s="98" customFormat="1" ht="18" customHeight="1" thickBot="1">
      <c r="A77" s="108" t="s">
        <v>256</v>
      </c>
      <c r="B77" s="109" t="s">
        <v>234</v>
      </c>
      <c r="C77" s="114"/>
      <c r="D77" s="114"/>
    </row>
    <row r="78" spans="1:4" s="98" customFormat="1" ht="18" customHeight="1" thickBot="1">
      <c r="A78" s="117" t="s">
        <v>235</v>
      </c>
      <c r="B78" s="110" t="s">
        <v>257</v>
      </c>
      <c r="C78" s="101">
        <f>SUM(C79:C82)</f>
        <v>0</v>
      </c>
      <c r="D78" s="101">
        <f>SUM(D79:D82)</f>
        <v>0</v>
      </c>
    </row>
    <row r="79" spans="1:4" s="98" customFormat="1" ht="18" customHeight="1">
      <c r="A79" s="119" t="s">
        <v>236</v>
      </c>
      <c r="B79" s="103" t="s">
        <v>237</v>
      </c>
      <c r="C79" s="114"/>
      <c r="D79" s="114"/>
    </row>
    <row r="80" spans="1:4" s="98" customFormat="1" ht="18" customHeight="1">
      <c r="A80" s="120" t="s">
        <v>238</v>
      </c>
      <c r="B80" s="106" t="s">
        <v>239</v>
      </c>
      <c r="C80" s="114"/>
      <c r="D80" s="114"/>
    </row>
    <row r="81" spans="1:4" s="98" customFormat="1" ht="18" customHeight="1">
      <c r="A81" s="120" t="s">
        <v>240</v>
      </c>
      <c r="B81" s="106" t="s">
        <v>241</v>
      </c>
      <c r="C81" s="114"/>
      <c r="D81" s="114"/>
    </row>
    <row r="82" spans="1:4" s="98" customFormat="1" ht="18" customHeight="1" thickBot="1">
      <c r="A82" s="121" t="s">
        <v>242</v>
      </c>
      <c r="B82" s="109" t="s">
        <v>243</v>
      </c>
      <c r="C82" s="114"/>
      <c r="D82" s="114"/>
    </row>
    <row r="83" spans="1:4" s="98" customFormat="1" ht="18" customHeight="1" thickBot="1">
      <c r="A83" s="117" t="s">
        <v>244</v>
      </c>
      <c r="B83" s="110" t="s">
        <v>245</v>
      </c>
      <c r="C83" s="122"/>
      <c r="D83" s="122"/>
    </row>
    <row r="84" spans="1:4" s="98" customFormat="1" ht="18" customHeight="1" thickBot="1">
      <c r="A84" s="117" t="s">
        <v>246</v>
      </c>
      <c r="B84" s="123" t="s">
        <v>247</v>
      </c>
      <c r="C84" s="112">
        <f>+C62+C66+C71+C74+C78+C83</f>
        <v>34100</v>
      </c>
      <c r="D84" s="112">
        <f>+D62+D66+D71+D74+D78+D83</f>
        <v>42435</v>
      </c>
    </row>
    <row r="85" spans="1:4" s="98" customFormat="1" ht="18" customHeight="1" thickBot="1">
      <c r="A85" s="124" t="s">
        <v>260</v>
      </c>
      <c r="B85" s="125" t="s">
        <v>248</v>
      </c>
      <c r="C85" s="112">
        <f>+C61+C84</f>
        <v>253647</v>
      </c>
      <c r="D85" s="112">
        <f>+D61+D84</f>
        <v>492934</v>
      </c>
    </row>
    <row r="86" spans="1:3" s="98" customFormat="1" ht="18" customHeight="1">
      <c r="A86" s="126"/>
      <c r="B86" s="127"/>
      <c r="C86" s="128"/>
    </row>
    <row r="87" spans="1:3" s="90" customFormat="1" ht="18" customHeight="1">
      <c r="A87" s="436" t="s">
        <v>34</v>
      </c>
      <c r="B87" s="436"/>
      <c r="C87" s="436"/>
    </row>
    <row r="88" spans="1:3" s="130" customFormat="1" ht="18" customHeight="1" thickBot="1">
      <c r="A88" s="438" t="s">
        <v>88</v>
      </c>
      <c r="B88" s="438"/>
      <c r="C88" s="129" t="s">
        <v>130</v>
      </c>
    </row>
    <row r="89" spans="1:4" s="90" customFormat="1" ht="18" customHeight="1" thickBot="1">
      <c r="A89" s="92" t="s">
        <v>51</v>
      </c>
      <c r="B89" s="93" t="s">
        <v>35</v>
      </c>
      <c r="C89" s="94" t="s">
        <v>397</v>
      </c>
      <c r="D89" s="94" t="s">
        <v>398</v>
      </c>
    </row>
    <row r="90" spans="1:4" s="98" customFormat="1" ht="18" customHeight="1" thickBot="1">
      <c r="A90" s="92">
        <v>1</v>
      </c>
      <c r="B90" s="93">
        <v>2</v>
      </c>
      <c r="C90" s="94">
        <v>3</v>
      </c>
      <c r="D90" s="94">
        <v>4</v>
      </c>
    </row>
    <row r="91" spans="1:4" s="90" customFormat="1" ht="18" customHeight="1" thickBot="1">
      <c r="A91" s="131" t="s">
        <v>6</v>
      </c>
      <c r="B91" s="132" t="s">
        <v>387</v>
      </c>
      <c r="C91" s="133">
        <f>SUM(C92:C96)</f>
        <v>247497</v>
      </c>
      <c r="D91" s="133">
        <f>SUM(D92:D96)</f>
        <v>274242</v>
      </c>
    </row>
    <row r="92" spans="1:4" s="90" customFormat="1" ht="18" customHeight="1">
      <c r="A92" s="134" t="s">
        <v>63</v>
      </c>
      <c r="B92" s="135" t="s">
        <v>36</v>
      </c>
      <c r="C92" s="136">
        <v>123552</v>
      </c>
      <c r="D92" s="136">
        <v>118166</v>
      </c>
    </row>
    <row r="93" spans="1:4" s="90" customFormat="1" ht="18" customHeight="1">
      <c r="A93" s="105" t="s">
        <v>64</v>
      </c>
      <c r="B93" s="137" t="s">
        <v>108</v>
      </c>
      <c r="C93" s="107">
        <v>34335</v>
      </c>
      <c r="D93" s="107">
        <v>30769</v>
      </c>
    </row>
    <row r="94" spans="1:4" s="90" customFormat="1" ht="18" customHeight="1">
      <c r="A94" s="105" t="s">
        <v>65</v>
      </c>
      <c r="B94" s="137" t="s">
        <v>82</v>
      </c>
      <c r="C94" s="111">
        <v>83985</v>
      </c>
      <c r="D94" s="111">
        <v>116754</v>
      </c>
    </row>
    <row r="95" spans="1:4" s="90" customFormat="1" ht="18" customHeight="1">
      <c r="A95" s="105" t="s">
        <v>66</v>
      </c>
      <c r="B95" s="138" t="s">
        <v>109</v>
      </c>
      <c r="C95" s="111">
        <v>5625</v>
      </c>
      <c r="D95" s="111">
        <v>8553</v>
      </c>
    </row>
    <row r="96" spans="1:4" s="90" customFormat="1" ht="18" customHeight="1">
      <c r="A96" s="105" t="s">
        <v>74</v>
      </c>
      <c r="B96" s="139" t="s">
        <v>110</v>
      </c>
      <c r="C96" s="111"/>
      <c r="D96" s="111"/>
    </row>
    <row r="97" spans="1:4" s="90" customFormat="1" ht="18" customHeight="1">
      <c r="A97" s="105" t="s">
        <v>67</v>
      </c>
      <c r="B97" s="137" t="s">
        <v>263</v>
      </c>
      <c r="C97" s="111"/>
      <c r="D97" s="111"/>
    </row>
    <row r="98" spans="1:4" s="90" customFormat="1" ht="18" customHeight="1">
      <c r="A98" s="105" t="s">
        <v>68</v>
      </c>
      <c r="B98" s="224" t="s">
        <v>264</v>
      </c>
      <c r="C98" s="111"/>
      <c r="D98" s="111"/>
    </row>
    <row r="99" spans="1:4" s="90" customFormat="1" ht="18" customHeight="1">
      <c r="A99" s="105" t="s">
        <v>75</v>
      </c>
      <c r="B99" s="140" t="s">
        <v>265</v>
      </c>
      <c r="C99" s="111"/>
      <c r="D99" s="111"/>
    </row>
    <row r="100" spans="1:4" s="90" customFormat="1" ht="18" customHeight="1">
      <c r="A100" s="105" t="s">
        <v>76</v>
      </c>
      <c r="B100" s="140" t="s">
        <v>266</v>
      </c>
      <c r="C100" s="111"/>
      <c r="D100" s="111"/>
    </row>
    <row r="101" spans="1:4" s="90" customFormat="1" ht="18" customHeight="1">
      <c r="A101" s="105" t="s">
        <v>77</v>
      </c>
      <c r="B101" s="224" t="s">
        <v>267</v>
      </c>
      <c r="C101" s="111"/>
      <c r="D101" s="111"/>
    </row>
    <row r="102" spans="1:4" s="90" customFormat="1" ht="18" customHeight="1">
      <c r="A102" s="105" t="s">
        <v>78</v>
      </c>
      <c r="B102" s="224" t="s">
        <v>268</v>
      </c>
      <c r="C102" s="111"/>
      <c r="D102" s="111"/>
    </row>
    <row r="103" spans="1:4" s="90" customFormat="1" ht="18" customHeight="1">
      <c r="A103" s="105" t="s">
        <v>80</v>
      </c>
      <c r="B103" s="140" t="s">
        <v>269</v>
      </c>
      <c r="C103" s="111"/>
      <c r="D103" s="111"/>
    </row>
    <row r="104" spans="1:4" s="90" customFormat="1" ht="18" customHeight="1">
      <c r="A104" s="141" t="s">
        <v>111</v>
      </c>
      <c r="B104" s="142" t="s">
        <v>270</v>
      </c>
      <c r="C104" s="111"/>
      <c r="D104" s="111"/>
    </row>
    <row r="105" spans="1:4" s="90" customFormat="1" ht="18" customHeight="1">
      <c r="A105" s="105" t="s">
        <v>261</v>
      </c>
      <c r="B105" s="142" t="s">
        <v>271</v>
      </c>
      <c r="C105" s="111"/>
      <c r="D105" s="111"/>
    </row>
    <row r="106" spans="1:4" s="90" customFormat="1" ht="18" customHeight="1" thickBot="1">
      <c r="A106" s="143" t="s">
        <v>262</v>
      </c>
      <c r="B106" s="144" t="s">
        <v>272</v>
      </c>
      <c r="C106" s="145"/>
      <c r="D106" s="145"/>
    </row>
    <row r="107" spans="1:4" s="90" customFormat="1" ht="18" customHeight="1" thickBot="1">
      <c r="A107" s="99" t="s">
        <v>7</v>
      </c>
      <c r="B107" s="146" t="s">
        <v>388</v>
      </c>
      <c r="C107" s="101">
        <f>+C108+C110+C112</f>
        <v>5150</v>
      </c>
      <c r="D107" s="101">
        <f>+D108+D110+D112</f>
        <v>210748</v>
      </c>
    </row>
    <row r="108" spans="1:4" s="90" customFormat="1" ht="18" customHeight="1">
      <c r="A108" s="102" t="s">
        <v>69</v>
      </c>
      <c r="B108" s="137" t="s">
        <v>129</v>
      </c>
      <c r="C108" s="104"/>
      <c r="D108" s="104">
        <v>63592</v>
      </c>
    </row>
    <row r="109" spans="1:4" s="90" customFormat="1" ht="18" customHeight="1">
      <c r="A109" s="102" t="s">
        <v>70</v>
      </c>
      <c r="B109" s="147" t="s">
        <v>276</v>
      </c>
      <c r="C109" s="104"/>
      <c r="D109" s="104"/>
    </row>
    <row r="110" spans="1:4" s="90" customFormat="1" ht="18" customHeight="1">
      <c r="A110" s="102" t="s">
        <v>71</v>
      </c>
      <c r="B110" s="147" t="s">
        <v>112</v>
      </c>
      <c r="C110" s="107">
        <v>5150</v>
      </c>
      <c r="D110" s="107">
        <v>147156</v>
      </c>
    </row>
    <row r="111" spans="1:4" s="90" customFormat="1" ht="18" customHeight="1">
      <c r="A111" s="102" t="s">
        <v>72</v>
      </c>
      <c r="B111" s="147" t="s">
        <v>277</v>
      </c>
      <c r="C111" s="148"/>
      <c r="D111" s="148"/>
    </row>
    <row r="112" spans="1:4" s="90" customFormat="1" ht="18" customHeight="1">
      <c r="A112" s="102" t="s">
        <v>73</v>
      </c>
      <c r="B112" s="149" t="s">
        <v>132</v>
      </c>
      <c r="C112" s="148"/>
      <c r="D112" s="148"/>
    </row>
    <row r="113" spans="1:4" s="90" customFormat="1" ht="18" customHeight="1">
      <c r="A113" s="102" t="s">
        <v>79</v>
      </c>
      <c r="B113" s="150" t="s">
        <v>383</v>
      </c>
      <c r="C113" s="148"/>
      <c r="D113" s="148"/>
    </row>
    <row r="114" spans="1:4" s="90" customFormat="1" ht="18" customHeight="1">
      <c r="A114" s="102" t="s">
        <v>81</v>
      </c>
      <c r="B114" s="151" t="s">
        <v>282</v>
      </c>
      <c r="C114" s="148"/>
      <c r="D114" s="148"/>
    </row>
    <row r="115" spans="1:4" s="90" customFormat="1" ht="18" customHeight="1">
      <c r="A115" s="102" t="s">
        <v>113</v>
      </c>
      <c r="B115" s="140" t="s">
        <v>266</v>
      </c>
      <c r="C115" s="148"/>
      <c r="D115" s="148"/>
    </row>
    <row r="116" spans="1:4" s="90" customFormat="1" ht="18" customHeight="1">
      <c r="A116" s="102" t="s">
        <v>114</v>
      </c>
      <c r="B116" s="140" t="s">
        <v>281</v>
      </c>
      <c r="C116" s="148"/>
      <c r="D116" s="148"/>
    </row>
    <row r="117" spans="1:4" s="90" customFormat="1" ht="18" customHeight="1">
      <c r="A117" s="102" t="s">
        <v>115</v>
      </c>
      <c r="B117" s="140" t="s">
        <v>280</v>
      </c>
      <c r="C117" s="148"/>
      <c r="D117" s="148"/>
    </row>
    <row r="118" spans="1:4" s="90" customFormat="1" ht="18" customHeight="1">
      <c r="A118" s="102" t="s">
        <v>273</v>
      </c>
      <c r="B118" s="140" t="s">
        <v>269</v>
      </c>
      <c r="C118" s="148"/>
      <c r="D118" s="148"/>
    </row>
    <row r="119" spans="1:4" s="90" customFormat="1" ht="18" customHeight="1">
      <c r="A119" s="102" t="s">
        <v>274</v>
      </c>
      <c r="B119" s="140" t="s">
        <v>279</v>
      </c>
      <c r="C119" s="148"/>
      <c r="D119" s="148"/>
    </row>
    <row r="120" spans="1:4" s="90" customFormat="1" ht="18" customHeight="1" thickBot="1">
      <c r="A120" s="141" t="s">
        <v>275</v>
      </c>
      <c r="B120" s="140" t="s">
        <v>278</v>
      </c>
      <c r="C120" s="152"/>
      <c r="D120" s="152"/>
    </row>
    <row r="121" spans="1:4" s="90" customFormat="1" ht="18" customHeight="1" thickBot="1">
      <c r="A121" s="99" t="s">
        <v>8</v>
      </c>
      <c r="B121" s="153" t="s">
        <v>283</v>
      </c>
      <c r="C121" s="101">
        <f>+C122+C123</f>
        <v>1000</v>
      </c>
      <c r="D121" s="101">
        <f>+D122+D123</f>
        <v>2855</v>
      </c>
    </row>
    <row r="122" spans="1:4" s="90" customFormat="1" ht="18" customHeight="1">
      <c r="A122" s="102" t="s">
        <v>52</v>
      </c>
      <c r="B122" s="154" t="s">
        <v>44</v>
      </c>
      <c r="C122" s="104">
        <v>1000</v>
      </c>
      <c r="D122" s="104">
        <v>2855</v>
      </c>
    </row>
    <row r="123" spans="1:4" s="90" customFormat="1" ht="18" customHeight="1" thickBot="1">
      <c r="A123" s="108" t="s">
        <v>53</v>
      </c>
      <c r="B123" s="147" t="s">
        <v>45</v>
      </c>
      <c r="C123" s="111"/>
      <c r="D123" s="111"/>
    </row>
    <row r="124" spans="1:4" s="90" customFormat="1" ht="18" customHeight="1" thickBot="1">
      <c r="A124" s="99" t="s">
        <v>9</v>
      </c>
      <c r="B124" s="153" t="s">
        <v>284</v>
      </c>
      <c r="C124" s="101">
        <f>+C91+C107+C121</f>
        <v>253647</v>
      </c>
      <c r="D124" s="101">
        <f>+D91+D107+D121</f>
        <v>487845</v>
      </c>
    </row>
    <row r="125" spans="1:4" s="90" customFormat="1" ht="18" customHeight="1" thickBot="1">
      <c r="A125" s="99" t="s">
        <v>10</v>
      </c>
      <c r="B125" s="153" t="s">
        <v>285</v>
      </c>
      <c r="C125" s="101">
        <f>+C126+C127+C128</f>
        <v>0</v>
      </c>
      <c r="D125" s="101">
        <f>+D126+D127+D128</f>
        <v>0</v>
      </c>
    </row>
    <row r="126" spans="1:4" s="90" customFormat="1" ht="18" customHeight="1">
      <c r="A126" s="102" t="s">
        <v>56</v>
      </c>
      <c r="B126" s="225" t="s">
        <v>286</v>
      </c>
      <c r="C126" s="148"/>
      <c r="D126" s="148"/>
    </row>
    <row r="127" spans="1:4" s="90" customFormat="1" ht="18" customHeight="1">
      <c r="A127" s="102" t="s">
        <v>57</v>
      </c>
      <c r="B127" s="225" t="s">
        <v>287</v>
      </c>
      <c r="C127" s="148"/>
      <c r="D127" s="148"/>
    </row>
    <row r="128" spans="1:4" s="90" customFormat="1" ht="18" customHeight="1" thickBot="1">
      <c r="A128" s="141" t="s">
        <v>58</v>
      </c>
      <c r="B128" s="155" t="s">
        <v>288</v>
      </c>
      <c r="C128" s="148"/>
      <c r="D128" s="148"/>
    </row>
    <row r="129" spans="1:4" s="90" customFormat="1" ht="18" customHeight="1" thickBot="1">
      <c r="A129" s="99" t="s">
        <v>11</v>
      </c>
      <c r="B129" s="153" t="s">
        <v>347</v>
      </c>
      <c r="C129" s="101">
        <f>+C130+C131+C132+C133</f>
        <v>0</v>
      </c>
      <c r="D129" s="101">
        <f>+D130+D131+D132+D133</f>
        <v>0</v>
      </c>
    </row>
    <row r="130" spans="1:4" s="90" customFormat="1" ht="18" customHeight="1">
      <c r="A130" s="102" t="s">
        <v>59</v>
      </c>
      <c r="B130" s="154" t="s">
        <v>289</v>
      </c>
      <c r="C130" s="148"/>
      <c r="D130" s="148"/>
    </row>
    <row r="131" spans="1:4" s="90" customFormat="1" ht="18" customHeight="1">
      <c r="A131" s="102" t="s">
        <v>60</v>
      </c>
      <c r="B131" s="154" t="s">
        <v>290</v>
      </c>
      <c r="C131" s="148"/>
      <c r="D131" s="148"/>
    </row>
    <row r="132" spans="1:4" s="90" customFormat="1" ht="18" customHeight="1">
      <c r="A132" s="102" t="s">
        <v>195</v>
      </c>
      <c r="B132" s="154" t="s">
        <v>291</v>
      </c>
      <c r="C132" s="148"/>
      <c r="D132" s="148"/>
    </row>
    <row r="133" spans="1:4" s="90" customFormat="1" ht="18" customHeight="1" thickBot="1">
      <c r="A133" s="141" t="s">
        <v>196</v>
      </c>
      <c r="B133" s="155" t="s">
        <v>292</v>
      </c>
      <c r="C133" s="148"/>
      <c r="D133" s="148"/>
    </row>
    <row r="134" spans="1:4" s="90" customFormat="1" ht="18" customHeight="1" thickBot="1">
      <c r="A134" s="99" t="s">
        <v>12</v>
      </c>
      <c r="B134" s="153" t="s">
        <v>293</v>
      </c>
      <c r="C134" s="112">
        <f>+C135+C136+C137+C138</f>
        <v>0</v>
      </c>
      <c r="D134" s="112">
        <f>+D135+D136+D137+D138</f>
        <v>5089</v>
      </c>
    </row>
    <row r="135" spans="1:4" s="90" customFormat="1" ht="18" customHeight="1">
      <c r="A135" s="102" t="s">
        <v>61</v>
      </c>
      <c r="B135" s="225" t="s">
        <v>294</v>
      </c>
      <c r="C135" s="148"/>
      <c r="D135" s="148"/>
    </row>
    <row r="136" spans="1:4" s="90" customFormat="1" ht="18" customHeight="1">
      <c r="A136" s="102" t="s">
        <v>62</v>
      </c>
      <c r="B136" s="225" t="s">
        <v>304</v>
      </c>
      <c r="C136" s="148"/>
      <c r="D136" s="148">
        <v>5089</v>
      </c>
    </row>
    <row r="137" spans="1:4" s="90" customFormat="1" ht="18" customHeight="1">
      <c r="A137" s="102" t="s">
        <v>207</v>
      </c>
      <c r="B137" s="225" t="s">
        <v>295</v>
      </c>
      <c r="C137" s="148"/>
      <c r="D137" s="148"/>
    </row>
    <row r="138" spans="1:4" s="90" customFormat="1" ht="18" customHeight="1" thickBot="1">
      <c r="A138" s="141" t="s">
        <v>208</v>
      </c>
      <c r="B138" s="226" t="s">
        <v>296</v>
      </c>
      <c r="C138" s="148"/>
      <c r="D138" s="148"/>
    </row>
    <row r="139" spans="1:4" s="90" customFormat="1" ht="18" customHeight="1" thickBot="1">
      <c r="A139" s="99" t="s">
        <v>13</v>
      </c>
      <c r="B139" s="153" t="s">
        <v>297</v>
      </c>
      <c r="C139" s="156">
        <f>+C140+C141+C142+C143</f>
        <v>0</v>
      </c>
      <c r="D139" s="156">
        <f>+D140+D141+D142+D143</f>
        <v>0</v>
      </c>
    </row>
    <row r="140" spans="1:4" s="90" customFormat="1" ht="18" customHeight="1">
      <c r="A140" s="102" t="s">
        <v>106</v>
      </c>
      <c r="B140" s="154" t="s">
        <v>298</v>
      </c>
      <c r="C140" s="148"/>
      <c r="D140" s="148"/>
    </row>
    <row r="141" spans="1:4" s="90" customFormat="1" ht="18" customHeight="1">
      <c r="A141" s="102" t="s">
        <v>107</v>
      </c>
      <c r="B141" s="154" t="s">
        <v>299</v>
      </c>
      <c r="C141" s="148"/>
      <c r="D141" s="148"/>
    </row>
    <row r="142" spans="1:4" s="90" customFormat="1" ht="18" customHeight="1">
      <c r="A142" s="102" t="s">
        <v>131</v>
      </c>
      <c r="B142" s="154" t="s">
        <v>300</v>
      </c>
      <c r="C142" s="148"/>
      <c r="D142" s="148"/>
    </row>
    <row r="143" spans="1:4" s="90" customFormat="1" ht="18" customHeight="1" thickBot="1">
      <c r="A143" s="102" t="s">
        <v>210</v>
      </c>
      <c r="B143" s="154" t="s">
        <v>301</v>
      </c>
      <c r="C143" s="148"/>
      <c r="D143" s="148"/>
    </row>
    <row r="144" spans="1:7" s="90" customFormat="1" ht="18" customHeight="1" thickBot="1">
      <c r="A144" s="99" t="s">
        <v>14</v>
      </c>
      <c r="B144" s="153" t="s">
        <v>302</v>
      </c>
      <c r="C144" s="157">
        <f>+C125+C129+C134+C139</f>
        <v>0</v>
      </c>
      <c r="D144" s="157">
        <f>+D125+D129+D134+D139</f>
        <v>5089</v>
      </c>
      <c r="E144" s="159"/>
      <c r="F144" s="159"/>
      <c r="G144" s="159"/>
    </row>
    <row r="145" spans="1:4" s="98" customFormat="1" ht="18" customHeight="1" thickBot="1">
      <c r="A145" s="160" t="s">
        <v>15</v>
      </c>
      <c r="B145" s="161" t="s">
        <v>303</v>
      </c>
      <c r="C145" s="157">
        <f>+C124+C144</f>
        <v>253647</v>
      </c>
      <c r="D145" s="157">
        <f>+D124+D144</f>
        <v>492934</v>
      </c>
    </row>
    <row r="146" s="90" customFormat="1" ht="18" customHeight="1">
      <c r="C146" s="162"/>
    </row>
    <row r="147" spans="1:3" s="90" customFormat="1" ht="18" customHeight="1">
      <c r="A147" s="439" t="s">
        <v>305</v>
      </c>
      <c r="B147" s="439"/>
      <c r="C147" s="439"/>
    </row>
    <row r="148" spans="1:3" s="90" customFormat="1" ht="18" customHeight="1" thickBot="1">
      <c r="A148" s="437" t="s">
        <v>89</v>
      </c>
      <c r="B148" s="437"/>
      <c r="C148" s="91" t="s">
        <v>130</v>
      </c>
    </row>
    <row r="149" spans="1:4" s="90" customFormat="1" ht="18" customHeight="1" thickBot="1">
      <c r="A149" s="99">
        <v>1</v>
      </c>
      <c r="B149" s="146" t="s">
        <v>306</v>
      </c>
      <c r="C149" s="101">
        <f>+C61-C124</f>
        <v>-34100</v>
      </c>
      <c r="D149" s="101">
        <f>+D61-D124</f>
        <v>-37346</v>
      </c>
    </row>
    <row r="150" spans="1:4" s="90" customFormat="1" ht="18" customHeight="1" thickBot="1">
      <c r="A150" s="99" t="s">
        <v>7</v>
      </c>
      <c r="B150" s="146" t="s">
        <v>307</v>
      </c>
      <c r="C150" s="101">
        <f>+C84-C144</f>
        <v>34100</v>
      </c>
      <c r="D150" s="101">
        <v>39447</v>
      </c>
    </row>
  </sheetData>
  <sheetProtection/>
  <mergeCells count="6">
    <mergeCell ref="A1:C1"/>
    <mergeCell ref="A2:B2"/>
    <mergeCell ref="A87:C87"/>
    <mergeCell ref="A88:B88"/>
    <mergeCell ref="A147:C147"/>
    <mergeCell ref="A148:B148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Nagymányok Város Önkormányzatának kötelező feladatainak
2015. ÉVI KÖLTSÉGVETÉSÉNEK ÖSSZEVONT MÉRLEGE
&amp;10
&amp;R&amp;"Times New Roman CE,Félkövér dőlt"&amp;11 1.1. melléklet a 9/2016. (V.26.) önkormányzati rendelethez</oddHeader>
  </headerFooter>
  <rowBreaks count="1" manualBreakCount="1">
    <brk id="86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H31"/>
  <sheetViews>
    <sheetView view="pageBreakPreview" zoomScale="60" workbookViewId="0" topLeftCell="A1">
      <selection activeCell="A84" sqref="A84"/>
    </sheetView>
  </sheetViews>
  <sheetFormatPr defaultColWidth="9.00390625" defaultRowHeight="12.75"/>
  <cols>
    <col min="1" max="1" width="6.875" style="3" customWidth="1"/>
    <col min="2" max="2" width="28.00390625" style="14" customWidth="1"/>
    <col min="3" max="4" width="13.50390625" style="3" customWidth="1"/>
    <col min="5" max="5" width="33.125" style="3" customWidth="1"/>
    <col min="6" max="7" width="16.375" style="3" customWidth="1"/>
    <col min="8" max="8" width="4.875" style="3" customWidth="1"/>
    <col min="9" max="16384" width="9.375" style="3" customWidth="1"/>
  </cols>
  <sheetData>
    <row r="1" spans="2:8" s="163" customFormat="1" ht="39.75" customHeight="1">
      <c r="B1" s="164" t="s">
        <v>92</v>
      </c>
      <c r="C1" s="165"/>
      <c r="D1" s="165"/>
      <c r="E1" s="165"/>
      <c r="F1" s="165"/>
      <c r="G1" s="165"/>
      <c r="H1" s="440" t="s">
        <v>413</v>
      </c>
    </row>
    <row r="2" spans="2:8" s="163" customFormat="1" ht="16.5" thickBot="1">
      <c r="B2" s="166"/>
      <c r="F2" s="167" t="s">
        <v>48</v>
      </c>
      <c r="G2" s="167"/>
      <c r="H2" s="440"/>
    </row>
    <row r="3" spans="1:8" s="163" customFormat="1" ht="18" customHeight="1" thickBot="1">
      <c r="A3" s="441" t="s">
        <v>51</v>
      </c>
      <c r="B3" s="168" t="s">
        <v>41</v>
      </c>
      <c r="C3" s="169"/>
      <c r="D3" s="227"/>
      <c r="E3" s="168" t="s">
        <v>42</v>
      </c>
      <c r="F3" s="170"/>
      <c r="G3" s="228"/>
      <c r="H3" s="440"/>
    </row>
    <row r="4" spans="1:8" s="89" customFormat="1" ht="35.25" customHeight="1" thickBot="1">
      <c r="A4" s="442"/>
      <c r="B4" s="171" t="s">
        <v>49</v>
      </c>
      <c r="C4" s="172" t="s">
        <v>399</v>
      </c>
      <c r="D4" s="172" t="s">
        <v>400</v>
      </c>
      <c r="E4" s="171" t="s">
        <v>49</v>
      </c>
      <c r="F4" s="172" t="s">
        <v>399</v>
      </c>
      <c r="G4" s="172" t="s">
        <v>400</v>
      </c>
      <c r="H4" s="440"/>
    </row>
    <row r="5" spans="1:8" s="89" customFormat="1" ht="16.5" thickBot="1">
      <c r="A5" s="174">
        <v>1</v>
      </c>
      <c r="B5" s="171">
        <v>2</v>
      </c>
      <c r="C5" s="172" t="s">
        <v>8</v>
      </c>
      <c r="D5" s="172">
        <v>4</v>
      </c>
      <c r="E5" s="171">
        <v>6</v>
      </c>
      <c r="F5" s="173">
        <v>7</v>
      </c>
      <c r="G5" s="173">
        <v>8</v>
      </c>
      <c r="H5" s="440"/>
    </row>
    <row r="6" spans="1:8" s="163" customFormat="1" ht="15.75">
      <c r="A6" s="175" t="s">
        <v>6</v>
      </c>
      <c r="B6" s="229" t="s">
        <v>308</v>
      </c>
      <c r="C6" s="176">
        <v>148486</v>
      </c>
      <c r="D6" s="176">
        <v>161095</v>
      </c>
      <c r="E6" s="229" t="s">
        <v>50</v>
      </c>
      <c r="F6" s="177">
        <v>127340</v>
      </c>
      <c r="G6" s="177">
        <v>118166</v>
      </c>
      <c r="H6" s="440"/>
    </row>
    <row r="7" spans="1:8" s="163" customFormat="1" ht="15.75">
      <c r="A7" s="178" t="s">
        <v>7</v>
      </c>
      <c r="B7" s="230" t="s">
        <v>309</v>
      </c>
      <c r="C7" s="179">
        <v>15700</v>
      </c>
      <c r="D7" s="179">
        <v>23512</v>
      </c>
      <c r="E7" s="230" t="s">
        <v>108</v>
      </c>
      <c r="F7" s="180">
        <v>34335</v>
      </c>
      <c r="G7" s="180">
        <v>30769</v>
      </c>
      <c r="H7" s="440"/>
    </row>
    <row r="8" spans="1:8" s="163" customFormat="1" ht="15.75">
      <c r="A8" s="178" t="s">
        <v>8</v>
      </c>
      <c r="B8" s="230" t="s">
        <v>349</v>
      </c>
      <c r="C8" s="179"/>
      <c r="D8" s="179"/>
      <c r="E8" s="230" t="s">
        <v>135</v>
      </c>
      <c r="F8" s="180">
        <v>81102</v>
      </c>
      <c r="G8" s="180">
        <v>116754</v>
      </c>
      <c r="H8" s="440"/>
    </row>
    <row r="9" spans="1:8" s="163" customFormat="1" ht="15.75">
      <c r="A9" s="178" t="s">
        <v>9</v>
      </c>
      <c r="B9" s="230" t="s">
        <v>99</v>
      </c>
      <c r="C9" s="179">
        <v>33101</v>
      </c>
      <c r="D9" s="179">
        <v>47819</v>
      </c>
      <c r="E9" s="230" t="s">
        <v>109</v>
      </c>
      <c r="F9" s="180">
        <v>7000</v>
      </c>
      <c r="G9" s="180">
        <v>8553</v>
      </c>
      <c r="H9" s="440"/>
    </row>
    <row r="10" spans="1:8" s="163" customFormat="1" ht="15.75">
      <c r="A10" s="178" t="s">
        <v>10</v>
      </c>
      <c r="B10" s="231" t="s">
        <v>310</v>
      </c>
      <c r="C10" s="179"/>
      <c r="D10" s="179"/>
      <c r="E10" s="230" t="s">
        <v>110</v>
      </c>
      <c r="F10" s="180">
        <v>1900</v>
      </c>
      <c r="G10" s="180">
        <v>2101</v>
      </c>
      <c r="H10" s="440"/>
    </row>
    <row r="11" spans="1:8" s="163" customFormat="1" ht="15.75">
      <c r="A11" s="178" t="s">
        <v>11</v>
      </c>
      <c r="B11" s="230" t="s">
        <v>311</v>
      </c>
      <c r="C11" s="181">
        <v>0</v>
      </c>
      <c r="D11" s="181"/>
      <c r="E11" s="230" t="s">
        <v>37</v>
      </c>
      <c r="F11" s="180">
        <v>1000</v>
      </c>
      <c r="G11" s="180">
        <v>2855</v>
      </c>
      <c r="H11" s="440"/>
    </row>
    <row r="12" spans="1:8" s="163" customFormat="1" ht="12.75" customHeight="1">
      <c r="A12" s="178" t="s">
        <v>12</v>
      </c>
      <c r="B12" s="230" t="s">
        <v>193</v>
      </c>
      <c r="C12" s="179"/>
      <c r="D12" s="179"/>
      <c r="E12" s="232"/>
      <c r="F12" s="180"/>
      <c r="G12" s="180"/>
      <c r="H12" s="440"/>
    </row>
    <row r="13" spans="1:8" s="163" customFormat="1" ht="12.75" customHeight="1">
      <c r="A13" s="178" t="s">
        <v>13</v>
      </c>
      <c r="B13" s="232" t="s">
        <v>405</v>
      </c>
      <c r="C13" s="179">
        <v>22260</v>
      </c>
      <c r="D13" s="179">
        <v>27440</v>
      </c>
      <c r="E13" s="232"/>
      <c r="F13" s="180"/>
      <c r="G13" s="180"/>
      <c r="H13" s="440"/>
    </row>
    <row r="14" spans="1:8" s="163" customFormat="1" ht="12.75" customHeight="1">
      <c r="A14" s="178" t="s">
        <v>14</v>
      </c>
      <c r="B14" s="233"/>
      <c r="C14" s="181"/>
      <c r="D14" s="181"/>
      <c r="E14" s="232"/>
      <c r="F14" s="180"/>
      <c r="G14" s="180"/>
      <c r="H14" s="440"/>
    </row>
    <row r="15" spans="1:8" s="163" customFormat="1" ht="12.75" customHeight="1">
      <c r="A15" s="178" t="s">
        <v>15</v>
      </c>
      <c r="B15" s="232"/>
      <c r="C15" s="179"/>
      <c r="D15" s="179"/>
      <c r="E15" s="232"/>
      <c r="F15" s="180"/>
      <c r="G15" s="180"/>
      <c r="H15" s="440"/>
    </row>
    <row r="16" spans="1:8" s="163" customFormat="1" ht="12.75" customHeight="1">
      <c r="A16" s="178" t="s">
        <v>16</v>
      </c>
      <c r="B16" s="232"/>
      <c r="C16" s="179"/>
      <c r="D16" s="179"/>
      <c r="E16" s="232"/>
      <c r="F16" s="180"/>
      <c r="G16" s="180"/>
      <c r="H16" s="440"/>
    </row>
    <row r="17" spans="1:8" s="163" customFormat="1" ht="12.75" customHeight="1" thickBot="1">
      <c r="A17" s="178" t="s">
        <v>17</v>
      </c>
      <c r="B17" s="234"/>
      <c r="C17" s="182"/>
      <c r="D17" s="182"/>
      <c r="E17" s="232"/>
      <c r="F17" s="183"/>
      <c r="G17" s="183"/>
      <c r="H17" s="440"/>
    </row>
    <row r="18" spans="1:8" s="163" customFormat="1" ht="15.75" customHeight="1" thickBot="1">
      <c r="A18" s="184" t="s">
        <v>18</v>
      </c>
      <c r="B18" s="235" t="s">
        <v>350</v>
      </c>
      <c r="C18" s="185">
        <f>+C6+C7+C9+C10+C12+C13+C14+C15+C16+C17</f>
        <v>219547</v>
      </c>
      <c r="D18" s="280">
        <f>+D6+D7+D9+D10+D12+D13+D14+D15+D16+D17</f>
        <v>259866</v>
      </c>
      <c r="E18" s="235" t="s">
        <v>319</v>
      </c>
      <c r="F18" s="186">
        <f>SUM(F6:F17)</f>
        <v>252677</v>
      </c>
      <c r="G18" s="186">
        <f>SUM(G6:G17)</f>
        <v>279198</v>
      </c>
      <c r="H18" s="440"/>
    </row>
    <row r="19" spans="1:8" s="163" customFormat="1" ht="15.75">
      <c r="A19" s="187" t="s">
        <v>19</v>
      </c>
      <c r="B19" s="236" t="s">
        <v>314</v>
      </c>
      <c r="C19" s="188">
        <f>+C20+C21+C22+C23</f>
        <v>30850</v>
      </c>
      <c r="D19" s="281">
        <f>+D20+D21+D22+D23</f>
        <v>25261</v>
      </c>
      <c r="E19" s="230" t="s">
        <v>116</v>
      </c>
      <c r="F19" s="189"/>
      <c r="G19" s="189"/>
      <c r="H19" s="440"/>
    </row>
    <row r="20" spans="1:8" s="163" customFormat="1" ht="15.75">
      <c r="A20" s="178" t="s">
        <v>20</v>
      </c>
      <c r="B20" s="230" t="s">
        <v>127</v>
      </c>
      <c r="C20" s="179">
        <v>30850</v>
      </c>
      <c r="D20" s="282">
        <v>25261</v>
      </c>
      <c r="E20" s="230" t="s">
        <v>318</v>
      </c>
      <c r="F20" s="180"/>
      <c r="G20" s="180"/>
      <c r="H20" s="440"/>
    </row>
    <row r="21" spans="1:8" s="163" customFormat="1" ht="15.75">
      <c r="A21" s="178" t="s">
        <v>21</v>
      </c>
      <c r="B21" s="230" t="s">
        <v>128</v>
      </c>
      <c r="C21" s="179"/>
      <c r="D21" s="282"/>
      <c r="E21" s="230" t="s">
        <v>90</v>
      </c>
      <c r="F21" s="180"/>
      <c r="G21" s="180"/>
      <c r="H21" s="440"/>
    </row>
    <row r="22" spans="1:8" s="163" customFormat="1" ht="15.75">
      <c r="A22" s="178" t="s">
        <v>22</v>
      </c>
      <c r="B22" s="230" t="s">
        <v>133</v>
      </c>
      <c r="C22" s="179"/>
      <c r="D22" s="282"/>
      <c r="E22" s="230" t="s">
        <v>91</v>
      </c>
      <c r="F22" s="180"/>
      <c r="G22" s="180"/>
      <c r="H22" s="440"/>
    </row>
    <row r="23" spans="1:8" s="163" customFormat="1" ht="15.75">
      <c r="A23" s="178" t="s">
        <v>23</v>
      </c>
      <c r="B23" s="230" t="s">
        <v>134</v>
      </c>
      <c r="C23" s="179"/>
      <c r="D23" s="282"/>
      <c r="E23" s="236" t="s">
        <v>136</v>
      </c>
      <c r="F23" s="180"/>
      <c r="G23" s="180"/>
      <c r="H23" s="440"/>
    </row>
    <row r="24" spans="1:8" s="163" customFormat="1" ht="15.75">
      <c r="A24" s="178" t="s">
        <v>24</v>
      </c>
      <c r="B24" s="230" t="s">
        <v>315</v>
      </c>
      <c r="C24" s="190">
        <f>+C25+C26</f>
        <v>0</v>
      </c>
      <c r="D24" s="283"/>
      <c r="E24" s="230" t="s">
        <v>117</v>
      </c>
      <c r="F24" s="180"/>
      <c r="G24" s="180"/>
      <c r="H24" s="440"/>
    </row>
    <row r="25" spans="1:8" s="163" customFormat="1" ht="15.75">
      <c r="A25" s="187" t="s">
        <v>25</v>
      </c>
      <c r="B25" s="236" t="s">
        <v>312</v>
      </c>
      <c r="C25" s="191"/>
      <c r="D25" s="284"/>
      <c r="E25" s="229" t="s">
        <v>118</v>
      </c>
      <c r="F25" s="189"/>
      <c r="G25" s="189"/>
      <c r="H25" s="440"/>
    </row>
    <row r="26" spans="1:8" s="163" customFormat="1" ht="16.5" thickBot="1">
      <c r="A26" s="178" t="s">
        <v>26</v>
      </c>
      <c r="B26" s="230" t="s">
        <v>313</v>
      </c>
      <c r="C26" s="179"/>
      <c r="D26" s="282"/>
      <c r="E26" s="232"/>
      <c r="F26" s="180"/>
      <c r="G26" s="180"/>
      <c r="H26" s="440"/>
    </row>
    <row r="27" spans="1:8" s="163" customFormat="1" ht="16.5" thickBot="1">
      <c r="A27" s="184" t="s">
        <v>27</v>
      </c>
      <c r="B27" s="235" t="s">
        <v>316</v>
      </c>
      <c r="C27" s="185">
        <f>+C19+C24</f>
        <v>30850</v>
      </c>
      <c r="D27" s="280">
        <f>+D19+D24</f>
        <v>25261</v>
      </c>
      <c r="E27" s="235" t="s">
        <v>320</v>
      </c>
      <c r="F27" s="186">
        <f>SUM(F19:F26)</f>
        <v>0</v>
      </c>
      <c r="G27" s="186">
        <f>SUM(G19:G26)</f>
        <v>0</v>
      </c>
      <c r="H27" s="440"/>
    </row>
    <row r="28" spans="1:8" s="163" customFormat="1" ht="16.5" thickBot="1">
      <c r="A28" s="184" t="s">
        <v>28</v>
      </c>
      <c r="B28" s="235" t="s">
        <v>317</v>
      </c>
      <c r="C28" s="192">
        <f>+C18+C27</f>
        <v>250397</v>
      </c>
      <c r="D28" s="285">
        <f>+D18+D27</f>
        <v>285127</v>
      </c>
      <c r="E28" s="235" t="s">
        <v>321</v>
      </c>
      <c r="F28" s="192">
        <f>+F18+F27</f>
        <v>252677</v>
      </c>
      <c r="G28" s="192">
        <f>+G18+G27</f>
        <v>279198</v>
      </c>
      <c r="H28" s="440"/>
    </row>
    <row r="29" spans="1:8" s="163" customFormat="1" ht="16.5" thickBot="1">
      <c r="A29" s="184" t="s">
        <v>29</v>
      </c>
      <c r="B29" s="235" t="s">
        <v>94</v>
      </c>
      <c r="C29" s="192">
        <f>IF(C18-F18&lt;0,F18-C18,"-")</f>
        <v>33130</v>
      </c>
      <c r="D29" s="192" t="str">
        <f>IF(D18-H18&lt;0,H18-D18,"-")</f>
        <v>-</v>
      </c>
      <c r="E29" s="235" t="s">
        <v>95</v>
      </c>
      <c r="F29" s="192" t="str">
        <f>IF(C18-F18&gt;0,C18-F18,"-")</f>
        <v>-</v>
      </c>
      <c r="G29" s="192" t="str">
        <f>IF(C18-G18&gt;0,C18-G18,"-")</f>
        <v>-</v>
      </c>
      <c r="H29" s="440"/>
    </row>
    <row r="30" spans="1:8" s="163" customFormat="1" ht="16.5" thickBot="1">
      <c r="A30" s="184" t="s">
        <v>30</v>
      </c>
      <c r="B30" s="235" t="s">
        <v>137</v>
      </c>
      <c r="C30" s="192">
        <f>IF(C18+C19-F28&lt;0,F28-(C18+C19),"-")</f>
        <v>2280</v>
      </c>
      <c r="D30" s="192" t="str">
        <f>IF(D18+D19-G28&lt;0,G28-(D18+D19),"-")</f>
        <v>-</v>
      </c>
      <c r="E30" s="235" t="s">
        <v>138</v>
      </c>
      <c r="F30" s="192" t="str">
        <f>IF(C18+C19-F28&gt;0,C18+C19-F28,"-")</f>
        <v>-</v>
      </c>
      <c r="G30" s="192" t="str">
        <f>IF(C18+C19-G28&gt;0,C18+C19-G28,"-")</f>
        <v>-</v>
      </c>
      <c r="H30" s="440"/>
    </row>
    <row r="31" spans="2:5" ht="18.75">
      <c r="B31" s="443"/>
      <c r="C31" s="443"/>
      <c r="D31" s="443"/>
      <c r="E31" s="443"/>
    </row>
  </sheetData>
  <sheetProtection/>
  <mergeCells count="3">
    <mergeCell ref="H1:H30"/>
    <mergeCell ref="A3:A4"/>
    <mergeCell ref="B31:E31"/>
  </mergeCells>
  <printOptions horizontalCentered="1"/>
  <pageMargins left="0.33" right="0.48" top="0.9055118110236221" bottom="0.5" header="0.6692913385826772" footer="0.28"/>
  <pageSetup horizontalDpi="600" verticalDpi="600" orientation="landscape" paperSize="9" scale="84" r:id="rId1"/>
  <headerFooter alignWithMargins="0">
    <oddHeader xml:space="preserve">&amp;R&amp;"Times New Roman CE,Félkövér dőlt"&amp;11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H33"/>
  <sheetViews>
    <sheetView view="pageBreakPreview" zoomScale="60" workbookViewId="0" topLeftCell="A1">
      <selection activeCell="A84" sqref="A84"/>
    </sheetView>
  </sheetViews>
  <sheetFormatPr defaultColWidth="9.00390625" defaultRowHeight="12.75"/>
  <cols>
    <col min="1" max="1" width="6.875" style="3" customWidth="1"/>
    <col min="2" max="2" width="35.125" style="14" customWidth="1"/>
    <col min="3" max="4" width="16.375" style="3" customWidth="1"/>
    <col min="5" max="5" width="32.375" style="3" customWidth="1"/>
    <col min="6" max="7" width="16.375" style="3" customWidth="1"/>
    <col min="8" max="8" width="4.875" style="3" customWidth="1"/>
    <col min="9" max="16384" width="9.375" style="3" customWidth="1"/>
  </cols>
  <sheetData>
    <row r="1" spans="2:8" s="163" customFormat="1" ht="31.5">
      <c r="B1" s="164" t="s">
        <v>93</v>
      </c>
      <c r="C1" s="165"/>
      <c r="D1" s="165"/>
      <c r="E1" s="165"/>
      <c r="F1" s="165"/>
      <c r="G1" s="165"/>
      <c r="H1" s="440" t="s">
        <v>414</v>
      </c>
    </row>
    <row r="2" spans="2:8" s="163" customFormat="1" ht="16.5" thickBot="1">
      <c r="B2" s="166"/>
      <c r="F2" s="167" t="s">
        <v>48</v>
      </c>
      <c r="G2" s="167"/>
      <c r="H2" s="440"/>
    </row>
    <row r="3" spans="1:8" s="163" customFormat="1" ht="16.5" thickBot="1">
      <c r="A3" s="444" t="s">
        <v>51</v>
      </c>
      <c r="B3" s="168" t="s">
        <v>41</v>
      </c>
      <c r="C3" s="169"/>
      <c r="D3" s="227"/>
      <c r="E3" s="237" t="s">
        <v>42</v>
      </c>
      <c r="F3" s="238"/>
      <c r="G3" s="228"/>
      <c r="H3" s="440"/>
    </row>
    <row r="4" spans="1:8" s="89" customFormat="1" ht="16.5" thickBot="1">
      <c r="A4" s="445"/>
      <c r="B4" s="171" t="s">
        <v>49</v>
      </c>
      <c r="C4" s="172" t="s">
        <v>399</v>
      </c>
      <c r="D4" s="172" t="s">
        <v>400</v>
      </c>
      <c r="E4" s="171" t="s">
        <v>49</v>
      </c>
      <c r="F4" s="172" t="s">
        <v>399</v>
      </c>
      <c r="G4" s="172" t="s">
        <v>400</v>
      </c>
      <c r="H4" s="440"/>
    </row>
    <row r="5" spans="1:8" s="89" customFormat="1" ht="16.5" thickBot="1">
      <c r="A5" s="174">
        <v>1</v>
      </c>
      <c r="B5" s="171">
        <v>2</v>
      </c>
      <c r="C5" s="172">
        <v>3</v>
      </c>
      <c r="D5" s="172">
        <v>4</v>
      </c>
      <c r="E5" s="171">
        <v>6</v>
      </c>
      <c r="F5" s="173">
        <v>7</v>
      </c>
      <c r="G5" s="173">
        <v>8</v>
      </c>
      <c r="H5" s="440"/>
    </row>
    <row r="6" spans="1:8" s="163" customFormat="1" ht="15.75">
      <c r="A6" s="175" t="s">
        <v>6</v>
      </c>
      <c r="B6" s="239" t="s">
        <v>322</v>
      </c>
      <c r="C6" s="240"/>
      <c r="D6" s="240">
        <v>186799</v>
      </c>
      <c r="E6" s="239" t="s">
        <v>129</v>
      </c>
      <c r="F6" s="177"/>
      <c r="G6" s="177">
        <v>63592</v>
      </c>
      <c r="H6" s="440"/>
    </row>
    <row r="7" spans="1:8" s="163" customFormat="1" ht="15.75">
      <c r="A7" s="178" t="s">
        <v>7</v>
      </c>
      <c r="B7" s="241" t="s">
        <v>323</v>
      </c>
      <c r="C7" s="242"/>
      <c r="D7" s="242">
        <v>178987</v>
      </c>
      <c r="E7" s="241" t="s">
        <v>328</v>
      </c>
      <c r="F7" s="180"/>
      <c r="G7" s="180"/>
      <c r="H7" s="440"/>
    </row>
    <row r="8" spans="1:8" s="163" customFormat="1" ht="15.75">
      <c r="A8" s="178" t="s">
        <v>8</v>
      </c>
      <c r="B8" s="241" t="s">
        <v>3</v>
      </c>
      <c r="C8" s="242"/>
      <c r="D8" s="242"/>
      <c r="E8" s="241" t="s">
        <v>112</v>
      </c>
      <c r="F8" s="180">
        <v>5150</v>
      </c>
      <c r="G8" s="180">
        <v>147156</v>
      </c>
      <c r="H8" s="440"/>
    </row>
    <row r="9" spans="1:8" s="163" customFormat="1" ht="15.75">
      <c r="A9" s="178" t="s">
        <v>9</v>
      </c>
      <c r="B9" s="241" t="s">
        <v>324</v>
      </c>
      <c r="C9" s="242"/>
      <c r="D9" s="242">
        <v>37</v>
      </c>
      <c r="E9" s="241" t="s">
        <v>329</v>
      </c>
      <c r="F9" s="180"/>
      <c r="G9" s="180"/>
      <c r="H9" s="440"/>
    </row>
    <row r="10" spans="1:8" s="163" customFormat="1" ht="15.75">
      <c r="A10" s="178" t="s">
        <v>10</v>
      </c>
      <c r="B10" s="241" t="s">
        <v>325</v>
      </c>
      <c r="C10" s="242"/>
      <c r="D10" s="242"/>
      <c r="E10" s="241" t="s">
        <v>132</v>
      </c>
      <c r="F10" s="180"/>
      <c r="G10" s="180"/>
      <c r="H10" s="440"/>
    </row>
    <row r="11" spans="1:8" s="163" customFormat="1" ht="15.75">
      <c r="A11" s="178" t="s">
        <v>11</v>
      </c>
      <c r="B11" s="241" t="s">
        <v>326</v>
      </c>
      <c r="C11" s="243"/>
      <c r="D11" s="243">
        <v>100</v>
      </c>
      <c r="E11" s="244"/>
      <c r="F11" s="180"/>
      <c r="G11" s="180"/>
      <c r="H11" s="440"/>
    </row>
    <row r="12" spans="1:8" s="163" customFormat="1" ht="15.75">
      <c r="A12" s="178" t="s">
        <v>12</v>
      </c>
      <c r="B12" s="244"/>
      <c r="C12" s="242"/>
      <c r="D12" s="242"/>
      <c r="E12" s="244"/>
      <c r="F12" s="180"/>
      <c r="G12" s="180"/>
      <c r="H12" s="440"/>
    </row>
    <row r="13" spans="1:8" s="163" customFormat="1" ht="15.75">
      <c r="A13" s="178" t="s">
        <v>13</v>
      </c>
      <c r="B13" s="244"/>
      <c r="C13" s="242"/>
      <c r="D13" s="242"/>
      <c r="E13" s="244"/>
      <c r="F13" s="180"/>
      <c r="G13" s="180"/>
      <c r="H13" s="440"/>
    </row>
    <row r="14" spans="1:8" s="163" customFormat="1" ht="15.75">
      <c r="A14" s="178" t="s">
        <v>14</v>
      </c>
      <c r="B14" s="244"/>
      <c r="C14" s="243"/>
      <c r="D14" s="243"/>
      <c r="E14" s="244"/>
      <c r="F14" s="180"/>
      <c r="G14" s="180"/>
      <c r="H14" s="440"/>
    </row>
    <row r="15" spans="1:8" s="163" customFormat="1" ht="15.75">
      <c r="A15" s="178" t="s">
        <v>15</v>
      </c>
      <c r="B15" s="244"/>
      <c r="C15" s="243"/>
      <c r="D15" s="243"/>
      <c r="E15" s="244"/>
      <c r="F15" s="180"/>
      <c r="G15" s="180"/>
      <c r="H15" s="440"/>
    </row>
    <row r="16" spans="1:8" s="163" customFormat="1" ht="16.5" thickBot="1">
      <c r="A16" s="187" t="s">
        <v>16</v>
      </c>
      <c r="B16" s="245"/>
      <c r="C16" s="246"/>
      <c r="D16" s="246"/>
      <c r="E16" s="247" t="s">
        <v>37</v>
      </c>
      <c r="F16" s="189"/>
      <c r="G16" s="189"/>
      <c r="H16" s="440"/>
    </row>
    <row r="17" spans="1:8" s="163" customFormat="1" ht="16.5" thickBot="1">
      <c r="A17" s="184" t="s">
        <v>17</v>
      </c>
      <c r="B17" s="248" t="s">
        <v>351</v>
      </c>
      <c r="C17" s="249">
        <f>+C6+C8+C9+C11+C12+C13+C14+C15+C16</f>
        <v>0</v>
      </c>
      <c r="D17" s="249">
        <f>+D6+D8+D9+D11+D12+D13+D14+D15+D16</f>
        <v>186936</v>
      </c>
      <c r="E17" s="248" t="s">
        <v>352</v>
      </c>
      <c r="F17" s="186">
        <f>+F6+F8+F10+F11+F12+F13+F14+F15+F16</f>
        <v>5150</v>
      </c>
      <c r="G17" s="186">
        <f>+G6+G8+G10+G11+G12+G13+G14+G15+G16</f>
        <v>210748</v>
      </c>
      <c r="H17" s="440"/>
    </row>
    <row r="18" spans="1:8" s="163" customFormat="1" ht="15.75">
      <c r="A18" s="175" t="s">
        <v>18</v>
      </c>
      <c r="B18" s="250" t="s">
        <v>150</v>
      </c>
      <c r="C18" s="251">
        <f>+C19+C20+C21+C22+C23</f>
        <v>5150</v>
      </c>
      <c r="D18" s="251">
        <v>23812</v>
      </c>
      <c r="E18" s="241" t="s">
        <v>116</v>
      </c>
      <c r="F18" s="177"/>
      <c r="G18" s="177"/>
      <c r="H18" s="440"/>
    </row>
    <row r="19" spans="1:8" s="163" customFormat="1" ht="15.75">
      <c r="A19" s="178" t="s">
        <v>19</v>
      </c>
      <c r="B19" s="241" t="s">
        <v>139</v>
      </c>
      <c r="C19" s="242">
        <v>5150</v>
      </c>
      <c r="D19" s="242">
        <v>23812</v>
      </c>
      <c r="E19" s="241" t="s">
        <v>119</v>
      </c>
      <c r="F19" s="180"/>
      <c r="G19" s="180"/>
      <c r="H19" s="440"/>
    </row>
    <row r="20" spans="1:8" s="163" customFormat="1" ht="15.75">
      <c r="A20" s="175" t="s">
        <v>20</v>
      </c>
      <c r="B20" s="241" t="s">
        <v>140</v>
      </c>
      <c r="C20" s="242"/>
      <c r="D20" s="242"/>
      <c r="E20" s="241" t="s">
        <v>90</v>
      </c>
      <c r="F20" s="180"/>
      <c r="G20" s="180"/>
      <c r="H20" s="440"/>
    </row>
    <row r="21" spans="1:8" s="163" customFormat="1" ht="15.75">
      <c r="A21" s="178" t="s">
        <v>21</v>
      </c>
      <c r="B21" s="241" t="s">
        <v>141</v>
      </c>
      <c r="C21" s="242"/>
      <c r="D21" s="242"/>
      <c r="E21" s="241" t="s">
        <v>91</v>
      </c>
      <c r="F21" s="180"/>
      <c r="G21" s="180"/>
      <c r="H21" s="440"/>
    </row>
    <row r="22" spans="1:8" s="163" customFormat="1" ht="15.75">
      <c r="A22" s="175" t="s">
        <v>22</v>
      </c>
      <c r="B22" s="241" t="s">
        <v>142</v>
      </c>
      <c r="C22" s="242"/>
      <c r="D22" s="242"/>
      <c r="E22" s="247" t="s">
        <v>136</v>
      </c>
      <c r="F22" s="180"/>
      <c r="G22" s="180"/>
      <c r="H22" s="440"/>
    </row>
    <row r="23" spans="1:8" s="163" customFormat="1" ht="15.75">
      <c r="A23" s="178" t="s">
        <v>23</v>
      </c>
      <c r="B23" s="252" t="s">
        <v>143</v>
      </c>
      <c r="C23" s="242"/>
      <c r="D23" s="242"/>
      <c r="E23" s="241" t="s">
        <v>120</v>
      </c>
      <c r="F23" s="180"/>
      <c r="G23" s="180"/>
      <c r="H23" s="440"/>
    </row>
    <row r="24" spans="1:8" s="163" customFormat="1" ht="15.75">
      <c r="A24" s="175" t="s">
        <v>24</v>
      </c>
      <c r="B24" s="253" t="s">
        <v>144</v>
      </c>
      <c r="C24" s="254">
        <f>+C25+C26+C27+C28+C29</f>
        <v>0</v>
      </c>
      <c r="D24" s="254">
        <f>+D25+D26+D27+D28+D29</f>
        <v>0</v>
      </c>
      <c r="E24" s="239" t="s">
        <v>118</v>
      </c>
      <c r="F24" s="180"/>
      <c r="G24" s="180"/>
      <c r="H24" s="440"/>
    </row>
    <row r="25" spans="1:8" s="163" customFormat="1" ht="15.75">
      <c r="A25" s="178" t="s">
        <v>25</v>
      </c>
      <c r="B25" s="252" t="s">
        <v>145</v>
      </c>
      <c r="C25" s="242"/>
      <c r="D25" s="242"/>
      <c r="E25" s="239" t="s">
        <v>330</v>
      </c>
      <c r="F25" s="180"/>
      <c r="G25" s="180"/>
      <c r="H25" s="440"/>
    </row>
    <row r="26" spans="1:8" s="163" customFormat="1" ht="15.75">
      <c r="A26" s="175" t="s">
        <v>26</v>
      </c>
      <c r="B26" s="252" t="s">
        <v>146</v>
      </c>
      <c r="C26" s="242"/>
      <c r="D26" s="242"/>
      <c r="E26" s="255"/>
      <c r="F26" s="180"/>
      <c r="G26" s="180"/>
      <c r="H26" s="440"/>
    </row>
    <row r="27" spans="1:8" s="163" customFormat="1" ht="15.75">
      <c r="A27" s="178" t="s">
        <v>27</v>
      </c>
      <c r="B27" s="241" t="s">
        <v>147</v>
      </c>
      <c r="C27" s="242"/>
      <c r="D27" s="242"/>
      <c r="E27" s="255"/>
      <c r="F27" s="180"/>
      <c r="G27" s="180"/>
      <c r="H27" s="440"/>
    </row>
    <row r="28" spans="1:8" s="163" customFormat="1" ht="15.75">
      <c r="A28" s="175" t="s">
        <v>28</v>
      </c>
      <c r="B28" s="239" t="s">
        <v>148</v>
      </c>
      <c r="C28" s="242"/>
      <c r="D28" s="242"/>
      <c r="E28" s="244"/>
      <c r="F28" s="180"/>
      <c r="G28" s="180"/>
      <c r="H28" s="440"/>
    </row>
    <row r="29" spans="1:8" s="163" customFormat="1" ht="16.5" thickBot="1">
      <c r="A29" s="178" t="s">
        <v>29</v>
      </c>
      <c r="B29" s="256" t="s">
        <v>149</v>
      </c>
      <c r="C29" s="242"/>
      <c r="D29" s="242"/>
      <c r="E29" s="255"/>
      <c r="F29" s="180"/>
      <c r="G29" s="180"/>
      <c r="H29" s="440"/>
    </row>
    <row r="30" spans="1:8" s="163" customFormat="1" ht="16.5" thickBot="1">
      <c r="A30" s="184" t="s">
        <v>30</v>
      </c>
      <c r="B30" s="248" t="s">
        <v>327</v>
      </c>
      <c r="C30" s="249">
        <f>+C18+C24</f>
        <v>5150</v>
      </c>
      <c r="D30" s="249">
        <f>+D18+D24</f>
        <v>23812</v>
      </c>
      <c r="E30" s="248" t="s">
        <v>331</v>
      </c>
      <c r="F30" s="186">
        <f>SUM(F18:F29)</f>
        <v>0</v>
      </c>
      <c r="G30" s="186">
        <f>SUM(G18:G29)</f>
        <v>0</v>
      </c>
      <c r="H30" s="440"/>
    </row>
    <row r="31" spans="1:8" s="163" customFormat="1" ht="16.5" thickBot="1">
      <c r="A31" s="184" t="s">
        <v>31</v>
      </c>
      <c r="B31" s="248" t="s">
        <v>332</v>
      </c>
      <c r="C31" s="257">
        <f>+C17+C30</f>
        <v>5150</v>
      </c>
      <c r="D31" s="257">
        <f>+D17+D30</f>
        <v>210748</v>
      </c>
      <c r="E31" s="248" t="s">
        <v>333</v>
      </c>
      <c r="F31" s="192">
        <f>+F17+F30</f>
        <v>5150</v>
      </c>
      <c r="G31" s="192">
        <f>+G17+G30</f>
        <v>210748</v>
      </c>
      <c r="H31" s="440"/>
    </row>
    <row r="32" spans="1:8" s="163" customFormat="1" ht="16.5" thickBot="1">
      <c r="A32" s="184" t="s">
        <v>32</v>
      </c>
      <c r="B32" s="248" t="s">
        <v>94</v>
      </c>
      <c r="C32" s="257">
        <f>IF(C17-F17&lt;0,F17-C17,"-")</f>
        <v>5150</v>
      </c>
      <c r="D32" s="257">
        <f>IF(D17-G17&lt;0,G17-D17,"-")</f>
        <v>23812</v>
      </c>
      <c r="E32" s="248" t="s">
        <v>95</v>
      </c>
      <c r="F32" s="192" t="str">
        <f>IF(C17-F17&gt;0,C17-F17,"-")</f>
        <v>-</v>
      </c>
      <c r="G32" s="192" t="str">
        <f>IF(C17-G17&gt;0,C17-G17,"-")</f>
        <v>-</v>
      </c>
      <c r="H32" s="440"/>
    </row>
    <row r="33" spans="1:8" s="163" customFormat="1" ht="16.5" thickBot="1">
      <c r="A33" s="184" t="s">
        <v>33</v>
      </c>
      <c r="B33" s="248" t="s">
        <v>137</v>
      </c>
      <c r="C33" s="257" t="str">
        <f>IF(C17+C18-F31&lt;0,F31-(C17+C18),"-")</f>
        <v>-</v>
      </c>
      <c r="D33" s="257" t="str">
        <f>IF(D17+D18-G31&lt;0,G31-(D17+D18),"-")</f>
        <v>-</v>
      </c>
      <c r="E33" s="248" t="s">
        <v>138</v>
      </c>
      <c r="F33" s="192" t="str">
        <f>IF(C17+C18-F31&gt;0,C17+C18-F31,"-")</f>
        <v>-</v>
      </c>
      <c r="G33" s="192" t="str">
        <f>IF(C17+C18-G31&gt;0,C17+C18-G31,"-")</f>
        <v>-</v>
      </c>
      <c r="H33" s="440"/>
    </row>
  </sheetData>
  <sheetProtection/>
  <mergeCells count="2">
    <mergeCell ref="H1:H33"/>
    <mergeCell ref="A3:A4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H31"/>
  <sheetViews>
    <sheetView view="pageBreakPreview" zoomScale="60" workbookViewId="0" topLeftCell="A1">
      <selection activeCell="A84" sqref="A84"/>
    </sheetView>
  </sheetViews>
  <sheetFormatPr defaultColWidth="9.00390625" defaultRowHeight="12.75"/>
  <cols>
    <col min="1" max="1" width="6.875" style="3" customWidth="1"/>
    <col min="2" max="2" width="37.50390625" style="14" customWidth="1"/>
    <col min="3" max="4" width="16.125" style="3" customWidth="1"/>
    <col min="5" max="5" width="33.875" style="3" customWidth="1"/>
    <col min="6" max="7" width="16.375" style="3" customWidth="1"/>
    <col min="8" max="8" width="4.875" style="3" customWidth="1"/>
    <col min="9" max="16384" width="9.375" style="3" customWidth="1"/>
  </cols>
  <sheetData>
    <row r="1" spans="2:8" s="163" customFormat="1" ht="39.75" customHeight="1">
      <c r="B1" s="446" t="s">
        <v>384</v>
      </c>
      <c r="C1" s="446"/>
      <c r="D1" s="446"/>
      <c r="E1" s="446"/>
      <c r="F1" s="446"/>
      <c r="G1" s="89"/>
      <c r="H1" s="440" t="s">
        <v>415</v>
      </c>
    </row>
    <row r="2" spans="2:8" s="163" customFormat="1" ht="16.5" thickBot="1">
      <c r="B2" s="166"/>
      <c r="F2" s="167" t="s">
        <v>48</v>
      </c>
      <c r="G2" s="167"/>
      <c r="H2" s="440"/>
    </row>
    <row r="3" spans="1:8" s="163" customFormat="1" ht="18" customHeight="1" thickBot="1">
      <c r="A3" s="441" t="s">
        <v>51</v>
      </c>
      <c r="B3" s="168" t="s">
        <v>41</v>
      </c>
      <c r="C3" s="169"/>
      <c r="D3" s="227"/>
      <c r="E3" s="168" t="s">
        <v>42</v>
      </c>
      <c r="F3" s="170"/>
      <c r="G3" s="228"/>
      <c r="H3" s="440"/>
    </row>
    <row r="4" spans="1:8" s="89" customFormat="1" ht="35.25" customHeight="1" thickBot="1">
      <c r="A4" s="442"/>
      <c r="B4" s="171" t="s">
        <v>49</v>
      </c>
      <c r="C4" s="172" t="s">
        <v>399</v>
      </c>
      <c r="D4" s="172" t="s">
        <v>400</v>
      </c>
      <c r="E4" s="171" t="s">
        <v>49</v>
      </c>
      <c r="F4" s="172" t="s">
        <v>399</v>
      </c>
      <c r="G4" s="172" t="s">
        <v>400</v>
      </c>
      <c r="H4" s="440"/>
    </row>
    <row r="5" spans="1:8" s="89" customFormat="1" ht="16.5" thickBot="1">
      <c r="A5" s="174">
        <v>1</v>
      </c>
      <c r="B5" s="171">
        <v>2</v>
      </c>
      <c r="C5" s="172" t="s">
        <v>8</v>
      </c>
      <c r="D5" s="172">
        <v>4</v>
      </c>
      <c r="E5" s="171">
        <v>6</v>
      </c>
      <c r="F5" s="173">
        <v>7</v>
      </c>
      <c r="G5" s="173">
        <v>8</v>
      </c>
      <c r="H5" s="440"/>
    </row>
    <row r="6" spans="1:8" s="163" customFormat="1" ht="15.75">
      <c r="A6" s="175" t="s">
        <v>6</v>
      </c>
      <c r="B6" s="229" t="s">
        <v>308</v>
      </c>
      <c r="C6" s="176">
        <v>148486</v>
      </c>
      <c r="D6" s="176">
        <v>161095</v>
      </c>
      <c r="E6" s="229" t="s">
        <v>50</v>
      </c>
      <c r="F6" s="177">
        <v>127340</v>
      </c>
      <c r="G6" s="177">
        <v>118166</v>
      </c>
      <c r="H6" s="440"/>
    </row>
    <row r="7" spans="1:8" s="163" customFormat="1" ht="15.75">
      <c r="A7" s="178" t="s">
        <v>7</v>
      </c>
      <c r="B7" s="230" t="s">
        <v>309</v>
      </c>
      <c r="C7" s="179">
        <v>15700</v>
      </c>
      <c r="D7" s="179">
        <v>23512</v>
      </c>
      <c r="E7" s="230" t="s">
        <v>108</v>
      </c>
      <c r="F7" s="180">
        <v>34335</v>
      </c>
      <c r="G7" s="180">
        <v>30769</v>
      </c>
      <c r="H7" s="440"/>
    </row>
    <row r="8" spans="1:8" s="163" customFormat="1" ht="15.75">
      <c r="A8" s="178" t="s">
        <v>8</v>
      </c>
      <c r="B8" s="230" t="s">
        <v>349</v>
      </c>
      <c r="C8" s="179"/>
      <c r="D8" s="179"/>
      <c r="E8" s="230" t="s">
        <v>135</v>
      </c>
      <c r="F8" s="180">
        <v>81102</v>
      </c>
      <c r="G8" s="180">
        <v>116754</v>
      </c>
      <c r="H8" s="440"/>
    </row>
    <row r="9" spans="1:8" s="163" customFormat="1" ht="15.75">
      <c r="A9" s="178" t="s">
        <v>9</v>
      </c>
      <c r="B9" s="230" t="s">
        <v>99</v>
      </c>
      <c r="C9" s="179">
        <v>33101</v>
      </c>
      <c r="D9" s="179">
        <v>47819</v>
      </c>
      <c r="E9" s="230" t="s">
        <v>109</v>
      </c>
      <c r="F9" s="180">
        <v>7000</v>
      </c>
      <c r="G9" s="180">
        <v>8553</v>
      </c>
      <c r="H9" s="440"/>
    </row>
    <row r="10" spans="1:8" s="163" customFormat="1" ht="15.75">
      <c r="A10" s="178" t="s">
        <v>10</v>
      </c>
      <c r="B10" s="231" t="s">
        <v>310</v>
      </c>
      <c r="C10" s="179"/>
      <c r="D10" s="179"/>
      <c r="E10" s="230" t="s">
        <v>110</v>
      </c>
      <c r="F10" s="180"/>
      <c r="G10" s="180"/>
      <c r="H10" s="440"/>
    </row>
    <row r="11" spans="1:8" s="163" customFormat="1" ht="15.75">
      <c r="A11" s="178" t="s">
        <v>11</v>
      </c>
      <c r="B11" s="230" t="s">
        <v>311</v>
      </c>
      <c r="C11" s="181">
        <v>0</v>
      </c>
      <c r="D11" s="181"/>
      <c r="E11" s="230" t="s">
        <v>37</v>
      </c>
      <c r="F11" s="180">
        <v>1000</v>
      </c>
      <c r="G11" s="180">
        <v>2855</v>
      </c>
      <c r="H11" s="440"/>
    </row>
    <row r="12" spans="1:8" s="163" customFormat="1" ht="15.75">
      <c r="A12" s="178" t="s">
        <v>12</v>
      </c>
      <c r="B12" s="230" t="s">
        <v>193</v>
      </c>
      <c r="C12" s="179"/>
      <c r="D12" s="179"/>
      <c r="E12" s="232"/>
      <c r="F12" s="180"/>
      <c r="G12" s="180"/>
      <c r="H12" s="440"/>
    </row>
    <row r="13" spans="1:8" s="163" customFormat="1" ht="15.75">
      <c r="A13" s="178" t="s">
        <v>13</v>
      </c>
      <c r="B13" s="232" t="s">
        <v>405</v>
      </c>
      <c r="C13" s="179">
        <v>22260</v>
      </c>
      <c r="D13" s="179">
        <v>27440</v>
      </c>
      <c r="E13" s="232"/>
      <c r="F13" s="180"/>
      <c r="G13" s="180"/>
      <c r="H13" s="440"/>
    </row>
    <row r="14" spans="1:8" s="163" customFormat="1" ht="12.75" customHeight="1">
      <c r="A14" s="178" t="s">
        <v>14</v>
      </c>
      <c r="B14" s="233"/>
      <c r="C14" s="181"/>
      <c r="D14" s="181"/>
      <c r="E14" s="232"/>
      <c r="F14" s="180"/>
      <c r="G14" s="180"/>
      <c r="H14" s="440"/>
    </row>
    <row r="15" spans="1:8" s="163" customFormat="1" ht="12.75" customHeight="1">
      <c r="A15" s="178" t="s">
        <v>15</v>
      </c>
      <c r="B15" s="232"/>
      <c r="C15" s="179"/>
      <c r="D15" s="179"/>
      <c r="E15" s="232"/>
      <c r="F15" s="180"/>
      <c r="G15" s="180"/>
      <c r="H15" s="440"/>
    </row>
    <row r="16" spans="1:8" s="163" customFormat="1" ht="12.75" customHeight="1">
      <c r="A16" s="178" t="s">
        <v>16</v>
      </c>
      <c r="B16" s="232"/>
      <c r="C16" s="179"/>
      <c r="D16" s="179"/>
      <c r="E16" s="232"/>
      <c r="F16" s="180"/>
      <c r="G16" s="180"/>
      <c r="H16" s="440"/>
    </row>
    <row r="17" spans="1:8" s="163" customFormat="1" ht="12.75" customHeight="1" thickBot="1">
      <c r="A17" s="178" t="s">
        <v>17</v>
      </c>
      <c r="B17" s="234"/>
      <c r="C17" s="182"/>
      <c r="D17" s="182"/>
      <c r="E17" s="232"/>
      <c r="F17" s="183"/>
      <c r="G17" s="183"/>
      <c r="H17" s="440"/>
    </row>
    <row r="18" spans="1:8" s="163" customFormat="1" ht="16.5" thickBot="1">
      <c r="A18" s="184" t="s">
        <v>18</v>
      </c>
      <c r="B18" s="235" t="s">
        <v>350</v>
      </c>
      <c r="C18" s="185">
        <f>+C6+C7+C9+C10+C12+C13+C14+C15+C16+C17</f>
        <v>219547</v>
      </c>
      <c r="D18" s="280">
        <f>+D6+D7+D9+D10+D12+D13+D14+D15+D16+D17</f>
        <v>259866</v>
      </c>
      <c r="E18" s="235" t="s">
        <v>319</v>
      </c>
      <c r="F18" s="186">
        <f>SUM(F6:F17)</f>
        <v>250777</v>
      </c>
      <c r="G18" s="186">
        <f>SUM(G6:G17)</f>
        <v>277097</v>
      </c>
      <c r="H18" s="440"/>
    </row>
    <row r="19" spans="1:8" s="163" customFormat="1" ht="15.75">
      <c r="A19" s="187" t="s">
        <v>19</v>
      </c>
      <c r="B19" s="236" t="s">
        <v>314</v>
      </c>
      <c r="C19" s="188">
        <f>+C20+C21+C22+C23</f>
        <v>28950</v>
      </c>
      <c r="D19" s="281">
        <f>+D20+D21+D22+D23</f>
        <v>23160</v>
      </c>
      <c r="E19" s="230" t="s">
        <v>116</v>
      </c>
      <c r="F19" s="189"/>
      <c r="G19" s="189"/>
      <c r="H19" s="440"/>
    </row>
    <row r="20" spans="1:8" s="163" customFormat="1" ht="15.75">
      <c r="A20" s="178" t="s">
        <v>20</v>
      </c>
      <c r="B20" s="230" t="s">
        <v>127</v>
      </c>
      <c r="C20" s="179">
        <v>28950</v>
      </c>
      <c r="D20" s="282">
        <v>23160</v>
      </c>
      <c r="E20" s="230" t="s">
        <v>318</v>
      </c>
      <c r="F20" s="180"/>
      <c r="G20" s="180"/>
      <c r="H20" s="440"/>
    </row>
    <row r="21" spans="1:8" s="163" customFormat="1" ht="14.25" customHeight="1">
      <c r="A21" s="178" t="s">
        <v>21</v>
      </c>
      <c r="B21" s="230" t="s">
        <v>128</v>
      </c>
      <c r="C21" s="179"/>
      <c r="D21" s="282"/>
      <c r="E21" s="230" t="s">
        <v>90</v>
      </c>
      <c r="F21" s="180"/>
      <c r="G21" s="180"/>
      <c r="H21" s="440"/>
    </row>
    <row r="22" spans="1:8" s="163" customFormat="1" ht="15.75">
      <c r="A22" s="178" t="s">
        <v>22</v>
      </c>
      <c r="B22" s="230" t="s">
        <v>133</v>
      </c>
      <c r="C22" s="179"/>
      <c r="D22" s="282"/>
      <c r="E22" s="230" t="s">
        <v>91</v>
      </c>
      <c r="F22" s="180"/>
      <c r="G22" s="180"/>
      <c r="H22" s="440"/>
    </row>
    <row r="23" spans="1:8" s="163" customFormat="1" ht="15.75">
      <c r="A23" s="178" t="s">
        <v>23</v>
      </c>
      <c r="B23" s="230" t="s">
        <v>134</v>
      </c>
      <c r="C23" s="179"/>
      <c r="D23" s="282"/>
      <c r="E23" s="236" t="s">
        <v>136</v>
      </c>
      <c r="F23" s="180"/>
      <c r="G23" s="180"/>
      <c r="H23" s="440"/>
    </row>
    <row r="24" spans="1:8" s="163" customFormat="1" ht="15.75">
      <c r="A24" s="178" t="s">
        <v>24</v>
      </c>
      <c r="B24" s="230" t="s">
        <v>315</v>
      </c>
      <c r="C24" s="190">
        <f>+C25+C26</f>
        <v>0</v>
      </c>
      <c r="D24" s="283"/>
      <c r="E24" s="230" t="s">
        <v>117</v>
      </c>
      <c r="F24" s="180"/>
      <c r="G24" s="180"/>
      <c r="H24" s="440"/>
    </row>
    <row r="25" spans="1:8" s="163" customFormat="1" ht="15.75">
      <c r="A25" s="187" t="s">
        <v>25</v>
      </c>
      <c r="B25" s="236" t="s">
        <v>312</v>
      </c>
      <c r="C25" s="191"/>
      <c r="D25" s="284"/>
      <c r="E25" s="229" t="s">
        <v>118</v>
      </c>
      <c r="F25" s="189"/>
      <c r="G25" s="189"/>
      <c r="H25" s="440"/>
    </row>
    <row r="26" spans="1:8" s="163" customFormat="1" ht="16.5" thickBot="1">
      <c r="A26" s="178" t="s">
        <v>26</v>
      </c>
      <c r="B26" s="230" t="s">
        <v>313</v>
      </c>
      <c r="C26" s="179"/>
      <c r="D26" s="282"/>
      <c r="E26" s="232"/>
      <c r="F26" s="180"/>
      <c r="G26" s="180"/>
      <c r="H26" s="440"/>
    </row>
    <row r="27" spans="1:8" s="163" customFormat="1" ht="16.5" thickBot="1">
      <c r="A27" s="184" t="s">
        <v>27</v>
      </c>
      <c r="B27" s="235" t="s">
        <v>316</v>
      </c>
      <c r="C27" s="185">
        <f>+C19+C24</f>
        <v>28950</v>
      </c>
      <c r="D27" s="280">
        <f>+D19+D24</f>
        <v>23160</v>
      </c>
      <c r="E27" s="235" t="s">
        <v>320</v>
      </c>
      <c r="F27" s="186">
        <f>SUM(F19:F26)</f>
        <v>0</v>
      </c>
      <c r="G27" s="186">
        <f>SUM(G19:G26)</f>
        <v>0</v>
      </c>
      <c r="H27" s="440"/>
    </row>
    <row r="28" spans="1:8" s="163" customFormat="1" ht="16.5" thickBot="1">
      <c r="A28" s="184" t="s">
        <v>28</v>
      </c>
      <c r="B28" s="235" t="s">
        <v>317</v>
      </c>
      <c r="C28" s="192">
        <f>+C18+C27</f>
        <v>248497</v>
      </c>
      <c r="D28" s="285">
        <f>+D18+D27</f>
        <v>283026</v>
      </c>
      <c r="E28" s="235" t="s">
        <v>321</v>
      </c>
      <c r="F28" s="192">
        <f>+F18+F27</f>
        <v>250777</v>
      </c>
      <c r="G28" s="192">
        <f>+G18+G27</f>
        <v>277097</v>
      </c>
      <c r="H28" s="440"/>
    </row>
    <row r="29" spans="1:8" s="163" customFormat="1" ht="16.5" thickBot="1">
      <c r="A29" s="184" t="s">
        <v>29</v>
      </c>
      <c r="B29" s="235" t="s">
        <v>94</v>
      </c>
      <c r="C29" s="192">
        <f>IF(C18-F18&lt;0,F18-C18,"-")</f>
        <v>31230</v>
      </c>
      <c r="D29" s="192" t="str">
        <f>IF(D18-H18&lt;0,H18-D18,"-")</f>
        <v>-</v>
      </c>
      <c r="E29" s="235" t="s">
        <v>95</v>
      </c>
      <c r="F29" s="192" t="str">
        <f>IF(C18-F18&gt;0,C18-F18,"-")</f>
        <v>-</v>
      </c>
      <c r="G29" s="192" t="str">
        <f>IF(C18-G18&gt;0,C18-G18,"-")</f>
        <v>-</v>
      </c>
      <c r="H29" s="440"/>
    </row>
    <row r="30" spans="1:8" s="163" customFormat="1" ht="16.5" thickBot="1">
      <c r="A30" s="184" t="s">
        <v>30</v>
      </c>
      <c r="B30" s="235" t="s">
        <v>137</v>
      </c>
      <c r="C30" s="192">
        <f>IF(C18+C19-F28&lt;0,F28-(C18+C19),"-")</f>
        <v>2280</v>
      </c>
      <c r="D30" s="192" t="str">
        <f>IF(D18+D19-G28&lt;0,G28-(D18+D19),"-")</f>
        <v>-</v>
      </c>
      <c r="E30" s="235" t="s">
        <v>138</v>
      </c>
      <c r="F30" s="192" t="str">
        <f>IF(C18+C19-F28&gt;0,C18+C19-F28,"-")</f>
        <v>-</v>
      </c>
      <c r="G30" s="192" t="str">
        <f>IF(C18+C19-G28&gt;0,C18+C19-G28,"-")</f>
        <v>-</v>
      </c>
      <c r="H30" s="440"/>
    </row>
    <row r="31" spans="2:5" ht="18.75">
      <c r="B31" s="443"/>
      <c r="C31" s="443"/>
      <c r="D31" s="443"/>
      <c r="E31" s="443"/>
    </row>
  </sheetData>
  <sheetProtection/>
  <mergeCells count="4">
    <mergeCell ref="B1:F1"/>
    <mergeCell ref="H1:H30"/>
    <mergeCell ref="A3:A4"/>
    <mergeCell ref="B31:E31"/>
  </mergeCells>
  <printOptions horizontalCentered="1"/>
  <pageMargins left="0.33" right="0.48" top="0.9055118110236221" bottom="0.5" header="0.6692913385826772" footer="0.28"/>
  <pageSetup horizontalDpi="600" verticalDpi="600" orientation="landscape" paperSize="9" scale="81" r:id="rId1"/>
  <headerFooter alignWithMargins="0">
    <oddHeader xml:space="preserve">&amp;R&amp;"Times New Roman CE,Félkövér dőlt"&amp;11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I27"/>
  <sheetViews>
    <sheetView view="pageBreakPreview" zoomScale="60" zoomScalePageLayoutView="0" workbookViewId="0" topLeftCell="A1">
      <selection activeCell="O14" sqref="O14"/>
    </sheetView>
  </sheetViews>
  <sheetFormatPr defaultColWidth="9.00390625" defaultRowHeight="12.75"/>
  <cols>
    <col min="1" max="1" width="5.125" style="0" customWidth="1"/>
    <col min="2" max="2" width="40.875" style="0" customWidth="1"/>
    <col min="3" max="3" width="12.375" style="0" customWidth="1"/>
    <col min="4" max="4" width="13.625" style="0" customWidth="1"/>
    <col min="6" max="6" width="10.625" style="0" customWidth="1"/>
    <col min="7" max="7" width="18.125" style="0" customWidth="1"/>
    <col min="8" max="8" width="13.875" style="0" customWidth="1"/>
  </cols>
  <sheetData>
    <row r="1" spans="6:9" ht="12.75">
      <c r="F1" s="460" t="s">
        <v>533</v>
      </c>
      <c r="G1" s="460"/>
      <c r="H1" s="460"/>
      <c r="I1" s="460"/>
    </row>
    <row r="2" spans="1:7" ht="15.75">
      <c r="A2" s="457" t="s">
        <v>516</v>
      </c>
      <c r="B2" s="457"/>
      <c r="C2" s="457"/>
      <c r="D2" s="457"/>
      <c r="E2" s="457"/>
      <c r="F2" s="457"/>
      <c r="G2" s="457"/>
    </row>
    <row r="3" spans="1:7" ht="15.75">
      <c r="A3" s="457"/>
      <c r="B3" s="457"/>
      <c r="C3" s="457"/>
      <c r="D3" s="457" t="s">
        <v>470</v>
      </c>
      <c r="E3" s="457"/>
      <c r="F3" s="457"/>
      <c r="G3" s="457"/>
    </row>
    <row r="4" spans="1:7" ht="15.75">
      <c r="A4" s="457"/>
      <c r="B4" s="457"/>
      <c r="C4" s="457"/>
      <c r="D4" s="457"/>
      <c r="E4" s="457"/>
      <c r="F4" s="457"/>
      <c r="G4" s="457"/>
    </row>
    <row r="5" spans="1:8" ht="76.5">
      <c r="A5" s="458" t="s">
        <v>446</v>
      </c>
      <c r="B5" s="458" t="s">
        <v>500</v>
      </c>
      <c r="C5" s="458" t="s">
        <v>424</v>
      </c>
      <c r="D5" s="458" t="s">
        <v>425</v>
      </c>
      <c r="E5" s="458" t="s">
        <v>501</v>
      </c>
      <c r="F5" s="458" t="s">
        <v>426</v>
      </c>
      <c r="G5" s="458" t="s">
        <v>502</v>
      </c>
      <c r="H5" s="458" t="s">
        <v>504</v>
      </c>
    </row>
    <row r="6" spans="1:8" ht="12.75">
      <c r="A6" s="459"/>
      <c r="B6" s="459">
        <v>1</v>
      </c>
      <c r="C6" s="459">
        <v>2</v>
      </c>
      <c r="D6" s="459">
        <v>3</v>
      </c>
      <c r="E6" s="459">
        <v>4</v>
      </c>
      <c r="F6" s="459">
        <v>5</v>
      </c>
      <c r="G6" s="459">
        <v>6</v>
      </c>
      <c r="H6" s="459">
        <v>8</v>
      </c>
    </row>
    <row r="7" spans="1:8" ht="12.75">
      <c r="A7" s="459">
        <v>1</v>
      </c>
      <c r="B7" s="459" t="s">
        <v>517</v>
      </c>
      <c r="C7" s="388">
        <v>1043200</v>
      </c>
      <c r="D7" s="459">
        <v>2015</v>
      </c>
      <c r="E7" s="459"/>
      <c r="F7" s="459">
        <v>0</v>
      </c>
      <c r="G7" s="388">
        <v>1043200</v>
      </c>
      <c r="H7" s="459">
        <v>0</v>
      </c>
    </row>
    <row r="8" spans="1:8" ht="12.75">
      <c r="A8" s="459">
        <v>2</v>
      </c>
      <c r="B8" s="459" t="s">
        <v>518</v>
      </c>
      <c r="C8" s="388">
        <v>28575000</v>
      </c>
      <c r="D8" s="459">
        <v>2015</v>
      </c>
      <c r="E8" s="459"/>
      <c r="F8" s="459">
        <v>0</v>
      </c>
      <c r="G8" s="388">
        <v>28575000</v>
      </c>
      <c r="H8" s="459">
        <v>0</v>
      </c>
    </row>
    <row r="9" spans="1:8" ht="12.75">
      <c r="A9" s="459">
        <v>3</v>
      </c>
      <c r="B9" s="459" t="s">
        <v>519</v>
      </c>
      <c r="C9" s="388">
        <v>1006380</v>
      </c>
      <c r="D9" s="459">
        <v>2015</v>
      </c>
      <c r="E9" s="459"/>
      <c r="F9" s="459">
        <v>0</v>
      </c>
      <c r="G9" s="388">
        <v>1006380</v>
      </c>
      <c r="H9" s="459">
        <v>0</v>
      </c>
    </row>
    <row r="10" spans="1:8" ht="12.75">
      <c r="A10" s="459">
        <v>4</v>
      </c>
      <c r="B10" s="459" t="s">
        <v>520</v>
      </c>
      <c r="C10" s="388">
        <v>12185000</v>
      </c>
      <c r="D10" s="459">
        <v>2015</v>
      </c>
      <c r="E10" s="459"/>
      <c r="F10" s="459">
        <v>0</v>
      </c>
      <c r="G10" s="388">
        <v>12185000</v>
      </c>
      <c r="H10" s="459">
        <v>0</v>
      </c>
    </row>
    <row r="11" spans="1:8" ht="12.75">
      <c r="A11" s="459">
        <v>5</v>
      </c>
      <c r="B11" s="459" t="s">
        <v>521</v>
      </c>
      <c r="C11" s="388">
        <v>75311</v>
      </c>
      <c r="D11" s="459">
        <v>2015</v>
      </c>
      <c r="E11" s="459"/>
      <c r="F11" s="459">
        <v>0</v>
      </c>
      <c r="G11" s="388">
        <v>75311</v>
      </c>
      <c r="H11" s="459">
        <v>0</v>
      </c>
    </row>
    <row r="12" spans="1:8" ht="12.75">
      <c r="A12" s="459">
        <v>6</v>
      </c>
      <c r="B12" s="459" t="s">
        <v>522</v>
      </c>
      <c r="C12" s="388">
        <v>8942</v>
      </c>
      <c r="D12" s="459">
        <v>2015</v>
      </c>
      <c r="E12" s="459"/>
      <c r="F12" s="459">
        <v>0</v>
      </c>
      <c r="G12" s="388">
        <v>8942</v>
      </c>
      <c r="H12" s="459">
        <v>0</v>
      </c>
    </row>
    <row r="13" spans="1:8" ht="12.75">
      <c r="A13" s="459">
        <v>7</v>
      </c>
      <c r="B13" s="459" t="s">
        <v>523</v>
      </c>
      <c r="C13" s="388">
        <v>12780</v>
      </c>
      <c r="D13" s="459">
        <v>2015</v>
      </c>
      <c r="E13" s="459"/>
      <c r="F13" s="459">
        <v>0</v>
      </c>
      <c r="G13" s="388">
        <v>12780</v>
      </c>
      <c r="H13" s="459">
        <v>0</v>
      </c>
    </row>
    <row r="14" spans="1:8" ht="12.75">
      <c r="A14" s="459">
        <v>8</v>
      </c>
      <c r="B14" s="459" t="s">
        <v>524</v>
      </c>
      <c r="C14" s="388">
        <v>199901</v>
      </c>
      <c r="D14" s="459">
        <v>2015</v>
      </c>
      <c r="E14" s="459"/>
      <c r="F14" s="459">
        <v>0</v>
      </c>
      <c r="G14" s="388">
        <v>199901</v>
      </c>
      <c r="H14" s="459">
        <v>0</v>
      </c>
    </row>
    <row r="15" spans="1:8" ht="12.75">
      <c r="A15" s="459">
        <v>9</v>
      </c>
      <c r="B15" s="459" t="s">
        <v>525</v>
      </c>
      <c r="C15" s="388">
        <v>664677</v>
      </c>
      <c r="D15" s="459">
        <v>2015</v>
      </c>
      <c r="E15" s="459"/>
      <c r="F15" s="459">
        <v>0</v>
      </c>
      <c r="G15" s="388">
        <v>664677</v>
      </c>
      <c r="H15" s="459">
        <v>0</v>
      </c>
    </row>
    <row r="16" spans="1:8" ht="12.75">
      <c r="A16" s="459">
        <v>10</v>
      </c>
      <c r="B16" s="459" t="s">
        <v>526</v>
      </c>
      <c r="C16" s="388">
        <v>165028</v>
      </c>
      <c r="D16" s="459">
        <v>2015</v>
      </c>
      <c r="E16" s="459"/>
      <c r="F16" s="459">
        <v>0</v>
      </c>
      <c r="G16" s="388">
        <v>165028</v>
      </c>
      <c r="H16" s="459">
        <v>0</v>
      </c>
    </row>
    <row r="17" spans="1:8" ht="12.75">
      <c r="A17" s="459">
        <v>11</v>
      </c>
      <c r="B17" s="459" t="s">
        <v>527</v>
      </c>
      <c r="C17" s="388">
        <v>72390</v>
      </c>
      <c r="D17" s="459">
        <v>2015</v>
      </c>
      <c r="E17" s="459"/>
      <c r="F17" s="459">
        <v>0</v>
      </c>
      <c r="G17" s="388">
        <v>72390</v>
      </c>
      <c r="H17" s="459">
        <v>0</v>
      </c>
    </row>
    <row r="18" spans="1:8" ht="12.75">
      <c r="A18" s="459">
        <v>12</v>
      </c>
      <c r="B18" s="459" t="s">
        <v>528</v>
      </c>
      <c r="C18" s="388">
        <v>121410</v>
      </c>
      <c r="D18" s="459">
        <v>2015</v>
      </c>
      <c r="E18" s="459"/>
      <c r="F18" s="459">
        <v>0</v>
      </c>
      <c r="G18" s="388">
        <v>121410</v>
      </c>
      <c r="H18" s="459">
        <v>0</v>
      </c>
    </row>
    <row r="19" spans="1:8" ht="12.75">
      <c r="A19" s="459">
        <v>13</v>
      </c>
      <c r="B19" s="459" t="s">
        <v>529</v>
      </c>
      <c r="C19" s="388">
        <v>81715</v>
      </c>
      <c r="D19" s="459">
        <v>2015</v>
      </c>
      <c r="E19" s="459"/>
      <c r="F19" s="459">
        <v>0</v>
      </c>
      <c r="G19" s="388">
        <v>81715</v>
      </c>
      <c r="H19" s="459">
        <v>0</v>
      </c>
    </row>
    <row r="20" spans="1:8" ht="12.75">
      <c r="A20" s="459">
        <v>14</v>
      </c>
      <c r="B20" s="459" t="s">
        <v>530</v>
      </c>
      <c r="C20" s="388">
        <v>309741</v>
      </c>
      <c r="D20" s="459">
        <v>2015</v>
      </c>
      <c r="E20" s="459"/>
      <c r="F20" s="459">
        <v>0</v>
      </c>
      <c r="G20" s="388">
        <v>309741</v>
      </c>
      <c r="H20" s="459">
        <v>0</v>
      </c>
    </row>
    <row r="21" spans="1:8" ht="12.75">
      <c r="A21" s="459">
        <v>15</v>
      </c>
      <c r="B21" s="459" t="s">
        <v>531</v>
      </c>
      <c r="C21" s="388">
        <v>336099</v>
      </c>
      <c r="D21" s="459">
        <v>2015</v>
      </c>
      <c r="E21" s="459"/>
      <c r="F21" s="459">
        <v>0</v>
      </c>
      <c r="G21" s="388">
        <v>336099</v>
      </c>
      <c r="H21" s="459">
        <v>0</v>
      </c>
    </row>
    <row r="22" spans="1:8" ht="12.75">
      <c r="A22" s="459">
        <v>16</v>
      </c>
      <c r="B22" s="459" t="s">
        <v>532</v>
      </c>
      <c r="C22" s="388">
        <v>257440</v>
      </c>
      <c r="D22" s="459">
        <v>2015</v>
      </c>
      <c r="E22" s="459"/>
      <c r="F22" s="459">
        <v>0</v>
      </c>
      <c r="G22" s="388">
        <v>257440</v>
      </c>
      <c r="H22" s="459">
        <v>0</v>
      </c>
    </row>
    <row r="23" spans="1:8" ht="12.75">
      <c r="A23" s="459">
        <v>17</v>
      </c>
      <c r="B23" s="459"/>
      <c r="C23" s="459"/>
      <c r="D23" s="459"/>
      <c r="E23" s="459"/>
      <c r="F23" s="459"/>
      <c r="G23" s="459"/>
      <c r="H23" s="459">
        <v>0</v>
      </c>
    </row>
    <row r="24" spans="1:8" ht="12.75">
      <c r="A24" s="459">
        <v>18</v>
      </c>
      <c r="B24" s="459"/>
      <c r="C24" s="459"/>
      <c r="D24" s="459"/>
      <c r="E24" s="459"/>
      <c r="F24" s="459"/>
      <c r="G24" s="459"/>
      <c r="H24" s="459">
        <v>0</v>
      </c>
    </row>
    <row r="25" spans="1:8" ht="12.75">
      <c r="A25" s="459">
        <v>19</v>
      </c>
      <c r="B25" s="459"/>
      <c r="C25" s="459"/>
      <c r="D25" s="459"/>
      <c r="E25" s="459"/>
      <c r="F25" s="459"/>
      <c r="G25" s="459"/>
      <c r="H25" s="459">
        <v>0</v>
      </c>
    </row>
    <row r="26" spans="1:8" ht="12.75">
      <c r="A26" s="459">
        <v>20</v>
      </c>
      <c r="B26" s="459"/>
      <c r="C26" s="459"/>
      <c r="D26" s="459"/>
      <c r="E26" s="459"/>
      <c r="F26" s="459"/>
      <c r="G26" s="459"/>
      <c r="H26" s="459">
        <v>0</v>
      </c>
    </row>
    <row r="27" spans="1:8" ht="12.75">
      <c r="A27" s="459"/>
      <c r="B27" s="459" t="s">
        <v>428</v>
      </c>
      <c r="C27" s="388">
        <v>45115014</v>
      </c>
      <c r="D27" s="459"/>
      <c r="E27" s="459"/>
      <c r="F27" s="459"/>
      <c r="G27" s="388">
        <v>45115014</v>
      </c>
      <c r="H27" s="459"/>
    </row>
  </sheetData>
  <sheetProtection/>
  <mergeCells count="1">
    <mergeCell ref="F1:I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I7"/>
  <sheetViews>
    <sheetView view="pageBreakPreview" zoomScale="60" workbookViewId="0" topLeftCell="A1">
      <selection activeCell="O14" sqref="O14"/>
    </sheetView>
  </sheetViews>
  <sheetFormatPr defaultColWidth="9.00390625" defaultRowHeight="12.75"/>
  <cols>
    <col min="1" max="1" width="6.00390625" style="323" customWidth="1"/>
    <col min="2" max="2" width="15.625" style="324" customWidth="1"/>
    <col min="3" max="3" width="16.375" style="324" customWidth="1"/>
    <col min="4" max="4" width="18.00390625" style="324" customWidth="1"/>
    <col min="5" max="5" width="16.625" style="324" customWidth="1"/>
    <col min="6" max="6" width="18.875" style="324" customWidth="1"/>
    <col min="7" max="7" width="15.50390625" style="324" customWidth="1"/>
    <col min="8" max="8" width="15.00390625" style="324" customWidth="1"/>
    <col min="9" max="9" width="13.875" style="324" customWidth="1"/>
    <col min="10" max="16384" width="9.375" style="324" customWidth="1"/>
  </cols>
  <sheetData>
    <row r="1" spans="1:6" s="321" customFormat="1" ht="15.75">
      <c r="A1" s="447" t="s">
        <v>423</v>
      </c>
      <c r="B1" s="447"/>
      <c r="C1" s="447"/>
      <c r="D1" s="447"/>
      <c r="E1" s="447"/>
      <c r="F1" s="447"/>
    </row>
    <row r="2" spans="1:6" s="321" customFormat="1" ht="32.25" thickBot="1">
      <c r="A2" s="166"/>
      <c r="B2" s="163"/>
      <c r="C2" s="163"/>
      <c r="D2" s="163"/>
      <c r="E2" s="163"/>
      <c r="F2" s="322" t="s">
        <v>48</v>
      </c>
    </row>
    <row r="3" spans="1:9" s="321" customFormat="1" ht="64.5" thickBot="1">
      <c r="A3" s="392" t="s">
        <v>446</v>
      </c>
      <c r="B3" s="393" t="s">
        <v>500</v>
      </c>
      <c r="C3" s="394" t="s">
        <v>424</v>
      </c>
      <c r="D3" s="394" t="s">
        <v>425</v>
      </c>
      <c r="E3" s="394" t="s">
        <v>501</v>
      </c>
      <c r="F3" s="395" t="s">
        <v>426</v>
      </c>
      <c r="G3" s="395" t="s">
        <v>502</v>
      </c>
      <c r="H3" s="395" t="s">
        <v>503</v>
      </c>
      <c r="I3" s="396" t="s">
        <v>504</v>
      </c>
    </row>
    <row r="4" spans="1:9" s="321" customFormat="1" ht="16.5" thickBot="1">
      <c r="A4" s="397"/>
      <c r="B4" s="398">
        <v>1</v>
      </c>
      <c r="C4" s="399">
        <v>2</v>
      </c>
      <c r="D4" s="399">
        <v>3</v>
      </c>
      <c r="E4" s="399">
        <v>4</v>
      </c>
      <c r="F4" s="400">
        <v>5</v>
      </c>
      <c r="G4" s="400">
        <v>6</v>
      </c>
      <c r="H4" s="400">
        <v>7</v>
      </c>
      <c r="I4" s="401">
        <v>8</v>
      </c>
    </row>
    <row r="5" spans="1:9" s="321" customFormat="1" ht="25.5">
      <c r="A5" s="402">
        <v>1</v>
      </c>
      <c r="B5" s="403" t="s">
        <v>505</v>
      </c>
      <c r="C5" s="404">
        <v>56821777</v>
      </c>
      <c r="D5" s="405" t="s">
        <v>427</v>
      </c>
      <c r="E5" s="404">
        <v>0</v>
      </c>
      <c r="F5" s="406">
        <v>0</v>
      </c>
      <c r="G5" s="406">
        <v>56821777</v>
      </c>
      <c r="H5" s="406">
        <v>56821777</v>
      </c>
      <c r="I5" s="407">
        <v>0</v>
      </c>
    </row>
    <row r="6" spans="1:9" s="321" customFormat="1" ht="39" thickBot="1">
      <c r="A6" s="408">
        <v>2</v>
      </c>
      <c r="B6" s="403" t="s">
        <v>506</v>
      </c>
      <c r="C6" s="404">
        <v>76306680</v>
      </c>
      <c r="D6" s="405" t="s">
        <v>427</v>
      </c>
      <c r="E6" s="404"/>
      <c r="F6" s="406"/>
      <c r="G6" s="406">
        <v>76306680</v>
      </c>
      <c r="H6" s="406">
        <v>76306680</v>
      </c>
      <c r="I6" s="407">
        <v>0</v>
      </c>
    </row>
    <row r="7" spans="1:9" s="321" customFormat="1" ht="16.5" thickBot="1">
      <c r="A7" s="409"/>
      <c r="B7" s="410" t="s">
        <v>428</v>
      </c>
      <c r="C7" s="411">
        <f>SUM(C5:C6)</f>
        <v>133128457</v>
      </c>
      <c r="D7" s="412"/>
      <c r="E7" s="411">
        <f>SUM(E5:E6)</f>
        <v>0</v>
      </c>
      <c r="F7" s="411">
        <f>SUM(F5:F6)</f>
        <v>0</v>
      </c>
      <c r="G7" s="411">
        <f>SUM(G5:G6)</f>
        <v>133128457</v>
      </c>
      <c r="H7" s="411">
        <f>SUM(H5:H6)</f>
        <v>133128457</v>
      </c>
      <c r="I7" s="413">
        <f>SUM(I5:I6)</f>
        <v>0</v>
      </c>
    </row>
  </sheetData>
  <sheetProtection/>
  <mergeCells count="1">
    <mergeCell ref="A1:F1"/>
  </mergeCells>
  <printOptions horizontalCentered="1"/>
  <pageMargins left="0.7874015748031497" right="0.7874015748031497" top="1.2369791666666667" bottom="0.984251968503937" header="0.7874015748031497" footer="0.7874015748031497"/>
  <pageSetup horizontalDpi="300" verticalDpi="300" orientation="landscape" paperSize="9" scale="95" r:id="rId1"/>
  <headerFooter alignWithMargins="0">
    <oddHeader xml:space="preserve">&amp;R&amp;"Times New Roman CE,Félkövér dőlt"&amp;12 &amp;11 7. melléklet a 9/2016.(V.26.) önkormányzati rendelethez&amp;"Times New Roman CE,Normál"&amp;10
  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D57"/>
  <sheetViews>
    <sheetView view="pageBreakPreview" zoomScale="60" workbookViewId="0" topLeftCell="A13">
      <selection activeCell="H20" sqref="H20:H24"/>
    </sheetView>
  </sheetViews>
  <sheetFormatPr defaultColWidth="9.00390625" defaultRowHeight="12.75"/>
  <cols>
    <col min="1" max="1" width="38.625" style="326" customWidth="1"/>
    <col min="2" max="4" width="13.875" style="326" customWidth="1"/>
    <col min="5" max="16384" width="9.375" style="326" customWidth="1"/>
  </cols>
  <sheetData>
    <row r="1" spans="1:4" ht="12.75">
      <c r="A1" s="325"/>
      <c r="B1" s="325"/>
      <c r="C1" s="325"/>
      <c r="D1" s="325"/>
    </row>
    <row r="2" spans="1:2" ht="12.75">
      <c r="A2" s="414" t="s">
        <v>429</v>
      </c>
      <c r="B2" s="415"/>
    </row>
    <row r="3" spans="1:2" ht="12.75">
      <c r="A3" s="414" t="s">
        <v>507</v>
      </c>
      <c r="B3" s="416"/>
    </row>
    <row r="4" spans="1:2" ht="15" thickBot="1">
      <c r="A4" s="417" t="s">
        <v>508</v>
      </c>
      <c r="B4" s="418"/>
    </row>
    <row r="5" spans="1:3" ht="26.25" customHeight="1" thickBot="1">
      <c r="A5" s="419" t="s">
        <v>430</v>
      </c>
      <c r="B5" s="420" t="s">
        <v>509</v>
      </c>
      <c r="C5" s="420" t="s">
        <v>510</v>
      </c>
    </row>
    <row r="6" spans="1:3" ht="12.75">
      <c r="A6" s="421" t="s">
        <v>432</v>
      </c>
      <c r="B6" s="422">
        <v>0</v>
      </c>
      <c r="C6" s="422">
        <v>300</v>
      </c>
    </row>
    <row r="7" spans="1:3" ht="12.75">
      <c r="A7" s="423" t="s">
        <v>433</v>
      </c>
      <c r="B7" s="424"/>
      <c r="C7" s="424"/>
    </row>
    <row r="8" spans="1:3" ht="12.75">
      <c r="A8" s="425" t="s">
        <v>434</v>
      </c>
      <c r="B8" s="426">
        <v>0</v>
      </c>
      <c r="C8" s="426">
        <v>59677</v>
      </c>
    </row>
    <row r="9" spans="1:3" ht="12.75">
      <c r="A9" s="425" t="s">
        <v>435</v>
      </c>
      <c r="B9" s="426"/>
      <c r="C9" s="426"/>
    </row>
    <row r="10" spans="1:3" ht="12.75">
      <c r="A10" s="425" t="s">
        <v>436</v>
      </c>
      <c r="B10" s="426"/>
      <c r="C10" s="426"/>
    </row>
    <row r="11" spans="1:3" ht="13.5" thickBot="1">
      <c r="A11" s="425" t="s">
        <v>437</v>
      </c>
      <c r="B11" s="426"/>
      <c r="C11" s="426"/>
    </row>
    <row r="12" spans="1:3" ht="13.5" thickBot="1">
      <c r="A12" s="427" t="s">
        <v>438</v>
      </c>
      <c r="B12" s="428">
        <v>0</v>
      </c>
      <c r="C12" s="428">
        <v>59977</v>
      </c>
    </row>
    <row r="13" spans="1:2" ht="15" thickBot="1">
      <c r="A13" s="429"/>
      <c r="B13" s="429"/>
    </row>
    <row r="14" spans="1:3" ht="27.75" customHeight="1" thickBot="1">
      <c r="A14" s="419" t="s">
        <v>439</v>
      </c>
      <c r="B14" s="420" t="s">
        <v>509</v>
      </c>
      <c r="C14" s="420" t="s">
        <v>510</v>
      </c>
    </row>
    <row r="15" spans="1:3" ht="12.75">
      <c r="A15" s="421" t="s">
        <v>440</v>
      </c>
      <c r="B15" s="422">
        <v>0</v>
      </c>
      <c r="C15" s="422">
        <v>679</v>
      </c>
    </row>
    <row r="16" spans="1:3" ht="12.75">
      <c r="A16" s="430" t="s">
        <v>441</v>
      </c>
      <c r="B16" s="426">
        <v>0</v>
      </c>
      <c r="C16" s="426">
        <v>57865</v>
      </c>
    </row>
    <row r="17" spans="1:3" ht="12.75">
      <c r="A17" s="425" t="s">
        <v>511</v>
      </c>
      <c r="B17" s="426">
        <v>0</v>
      </c>
      <c r="C17" s="426">
        <v>1433</v>
      </c>
    </row>
    <row r="18" spans="1:3" ht="13.5" thickBot="1">
      <c r="A18" s="425" t="s">
        <v>443</v>
      </c>
      <c r="B18" s="426"/>
      <c r="C18" s="426"/>
    </row>
    <row r="19" spans="1:3" ht="13.5" thickBot="1">
      <c r="A19" s="427" t="s">
        <v>444</v>
      </c>
      <c r="B19" s="428">
        <f>SUM(B15:B18)</f>
        <v>0</v>
      </c>
      <c r="C19" s="428">
        <f>SUM(C15:C18)</f>
        <v>59977</v>
      </c>
    </row>
    <row r="20" spans="1:2" ht="14.25">
      <c r="A20" s="418"/>
      <c r="B20" s="418"/>
    </row>
    <row r="21" spans="1:2" ht="12.75">
      <c r="A21" s="414" t="s">
        <v>429</v>
      </c>
      <c r="B21" s="415"/>
    </row>
    <row r="22" spans="1:2" ht="31.5">
      <c r="A22" s="431" t="s">
        <v>512</v>
      </c>
      <c r="B22" s="416"/>
    </row>
    <row r="23" spans="1:2" ht="16.5" thickBot="1">
      <c r="A23" s="432" t="s">
        <v>513</v>
      </c>
      <c r="B23" s="418"/>
    </row>
    <row r="24" spans="1:3" ht="25.5" customHeight="1" thickBot="1">
      <c r="A24" s="419" t="s">
        <v>430</v>
      </c>
      <c r="B24" s="420" t="s">
        <v>509</v>
      </c>
      <c r="C24" s="420" t="s">
        <v>510</v>
      </c>
    </row>
    <row r="25" spans="1:3" ht="12.75">
      <c r="A25" s="421" t="s">
        <v>432</v>
      </c>
      <c r="B25" s="433">
        <v>0</v>
      </c>
      <c r="C25" s="433">
        <v>0</v>
      </c>
    </row>
    <row r="26" spans="1:3" ht="12.75">
      <c r="A26" s="423" t="s">
        <v>433</v>
      </c>
      <c r="B26" s="424"/>
      <c r="C26" s="424"/>
    </row>
    <row r="27" spans="1:3" ht="12.75">
      <c r="A27" s="425" t="s">
        <v>434</v>
      </c>
      <c r="B27" s="426">
        <v>0</v>
      </c>
      <c r="C27" s="426">
        <v>29089</v>
      </c>
    </row>
    <row r="28" spans="1:3" ht="12.75">
      <c r="A28" s="425" t="s">
        <v>435</v>
      </c>
      <c r="B28" s="426"/>
      <c r="C28" s="426"/>
    </row>
    <row r="29" spans="1:3" ht="12.75">
      <c r="A29" s="425" t="s">
        <v>436</v>
      </c>
      <c r="B29" s="426"/>
      <c r="C29" s="426"/>
    </row>
    <row r="30" spans="1:3" ht="13.5" thickBot="1">
      <c r="A30" s="425" t="s">
        <v>437</v>
      </c>
      <c r="B30" s="426"/>
      <c r="C30" s="426"/>
    </row>
    <row r="31" spans="1:3" ht="13.5" thickBot="1">
      <c r="A31" s="427" t="s">
        <v>438</v>
      </c>
      <c r="B31" s="428">
        <f>SUM(B25:B30)</f>
        <v>0</v>
      </c>
      <c r="C31" s="428">
        <f>SUM(C25:C30)</f>
        <v>29089</v>
      </c>
    </row>
    <row r="32" spans="1:3" ht="15" thickBot="1">
      <c r="A32" s="429"/>
      <c r="B32" s="429"/>
      <c r="C32" s="429"/>
    </row>
    <row r="33" spans="1:3" ht="24" customHeight="1" thickBot="1">
      <c r="A33" s="419" t="s">
        <v>439</v>
      </c>
      <c r="B33" s="420" t="s">
        <v>509</v>
      </c>
      <c r="C33" s="420" t="s">
        <v>510</v>
      </c>
    </row>
    <row r="34" spans="1:3" ht="12.75">
      <c r="A34" s="421" t="s">
        <v>440</v>
      </c>
      <c r="B34" s="422"/>
      <c r="C34" s="422"/>
    </row>
    <row r="35" spans="1:3" ht="12.75">
      <c r="A35" s="430" t="s">
        <v>441</v>
      </c>
      <c r="B35" s="426">
        <v>0</v>
      </c>
      <c r="C35" s="426">
        <v>28575</v>
      </c>
    </row>
    <row r="36" spans="1:3" ht="12.75">
      <c r="A36" s="425" t="s">
        <v>511</v>
      </c>
      <c r="B36" s="426">
        <v>0</v>
      </c>
      <c r="C36" s="426">
        <v>514</v>
      </c>
    </row>
    <row r="37" spans="1:3" ht="13.5" thickBot="1">
      <c r="A37" s="425" t="s">
        <v>443</v>
      </c>
      <c r="B37" s="426"/>
      <c r="C37" s="426"/>
    </row>
    <row r="38" spans="1:3" ht="13.5" thickBot="1">
      <c r="A38" s="427" t="s">
        <v>444</v>
      </c>
      <c r="B38" s="428">
        <f>SUM(B34:B37)</f>
        <v>0</v>
      </c>
      <c r="C38" s="428">
        <f>SUM(C34:C37)</f>
        <v>29089</v>
      </c>
    </row>
    <row r="39" ht="12.75"/>
    <row r="40" spans="1:2" ht="12.75">
      <c r="A40" s="414" t="s">
        <v>429</v>
      </c>
      <c r="B40" s="415"/>
    </row>
    <row r="41" spans="1:3" ht="15.75">
      <c r="A41" s="434" t="s">
        <v>514</v>
      </c>
      <c r="B41" s="416"/>
      <c r="C41" s="435"/>
    </row>
    <row r="42" spans="1:2" ht="16.5" thickBot="1">
      <c r="A42" s="434" t="s">
        <v>515</v>
      </c>
      <c r="B42" s="418"/>
    </row>
    <row r="43" spans="1:3" ht="24.75" customHeight="1" thickBot="1">
      <c r="A43" s="419" t="s">
        <v>430</v>
      </c>
      <c r="B43" s="420" t="s">
        <v>509</v>
      </c>
      <c r="C43" s="420" t="s">
        <v>510</v>
      </c>
    </row>
    <row r="44" spans="1:3" ht="12.75">
      <c r="A44" s="421" t="s">
        <v>432</v>
      </c>
      <c r="B44" s="422"/>
      <c r="C44" s="422"/>
    </row>
    <row r="45" spans="1:3" ht="12.75">
      <c r="A45" s="423" t="s">
        <v>433</v>
      </c>
      <c r="B45" s="424"/>
      <c r="C45" s="424"/>
    </row>
    <row r="46" spans="1:3" ht="12.75">
      <c r="A46" s="425" t="s">
        <v>434</v>
      </c>
      <c r="B46" s="426">
        <v>0</v>
      </c>
      <c r="C46" s="426">
        <v>891697</v>
      </c>
    </row>
    <row r="47" spans="1:3" ht="12.75">
      <c r="A47" s="425" t="s">
        <v>435</v>
      </c>
      <c r="B47" s="426"/>
      <c r="C47" s="426"/>
    </row>
    <row r="48" spans="1:3" ht="12.75">
      <c r="A48" s="425" t="s">
        <v>436</v>
      </c>
      <c r="B48" s="426"/>
      <c r="C48" s="426"/>
    </row>
    <row r="49" spans="1:3" ht="13.5" thickBot="1">
      <c r="A49" s="425" t="s">
        <v>437</v>
      </c>
      <c r="B49" s="426"/>
      <c r="C49" s="426"/>
    </row>
    <row r="50" spans="1:3" ht="13.5" thickBot="1">
      <c r="A50" s="427" t="s">
        <v>438</v>
      </c>
      <c r="B50" s="428">
        <f>B45+SUM(B47:B50)</f>
        <v>0</v>
      </c>
      <c r="C50" s="428">
        <f>C45+SUM(C47:C50)</f>
        <v>891697</v>
      </c>
    </row>
    <row r="51" spans="1:3" ht="15" thickBot="1">
      <c r="A51" s="429"/>
      <c r="B51" s="429"/>
      <c r="C51" s="429"/>
    </row>
    <row r="52" spans="1:3" ht="23.25" customHeight="1" thickBot="1">
      <c r="A52" s="419" t="s">
        <v>439</v>
      </c>
      <c r="B52" s="420" t="s">
        <v>509</v>
      </c>
      <c r="C52" s="420" t="s">
        <v>510</v>
      </c>
    </row>
    <row r="53" spans="1:3" ht="12.75">
      <c r="A53" s="421" t="s">
        <v>440</v>
      </c>
      <c r="B53" s="422"/>
      <c r="C53" s="422"/>
    </row>
    <row r="54" spans="1:3" ht="12.75">
      <c r="A54" s="430" t="s">
        <v>441</v>
      </c>
      <c r="B54" s="426"/>
      <c r="C54" s="426">
        <v>76307</v>
      </c>
    </row>
    <row r="55" spans="1:3" ht="12.75">
      <c r="A55" s="425" t="s">
        <v>442</v>
      </c>
      <c r="B55" s="426"/>
      <c r="C55" s="426">
        <v>12860</v>
      </c>
    </row>
    <row r="56" spans="1:3" ht="13.5" thickBot="1">
      <c r="A56" s="425" t="s">
        <v>443</v>
      </c>
      <c r="B56" s="426"/>
      <c r="C56" s="426"/>
    </row>
    <row r="57" spans="1:3" ht="13.5" thickBot="1">
      <c r="A57" s="427" t="s">
        <v>444</v>
      </c>
      <c r="B57" s="428">
        <f>SUM(B53:B56)</f>
        <v>0</v>
      </c>
      <c r="C57" s="428">
        <f>SUM(C53:C56)</f>
        <v>89167</v>
      </c>
    </row>
  </sheetData>
  <sheetProtection/>
  <conditionalFormatting sqref="D4:D11 D14:D20 D27:D34 D37:D44 B21:D21 B34:C34 B44:C44 D51 B11:C12 B19:C19 B31:C31 B38:C38 B50:C50 B57:C57">
    <cfRule type="cellIs" priority="2" dxfId="1" operator="equal" stopIfTrue="1">
      <formula>0</formula>
    </cfRule>
  </conditionalFormatting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79" r:id="rId1"/>
  <headerFooter alignWithMargins="0">
    <oddHeader>&amp;C&amp;"Times New Roman CE,Félkövér"&amp;12
Európai uniós támogatással megvalósuló projektek 
bevételei, kiadásai, hozzájárulások&amp;R&amp;"Times New Roman CE,Félkövér dőlt"&amp;11 8. melléklet a 9/2016.(V.26.)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klemf</cp:lastModifiedBy>
  <cp:lastPrinted>2016-05-30T10:42:58Z</cp:lastPrinted>
  <dcterms:created xsi:type="dcterms:W3CDTF">1999-10-30T10:30:45Z</dcterms:created>
  <dcterms:modified xsi:type="dcterms:W3CDTF">2016-05-30T10:43:01Z</dcterms:modified>
  <cp:category/>
  <cp:version/>
  <cp:contentType/>
  <cp:contentStatus/>
</cp:coreProperties>
</file>